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FFE398B3-2EF9-4E52-B45C-C6A0E21E5C09}" xr6:coauthVersionLast="47" xr6:coauthVersionMax="47" xr10:uidLastSave="{00000000-0000-0000-0000-000000000000}"/>
  <bookViews>
    <workbookView xWindow="-120" yWindow="-120" windowWidth="38640" windowHeight="21240" tabRatio="597" xr2:uid="{58B611BB-AFCE-47FE-90EA-17B82A257A63}"/>
  </bookViews>
  <sheets>
    <sheet name="DASHBOARD" sheetId="13" r:id="rId1"/>
    <sheet name="GAINERS" sheetId="2" r:id="rId2"/>
    <sheet name="DECLINERS" sheetId="16" r:id="rId3"/>
    <sheet name="ACTIVES" sheetId="17" r:id="rId4"/>
    <sheet name="HELP" sheetId="12" state="hidden" r:id="rId5"/>
    <sheet name="DATA" sheetId="1" state="hidden" r:id="rId6"/>
  </sheets>
  <definedNames>
    <definedName name="I_IND_1">HELP!$D$3</definedName>
    <definedName name="I_IND_2">HELP!$D$4</definedName>
    <definedName name="L_ACT_CH_PER">T_ACTIVES[Change %]</definedName>
    <definedName name="L_SYMBOLS">T_STOCK_DATA[SYMBOL]</definedName>
    <definedName name="_xlnm.Print_Area" localSheetId="3">ACTIVES!$C$1:$O$23</definedName>
    <definedName name="_xlnm.Print_Area" localSheetId="2">DECLINERS!$C$1:$O$23</definedName>
    <definedName name="_xlnm.Print_Area" localSheetId="1">GAINERS!$C$1:$O$23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89" i="1" l="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B1472" i="1" a="1"/>
  <c r="B1472" i="1" s="1"/>
  <c r="B1473" i="1" a="1"/>
  <c r="B1473" i="1" s="1"/>
  <c r="B1474" i="1" a="1"/>
  <c r="B1474" i="1" s="1"/>
  <c r="B1475" i="1" a="1"/>
  <c r="B1475" i="1" s="1"/>
  <c r="B1476" i="1" a="1"/>
  <c r="B1476" i="1" s="1"/>
  <c r="B1477" i="1" a="1"/>
  <c r="B1477" i="1" s="1"/>
  <c r="B1478" i="1" a="1"/>
  <c r="B1478" i="1" s="1"/>
  <c r="B1479" i="1" a="1"/>
  <c r="B1479" i="1" s="1"/>
  <c r="B1480" i="1" a="1"/>
  <c r="B1480" i="1" s="1"/>
  <c r="B1481" i="1" a="1"/>
  <c r="B1481" i="1" s="1"/>
  <c r="B1482" i="1" a="1"/>
  <c r="B1482" i="1" s="1"/>
  <c r="B1483" i="1" a="1"/>
  <c r="B1483" i="1" s="1"/>
  <c r="B1484" i="1" a="1"/>
  <c r="B1484" i="1" s="1"/>
  <c r="B1485" i="1" a="1"/>
  <c r="B1485" i="1" s="1"/>
  <c r="B1486" i="1" a="1"/>
  <c r="B1486" i="1" s="1"/>
  <c r="B1487" i="1" a="1"/>
  <c r="B1487" i="1" s="1"/>
  <c r="B1488" i="1" a="1"/>
  <c r="B1488" i="1" s="1"/>
  <c r="B1489" i="1" a="1"/>
  <c r="B1489" i="1" s="1"/>
  <c r="B1490" i="1" a="1"/>
  <c r="B1490" i="1" s="1"/>
  <c r="B1491" i="1" a="1"/>
  <c r="B1491" i="1" s="1"/>
  <c r="B1492" i="1" a="1"/>
  <c r="B1492" i="1" s="1"/>
  <c r="B1493" i="1" a="1"/>
  <c r="B1493" i="1" s="1"/>
  <c r="B1494" i="1" a="1"/>
  <c r="B1494" i="1" s="1"/>
  <c r="B1495" i="1" a="1"/>
  <c r="B1495" i="1" s="1"/>
  <c r="B1496" i="1" a="1"/>
  <c r="B1496" i="1" s="1"/>
  <c r="B1497" i="1" a="1"/>
  <c r="B1497" i="1" s="1"/>
  <c r="B1498" i="1" a="1"/>
  <c r="B1498" i="1" s="1"/>
  <c r="B1499" i="1" a="1"/>
  <c r="B1499" i="1" s="1"/>
  <c r="B1500" i="1" a="1"/>
  <c r="B1500" i="1" s="1"/>
  <c r="B1501" i="1" a="1"/>
  <c r="B1501" i="1" s="1"/>
  <c r="B1502" i="1" a="1"/>
  <c r="B1502" i="1" s="1"/>
  <c r="B1503" i="1" a="1"/>
  <c r="B1503" i="1" s="1"/>
  <c r="B1504" i="1" a="1"/>
  <c r="B1504" i="1" s="1"/>
  <c r="B1505" i="1" a="1"/>
  <c r="B1505" i="1" s="1"/>
  <c r="B1506" i="1" a="1"/>
  <c r="B1506" i="1" s="1"/>
  <c r="B1507" i="1" a="1"/>
  <c r="B1507" i="1" s="1"/>
  <c r="B1508" i="1" a="1"/>
  <c r="B1508" i="1" s="1"/>
  <c r="B1509" i="1" a="1"/>
  <c r="B1509" i="1" s="1"/>
  <c r="B1510" i="1" a="1"/>
  <c r="B1510" i="1" s="1"/>
  <c r="B1511" i="1" a="1"/>
  <c r="B1511" i="1" s="1"/>
  <c r="B1512" i="1" a="1"/>
  <c r="B1512" i="1" s="1"/>
  <c r="B1513" i="1" a="1"/>
  <c r="B1513" i="1" s="1"/>
  <c r="B1514" i="1" a="1"/>
  <c r="B1514" i="1" s="1"/>
  <c r="B1515" i="1" a="1"/>
  <c r="B1515" i="1" s="1"/>
  <c r="B1516" i="1" a="1"/>
  <c r="B1516" i="1" s="1"/>
  <c r="B1517" i="1" a="1"/>
  <c r="B1517" i="1" s="1"/>
  <c r="B1518" i="1" a="1"/>
  <c r="B1518" i="1" s="1"/>
  <c r="B1519" i="1" a="1"/>
  <c r="B1519" i="1" s="1"/>
  <c r="B1520" i="1" a="1"/>
  <c r="B1520" i="1" s="1"/>
  <c r="B1521" i="1" a="1"/>
  <c r="B1521" i="1" s="1"/>
  <c r="B1522" i="1" a="1"/>
  <c r="B1522" i="1" s="1"/>
  <c r="B1523" i="1" a="1"/>
  <c r="B1523" i="1" s="1"/>
  <c r="B1524" i="1" a="1"/>
  <c r="B1524" i="1" s="1"/>
  <c r="B1525" i="1" a="1"/>
  <c r="B1525" i="1" s="1"/>
  <c r="B1526" i="1" a="1"/>
  <c r="B1526" i="1" s="1"/>
  <c r="B1527" i="1" a="1"/>
  <c r="B1527" i="1" s="1"/>
  <c r="B1528" i="1" a="1"/>
  <c r="B1528" i="1" s="1"/>
  <c r="B1529" i="1" a="1"/>
  <c r="B1529" i="1" s="1"/>
  <c r="B1530" i="1" a="1"/>
  <c r="B1530" i="1" s="1"/>
  <c r="B1531" i="1" a="1"/>
  <c r="B1531" i="1" s="1"/>
  <c r="B1532" i="1" a="1"/>
  <c r="B1532" i="1" s="1"/>
  <c r="B1533" i="1" a="1"/>
  <c r="B1533" i="1" s="1"/>
  <c r="B1534" i="1" a="1"/>
  <c r="B1534" i="1" s="1"/>
  <c r="B1535" i="1" a="1"/>
  <c r="B1535" i="1" s="1"/>
  <c r="B1536" i="1" a="1"/>
  <c r="B1536" i="1" s="1"/>
  <c r="B1537" i="1" a="1"/>
  <c r="B1537" i="1" s="1"/>
  <c r="B1538" i="1" a="1"/>
  <c r="B1538" i="1" s="1"/>
  <c r="B1539" i="1" a="1"/>
  <c r="B1539" i="1" s="1"/>
  <c r="B1540" i="1" a="1"/>
  <c r="B1540" i="1" s="1"/>
  <c r="B1541" i="1" a="1"/>
  <c r="B1541" i="1" s="1"/>
  <c r="B1542" i="1" a="1"/>
  <c r="B1542" i="1" s="1"/>
  <c r="B1543" i="1" a="1"/>
  <c r="B1543" i="1" s="1"/>
  <c r="B1544" i="1" a="1"/>
  <c r="B1544" i="1" s="1"/>
  <c r="B1545" i="1" a="1"/>
  <c r="B1545" i="1" s="1"/>
  <c r="B1546" i="1" a="1"/>
  <c r="B1546" i="1" s="1"/>
  <c r="B1547" i="1" a="1"/>
  <c r="B1547" i="1" s="1"/>
  <c r="B1548" i="1" a="1"/>
  <c r="B1548" i="1" s="1"/>
  <c r="B1549" i="1" a="1"/>
  <c r="B1549" i="1" s="1"/>
  <c r="B1550" i="1" a="1"/>
  <c r="B1550" i="1" s="1"/>
  <c r="B1551" i="1" a="1"/>
  <c r="B1551" i="1" s="1"/>
  <c r="B1552" i="1" a="1"/>
  <c r="B1552" i="1" s="1"/>
  <c r="B1553" i="1" a="1"/>
  <c r="B1553" i="1" s="1"/>
  <c r="B1554" i="1" a="1"/>
  <c r="B1554" i="1" s="1"/>
  <c r="B1555" i="1" a="1"/>
  <c r="B1555" i="1" s="1"/>
  <c r="B1556" i="1" a="1"/>
  <c r="B1556" i="1" s="1"/>
  <c r="B1557" i="1" a="1"/>
  <c r="B1557" i="1" s="1"/>
  <c r="B1558" i="1" a="1"/>
  <c r="B1558" i="1" s="1"/>
  <c r="B1559" i="1" a="1"/>
  <c r="B1559" i="1" s="1"/>
  <c r="B1560" i="1" a="1"/>
  <c r="B1560" i="1" s="1"/>
  <c r="B1561" i="1" a="1"/>
  <c r="B1561" i="1" s="1"/>
  <c r="B1562" i="1" a="1"/>
  <c r="B1562" i="1" s="1"/>
  <c r="B1563" i="1" a="1"/>
  <c r="B1563" i="1" s="1"/>
  <c r="B1564" i="1" a="1"/>
  <c r="B1564" i="1" s="1"/>
  <c r="B1565" i="1" a="1"/>
  <c r="B1565" i="1" s="1"/>
  <c r="B1566" i="1" a="1"/>
  <c r="B1566" i="1" s="1"/>
  <c r="B1567" i="1" a="1"/>
  <c r="B1567" i="1" s="1"/>
  <c r="B1568" i="1" a="1"/>
  <c r="B1568" i="1" s="1"/>
  <c r="B1569" i="1" a="1"/>
  <c r="B1569" i="1" s="1"/>
  <c r="B1570" i="1" a="1"/>
  <c r="B1570" i="1" s="1"/>
  <c r="B1571" i="1" a="1"/>
  <c r="B1571" i="1" s="1"/>
  <c r="B1572" i="1" a="1"/>
  <c r="B1572" i="1" s="1"/>
  <c r="B1573" i="1" a="1"/>
  <c r="B1573" i="1" s="1"/>
  <c r="B1574" i="1" a="1"/>
  <c r="B1574" i="1" s="1"/>
  <c r="B1575" i="1" a="1"/>
  <c r="B1575" i="1" s="1"/>
  <c r="B1576" i="1" a="1"/>
  <c r="B1576" i="1" s="1"/>
  <c r="B1577" i="1" a="1"/>
  <c r="B1577" i="1" s="1"/>
  <c r="B1578" i="1" a="1"/>
  <c r="B1578" i="1" s="1"/>
  <c r="B1579" i="1" a="1"/>
  <c r="B1579" i="1" s="1"/>
  <c r="B1580" i="1" a="1"/>
  <c r="B1580" i="1" s="1"/>
  <c r="B1581" i="1" a="1"/>
  <c r="B1581" i="1" s="1"/>
  <c r="B1582" i="1" a="1"/>
  <c r="B1582" i="1" s="1"/>
  <c r="B1583" i="1" a="1"/>
  <c r="B1583" i="1" s="1"/>
  <c r="B1584" i="1" a="1"/>
  <c r="B1584" i="1" s="1"/>
  <c r="B1585" i="1" a="1"/>
  <c r="B1585" i="1" s="1"/>
  <c r="B1586" i="1" a="1"/>
  <c r="B1586" i="1" s="1"/>
  <c r="B1587" i="1" a="1"/>
  <c r="B1587" i="1" s="1"/>
  <c r="B1588" i="1" a="1"/>
  <c r="B1588" i="1" s="1"/>
  <c r="B1589" i="1" a="1"/>
  <c r="B1589" i="1" s="1"/>
  <c r="B1590" i="1" a="1"/>
  <c r="B1590" i="1" s="1"/>
  <c r="B1591" i="1" a="1"/>
  <c r="B1591" i="1" s="1"/>
  <c r="B1592" i="1" a="1"/>
  <c r="B1592" i="1" s="1"/>
  <c r="B1593" i="1" a="1"/>
  <c r="B1593" i="1" s="1"/>
  <c r="B1594" i="1" a="1"/>
  <c r="B1594" i="1" s="1"/>
  <c r="B1595" i="1" a="1"/>
  <c r="B1595" i="1" s="1"/>
  <c r="B1596" i="1" a="1"/>
  <c r="B1596" i="1" s="1"/>
  <c r="B1597" i="1" a="1"/>
  <c r="B1597" i="1" s="1"/>
  <c r="B1598" i="1" a="1"/>
  <c r="B1598" i="1" s="1"/>
  <c r="B1599" i="1" a="1"/>
  <c r="B1599" i="1" s="1"/>
  <c r="B1600" i="1" a="1"/>
  <c r="B1600" i="1" s="1"/>
  <c r="B1601" i="1" a="1"/>
  <c r="B1601" i="1" s="1"/>
  <c r="B1602" i="1" a="1"/>
  <c r="B1602" i="1" s="1"/>
  <c r="B1603" i="1" a="1"/>
  <c r="B1603" i="1" s="1"/>
  <c r="B1604" i="1" a="1"/>
  <c r="B1604" i="1" s="1"/>
  <c r="B1605" i="1" a="1"/>
  <c r="B1605" i="1" s="1"/>
  <c r="B1606" i="1" a="1"/>
  <c r="B1606" i="1" s="1"/>
  <c r="B1607" i="1" a="1"/>
  <c r="B1607" i="1" s="1"/>
  <c r="B1608" i="1" a="1"/>
  <c r="B1608" i="1" s="1"/>
  <c r="B1609" i="1" a="1"/>
  <c r="B1609" i="1" s="1"/>
  <c r="B1610" i="1" a="1"/>
  <c r="B1610" i="1" s="1"/>
  <c r="B1611" i="1" a="1"/>
  <c r="B1611" i="1" s="1"/>
  <c r="B1612" i="1" a="1"/>
  <c r="B1612" i="1" s="1"/>
  <c r="B1613" i="1" a="1"/>
  <c r="B1613" i="1" s="1"/>
  <c r="B1614" i="1" a="1"/>
  <c r="B1614" i="1" s="1"/>
  <c r="B1615" i="1" a="1"/>
  <c r="B1615" i="1" s="1"/>
  <c r="B1616" i="1" a="1"/>
  <c r="B1616" i="1" s="1"/>
  <c r="B1617" i="1" a="1"/>
  <c r="B1617" i="1" s="1"/>
  <c r="B1618" i="1" a="1"/>
  <c r="B1618" i="1" s="1"/>
  <c r="B1619" i="1" a="1"/>
  <c r="B1619" i="1" s="1"/>
  <c r="B1620" i="1" a="1"/>
  <c r="B1620" i="1" s="1"/>
  <c r="B1621" i="1" a="1"/>
  <c r="B1621" i="1" s="1"/>
  <c r="B1622" i="1" a="1"/>
  <c r="B1622" i="1" s="1"/>
  <c r="B1623" i="1" a="1"/>
  <c r="B1623" i="1" s="1"/>
  <c r="B1624" i="1" a="1"/>
  <c r="B1624" i="1" s="1"/>
  <c r="B1625" i="1" a="1"/>
  <c r="B1625" i="1" s="1"/>
  <c r="B1626" i="1" a="1"/>
  <c r="B1626" i="1" s="1"/>
  <c r="B1627" i="1" a="1"/>
  <c r="B1627" i="1" s="1"/>
  <c r="B1628" i="1" a="1"/>
  <c r="B1628" i="1" s="1"/>
  <c r="B1629" i="1" a="1"/>
  <c r="B1629" i="1" s="1"/>
  <c r="B1630" i="1" a="1"/>
  <c r="B1630" i="1" s="1"/>
  <c r="B1631" i="1" a="1"/>
  <c r="B1631" i="1" s="1"/>
  <c r="B1632" i="1" a="1"/>
  <c r="B1632" i="1" s="1"/>
  <c r="B1633" i="1" a="1"/>
  <c r="B1633" i="1" s="1"/>
  <c r="B1634" i="1" a="1"/>
  <c r="B1634" i="1" s="1"/>
  <c r="B1635" i="1" a="1"/>
  <c r="B1635" i="1" s="1"/>
  <c r="B1636" i="1" a="1"/>
  <c r="B1636" i="1" s="1"/>
  <c r="B1637" i="1" a="1"/>
  <c r="B1637" i="1" s="1"/>
  <c r="B1638" i="1" a="1"/>
  <c r="B1638" i="1" s="1"/>
  <c r="B1639" i="1" a="1"/>
  <c r="B1639" i="1" s="1"/>
  <c r="B1640" i="1" a="1"/>
  <c r="B1640" i="1" s="1"/>
  <c r="B1641" i="1" a="1"/>
  <c r="B1641" i="1" s="1"/>
  <c r="B1642" i="1" a="1"/>
  <c r="B1642" i="1" s="1"/>
  <c r="B1643" i="1" a="1"/>
  <c r="B1643" i="1" s="1"/>
  <c r="B1644" i="1" a="1"/>
  <c r="B1644" i="1" s="1"/>
  <c r="B1645" i="1" a="1"/>
  <c r="B1645" i="1" s="1"/>
  <c r="B1646" i="1" a="1"/>
  <c r="B1646" i="1" s="1"/>
  <c r="B1647" i="1" a="1"/>
  <c r="B1647" i="1" s="1"/>
  <c r="B1648" i="1" a="1"/>
  <c r="B1648" i="1" s="1"/>
  <c r="B1649" i="1" a="1"/>
  <c r="B1649" i="1" s="1"/>
  <c r="B1650" i="1" a="1"/>
  <c r="B1650" i="1" s="1"/>
  <c r="B1651" i="1" a="1"/>
  <c r="B1651" i="1" s="1"/>
  <c r="C589" i="1" a="1"/>
  <c r="C589" i="1" s="1"/>
  <c r="E589" i="1" s="1"/>
  <c r="C590" i="1" a="1"/>
  <c r="C590" i="1" s="1"/>
  <c r="D590" i="1" s="1"/>
  <c r="C591" i="1" a="1"/>
  <c r="C591" i="1" s="1"/>
  <c r="D591" i="1" s="1"/>
  <c r="C592" i="1" a="1"/>
  <c r="C592" i="1" s="1"/>
  <c r="D592" i="1" s="1"/>
  <c r="C593" i="1" a="1"/>
  <c r="C593" i="1" s="1"/>
  <c r="D593" i="1" s="1"/>
  <c r="C594" i="1" a="1"/>
  <c r="C594" i="1" s="1"/>
  <c r="D594" i="1" s="1"/>
  <c r="C595" i="1" a="1"/>
  <c r="C595" i="1" s="1"/>
  <c r="E595" i="1" s="1"/>
  <c r="C596" i="1" a="1"/>
  <c r="C596" i="1" s="1"/>
  <c r="D596" i="1" s="1"/>
  <c r="C597" i="1" a="1"/>
  <c r="C597" i="1" s="1"/>
  <c r="E597" i="1" s="1"/>
  <c r="C598" i="1" a="1"/>
  <c r="C598" i="1" s="1"/>
  <c r="D598" i="1" s="1"/>
  <c r="C599" i="1" a="1"/>
  <c r="C599" i="1" s="1"/>
  <c r="D599" i="1" s="1"/>
  <c r="C600" i="1" a="1"/>
  <c r="C600" i="1" s="1"/>
  <c r="D600" i="1" s="1"/>
  <c r="C601" i="1" a="1"/>
  <c r="C601" i="1" s="1"/>
  <c r="D601" i="1" s="1"/>
  <c r="C602" i="1" a="1"/>
  <c r="C602" i="1" s="1"/>
  <c r="C603" i="1" a="1"/>
  <c r="C603" i="1" s="1"/>
  <c r="D603" i="1" s="1"/>
  <c r="C604" i="1" a="1"/>
  <c r="C604" i="1" s="1"/>
  <c r="D604" i="1" s="1"/>
  <c r="C605" i="1" a="1"/>
  <c r="C605" i="1" s="1"/>
  <c r="E605" i="1" s="1"/>
  <c r="C606" i="1" a="1"/>
  <c r="C606" i="1" s="1"/>
  <c r="C607" i="1" a="1"/>
  <c r="C607" i="1" s="1"/>
  <c r="C608" i="1" a="1"/>
  <c r="C608" i="1" s="1"/>
  <c r="D608" i="1" s="1"/>
  <c r="C609" i="1" a="1"/>
  <c r="C609" i="1" s="1"/>
  <c r="D609" i="1" s="1"/>
  <c r="C610" i="1" a="1"/>
  <c r="C610" i="1" s="1"/>
  <c r="D610" i="1" s="1"/>
  <c r="C611" i="1" a="1"/>
  <c r="C611" i="1" s="1"/>
  <c r="E611" i="1" s="1"/>
  <c r="C612" i="1" a="1"/>
  <c r="C612" i="1" s="1"/>
  <c r="D612" i="1" s="1"/>
  <c r="C613" i="1" a="1"/>
  <c r="C613" i="1" s="1"/>
  <c r="E613" i="1" s="1"/>
  <c r="C614" i="1" a="1"/>
  <c r="C614" i="1" s="1"/>
  <c r="C615" i="1" a="1"/>
  <c r="C615" i="1" s="1"/>
  <c r="D615" i="1" s="1"/>
  <c r="C616" i="1" a="1"/>
  <c r="C616" i="1" s="1"/>
  <c r="E616" i="1" s="1"/>
  <c r="C617" i="1" a="1"/>
  <c r="C617" i="1" s="1"/>
  <c r="D617" i="1" s="1"/>
  <c r="C618" i="1" a="1"/>
  <c r="C618" i="1" s="1"/>
  <c r="E618" i="1" s="1"/>
  <c r="C619" i="1" a="1"/>
  <c r="C619" i="1" s="1"/>
  <c r="D619" i="1" s="1"/>
  <c r="C620" i="1" a="1"/>
  <c r="C620" i="1" s="1"/>
  <c r="D620" i="1" s="1"/>
  <c r="C621" i="1" a="1"/>
  <c r="C621" i="1" s="1"/>
  <c r="D621" i="1" s="1"/>
  <c r="C622" i="1" a="1"/>
  <c r="C622" i="1" s="1"/>
  <c r="D622" i="1" s="1"/>
  <c r="C623" i="1" a="1"/>
  <c r="C623" i="1" s="1"/>
  <c r="D623" i="1" s="1"/>
  <c r="C624" i="1" a="1"/>
  <c r="C624" i="1" s="1"/>
  <c r="E624" i="1" s="1"/>
  <c r="C625" i="1" a="1"/>
  <c r="C625" i="1" s="1"/>
  <c r="E625" i="1" s="1"/>
  <c r="C626" i="1" a="1"/>
  <c r="C626" i="1" s="1"/>
  <c r="C627" i="1" a="1"/>
  <c r="C627" i="1" s="1"/>
  <c r="D627" i="1" s="1"/>
  <c r="C628" i="1" a="1"/>
  <c r="C628" i="1" s="1"/>
  <c r="D628" i="1" s="1"/>
  <c r="C629" i="1" a="1"/>
  <c r="C629" i="1" s="1"/>
  <c r="E629" i="1" s="1"/>
  <c r="C630" i="1" a="1"/>
  <c r="C630" i="1" s="1"/>
  <c r="C631" i="1" a="1"/>
  <c r="C631" i="1" s="1"/>
  <c r="D631" i="1" s="1"/>
  <c r="C632" i="1" a="1"/>
  <c r="C632" i="1" s="1"/>
  <c r="C633" i="1" a="1"/>
  <c r="C633" i="1" s="1"/>
  <c r="D633" i="1" s="1"/>
  <c r="C634" i="1" a="1"/>
  <c r="C634" i="1" s="1"/>
  <c r="C635" i="1" a="1"/>
  <c r="C635" i="1" s="1"/>
  <c r="D635" i="1" s="1"/>
  <c r="C636" i="1" a="1"/>
  <c r="C636" i="1" s="1"/>
  <c r="C637" i="1" a="1"/>
  <c r="C637" i="1" s="1"/>
  <c r="D637" i="1" s="1"/>
  <c r="C638" i="1" a="1"/>
  <c r="C638" i="1" s="1"/>
  <c r="D638" i="1" s="1"/>
  <c r="C639" i="1" a="1"/>
  <c r="C639" i="1" s="1"/>
  <c r="D639" i="1" s="1"/>
  <c r="C640" i="1" a="1"/>
  <c r="C640" i="1" s="1"/>
  <c r="C641" i="1" a="1"/>
  <c r="C641" i="1" s="1"/>
  <c r="D641" i="1" s="1"/>
  <c r="C642" i="1" a="1"/>
  <c r="C642" i="1" s="1"/>
  <c r="C643" i="1" a="1"/>
  <c r="C643" i="1" s="1"/>
  <c r="E643" i="1" s="1"/>
  <c r="C644" i="1" a="1"/>
  <c r="C644" i="1" s="1"/>
  <c r="C645" i="1" a="1"/>
  <c r="C645" i="1" s="1"/>
  <c r="E645" i="1" s="1"/>
  <c r="C646" i="1" a="1"/>
  <c r="C646" i="1" s="1"/>
  <c r="C647" i="1" a="1"/>
  <c r="C647" i="1" s="1"/>
  <c r="D647" i="1" s="1"/>
  <c r="C648" i="1" a="1"/>
  <c r="C648" i="1" s="1"/>
  <c r="C649" i="1" a="1"/>
  <c r="C649" i="1" s="1"/>
  <c r="D649" i="1" s="1"/>
  <c r="C650" i="1" a="1"/>
  <c r="C650" i="1" s="1"/>
  <c r="C651" i="1" a="1"/>
  <c r="C651" i="1" s="1"/>
  <c r="E651" i="1" s="1"/>
  <c r="C652" i="1" a="1"/>
  <c r="C652" i="1" s="1"/>
  <c r="C653" i="1" a="1"/>
  <c r="C653" i="1" s="1"/>
  <c r="D653" i="1" s="1"/>
  <c r="C654" i="1" a="1"/>
  <c r="C654" i="1" s="1"/>
  <c r="D654" i="1" s="1"/>
  <c r="C655" i="1" a="1"/>
  <c r="C655" i="1" s="1"/>
  <c r="D655" i="1" s="1"/>
  <c r="C656" i="1" a="1"/>
  <c r="C656" i="1" s="1"/>
  <c r="D656" i="1" s="1"/>
  <c r="C657" i="1" a="1"/>
  <c r="C657" i="1" s="1"/>
  <c r="D657" i="1" s="1"/>
  <c r="C658" i="1" a="1"/>
  <c r="C658" i="1" s="1"/>
  <c r="C659" i="1" a="1"/>
  <c r="C659" i="1" s="1"/>
  <c r="C660" i="1" a="1"/>
  <c r="C660" i="1" s="1"/>
  <c r="D660" i="1" s="1"/>
  <c r="C661" i="1" a="1"/>
  <c r="C661" i="1" s="1"/>
  <c r="D661" i="1" s="1"/>
  <c r="C662" i="1" a="1"/>
  <c r="C662" i="1" s="1"/>
  <c r="C663" i="1" a="1"/>
  <c r="C663" i="1" s="1"/>
  <c r="C664" i="1" a="1"/>
  <c r="C664" i="1" s="1"/>
  <c r="D664" i="1" s="1"/>
  <c r="C665" i="1" a="1"/>
  <c r="C665" i="1" s="1"/>
  <c r="E665" i="1" s="1"/>
  <c r="C666" i="1" a="1"/>
  <c r="C666" i="1" s="1"/>
  <c r="C667" i="1" a="1"/>
  <c r="C667" i="1" s="1"/>
  <c r="C668" i="1" a="1"/>
  <c r="C668" i="1" s="1"/>
  <c r="E668" i="1" s="1"/>
  <c r="C669" i="1" a="1"/>
  <c r="C669" i="1" s="1"/>
  <c r="D669" i="1" s="1"/>
  <c r="C670" i="1" a="1"/>
  <c r="C670" i="1" s="1"/>
  <c r="C671" i="1" a="1"/>
  <c r="C671" i="1" s="1"/>
  <c r="C672" i="1" a="1"/>
  <c r="C672" i="1" s="1"/>
  <c r="D672" i="1" s="1"/>
  <c r="C673" i="1" a="1"/>
  <c r="C673" i="1" s="1"/>
  <c r="D673" i="1" s="1"/>
  <c r="C674" i="1" a="1"/>
  <c r="C674" i="1" s="1"/>
  <c r="C675" i="1" a="1"/>
  <c r="C675" i="1" s="1"/>
  <c r="C676" i="1" a="1"/>
  <c r="C676" i="1" s="1"/>
  <c r="E676" i="1" s="1"/>
  <c r="C677" i="1" a="1"/>
  <c r="C677" i="1" s="1"/>
  <c r="D677" i="1" s="1"/>
  <c r="C678" i="1" a="1"/>
  <c r="C678" i="1" s="1"/>
  <c r="C679" i="1" a="1"/>
  <c r="C679" i="1" s="1"/>
  <c r="C680" i="1" a="1"/>
  <c r="C680" i="1" s="1"/>
  <c r="D680" i="1" s="1"/>
  <c r="C681" i="1" a="1"/>
  <c r="C681" i="1" s="1"/>
  <c r="E681" i="1" s="1"/>
  <c r="C682" i="1" a="1"/>
  <c r="C682" i="1" s="1"/>
  <c r="C683" i="1" a="1"/>
  <c r="C683" i="1" s="1"/>
  <c r="C684" i="1" a="1"/>
  <c r="C684" i="1" s="1"/>
  <c r="D684" i="1" s="1"/>
  <c r="C685" i="1" a="1"/>
  <c r="C685" i="1" s="1"/>
  <c r="D685" i="1" s="1"/>
  <c r="C686" i="1" a="1"/>
  <c r="C686" i="1" s="1"/>
  <c r="C687" i="1" a="1"/>
  <c r="C687" i="1" s="1"/>
  <c r="E687" i="1" s="1"/>
  <c r="C688" i="1" a="1"/>
  <c r="C688" i="1" s="1"/>
  <c r="E688" i="1" s="1"/>
  <c r="C689" i="1" a="1"/>
  <c r="C689" i="1" s="1"/>
  <c r="D689" i="1" s="1"/>
  <c r="C690" i="1" a="1"/>
  <c r="C690" i="1" s="1"/>
  <c r="C691" i="1" a="1"/>
  <c r="C691" i="1" s="1"/>
  <c r="E691" i="1" s="1"/>
  <c r="C692" i="1" a="1"/>
  <c r="C692" i="1" s="1"/>
  <c r="C693" i="1" a="1"/>
  <c r="C693" i="1" s="1"/>
  <c r="D693" i="1" s="1"/>
  <c r="C694" i="1" a="1"/>
  <c r="C694" i="1" s="1"/>
  <c r="D694" i="1" s="1"/>
  <c r="C695" i="1" a="1"/>
  <c r="C695" i="1" s="1"/>
  <c r="D695" i="1" s="1"/>
  <c r="C696" i="1" a="1"/>
  <c r="C696" i="1" s="1"/>
  <c r="C697" i="1" a="1"/>
  <c r="C697" i="1" s="1"/>
  <c r="E697" i="1" s="1"/>
  <c r="C698" i="1" a="1"/>
  <c r="C698" i="1" s="1"/>
  <c r="E698" i="1" s="1"/>
  <c r="C699" i="1" a="1"/>
  <c r="C699" i="1" s="1"/>
  <c r="D699" i="1" s="1"/>
  <c r="C700" i="1" a="1"/>
  <c r="C700" i="1" s="1"/>
  <c r="C701" i="1" a="1"/>
  <c r="C701" i="1" s="1"/>
  <c r="E701" i="1" s="1"/>
  <c r="C702" i="1" a="1"/>
  <c r="C702" i="1" s="1"/>
  <c r="D702" i="1" s="1"/>
  <c r="C703" i="1" a="1"/>
  <c r="C703" i="1" s="1"/>
  <c r="D703" i="1" s="1"/>
  <c r="C704" i="1" a="1"/>
  <c r="C704" i="1" s="1"/>
  <c r="C705" i="1" a="1"/>
  <c r="C705" i="1" s="1"/>
  <c r="E705" i="1" s="1"/>
  <c r="C706" i="1" a="1"/>
  <c r="C706" i="1" s="1"/>
  <c r="D706" i="1" s="1"/>
  <c r="C707" i="1" a="1"/>
  <c r="C707" i="1" s="1"/>
  <c r="D707" i="1" s="1"/>
  <c r="C708" i="1" a="1"/>
  <c r="C708" i="1" s="1"/>
  <c r="C709" i="1" a="1"/>
  <c r="C709" i="1" s="1"/>
  <c r="E709" i="1" s="1"/>
  <c r="C710" i="1" a="1"/>
  <c r="C710" i="1" s="1"/>
  <c r="D710" i="1" s="1"/>
  <c r="C711" i="1" a="1"/>
  <c r="C711" i="1" s="1"/>
  <c r="D711" i="1" s="1"/>
  <c r="C712" i="1" a="1"/>
  <c r="C712" i="1" s="1"/>
  <c r="E712" i="1" s="1"/>
  <c r="C713" i="1" a="1"/>
  <c r="C713" i="1" s="1"/>
  <c r="E713" i="1" s="1"/>
  <c r="C714" i="1" a="1"/>
  <c r="C714" i="1" s="1"/>
  <c r="E714" i="1" s="1"/>
  <c r="C715" i="1" a="1"/>
  <c r="C715" i="1" s="1"/>
  <c r="E715" i="1" s="1"/>
  <c r="C716" i="1" a="1"/>
  <c r="C716" i="1" s="1"/>
  <c r="C717" i="1" a="1"/>
  <c r="C717" i="1" s="1"/>
  <c r="E717" i="1" s="1"/>
  <c r="C718" i="1" a="1"/>
  <c r="C718" i="1" s="1"/>
  <c r="E718" i="1" s="1"/>
  <c r="C719" i="1" a="1"/>
  <c r="C719" i="1" s="1"/>
  <c r="E719" i="1" s="1"/>
  <c r="C720" i="1" a="1"/>
  <c r="C720" i="1" s="1"/>
  <c r="C721" i="1" a="1"/>
  <c r="C721" i="1" s="1"/>
  <c r="E721" i="1" s="1"/>
  <c r="C722" i="1" a="1"/>
  <c r="C722" i="1" s="1"/>
  <c r="D722" i="1" s="1"/>
  <c r="C723" i="1" a="1"/>
  <c r="C723" i="1" s="1"/>
  <c r="E723" i="1" s="1"/>
  <c r="C724" i="1" a="1"/>
  <c r="C724" i="1" s="1"/>
  <c r="C725" i="1" a="1"/>
  <c r="C725" i="1" s="1"/>
  <c r="D725" i="1" s="1"/>
  <c r="C726" i="1" a="1"/>
  <c r="C726" i="1" s="1"/>
  <c r="E726" i="1" s="1"/>
  <c r="C727" i="1" a="1"/>
  <c r="C727" i="1" s="1"/>
  <c r="D727" i="1" s="1"/>
  <c r="C728" i="1" a="1"/>
  <c r="C728" i="1" s="1"/>
  <c r="E728" i="1" s="1"/>
  <c r="C729" i="1" a="1"/>
  <c r="C729" i="1" s="1"/>
  <c r="E729" i="1" s="1"/>
  <c r="C730" i="1" a="1"/>
  <c r="C730" i="1" s="1"/>
  <c r="D730" i="1" s="1"/>
  <c r="C731" i="1" a="1"/>
  <c r="C731" i="1" s="1"/>
  <c r="D731" i="1" s="1"/>
  <c r="C732" i="1" a="1"/>
  <c r="C732" i="1" s="1"/>
  <c r="C733" i="1" a="1"/>
  <c r="C733" i="1" s="1"/>
  <c r="D733" i="1" s="1"/>
  <c r="C734" i="1" a="1"/>
  <c r="C734" i="1" s="1"/>
  <c r="E734" i="1" s="1"/>
  <c r="C735" i="1" a="1"/>
  <c r="C735" i="1" s="1"/>
  <c r="D735" i="1" s="1"/>
  <c r="C736" i="1" a="1"/>
  <c r="C736" i="1" s="1"/>
  <c r="C737" i="1" a="1"/>
  <c r="C737" i="1" s="1"/>
  <c r="D737" i="1" s="1"/>
  <c r="C738" i="1" a="1"/>
  <c r="C738" i="1" s="1"/>
  <c r="D738" i="1" s="1"/>
  <c r="C739" i="1" a="1"/>
  <c r="C739" i="1" s="1"/>
  <c r="D739" i="1" s="1"/>
  <c r="C740" i="1" a="1"/>
  <c r="C740" i="1" s="1"/>
  <c r="E740" i="1" s="1"/>
  <c r="C741" i="1" a="1"/>
  <c r="C741" i="1" s="1"/>
  <c r="D741" i="1" s="1"/>
  <c r="C742" i="1" a="1"/>
  <c r="C742" i="1" s="1"/>
  <c r="E742" i="1" s="1"/>
  <c r="C743" i="1" a="1"/>
  <c r="C743" i="1" s="1"/>
  <c r="D743" i="1" s="1"/>
  <c r="C744" i="1" a="1"/>
  <c r="C744" i="1" s="1"/>
  <c r="C745" i="1" a="1"/>
  <c r="C745" i="1" s="1"/>
  <c r="E745" i="1" s="1"/>
  <c r="C746" i="1" a="1"/>
  <c r="C746" i="1" s="1"/>
  <c r="D746" i="1" s="1"/>
  <c r="C747" i="1" a="1"/>
  <c r="C747" i="1" s="1"/>
  <c r="E747" i="1" s="1"/>
  <c r="C748" i="1" a="1"/>
  <c r="C748" i="1" s="1"/>
  <c r="C749" i="1" a="1"/>
  <c r="C749" i="1" s="1"/>
  <c r="D749" i="1" s="1"/>
  <c r="C750" i="1" a="1"/>
  <c r="C750" i="1" s="1"/>
  <c r="E750" i="1" s="1"/>
  <c r="C751" i="1" a="1"/>
  <c r="C751" i="1" s="1"/>
  <c r="E751" i="1" s="1"/>
  <c r="C752" i="1" a="1"/>
  <c r="C752" i="1" s="1"/>
  <c r="C753" i="1" a="1"/>
  <c r="C753" i="1" s="1"/>
  <c r="E753" i="1" s="1"/>
  <c r="C754" i="1" a="1"/>
  <c r="C754" i="1" s="1"/>
  <c r="D754" i="1" s="1"/>
  <c r="C755" i="1" a="1"/>
  <c r="C755" i="1" s="1"/>
  <c r="D755" i="1" s="1"/>
  <c r="C756" i="1" a="1"/>
  <c r="C756" i="1" s="1"/>
  <c r="D756" i="1" s="1"/>
  <c r="C757" i="1" a="1"/>
  <c r="C757" i="1" s="1"/>
  <c r="D757" i="1" s="1"/>
  <c r="C758" i="1" a="1"/>
  <c r="C758" i="1" s="1"/>
  <c r="C759" i="1" a="1"/>
  <c r="C759" i="1" s="1"/>
  <c r="D759" i="1" s="1"/>
  <c r="C760" i="1" a="1"/>
  <c r="C760" i="1" s="1"/>
  <c r="D760" i="1" s="1"/>
  <c r="C761" i="1" a="1"/>
  <c r="C761" i="1" s="1"/>
  <c r="E761" i="1" s="1"/>
  <c r="C762" i="1" a="1"/>
  <c r="C762" i="1" s="1"/>
  <c r="D762" i="1" s="1"/>
  <c r="C763" i="1" a="1"/>
  <c r="C763" i="1" s="1"/>
  <c r="D763" i="1" s="1"/>
  <c r="C764" i="1" a="1"/>
  <c r="C764" i="1" s="1"/>
  <c r="D764" i="1" s="1"/>
  <c r="C765" i="1" a="1"/>
  <c r="C765" i="1" s="1"/>
  <c r="C766" i="1" a="1"/>
  <c r="C766" i="1" s="1"/>
  <c r="E766" i="1" s="1"/>
  <c r="C767" i="1" a="1"/>
  <c r="C767" i="1" s="1"/>
  <c r="D767" i="1" s="1"/>
  <c r="C768" i="1" a="1"/>
  <c r="C768" i="1" s="1"/>
  <c r="E768" i="1" s="1"/>
  <c r="C769" i="1" a="1"/>
  <c r="C769" i="1" s="1"/>
  <c r="C770" i="1" a="1"/>
  <c r="C770" i="1" s="1"/>
  <c r="C771" i="1" a="1"/>
  <c r="C771" i="1" s="1"/>
  <c r="D771" i="1" s="1"/>
  <c r="C772" i="1" a="1"/>
  <c r="C772" i="1" s="1"/>
  <c r="D772" i="1" s="1"/>
  <c r="C773" i="1" a="1"/>
  <c r="C773" i="1" s="1"/>
  <c r="C774" i="1" a="1"/>
  <c r="C774" i="1" s="1"/>
  <c r="D774" i="1" s="1"/>
  <c r="C775" i="1" a="1"/>
  <c r="C775" i="1" s="1"/>
  <c r="D775" i="1" s="1"/>
  <c r="C776" i="1" a="1"/>
  <c r="C776" i="1" s="1"/>
  <c r="D776" i="1" s="1"/>
  <c r="C777" i="1" a="1"/>
  <c r="C777" i="1" s="1"/>
  <c r="D777" i="1" s="1"/>
  <c r="C778" i="1" a="1"/>
  <c r="C778" i="1" s="1"/>
  <c r="D778" i="1" s="1"/>
  <c r="C779" i="1" a="1"/>
  <c r="C779" i="1" s="1"/>
  <c r="D779" i="1" s="1"/>
  <c r="C780" i="1" a="1"/>
  <c r="C780" i="1" s="1"/>
  <c r="D780" i="1" s="1"/>
  <c r="C781" i="1" a="1"/>
  <c r="C781" i="1" s="1"/>
  <c r="C782" i="1" a="1"/>
  <c r="C782" i="1" s="1"/>
  <c r="D782" i="1" s="1"/>
  <c r="C783" i="1" a="1"/>
  <c r="C783" i="1" s="1"/>
  <c r="E783" i="1" s="1"/>
  <c r="C784" i="1" a="1"/>
  <c r="C784" i="1" s="1"/>
  <c r="D784" i="1" s="1"/>
  <c r="C785" i="1" a="1"/>
  <c r="C785" i="1" s="1"/>
  <c r="D785" i="1" s="1"/>
  <c r="C786" i="1" a="1"/>
  <c r="C786" i="1" s="1"/>
  <c r="D786" i="1" s="1"/>
  <c r="C787" i="1" a="1"/>
  <c r="C787" i="1" s="1"/>
  <c r="C788" i="1" a="1"/>
  <c r="C788" i="1" s="1"/>
  <c r="D788" i="1" s="1"/>
  <c r="C789" i="1" a="1"/>
  <c r="C789" i="1" s="1"/>
  <c r="E789" i="1" s="1"/>
  <c r="C790" i="1" a="1"/>
  <c r="C790" i="1" s="1"/>
  <c r="E790" i="1" s="1"/>
  <c r="C791" i="1" a="1"/>
  <c r="C791" i="1" s="1"/>
  <c r="C792" i="1" a="1"/>
  <c r="C792" i="1" s="1"/>
  <c r="D792" i="1" s="1"/>
  <c r="C793" i="1" a="1"/>
  <c r="C793" i="1" s="1"/>
  <c r="D793" i="1" s="1"/>
  <c r="C794" i="1" a="1"/>
  <c r="C794" i="1" s="1"/>
  <c r="D794" i="1" s="1"/>
  <c r="C795" i="1" a="1"/>
  <c r="C795" i="1" s="1"/>
  <c r="C796" i="1" a="1"/>
  <c r="C796" i="1" s="1"/>
  <c r="D796" i="1" s="1"/>
  <c r="C797" i="1" a="1"/>
  <c r="C797" i="1" s="1"/>
  <c r="E797" i="1" s="1"/>
  <c r="C798" i="1" a="1"/>
  <c r="C798" i="1" s="1"/>
  <c r="D798" i="1" s="1"/>
  <c r="C799" i="1" a="1"/>
  <c r="C799" i="1" s="1"/>
  <c r="C800" i="1" a="1"/>
  <c r="C800" i="1" s="1"/>
  <c r="E800" i="1" s="1"/>
  <c r="C801" i="1" a="1"/>
  <c r="C801" i="1" s="1"/>
  <c r="D801" i="1" s="1"/>
  <c r="C802" i="1" a="1"/>
  <c r="C802" i="1" s="1"/>
  <c r="E802" i="1" s="1"/>
  <c r="C803" i="1" a="1"/>
  <c r="C803" i="1" s="1"/>
  <c r="E803" i="1" s="1"/>
  <c r="C804" i="1" a="1"/>
  <c r="C804" i="1" s="1"/>
  <c r="D804" i="1" s="1"/>
  <c r="C805" i="1" a="1"/>
  <c r="C805" i="1" s="1"/>
  <c r="D805" i="1" s="1"/>
  <c r="C806" i="1" a="1"/>
  <c r="C806" i="1" s="1"/>
  <c r="C807" i="1" a="1"/>
  <c r="C807" i="1" s="1"/>
  <c r="D807" i="1" s="1"/>
  <c r="C808" i="1" a="1"/>
  <c r="C808" i="1" s="1"/>
  <c r="D808" i="1" s="1"/>
  <c r="C809" i="1" a="1"/>
  <c r="C809" i="1" s="1"/>
  <c r="E809" i="1" s="1"/>
  <c r="C810" i="1" a="1"/>
  <c r="C810" i="1" s="1"/>
  <c r="C811" i="1" a="1"/>
  <c r="C811" i="1" s="1"/>
  <c r="D811" i="1" s="1"/>
  <c r="C812" i="1" a="1"/>
  <c r="C812" i="1" s="1"/>
  <c r="D812" i="1" s="1"/>
  <c r="C813" i="1" a="1"/>
  <c r="C813" i="1" s="1"/>
  <c r="C814" i="1" a="1"/>
  <c r="C814" i="1" s="1"/>
  <c r="E814" i="1" s="1"/>
  <c r="C815" i="1" a="1"/>
  <c r="C815" i="1" s="1"/>
  <c r="D815" i="1" s="1"/>
  <c r="C816" i="1" a="1"/>
  <c r="C816" i="1" s="1"/>
  <c r="D816" i="1" s="1"/>
  <c r="C817" i="1" a="1"/>
  <c r="C817" i="1" s="1"/>
  <c r="E817" i="1" s="1"/>
  <c r="C818" i="1" a="1"/>
  <c r="C818" i="1" s="1"/>
  <c r="D818" i="1" s="1"/>
  <c r="C819" i="1" a="1"/>
  <c r="C819" i="1" s="1"/>
  <c r="E819" i="1" s="1"/>
  <c r="C820" i="1" a="1"/>
  <c r="C820" i="1" s="1"/>
  <c r="E820" i="1" s="1"/>
  <c r="C821" i="1" a="1"/>
  <c r="C821" i="1" s="1"/>
  <c r="D821" i="1" s="1"/>
  <c r="C822" i="1" a="1"/>
  <c r="C822" i="1" s="1"/>
  <c r="D822" i="1" s="1"/>
  <c r="C823" i="1" a="1"/>
  <c r="C823" i="1" s="1"/>
  <c r="D823" i="1" s="1"/>
  <c r="C824" i="1" a="1"/>
  <c r="C824" i="1" s="1"/>
  <c r="D824" i="1" s="1"/>
  <c r="C825" i="1" a="1"/>
  <c r="C825" i="1" s="1"/>
  <c r="D825" i="1" s="1"/>
  <c r="C826" i="1" a="1"/>
  <c r="C826" i="1" s="1"/>
  <c r="D826" i="1" s="1"/>
  <c r="C827" i="1" a="1"/>
  <c r="C827" i="1" s="1"/>
  <c r="D827" i="1" s="1"/>
  <c r="C828" i="1" a="1"/>
  <c r="C828" i="1" s="1"/>
  <c r="D828" i="1" s="1"/>
  <c r="C829" i="1" a="1"/>
  <c r="C829" i="1" s="1"/>
  <c r="E829" i="1" s="1"/>
  <c r="C830" i="1" a="1"/>
  <c r="C830" i="1" s="1"/>
  <c r="E830" i="1" s="1"/>
  <c r="C831" i="1" a="1"/>
  <c r="C831" i="1" s="1"/>
  <c r="D831" i="1" s="1"/>
  <c r="C832" i="1" a="1"/>
  <c r="C832" i="1" s="1"/>
  <c r="D832" i="1" s="1"/>
  <c r="C833" i="1" a="1"/>
  <c r="C833" i="1" s="1"/>
  <c r="C834" i="1" a="1"/>
  <c r="C834" i="1" s="1"/>
  <c r="D834" i="1" s="1"/>
  <c r="C835" i="1" a="1"/>
  <c r="C835" i="1" s="1"/>
  <c r="D835" i="1" s="1"/>
  <c r="C836" i="1" a="1"/>
  <c r="C836" i="1" s="1"/>
  <c r="E836" i="1" s="1"/>
  <c r="C837" i="1" a="1"/>
  <c r="C837" i="1" s="1"/>
  <c r="C838" i="1" a="1"/>
  <c r="C838" i="1" s="1"/>
  <c r="E838" i="1" s="1"/>
  <c r="C839" i="1" a="1"/>
  <c r="C839" i="1" s="1"/>
  <c r="E839" i="1" s="1"/>
  <c r="C840" i="1" a="1"/>
  <c r="C840" i="1" s="1"/>
  <c r="D840" i="1" s="1"/>
  <c r="C841" i="1" a="1"/>
  <c r="C841" i="1" s="1"/>
  <c r="D841" i="1" s="1"/>
  <c r="C842" i="1" a="1"/>
  <c r="C842" i="1" s="1"/>
  <c r="D842" i="1" s="1"/>
  <c r="C843" i="1" a="1"/>
  <c r="C843" i="1" s="1"/>
  <c r="C844" i="1" a="1"/>
  <c r="C844" i="1" s="1"/>
  <c r="C845" i="1" a="1"/>
  <c r="C845" i="1" s="1"/>
  <c r="E845" i="1" s="1"/>
  <c r="C846" i="1" a="1"/>
  <c r="C846" i="1" s="1"/>
  <c r="E846" i="1" s="1"/>
  <c r="C847" i="1" a="1"/>
  <c r="C847" i="1" s="1"/>
  <c r="E847" i="1" s="1"/>
  <c r="C848" i="1" a="1"/>
  <c r="C848" i="1" s="1"/>
  <c r="E848" i="1" s="1"/>
  <c r="C849" i="1" a="1"/>
  <c r="C849" i="1" s="1"/>
  <c r="D849" i="1" s="1"/>
  <c r="C850" i="1" a="1"/>
  <c r="C850" i="1" s="1"/>
  <c r="C851" i="1" a="1"/>
  <c r="C851" i="1" s="1"/>
  <c r="D851" i="1" s="1"/>
  <c r="C852" i="1" a="1"/>
  <c r="C852" i="1" s="1"/>
  <c r="E852" i="1" s="1"/>
  <c r="C853" i="1" a="1"/>
  <c r="C853" i="1" s="1"/>
  <c r="D853" i="1" s="1"/>
  <c r="C854" i="1" a="1"/>
  <c r="C854" i="1" s="1"/>
  <c r="C855" i="1" a="1"/>
  <c r="C855" i="1" s="1"/>
  <c r="D855" i="1" s="1"/>
  <c r="C856" i="1" a="1"/>
  <c r="C856" i="1" s="1"/>
  <c r="E856" i="1" s="1"/>
  <c r="C857" i="1" a="1"/>
  <c r="C857" i="1" s="1"/>
  <c r="D857" i="1" s="1"/>
  <c r="C858" i="1" a="1"/>
  <c r="C858" i="1" s="1"/>
  <c r="C859" i="1" a="1"/>
  <c r="C859" i="1" s="1"/>
  <c r="E859" i="1" s="1"/>
  <c r="C860" i="1" a="1"/>
  <c r="C860" i="1" s="1"/>
  <c r="E860" i="1" s="1"/>
  <c r="C861" i="1" a="1"/>
  <c r="C861" i="1" s="1"/>
  <c r="C862" i="1" a="1"/>
  <c r="C862" i="1" s="1"/>
  <c r="C863" i="1" a="1"/>
  <c r="C863" i="1" s="1"/>
  <c r="E863" i="1" s="1"/>
  <c r="C864" i="1" a="1"/>
  <c r="C864" i="1" s="1"/>
  <c r="E864" i="1" s="1"/>
  <c r="C865" i="1" a="1"/>
  <c r="C865" i="1" s="1"/>
  <c r="D865" i="1" s="1"/>
  <c r="C866" i="1" a="1"/>
  <c r="C866" i="1" s="1"/>
  <c r="C867" i="1" a="1"/>
  <c r="C867" i="1" s="1"/>
  <c r="D867" i="1" s="1"/>
  <c r="C868" i="1" a="1"/>
  <c r="C868" i="1" s="1"/>
  <c r="E868" i="1" s="1"/>
  <c r="C869" i="1" a="1"/>
  <c r="C869" i="1" s="1"/>
  <c r="C870" i="1" a="1"/>
  <c r="C870" i="1" s="1"/>
  <c r="E870" i="1" s="1"/>
  <c r="C871" i="1" a="1"/>
  <c r="C871" i="1" s="1"/>
  <c r="D871" i="1" s="1"/>
  <c r="C872" i="1" a="1"/>
  <c r="C872" i="1" s="1"/>
  <c r="C873" i="1" a="1"/>
  <c r="C873" i="1" s="1"/>
  <c r="C874" i="1" a="1"/>
  <c r="C874" i="1" s="1"/>
  <c r="E874" i="1" s="1"/>
  <c r="C875" i="1" a="1"/>
  <c r="C875" i="1" s="1"/>
  <c r="E875" i="1" s="1"/>
  <c r="C876" i="1" a="1"/>
  <c r="C876" i="1" s="1"/>
  <c r="C877" i="1" a="1"/>
  <c r="C877" i="1" s="1"/>
  <c r="D877" i="1" s="1"/>
  <c r="C878" i="1" a="1"/>
  <c r="C878" i="1" s="1"/>
  <c r="E878" i="1" s="1"/>
  <c r="C879" i="1" a="1"/>
  <c r="C879" i="1" s="1"/>
  <c r="C880" i="1" a="1"/>
  <c r="C880" i="1" s="1"/>
  <c r="C881" i="1" a="1"/>
  <c r="C881" i="1" s="1"/>
  <c r="D881" i="1" s="1"/>
  <c r="C882" i="1" a="1"/>
  <c r="C882" i="1" s="1"/>
  <c r="D882" i="1" s="1"/>
  <c r="C883" i="1" a="1"/>
  <c r="C883" i="1" s="1"/>
  <c r="C884" i="1" a="1"/>
  <c r="C884" i="1" s="1"/>
  <c r="D884" i="1" s="1"/>
  <c r="C885" i="1" a="1"/>
  <c r="C885" i="1" s="1"/>
  <c r="D885" i="1" s="1"/>
  <c r="C886" i="1" a="1"/>
  <c r="C886" i="1" s="1"/>
  <c r="D886" i="1" s="1"/>
  <c r="C887" i="1" a="1"/>
  <c r="C887" i="1" s="1"/>
  <c r="C888" i="1" a="1"/>
  <c r="C888" i="1" s="1"/>
  <c r="C889" i="1" a="1"/>
  <c r="C889" i="1" s="1"/>
  <c r="D889" i="1" s="1"/>
  <c r="C890" i="1" a="1"/>
  <c r="C890" i="1" s="1"/>
  <c r="D890" i="1" s="1"/>
  <c r="C891" i="1" a="1"/>
  <c r="C891" i="1" s="1"/>
  <c r="E891" i="1" s="1"/>
  <c r="C892" i="1" a="1"/>
  <c r="C892" i="1" s="1"/>
  <c r="D892" i="1" s="1"/>
  <c r="C893" i="1" a="1"/>
  <c r="C893" i="1" s="1"/>
  <c r="E893" i="1" s="1"/>
  <c r="C894" i="1" a="1"/>
  <c r="C894" i="1" s="1"/>
  <c r="D894" i="1" s="1"/>
  <c r="C895" i="1" a="1"/>
  <c r="C895" i="1" s="1"/>
  <c r="C896" i="1" a="1"/>
  <c r="C896" i="1" s="1"/>
  <c r="C897" i="1" a="1"/>
  <c r="C897" i="1" s="1"/>
  <c r="D897" i="1" s="1"/>
  <c r="C898" i="1" a="1"/>
  <c r="C898" i="1" s="1"/>
  <c r="D898" i="1" s="1"/>
  <c r="C899" i="1" a="1"/>
  <c r="C899" i="1" s="1"/>
  <c r="E899" i="1" s="1"/>
  <c r="C900" i="1" a="1"/>
  <c r="C900" i="1" s="1"/>
  <c r="D900" i="1" s="1"/>
  <c r="C901" i="1" a="1"/>
  <c r="C901" i="1" s="1"/>
  <c r="C902" i="1" a="1"/>
  <c r="C902" i="1" s="1"/>
  <c r="E902" i="1" s="1"/>
  <c r="C903" i="1" a="1"/>
  <c r="C903" i="1" s="1"/>
  <c r="D903" i="1" s="1"/>
  <c r="C904" i="1" a="1"/>
  <c r="C904" i="1" s="1"/>
  <c r="E904" i="1" s="1"/>
  <c r="C905" i="1" a="1"/>
  <c r="C905" i="1" s="1"/>
  <c r="D905" i="1" s="1"/>
  <c r="C906" i="1" a="1"/>
  <c r="C906" i="1" s="1"/>
  <c r="D906" i="1" s="1"/>
  <c r="C907" i="1" a="1"/>
  <c r="C907" i="1" s="1"/>
  <c r="D907" i="1" s="1"/>
  <c r="C908" i="1" a="1"/>
  <c r="C908" i="1" s="1"/>
  <c r="D908" i="1" s="1"/>
  <c r="C909" i="1" a="1"/>
  <c r="C909" i="1" s="1"/>
  <c r="C910" i="1" a="1"/>
  <c r="C910" i="1" s="1"/>
  <c r="D910" i="1" s="1"/>
  <c r="C911" i="1" a="1"/>
  <c r="C911" i="1" s="1"/>
  <c r="E911" i="1" s="1"/>
  <c r="C912" i="1" a="1"/>
  <c r="C912" i="1" s="1"/>
  <c r="E912" i="1" s="1"/>
  <c r="C913" i="1" a="1"/>
  <c r="C913" i="1" s="1"/>
  <c r="E913" i="1" s="1"/>
  <c r="C914" i="1" a="1"/>
  <c r="C914" i="1" s="1"/>
  <c r="D914" i="1" s="1"/>
  <c r="C915" i="1" a="1"/>
  <c r="C915" i="1" s="1"/>
  <c r="C916" i="1" a="1"/>
  <c r="C916" i="1" s="1"/>
  <c r="C917" i="1" a="1"/>
  <c r="C917" i="1" s="1"/>
  <c r="D917" i="1" s="1"/>
  <c r="C918" i="1" a="1"/>
  <c r="C918" i="1" s="1"/>
  <c r="D918" i="1" s="1"/>
  <c r="C919" i="1" a="1"/>
  <c r="C919" i="1" s="1"/>
  <c r="D919" i="1" s="1"/>
  <c r="C920" i="1" a="1"/>
  <c r="C920" i="1" s="1"/>
  <c r="D920" i="1" s="1"/>
  <c r="C921" i="1" a="1"/>
  <c r="C921" i="1" s="1"/>
  <c r="E921" i="1" s="1"/>
  <c r="C922" i="1" a="1"/>
  <c r="C922" i="1" s="1"/>
  <c r="C923" i="1" a="1"/>
  <c r="C923" i="1" s="1"/>
  <c r="D923" i="1" s="1"/>
  <c r="C924" i="1" a="1"/>
  <c r="C924" i="1" s="1"/>
  <c r="D924" i="1" s="1"/>
  <c r="C925" i="1" a="1"/>
  <c r="C925" i="1" s="1"/>
  <c r="D925" i="1" s="1"/>
  <c r="C926" i="1" a="1"/>
  <c r="C926" i="1" s="1"/>
  <c r="D926" i="1" s="1"/>
  <c r="C927" i="1" a="1"/>
  <c r="C927" i="1" s="1"/>
  <c r="D927" i="1" s="1"/>
  <c r="C928" i="1" a="1"/>
  <c r="C928" i="1" s="1"/>
  <c r="D928" i="1" s="1"/>
  <c r="C929" i="1" a="1"/>
  <c r="C929" i="1" s="1"/>
  <c r="C930" i="1" a="1"/>
  <c r="C930" i="1" s="1"/>
  <c r="E930" i="1" s="1"/>
  <c r="C931" i="1" a="1"/>
  <c r="C931" i="1" s="1"/>
  <c r="D931" i="1" s="1"/>
  <c r="C932" i="1" a="1"/>
  <c r="C932" i="1" s="1"/>
  <c r="D932" i="1" s="1"/>
  <c r="C933" i="1" a="1"/>
  <c r="C933" i="1" s="1"/>
  <c r="D933" i="1" s="1"/>
  <c r="C934" i="1" a="1"/>
  <c r="C934" i="1" s="1"/>
  <c r="E934" i="1" s="1"/>
  <c r="C935" i="1" a="1"/>
  <c r="C935" i="1" s="1"/>
  <c r="E935" i="1" s="1"/>
  <c r="C936" i="1" a="1"/>
  <c r="C936" i="1" s="1"/>
  <c r="C937" i="1" a="1"/>
  <c r="C937" i="1" s="1"/>
  <c r="E937" i="1" s="1"/>
  <c r="C938" i="1" a="1"/>
  <c r="C938" i="1" s="1"/>
  <c r="D938" i="1" s="1"/>
  <c r="C939" i="1" a="1"/>
  <c r="C939" i="1" s="1"/>
  <c r="E939" i="1" s="1"/>
  <c r="C940" i="1" a="1"/>
  <c r="C940" i="1" s="1"/>
  <c r="E940" i="1" s="1"/>
  <c r="C941" i="1" a="1"/>
  <c r="C941" i="1" s="1"/>
  <c r="D941" i="1" s="1"/>
  <c r="C942" i="1" a="1"/>
  <c r="C942" i="1" s="1"/>
  <c r="D942" i="1" s="1"/>
  <c r="C943" i="1" a="1"/>
  <c r="C943" i="1" s="1"/>
  <c r="C944" i="1" a="1"/>
  <c r="C944" i="1" s="1"/>
  <c r="D944" i="1" s="1"/>
  <c r="C945" i="1" a="1"/>
  <c r="C945" i="1" s="1"/>
  <c r="E945" i="1" s="1"/>
  <c r="C946" i="1" a="1"/>
  <c r="C946" i="1" s="1"/>
  <c r="D946" i="1" s="1"/>
  <c r="C947" i="1" a="1"/>
  <c r="C947" i="1" s="1"/>
  <c r="D947" i="1" s="1"/>
  <c r="C948" i="1" a="1"/>
  <c r="C948" i="1" s="1"/>
  <c r="D948" i="1" s="1"/>
  <c r="C949" i="1" a="1"/>
  <c r="C949" i="1" s="1"/>
  <c r="E949" i="1" s="1"/>
  <c r="C950" i="1" a="1"/>
  <c r="C950" i="1" s="1"/>
  <c r="D950" i="1" s="1"/>
  <c r="C951" i="1" a="1"/>
  <c r="C951" i="1" s="1"/>
  <c r="D951" i="1" s="1"/>
  <c r="C952" i="1" a="1"/>
  <c r="C952" i="1" s="1"/>
  <c r="E952" i="1" s="1"/>
  <c r="C953" i="1" a="1"/>
  <c r="C953" i="1" s="1"/>
  <c r="D953" i="1" s="1"/>
  <c r="C954" i="1" a="1"/>
  <c r="C954" i="1" s="1"/>
  <c r="D954" i="1" s="1"/>
  <c r="C955" i="1" a="1"/>
  <c r="C955" i="1" s="1"/>
  <c r="D955" i="1" s="1"/>
  <c r="C956" i="1" a="1"/>
  <c r="C956" i="1" s="1"/>
  <c r="D956" i="1" s="1"/>
  <c r="C957" i="1" a="1"/>
  <c r="C957" i="1" s="1"/>
  <c r="D957" i="1" s="1"/>
  <c r="C958" i="1" a="1"/>
  <c r="C958" i="1" s="1"/>
  <c r="D958" i="1" s="1"/>
  <c r="C959" i="1" a="1"/>
  <c r="C959" i="1" s="1"/>
  <c r="E959" i="1" s="1"/>
  <c r="C960" i="1" a="1"/>
  <c r="C960" i="1" s="1"/>
  <c r="E960" i="1" s="1"/>
  <c r="C961" i="1" a="1"/>
  <c r="C961" i="1" s="1"/>
  <c r="E961" i="1" s="1"/>
  <c r="C962" i="1" a="1"/>
  <c r="C962" i="1" s="1"/>
  <c r="D962" i="1" s="1"/>
  <c r="C963" i="1" a="1"/>
  <c r="C963" i="1" s="1"/>
  <c r="D963" i="1" s="1"/>
  <c r="C964" i="1" a="1"/>
  <c r="C964" i="1" s="1"/>
  <c r="C965" i="1" a="1"/>
  <c r="C965" i="1" s="1"/>
  <c r="D965" i="1" s="1"/>
  <c r="C966" i="1" a="1"/>
  <c r="C966" i="1" s="1"/>
  <c r="E966" i="1" s="1"/>
  <c r="C967" i="1" a="1"/>
  <c r="C967" i="1" s="1"/>
  <c r="E967" i="1" s="1"/>
  <c r="C968" i="1" a="1"/>
  <c r="C968" i="1" s="1"/>
  <c r="D968" i="1" s="1"/>
  <c r="C969" i="1" a="1"/>
  <c r="C969" i="1" s="1"/>
  <c r="D969" i="1" s="1"/>
  <c r="C970" i="1" a="1"/>
  <c r="C970" i="1" s="1"/>
  <c r="D970" i="1" s="1"/>
  <c r="C971" i="1" a="1"/>
  <c r="C971" i="1" s="1"/>
  <c r="E971" i="1" s="1"/>
  <c r="C972" i="1" a="1"/>
  <c r="C972" i="1" s="1"/>
  <c r="C973" i="1" a="1"/>
  <c r="C973" i="1" s="1"/>
  <c r="D973" i="1" s="1"/>
  <c r="C974" i="1" a="1"/>
  <c r="C974" i="1" s="1"/>
  <c r="E974" i="1" s="1"/>
  <c r="C975" i="1" a="1"/>
  <c r="C975" i="1" s="1"/>
  <c r="D975" i="1" s="1"/>
  <c r="C976" i="1" a="1"/>
  <c r="C976" i="1" s="1"/>
  <c r="D976" i="1" s="1"/>
  <c r="C977" i="1" a="1"/>
  <c r="C977" i="1" s="1"/>
  <c r="D977" i="1" s="1"/>
  <c r="C978" i="1" a="1"/>
  <c r="C978" i="1" s="1"/>
  <c r="E978" i="1" s="1"/>
  <c r="C979" i="1" a="1"/>
  <c r="C979" i="1" s="1"/>
  <c r="C980" i="1" a="1"/>
  <c r="C980" i="1" s="1"/>
  <c r="D980" i="1" s="1"/>
  <c r="C981" i="1" a="1"/>
  <c r="C981" i="1" s="1"/>
  <c r="E981" i="1" s="1"/>
  <c r="C982" i="1" a="1"/>
  <c r="C982" i="1" s="1"/>
  <c r="E982" i="1" s="1"/>
  <c r="C983" i="1" a="1"/>
  <c r="C983" i="1" s="1"/>
  <c r="E983" i="1" s="1"/>
  <c r="C984" i="1" a="1"/>
  <c r="C984" i="1" s="1"/>
  <c r="E984" i="1" s="1"/>
  <c r="C985" i="1" a="1"/>
  <c r="C985" i="1" s="1"/>
  <c r="D985" i="1" s="1"/>
  <c r="C986" i="1" a="1"/>
  <c r="C986" i="1" s="1"/>
  <c r="C987" i="1" a="1"/>
  <c r="C987" i="1" s="1"/>
  <c r="E987" i="1" s="1"/>
  <c r="C988" i="1" a="1"/>
  <c r="C988" i="1" s="1"/>
  <c r="C989" i="1" a="1"/>
  <c r="C989" i="1" s="1"/>
  <c r="E989" i="1" s="1"/>
  <c r="C990" i="1" a="1"/>
  <c r="C990" i="1" s="1"/>
  <c r="D990" i="1" s="1"/>
  <c r="C991" i="1" a="1"/>
  <c r="C991" i="1" s="1"/>
  <c r="D991" i="1" s="1"/>
  <c r="C992" i="1" a="1"/>
  <c r="C992" i="1" s="1"/>
  <c r="E992" i="1" s="1"/>
  <c r="C993" i="1" a="1"/>
  <c r="C993" i="1" s="1"/>
  <c r="D993" i="1" s="1"/>
  <c r="C994" i="1" a="1"/>
  <c r="C994" i="1" s="1"/>
  <c r="D994" i="1" s="1"/>
  <c r="C995" i="1" a="1"/>
  <c r="C995" i="1" s="1"/>
  <c r="D995" i="1" s="1"/>
  <c r="C996" i="1" a="1"/>
  <c r="C996" i="1" s="1"/>
  <c r="C997" i="1" a="1"/>
  <c r="C997" i="1" s="1"/>
  <c r="E997" i="1" s="1"/>
  <c r="C998" i="1" a="1"/>
  <c r="C998" i="1" s="1"/>
  <c r="D998" i="1" s="1"/>
  <c r="C999" i="1" a="1"/>
  <c r="C999" i="1" s="1"/>
  <c r="D999" i="1" s="1"/>
  <c r="C1000" i="1" a="1"/>
  <c r="C1000" i="1" s="1"/>
  <c r="C1001" i="1" a="1"/>
  <c r="C1001" i="1" s="1"/>
  <c r="E1001" i="1" s="1"/>
  <c r="C1002" i="1" a="1"/>
  <c r="C1002" i="1" s="1"/>
  <c r="D1002" i="1" s="1"/>
  <c r="C1003" i="1" a="1"/>
  <c r="C1003" i="1" s="1"/>
  <c r="E1003" i="1" s="1"/>
  <c r="C1004" i="1" a="1"/>
  <c r="C1004" i="1" s="1"/>
  <c r="C1005" i="1" a="1"/>
  <c r="C1005" i="1" s="1"/>
  <c r="E1005" i="1" s="1"/>
  <c r="C1006" i="1" a="1"/>
  <c r="C1006" i="1" s="1"/>
  <c r="D1006" i="1" s="1"/>
  <c r="C1007" i="1" a="1"/>
  <c r="C1007" i="1" s="1"/>
  <c r="C1008" i="1" a="1"/>
  <c r="C1008" i="1" s="1"/>
  <c r="D1008" i="1" s="1"/>
  <c r="C1009" i="1" a="1"/>
  <c r="C1009" i="1" s="1"/>
  <c r="D1009" i="1" s="1"/>
  <c r="C1010" i="1" a="1"/>
  <c r="C1010" i="1" s="1"/>
  <c r="D1010" i="1" s="1"/>
  <c r="C1011" i="1" a="1"/>
  <c r="C1011" i="1" s="1"/>
  <c r="E1011" i="1" s="1"/>
  <c r="C1012" i="1" a="1"/>
  <c r="C1012" i="1" s="1"/>
  <c r="D1012" i="1" s="1"/>
  <c r="C1013" i="1" a="1"/>
  <c r="C1013" i="1" s="1"/>
  <c r="D1013" i="1" s="1"/>
  <c r="C1014" i="1" a="1"/>
  <c r="C1014" i="1" s="1"/>
  <c r="D1014" i="1" s="1"/>
  <c r="C1015" i="1" a="1"/>
  <c r="C1015" i="1" s="1"/>
  <c r="D1015" i="1" s="1"/>
  <c r="C1016" i="1" a="1"/>
  <c r="C1016" i="1" s="1"/>
  <c r="D1016" i="1" s="1"/>
  <c r="C1017" i="1" a="1"/>
  <c r="C1017" i="1" s="1"/>
  <c r="D1017" i="1" s="1"/>
  <c r="C1018" i="1" a="1"/>
  <c r="C1018" i="1" s="1"/>
  <c r="E1018" i="1" s="1"/>
  <c r="C1019" i="1" a="1"/>
  <c r="C1019" i="1" s="1"/>
  <c r="D1019" i="1" s="1"/>
  <c r="C1020" i="1" a="1"/>
  <c r="C1020" i="1" s="1"/>
  <c r="D1020" i="1" s="1"/>
  <c r="C1021" i="1" a="1"/>
  <c r="C1021" i="1" s="1"/>
  <c r="D1021" i="1" s="1"/>
  <c r="C1022" i="1" a="1"/>
  <c r="C1022" i="1" s="1"/>
  <c r="D1022" i="1" s="1"/>
  <c r="C1023" i="1" a="1"/>
  <c r="C1023" i="1" s="1"/>
  <c r="D1023" i="1" s="1"/>
  <c r="C1024" i="1" a="1"/>
  <c r="C1024" i="1" s="1"/>
  <c r="D1024" i="1" s="1"/>
  <c r="C1025" i="1" a="1"/>
  <c r="C1025" i="1" s="1"/>
  <c r="D1025" i="1" s="1"/>
  <c r="C1026" i="1" a="1"/>
  <c r="C1026" i="1" s="1"/>
  <c r="D1026" i="1" s="1"/>
  <c r="C1027" i="1" a="1"/>
  <c r="C1027" i="1" s="1"/>
  <c r="C1028" i="1" a="1"/>
  <c r="C1028" i="1" s="1"/>
  <c r="E1028" i="1" s="1"/>
  <c r="C1029" i="1" a="1"/>
  <c r="C1029" i="1" s="1"/>
  <c r="E1029" i="1" s="1"/>
  <c r="C1030" i="1" a="1"/>
  <c r="C1030" i="1" s="1"/>
  <c r="E1030" i="1" s="1"/>
  <c r="C1031" i="1" a="1"/>
  <c r="C1031" i="1" s="1"/>
  <c r="E1031" i="1" s="1"/>
  <c r="C1032" i="1" a="1"/>
  <c r="C1032" i="1" s="1"/>
  <c r="D1032" i="1" s="1"/>
  <c r="C1033" i="1" a="1"/>
  <c r="C1033" i="1" s="1"/>
  <c r="E1033" i="1" s="1"/>
  <c r="C1034" i="1" a="1"/>
  <c r="C1034" i="1" s="1"/>
  <c r="C1035" i="1" a="1"/>
  <c r="C1035" i="1" s="1"/>
  <c r="D1035" i="1" s="1"/>
  <c r="C1036" i="1" a="1"/>
  <c r="C1036" i="1" s="1"/>
  <c r="D1036" i="1" s="1"/>
  <c r="C1037" i="1" a="1"/>
  <c r="C1037" i="1" s="1"/>
  <c r="E1037" i="1" s="1"/>
  <c r="C1038" i="1" a="1"/>
  <c r="C1038" i="1" s="1"/>
  <c r="D1038" i="1" s="1"/>
  <c r="C1039" i="1" a="1"/>
  <c r="C1039" i="1" s="1"/>
  <c r="E1039" i="1" s="1"/>
  <c r="C1040" i="1" a="1"/>
  <c r="C1040" i="1" s="1"/>
  <c r="C1041" i="1" a="1"/>
  <c r="C1041" i="1" s="1"/>
  <c r="E1041" i="1" s="1"/>
  <c r="C1042" i="1" a="1"/>
  <c r="C1042" i="1" s="1"/>
  <c r="D1042" i="1" s="1"/>
  <c r="C1043" i="1" a="1"/>
  <c r="C1043" i="1" s="1"/>
  <c r="D1043" i="1" s="1"/>
  <c r="C1044" i="1" a="1"/>
  <c r="C1044" i="1" s="1"/>
  <c r="D1044" i="1" s="1"/>
  <c r="C1045" i="1" a="1"/>
  <c r="C1045" i="1" s="1"/>
  <c r="C1046" i="1" a="1"/>
  <c r="C1046" i="1" s="1"/>
  <c r="E1046" i="1" s="1"/>
  <c r="C1047" i="1" a="1"/>
  <c r="C1047" i="1" s="1"/>
  <c r="C1048" i="1" a="1"/>
  <c r="C1048" i="1" s="1"/>
  <c r="E1048" i="1" s="1"/>
  <c r="C1049" i="1" a="1"/>
  <c r="C1049" i="1" s="1"/>
  <c r="D1049" i="1" s="1"/>
  <c r="C1050" i="1" a="1"/>
  <c r="C1050" i="1" s="1"/>
  <c r="D1050" i="1" s="1"/>
  <c r="C1051" i="1" a="1"/>
  <c r="C1051" i="1" s="1"/>
  <c r="E1051" i="1" s="1"/>
  <c r="C1052" i="1" a="1"/>
  <c r="C1052" i="1" s="1"/>
  <c r="D1052" i="1" s="1"/>
  <c r="C1053" i="1" a="1"/>
  <c r="C1053" i="1" s="1"/>
  <c r="D1053" i="1" s="1"/>
  <c r="C1054" i="1" a="1"/>
  <c r="C1054" i="1" s="1"/>
  <c r="E1054" i="1" s="1"/>
  <c r="C1055" i="1" a="1"/>
  <c r="C1055" i="1" s="1"/>
  <c r="D1055" i="1" s="1"/>
  <c r="C1056" i="1" a="1"/>
  <c r="C1056" i="1" s="1"/>
  <c r="E1056" i="1" s="1"/>
  <c r="C1057" i="1" a="1"/>
  <c r="C1057" i="1" s="1"/>
  <c r="D1057" i="1" s="1"/>
  <c r="C1058" i="1" a="1"/>
  <c r="C1058" i="1" s="1"/>
  <c r="D1058" i="1" s="1"/>
  <c r="C1059" i="1" a="1"/>
  <c r="C1059" i="1" s="1"/>
  <c r="D1059" i="1" s="1"/>
  <c r="C1060" i="1" a="1"/>
  <c r="C1060" i="1" s="1"/>
  <c r="E1060" i="1" s="1"/>
  <c r="C1061" i="1" a="1"/>
  <c r="C1061" i="1" s="1"/>
  <c r="D1061" i="1" s="1"/>
  <c r="C1062" i="1" a="1"/>
  <c r="C1062" i="1" s="1"/>
  <c r="D1062" i="1" s="1"/>
  <c r="C1063" i="1" a="1"/>
  <c r="C1063" i="1" s="1"/>
  <c r="D1063" i="1" s="1"/>
  <c r="C1064" i="1" a="1"/>
  <c r="C1064" i="1" s="1"/>
  <c r="C1065" i="1" a="1"/>
  <c r="C1065" i="1" s="1"/>
  <c r="D1065" i="1" s="1"/>
  <c r="C1066" i="1" a="1"/>
  <c r="C1066" i="1" s="1"/>
  <c r="D1066" i="1" s="1"/>
  <c r="C1067" i="1" a="1"/>
  <c r="C1067" i="1" s="1"/>
  <c r="E1067" i="1" s="1"/>
  <c r="C1068" i="1" a="1"/>
  <c r="C1068" i="1" s="1"/>
  <c r="C1069" i="1" a="1"/>
  <c r="C1069" i="1" s="1"/>
  <c r="E1069" i="1" s="1"/>
  <c r="C1070" i="1" a="1"/>
  <c r="C1070" i="1" s="1"/>
  <c r="D1070" i="1" s="1"/>
  <c r="C1071" i="1" a="1"/>
  <c r="C1071" i="1" s="1"/>
  <c r="E1071" i="1" s="1"/>
  <c r="C1072" i="1" a="1"/>
  <c r="C1072" i="1" s="1"/>
  <c r="E1072" i="1" s="1"/>
  <c r="C1073" i="1" a="1"/>
  <c r="C1073" i="1" s="1"/>
  <c r="C1074" i="1" a="1"/>
  <c r="C1074" i="1" s="1"/>
  <c r="D1074" i="1" s="1"/>
  <c r="C1075" i="1" a="1"/>
  <c r="C1075" i="1" s="1"/>
  <c r="E1075" i="1" s="1"/>
  <c r="C1076" i="1" a="1"/>
  <c r="C1076" i="1" s="1"/>
  <c r="C1077" i="1" a="1"/>
  <c r="C1077" i="1" s="1"/>
  <c r="E1077" i="1" s="1"/>
  <c r="C1078" i="1" a="1"/>
  <c r="C1078" i="1" s="1"/>
  <c r="D1078" i="1" s="1"/>
  <c r="C1079" i="1" a="1"/>
  <c r="C1079" i="1" s="1"/>
  <c r="E1079" i="1" s="1"/>
  <c r="C1080" i="1" a="1"/>
  <c r="C1080" i="1" s="1"/>
  <c r="C1081" i="1" a="1"/>
  <c r="C1081" i="1" s="1"/>
  <c r="E1081" i="1" s="1"/>
  <c r="C1082" i="1" a="1"/>
  <c r="C1082" i="1" s="1"/>
  <c r="D1082" i="1" s="1"/>
  <c r="C1083" i="1" a="1"/>
  <c r="C1083" i="1" s="1"/>
  <c r="E1083" i="1" s="1"/>
  <c r="C1084" i="1" a="1"/>
  <c r="C1084" i="1" s="1"/>
  <c r="D1084" i="1" s="1"/>
  <c r="C1085" i="1" a="1"/>
  <c r="C1085" i="1" s="1"/>
  <c r="D1085" i="1" s="1"/>
  <c r="C1086" i="1" a="1"/>
  <c r="C1086" i="1" s="1"/>
  <c r="D1086" i="1" s="1"/>
  <c r="C1087" i="1" a="1"/>
  <c r="C1087" i="1" s="1"/>
  <c r="D1087" i="1" s="1"/>
  <c r="C1088" i="1" a="1"/>
  <c r="C1088" i="1" s="1"/>
  <c r="C1089" i="1" a="1"/>
  <c r="C1089" i="1" s="1"/>
  <c r="E1089" i="1" s="1"/>
  <c r="C1090" i="1" a="1"/>
  <c r="C1090" i="1" s="1"/>
  <c r="D1090" i="1" s="1"/>
  <c r="C1091" i="1" a="1"/>
  <c r="C1091" i="1" s="1"/>
  <c r="D1091" i="1" s="1"/>
  <c r="C1092" i="1" a="1"/>
  <c r="C1092" i="1" s="1"/>
  <c r="D1092" i="1" s="1"/>
  <c r="C1093" i="1" a="1"/>
  <c r="C1093" i="1" s="1"/>
  <c r="E1093" i="1" s="1"/>
  <c r="C1094" i="1" a="1"/>
  <c r="C1094" i="1" s="1"/>
  <c r="D1094" i="1" s="1"/>
  <c r="C1095" i="1" a="1"/>
  <c r="C1095" i="1" s="1"/>
  <c r="E1095" i="1" s="1"/>
  <c r="C1096" i="1" a="1"/>
  <c r="C1096" i="1" s="1"/>
  <c r="C1097" i="1" a="1"/>
  <c r="C1097" i="1" s="1"/>
  <c r="E1097" i="1" s="1"/>
  <c r="C1098" i="1" a="1"/>
  <c r="C1098" i="1" s="1"/>
  <c r="C1099" i="1" a="1"/>
  <c r="C1099" i="1" s="1"/>
  <c r="D1099" i="1" s="1"/>
  <c r="C1100" i="1" a="1"/>
  <c r="C1100" i="1" s="1"/>
  <c r="D1100" i="1" s="1"/>
  <c r="C1101" i="1" a="1"/>
  <c r="C1101" i="1" s="1"/>
  <c r="D1101" i="1" s="1"/>
  <c r="C1102" i="1" a="1"/>
  <c r="C1102" i="1" s="1"/>
  <c r="E1102" i="1" s="1"/>
  <c r="C1103" i="1" a="1"/>
  <c r="C1103" i="1" s="1"/>
  <c r="C1104" i="1" a="1"/>
  <c r="C1104" i="1" s="1"/>
  <c r="E1104" i="1" s="1"/>
  <c r="C1105" i="1" a="1"/>
  <c r="C1105" i="1" s="1"/>
  <c r="D1105" i="1" s="1"/>
  <c r="C1106" i="1" a="1"/>
  <c r="C1106" i="1" s="1"/>
  <c r="D1106" i="1" s="1"/>
  <c r="C1107" i="1" a="1"/>
  <c r="C1107" i="1" s="1"/>
  <c r="E1107" i="1" s="1"/>
  <c r="C1108" i="1" a="1"/>
  <c r="C1108" i="1" s="1"/>
  <c r="C1109" i="1" a="1"/>
  <c r="C1109" i="1" s="1"/>
  <c r="D1109" i="1" s="1"/>
  <c r="C1110" i="1" a="1"/>
  <c r="C1110" i="1" s="1"/>
  <c r="C1111" i="1" a="1"/>
  <c r="C1111" i="1" s="1"/>
  <c r="E1111" i="1" s="1"/>
  <c r="C1112" i="1" a="1"/>
  <c r="C1112" i="1" s="1"/>
  <c r="D1112" i="1" s="1"/>
  <c r="C1113" i="1" a="1"/>
  <c r="C1113" i="1" s="1"/>
  <c r="E1113" i="1" s="1"/>
  <c r="C1114" i="1" a="1"/>
  <c r="C1114" i="1" s="1"/>
  <c r="C1115" i="1" a="1"/>
  <c r="C1115" i="1" s="1"/>
  <c r="E1115" i="1" s="1"/>
  <c r="C1116" i="1" a="1"/>
  <c r="C1116" i="1" s="1"/>
  <c r="C1117" i="1" a="1"/>
  <c r="C1117" i="1" s="1"/>
  <c r="E1117" i="1" s="1"/>
  <c r="C1118" i="1" a="1"/>
  <c r="C1118" i="1" s="1"/>
  <c r="E1118" i="1" s="1"/>
  <c r="C1119" i="1" a="1"/>
  <c r="C1119" i="1" s="1"/>
  <c r="E1119" i="1" s="1"/>
  <c r="C1120" i="1" a="1"/>
  <c r="C1120" i="1" s="1"/>
  <c r="D1120" i="1" s="1"/>
  <c r="C1121" i="1" a="1"/>
  <c r="C1121" i="1" s="1"/>
  <c r="D1121" i="1" s="1"/>
  <c r="C1122" i="1" a="1"/>
  <c r="C1122" i="1" s="1"/>
  <c r="E1122" i="1" s="1"/>
  <c r="C1123" i="1" a="1"/>
  <c r="C1123" i="1" s="1"/>
  <c r="D1123" i="1" s="1"/>
  <c r="C1124" i="1" a="1"/>
  <c r="C1124" i="1" s="1"/>
  <c r="E1124" i="1" s="1"/>
  <c r="C1125" i="1" a="1"/>
  <c r="C1125" i="1" s="1"/>
  <c r="D1125" i="1" s="1"/>
  <c r="C1126" i="1" a="1"/>
  <c r="C1126" i="1" s="1"/>
  <c r="C1127" i="1" a="1"/>
  <c r="C1127" i="1" s="1"/>
  <c r="D1127" i="1" s="1"/>
  <c r="C1128" i="1" a="1"/>
  <c r="C1128" i="1" s="1"/>
  <c r="D1128" i="1" s="1"/>
  <c r="C1129" i="1" a="1"/>
  <c r="C1129" i="1" s="1"/>
  <c r="D1129" i="1" s="1"/>
  <c r="C1130" i="1" a="1"/>
  <c r="C1130" i="1" s="1"/>
  <c r="C1131" i="1" a="1"/>
  <c r="C1131" i="1" s="1"/>
  <c r="D1131" i="1" s="1"/>
  <c r="C1132" i="1" a="1"/>
  <c r="C1132" i="1" s="1"/>
  <c r="D1132" i="1" s="1"/>
  <c r="C1133" i="1" a="1"/>
  <c r="C1133" i="1" s="1"/>
  <c r="C1134" i="1" a="1"/>
  <c r="C1134" i="1" s="1"/>
  <c r="E1134" i="1" s="1"/>
  <c r="C1135" i="1" a="1"/>
  <c r="C1135" i="1" s="1"/>
  <c r="D1135" i="1" s="1"/>
  <c r="C1136" i="1" a="1"/>
  <c r="C1136" i="1" s="1"/>
  <c r="C1137" i="1" a="1"/>
  <c r="C1137" i="1" s="1"/>
  <c r="D1137" i="1" s="1"/>
  <c r="C1138" i="1" a="1"/>
  <c r="C1138" i="1" s="1"/>
  <c r="D1138" i="1" s="1"/>
  <c r="C1139" i="1" a="1"/>
  <c r="C1139" i="1" s="1"/>
  <c r="D1139" i="1" s="1"/>
  <c r="C1140" i="1" a="1"/>
  <c r="C1140" i="1" s="1"/>
  <c r="D1140" i="1" s="1"/>
  <c r="C1141" i="1" a="1"/>
  <c r="C1141" i="1" s="1"/>
  <c r="E1141" i="1" s="1"/>
  <c r="C1142" i="1" a="1"/>
  <c r="C1142" i="1" s="1"/>
  <c r="D1142" i="1" s="1"/>
  <c r="C1143" i="1" a="1"/>
  <c r="C1143" i="1" s="1"/>
  <c r="D1143" i="1" s="1"/>
  <c r="C1144" i="1" a="1"/>
  <c r="C1144" i="1" s="1"/>
  <c r="C1145" i="1" a="1"/>
  <c r="C1145" i="1" s="1"/>
  <c r="C1146" i="1" a="1"/>
  <c r="C1146" i="1" s="1"/>
  <c r="C1147" i="1" a="1"/>
  <c r="C1147" i="1" s="1"/>
  <c r="D1147" i="1" s="1"/>
  <c r="C1148" i="1" a="1"/>
  <c r="C1148" i="1" s="1"/>
  <c r="D1148" i="1" s="1"/>
  <c r="C1149" i="1" a="1"/>
  <c r="C1149" i="1" s="1"/>
  <c r="E1149" i="1" s="1"/>
  <c r="C1150" i="1" a="1"/>
  <c r="C1150" i="1" s="1"/>
  <c r="D1150" i="1" s="1"/>
  <c r="C1151" i="1" a="1"/>
  <c r="C1151" i="1" s="1"/>
  <c r="D1151" i="1" s="1"/>
  <c r="C1152" i="1" a="1"/>
  <c r="C1152" i="1" s="1"/>
  <c r="C1153" i="1" a="1"/>
  <c r="C1153" i="1" s="1"/>
  <c r="D1153" i="1" s="1"/>
  <c r="C1154" i="1" a="1"/>
  <c r="C1154" i="1" s="1"/>
  <c r="D1154" i="1" s="1"/>
  <c r="C1155" i="1" a="1"/>
  <c r="C1155" i="1" s="1"/>
  <c r="E1155" i="1" s="1"/>
  <c r="C1156" i="1" a="1"/>
  <c r="C1156" i="1" s="1"/>
  <c r="D1156" i="1" s="1"/>
  <c r="C1157" i="1" a="1"/>
  <c r="C1157" i="1" s="1"/>
  <c r="D1157" i="1" s="1"/>
  <c r="C1158" i="1" a="1"/>
  <c r="C1158" i="1" s="1"/>
  <c r="D1158" i="1" s="1"/>
  <c r="C1159" i="1" a="1"/>
  <c r="C1159" i="1" s="1"/>
  <c r="D1159" i="1" s="1"/>
  <c r="C1160" i="1" a="1"/>
  <c r="C1160" i="1" s="1"/>
  <c r="D1160" i="1" s="1"/>
  <c r="C1161" i="1" a="1"/>
  <c r="C1161" i="1" s="1"/>
  <c r="D1161" i="1" s="1"/>
  <c r="C1162" i="1" a="1"/>
  <c r="C1162" i="1" s="1"/>
  <c r="D1162" i="1" s="1"/>
  <c r="C1163" i="1" a="1"/>
  <c r="C1163" i="1" s="1"/>
  <c r="C1164" i="1" a="1"/>
  <c r="C1164" i="1" s="1"/>
  <c r="E1164" i="1" s="1"/>
  <c r="C1165" i="1" a="1"/>
  <c r="C1165" i="1" s="1"/>
  <c r="D1165" i="1" s="1"/>
  <c r="C1166" i="1" a="1"/>
  <c r="C1166" i="1" s="1"/>
  <c r="D1166" i="1" s="1"/>
  <c r="C1167" i="1" a="1"/>
  <c r="C1167" i="1" s="1"/>
  <c r="E1167" i="1" s="1"/>
  <c r="C1168" i="1" a="1"/>
  <c r="C1168" i="1" s="1"/>
  <c r="C1169" i="1" a="1"/>
  <c r="C1169" i="1" s="1"/>
  <c r="C1170" i="1" a="1"/>
  <c r="C1170" i="1" s="1"/>
  <c r="D1170" i="1" s="1"/>
  <c r="C1171" i="1" a="1"/>
  <c r="C1171" i="1" s="1"/>
  <c r="D1171" i="1" s="1"/>
  <c r="C1172" i="1" a="1"/>
  <c r="C1172" i="1" s="1"/>
  <c r="C1173" i="1" a="1"/>
  <c r="C1173" i="1" s="1"/>
  <c r="D1173" i="1" s="1"/>
  <c r="C1174" i="1" a="1"/>
  <c r="C1174" i="1" s="1"/>
  <c r="E1174" i="1" s="1"/>
  <c r="C1175" i="1" a="1"/>
  <c r="C1175" i="1" s="1"/>
  <c r="C1176" i="1" a="1"/>
  <c r="C1176" i="1" s="1"/>
  <c r="E1176" i="1" s="1"/>
  <c r="C1177" i="1" a="1"/>
  <c r="C1177" i="1" s="1"/>
  <c r="C1178" i="1" a="1"/>
  <c r="C1178" i="1" s="1"/>
  <c r="D1178" i="1" s="1"/>
  <c r="C1179" i="1" a="1"/>
  <c r="C1179" i="1" s="1"/>
  <c r="D1179" i="1" s="1"/>
  <c r="C1180" i="1" a="1"/>
  <c r="C1180" i="1" s="1"/>
  <c r="C1181" i="1" a="1"/>
  <c r="C1181" i="1" s="1"/>
  <c r="D1181" i="1" s="1"/>
  <c r="C1182" i="1" a="1"/>
  <c r="C1182" i="1" s="1"/>
  <c r="C1183" i="1" a="1"/>
  <c r="C1183" i="1" s="1"/>
  <c r="C1184" i="1" a="1"/>
  <c r="C1184" i="1" s="1"/>
  <c r="D1184" i="1" s="1"/>
  <c r="C1185" i="1" a="1"/>
  <c r="C1185" i="1" s="1"/>
  <c r="C1186" i="1" a="1"/>
  <c r="C1186" i="1" s="1"/>
  <c r="D1186" i="1" s="1"/>
  <c r="C1187" i="1" a="1"/>
  <c r="C1187" i="1" s="1"/>
  <c r="E1187" i="1" s="1"/>
  <c r="C1188" i="1" a="1"/>
  <c r="C1188" i="1" s="1"/>
  <c r="C1189" i="1" a="1"/>
  <c r="C1189" i="1" s="1"/>
  <c r="E1189" i="1" s="1"/>
  <c r="C1190" i="1" a="1"/>
  <c r="C1190" i="1" s="1"/>
  <c r="D1190" i="1" s="1"/>
  <c r="C1191" i="1" a="1"/>
  <c r="C1191" i="1" s="1"/>
  <c r="D1191" i="1" s="1"/>
  <c r="C1192" i="1" a="1"/>
  <c r="C1192" i="1" s="1"/>
  <c r="D1192" i="1" s="1"/>
  <c r="C1193" i="1" a="1"/>
  <c r="C1193" i="1" s="1"/>
  <c r="D1193" i="1" s="1"/>
  <c r="C1194" i="1" a="1"/>
  <c r="C1194" i="1" s="1"/>
  <c r="E1194" i="1" s="1"/>
  <c r="C1195" i="1" a="1"/>
  <c r="C1195" i="1" s="1"/>
  <c r="D1195" i="1" s="1"/>
  <c r="C1196" i="1" a="1"/>
  <c r="C1196" i="1" s="1"/>
  <c r="D1196" i="1" s="1"/>
  <c r="C1197" i="1" a="1"/>
  <c r="C1197" i="1" s="1"/>
  <c r="D1197" i="1" s="1"/>
  <c r="C1198" i="1" a="1"/>
  <c r="C1198" i="1" s="1"/>
  <c r="C1199" i="1" a="1"/>
  <c r="C1199" i="1" s="1"/>
  <c r="D1199" i="1" s="1"/>
  <c r="C1200" i="1" a="1"/>
  <c r="C1200" i="1" s="1"/>
  <c r="D1200" i="1" s="1"/>
  <c r="C1201" i="1" a="1"/>
  <c r="C1201" i="1" s="1"/>
  <c r="D1201" i="1" s="1"/>
  <c r="C1202" i="1" a="1"/>
  <c r="C1202" i="1" s="1"/>
  <c r="D1202" i="1" s="1"/>
  <c r="C1203" i="1" a="1"/>
  <c r="C1203" i="1" s="1"/>
  <c r="C1204" i="1" a="1"/>
  <c r="C1204" i="1" s="1"/>
  <c r="C1205" i="1" a="1"/>
  <c r="C1205" i="1" s="1"/>
  <c r="C1206" i="1" a="1"/>
  <c r="C1206" i="1" s="1"/>
  <c r="D1206" i="1" s="1"/>
  <c r="C1207" i="1" a="1"/>
  <c r="C1207" i="1" s="1"/>
  <c r="E1207" i="1" s="1"/>
  <c r="C1208" i="1" a="1"/>
  <c r="C1208" i="1" s="1"/>
  <c r="D1208" i="1" s="1"/>
  <c r="C1209" i="1" a="1"/>
  <c r="C1209" i="1" s="1"/>
  <c r="C1210" i="1" a="1"/>
  <c r="C1210" i="1" s="1"/>
  <c r="E1210" i="1" s="1"/>
  <c r="C1211" i="1" a="1"/>
  <c r="C1211" i="1" s="1"/>
  <c r="E1211" i="1" s="1"/>
  <c r="C1212" i="1" a="1"/>
  <c r="C1212" i="1" s="1"/>
  <c r="D1212" i="1" s="1"/>
  <c r="C1213" i="1" a="1"/>
  <c r="C1213" i="1" s="1"/>
  <c r="D1213" i="1" s="1"/>
  <c r="C1214" i="1" a="1"/>
  <c r="C1214" i="1" s="1"/>
  <c r="D1214" i="1" s="1"/>
  <c r="C1215" i="1" a="1"/>
  <c r="C1215" i="1" s="1"/>
  <c r="D1215" i="1" s="1"/>
  <c r="C1216" i="1" a="1"/>
  <c r="C1216" i="1" s="1"/>
  <c r="D1216" i="1" s="1"/>
  <c r="C1217" i="1" a="1"/>
  <c r="C1217" i="1" s="1"/>
  <c r="E1217" i="1" s="1"/>
  <c r="C1218" i="1" a="1"/>
  <c r="C1218" i="1" s="1"/>
  <c r="D1218" i="1" s="1"/>
  <c r="C1219" i="1" a="1"/>
  <c r="C1219" i="1" s="1"/>
  <c r="C1220" i="1" a="1"/>
  <c r="C1220" i="1" s="1"/>
  <c r="C1221" i="1" a="1"/>
  <c r="C1221" i="1" s="1"/>
  <c r="E1221" i="1" s="1"/>
  <c r="C1222" i="1" a="1"/>
  <c r="C1222" i="1" s="1"/>
  <c r="E1222" i="1" s="1"/>
  <c r="C1223" i="1" a="1"/>
  <c r="C1223" i="1" s="1"/>
  <c r="C1224" i="1" a="1"/>
  <c r="C1224" i="1" s="1"/>
  <c r="D1224" i="1" s="1"/>
  <c r="C1225" i="1" a="1"/>
  <c r="C1225" i="1" s="1"/>
  <c r="D1225" i="1" s="1"/>
  <c r="C1226" i="1" a="1"/>
  <c r="C1226" i="1" s="1"/>
  <c r="E1226" i="1" s="1"/>
  <c r="C1227" i="1" a="1"/>
  <c r="C1227" i="1" s="1"/>
  <c r="D1227" i="1" s="1"/>
  <c r="C1228" i="1" a="1"/>
  <c r="C1228" i="1" s="1"/>
  <c r="D1228" i="1" s="1"/>
  <c r="C1229" i="1" a="1"/>
  <c r="C1229" i="1" s="1"/>
  <c r="C1230" i="1" a="1"/>
  <c r="C1230" i="1" s="1"/>
  <c r="D1230" i="1" s="1"/>
  <c r="C1231" i="1" a="1"/>
  <c r="C1231" i="1" s="1"/>
  <c r="C1232" i="1" a="1"/>
  <c r="C1232" i="1" s="1"/>
  <c r="D1232" i="1" s="1"/>
  <c r="C1233" i="1" a="1"/>
  <c r="C1233" i="1" s="1"/>
  <c r="E1233" i="1" s="1"/>
  <c r="C1234" i="1" a="1"/>
  <c r="C1234" i="1" s="1"/>
  <c r="E1234" i="1" s="1"/>
  <c r="C1235" i="1" a="1"/>
  <c r="C1235" i="1" s="1"/>
  <c r="D1235" i="1" s="1"/>
  <c r="C1236" i="1" a="1"/>
  <c r="C1236" i="1" s="1"/>
  <c r="D1236" i="1" s="1"/>
  <c r="C1237" i="1" a="1"/>
  <c r="C1237" i="1" s="1"/>
  <c r="C1238" i="1" a="1"/>
  <c r="C1238" i="1" s="1"/>
  <c r="D1238" i="1" s="1"/>
  <c r="C1239" i="1" a="1"/>
  <c r="C1239" i="1" s="1"/>
  <c r="C1240" i="1" a="1"/>
  <c r="C1240" i="1" s="1"/>
  <c r="D1240" i="1" s="1"/>
  <c r="C1241" i="1" a="1"/>
  <c r="C1241" i="1" s="1"/>
  <c r="C1242" i="1" a="1"/>
  <c r="C1242" i="1" s="1"/>
  <c r="D1242" i="1" s="1"/>
  <c r="C1243" i="1" a="1"/>
  <c r="C1243" i="1" s="1"/>
  <c r="C1244" i="1" a="1"/>
  <c r="C1244" i="1" s="1"/>
  <c r="D1244" i="1" s="1"/>
  <c r="C1245" i="1" a="1"/>
  <c r="C1245" i="1" s="1"/>
  <c r="E1245" i="1" s="1"/>
  <c r="C1246" i="1" a="1"/>
  <c r="C1246" i="1" s="1"/>
  <c r="D1246" i="1" s="1"/>
  <c r="C1247" i="1" a="1"/>
  <c r="C1247" i="1" s="1"/>
  <c r="D1247" i="1" s="1"/>
  <c r="C1248" i="1" a="1"/>
  <c r="C1248" i="1" s="1"/>
  <c r="C1249" i="1" a="1"/>
  <c r="C1249" i="1" s="1"/>
  <c r="C1250" i="1" a="1"/>
  <c r="C1250" i="1" s="1"/>
  <c r="C1251" i="1" a="1"/>
  <c r="C1251" i="1" s="1"/>
  <c r="C1252" i="1" a="1"/>
  <c r="C1252" i="1" s="1"/>
  <c r="D1252" i="1" s="1"/>
  <c r="C1253" i="1" a="1"/>
  <c r="C1253" i="1" s="1"/>
  <c r="D1253" i="1" s="1"/>
  <c r="C1254" i="1" a="1"/>
  <c r="C1254" i="1" s="1"/>
  <c r="C1255" i="1" a="1"/>
  <c r="C1255" i="1" s="1"/>
  <c r="D1255" i="1" s="1"/>
  <c r="C1256" i="1" a="1"/>
  <c r="C1256" i="1" s="1"/>
  <c r="C1257" i="1" a="1"/>
  <c r="C1257" i="1" s="1"/>
  <c r="C1258" i="1" a="1"/>
  <c r="C1258" i="1" s="1"/>
  <c r="E1258" i="1" s="1"/>
  <c r="C1259" i="1" a="1"/>
  <c r="C1259" i="1" s="1"/>
  <c r="D1259" i="1" s="1"/>
  <c r="C1260" i="1" a="1"/>
  <c r="C1260" i="1" s="1"/>
  <c r="C1261" i="1" a="1"/>
  <c r="C1261" i="1" s="1"/>
  <c r="D1261" i="1" s="1"/>
  <c r="C1262" i="1" a="1"/>
  <c r="C1262" i="1" s="1"/>
  <c r="D1262" i="1" s="1"/>
  <c r="C1263" i="1" a="1"/>
  <c r="C1263" i="1" s="1"/>
  <c r="D1263" i="1" s="1"/>
  <c r="C1264" i="1" a="1"/>
  <c r="C1264" i="1" s="1"/>
  <c r="D1264" i="1" s="1"/>
  <c r="C1265" i="1" a="1"/>
  <c r="C1265" i="1" s="1"/>
  <c r="C1266" i="1" a="1"/>
  <c r="C1266" i="1" s="1"/>
  <c r="D1266" i="1" s="1"/>
  <c r="C1267" i="1" a="1"/>
  <c r="C1267" i="1" s="1"/>
  <c r="D1267" i="1" s="1"/>
  <c r="C1268" i="1" a="1"/>
  <c r="C1268" i="1" s="1"/>
  <c r="E1268" i="1" s="1"/>
  <c r="C1269" i="1" a="1"/>
  <c r="C1269" i="1" s="1"/>
  <c r="C1270" i="1" a="1"/>
  <c r="C1270" i="1" s="1"/>
  <c r="D1270" i="1" s="1"/>
  <c r="C1271" i="1" a="1"/>
  <c r="C1271" i="1" s="1"/>
  <c r="C1272" i="1" a="1"/>
  <c r="C1272" i="1" s="1"/>
  <c r="D1272" i="1" s="1"/>
  <c r="C1273" i="1" a="1"/>
  <c r="C1273" i="1" s="1"/>
  <c r="C1274" i="1" a="1"/>
  <c r="C1274" i="1" s="1"/>
  <c r="D1274" i="1" s="1"/>
  <c r="C1275" i="1" a="1"/>
  <c r="C1275" i="1" s="1"/>
  <c r="E1275" i="1" s="1"/>
  <c r="C1276" i="1" a="1"/>
  <c r="C1276" i="1" s="1"/>
  <c r="E1276" i="1" s="1"/>
  <c r="C1277" i="1" a="1"/>
  <c r="C1277" i="1" s="1"/>
  <c r="C1278" i="1" a="1"/>
  <c r="C1278" i="1" s="1"/>
  <c r="D1278" i="1" s="1"/>
  <c r="C1279" i="1" a="1"/>
  <c r="C1279" i="1" s="1"/>
  <c r="C1280" i="1" a="1"/>
  <c r="C1280" i="1" s="1"/>
  <c r="D1280" i="1" s="1"/>
  <c r="C1281" i="1" a="1"/>
  <c r="C1281" i="1" s="1"/>
  <c r="D1281" i="1" s="1"/>
  <c r="C1282" i="1" a="1"/>
  <c r="C1282" i="1" s="1"/>
  <c r="D1282" i="1" s="1"/>
  <c r="C1283" i="1" a="1"/>
  <c r="C1283" i="1" s="1"/>
  <c r="E1283" i="1" s="1"/>
  <c r="C1284" i="1" a="1"/>
  <c r="C1284" i="1" s="1"/>
  <c r="C1285" i="1" a="1"/>
  <c r="C1285" i="1" s="1"/>
  <c r="D1285" i="1" s="1"/>
  <c r="C1286" i="1" a="1"/>
  <c r="C1286" i="1" s="1"/>
  <c r="D1286" i="1" s="1"/>
  <c r="C1287" i="1" a="1"/>
  <c r="C1287" i="1" s="1"/>
  <c r="D1287" i="1" s="1"/>
  <c r="C1288" i="1" a="1"/>
  <c r="C1288" i="1" s="1"/>
  <c r="C1289" i="1" a="1"/>
  <c r="C1289" i="1" s="1"/>
  <c r="D1289" i="1" s="1"/>
  <c r="C1290" i="1" a="1"/>
  <c r="C1290" i="1" s="1"/>
  <c r="D1290" i="1" s="1"/>
  <c r="C1291" i="1" a="1"/>
  <c r="C1291" i="1" s="1"/>
  <c r="E1291" i="1" s="1"/>
  <c r="C1292" i="1" a="1"/>
  <c r="C1292" i="1" s="1"/>
  <c r="E1292" i="1" s="1"/>
  <c r="C1293" i="1" a="1"/>
  <c r="C1293" i="1" s="1"/>
  <c r="D1293" i="1" s="1"/>
  <c r="C1294" i="1" a="1"/>
  <c r="C1294" i="1" s="1"/>
  <c r="D1294" i="1" s="1"/>
  <c r="C1295" i="1" a="1"/>
  <c r="C1295" i="1" s="1"/>
  <c r="C1296" i="1" a="1"/>
  <c r="C1296" i="1" s="1"/>
  <c r="D1296" i="1" s="1"/>
  <c r="C1297" i="1" a="1"/>
  <c r="C1297" i="1" s="1"/>
  <c r="E1297" i="1" s="1"/>
  <c r="C1298" i="1" a="1"/>
  <c r="C1298" i="1" s="1"/>
  <c r="D1298" i="1" s="1"/>
  <c r="C1299" i="1" a="1"/>
  <c r="C1299" i="1" s="1"/>
  <c r="D1299" i="1" s="1"/>
  <c r="C1300" i="1" a="1"/>
  <c r="C1300" i="1" s="1"/>
  <c r="D1300" i="1" s="1"/>
  <c r="C1301" i="1" a="1"/>
  <c r="C1301" i="1" s="1"/>
  <c r="D1301" i="1" s="1"/>
  <c r="C1302" i="1" a="1"/>
  <c r="C1302" i="1" s="1"/>
  <c r="D1302" i="1" s="1"/>
  <c r="C1303" i="1" a="1"/>
  <c r="C1303" i="1" s="1"/>
  <c r="D1303" i="1" s="1"/>
  <c r="C1304" i="1" a="1"/>
  <c r="C1304" i="1" s="1"/>
  <c r="E1304" i="1" s="1"/>
  <c r="C1305" i="1" a="1"/>
  <c r="C1305" i="1" s="1"/>
  <c r="C1306" i="1" a="1"/>
  <c r="C1306" i="1" s="1"/>
  <c r="D1306" i="1" s="1"/>
  <c r="C1307" i="1" a="1"/>
  <c r="C1307" i="1" s="1"/>
  <c r="D1307" i="1" s="1"/>
  <c r="C1308" i="1" a="1"/>
  <c r="C1308" i="1" s="1"/>
  <c r="D1308" i="1" s="1"/>
  <c r="C1309" i="1" a="1"/>
  <c r="C1309" i="1" s="1"/>
  <c r="E1309" i="1" s="1"/>
  <c r="C1310" i="1" a="1"/>
  <c r="C1310" i="1" s="1"/>
  <c r="D1310" i="1" s="1"/>
  <c r="C1311" i="1" a="1"/>
  <c r="C1311" i="1" s="1"/>
  <c r="D1311" i="1" s="1"/>
  <c r="C1312" i="1" a="1"/>
  <c r="C1312" i="1" s="1"/>
  <c r="D1312" i="1" s="1"/>
  <c r="C1313" i="1" a="1"/>
  <c r="C1313" i="1" s="1"/>
  <c r="E1313" i="1" s="1"/>
  <c r="C1314" i="1" a="1"/>
  <c r="C1314" i="1" s="1"/>
  <c r="C1315" i="1" a="1"/>
  <c r="C1315" i="1" s="1"/>
  <c r="E1315" i="1" s="1"/>
  <c r="C1316" i="1" a="1"/>
  <c r="C1316" i="1" s="1"/>
  <c r="D1316" i="1" s="1"/>
  <c r="C1317" i="1" a="1"/>
  <c r="C1317" i="1" s="1"/>
  <c r="D1317" i="1" s="1"/>
  <c r="C1318" i="1" a="1"/>
  <c r="C1318" i="1" s="1"/>
  <c r="D1318" i="1" s="1"/>
  <c r="C1319" i="1" a="1"/>
  <c r="C1319" i="1" s="1"/>
  <c r="E1319" i="1" s="1"/>
  <c r="C1320" i="1" a="1"/>
  <c r="C1320" i="1" s="1"/>
  <c r="D1320" i="1" s="1"/>
  <c r="C1321" i="1" a="1"/>
  <c r="C1321" i="1" s="1"/>
  <c r="D1321" i="1" s="1"/>
  <c r="C1322" i="1" a="1"/>
  <c r="C1322" i="1" s="1"/>
  <c r="D1322" i="1" s="1"/>
  <c r="C1323" i="1" a="1"/>
  <c r="C1323" i="1" s="1"/>
  <c r="D1323" i="1" s="1"/>
  <c r="C1324" i="1" a="1"/>
  <c r="C1324" i="1" s="1"/>
  <c r="D1324" i="1" s="1"/>
  <c r="C1325" i="1" a="1"/>
  <c r="C1325" i="1" s="1"/>
  <c r="D1325" i="1" s="1"/>
  <c r="C1326" i="1" a="1"/>
  <c r="C1326" i="1" s="1"/>
  <c r="D1326" i="1" s="1"/>
  <c r="C1327" i="1" a="1"/>
  <c r="C1327" i="1" s="1"/>
  <c r="D1327" i="1" s="1"/>
  <c r="C1328" i="1" a="1"/>
  <c r="C1328" i="1" s="1"/>
  <c r="C1329" i="1" a="1"/>
  <c r="C1329" i="1" s="1"/>
  <c r="E1329" i="1" s="1"/>
  <c r="C1330" i="1" a="1"/>
  <c r="C1330" i="1" s="1"/>
  <c r="E1330" i="1" s="1"/>
  <c r="C1331" i="1" a="1"/>
  <c r="C1331" i="1" s="1"/>
  <c r="D1331" i="1" s="1"/>
  <c r="C1332" i="1" a="1"/>
  <c r="C1332" i="1" s="1"/>
  <c r="D1332" i="1" s="1"/>
  <c r="C1333" i="1" a="1"/>
  <c r="C1333" i="1" s="1"/>
  <c r="D1333" i="1" s="1"/>
  <c r="C1334" i="1" a="1"/>
  <c r="C1334" i="1" s="1"/>
  <c r="C1335" i="1" a="1"/>
  <c r="C1335" i="1" s="1"/>
  <c r="D1335" i="1" s="1"/>
  <c r="C1336" i="1" a="1"/>
  <c r="C1336" i="1" s="1"/>
  <c r="E1336" i="1" s="1"/>
  <c r="C1337" i="1" a="1"/>
  <c r="C1337" i="1" s="1"/>
  <c r="D1337" i="1" s="1"/>
  <c r="C1338" i="1" a="1"/>
  <c r="C1338" i="1" s="1"/>
  <c r="E1338" i="1" s="1"/>
  <c r="C1339" i="1" a="1"/>
  <c r="C1339" i="1" s="1"/>
  <c r="D1339" i="1" s="1"/>
  <c r="C1340" i="1" a="1"/>
  <c r="C1340" i="1" s="1"/>
  <c r="D1340" i="1" s="1"/>
  <c r="C1341" i="1" a="1"/>
  <c r="C1341" i="1" s="1"/>
  <c r="D1341" i="1" s="1"/>
  <c r="C1342" i="1" a="1"/>
  <c r="C1342" i="1" s="1"/>
  <c r="E1342" i="1" s="1"/>
  <c r="C1343" i="1" a="1"/>
  <c r="C1343" i="1" s="1"/>
  <c r="D1343" i="1" s="1"/>
  <c r="C1344" i="1" a="1"/>
  <c r="C1344" i="1" s="1"/>
  <c r="D1344" i="1" s="1"/>
  <c r="C1345" i="1" a="1"/>
  <c r="C1345" i="1" s="1"/>
  <c r="E1345" i="1" s="1"/>
  <c r="C1346" i="1" a="1"/>
  <c r="C1346" i="1" s="1"/>
  <c r="C1347" i="1" a="1"/>
  <c r="C1347" i="1" s="1"/>
  <c r="D1347" i="1" s="1"/>
  <c r="C1348" i="1" a="1"/>
  <c r="C1348" i="1" s="1"/>
  <c r="D1348" i="1" s="1"/>
  <c r="C1349" i="1" a="1"/>
  <c r="C1349" i="1" s="1"/>
  <c r="D1349" i="1" s="1"/>
  <c r="C1350" i="1" a="1"/>
  <c r="C1350" i="1" s="1"/>
  <c r="E1350" i="1" s="1"/>
  <c r="C1351" i="1" a="1"/>
  <c r="C1351" i="1" s="1"/>
  <c r="D1351" i="1" s="1"/>
  <c r="C1352" i="1" a="1"/>
  <c r="C1352" i="1" s="1"/>
  <c r="D1352" i="1" s="1"/>
  <c r="C1353" i="1" a="1"/>
  <c r="C1353" i="1" s="1"/>
  <c r="D1353" i="1" s="1"/>
  <c r="C1354" i="1" a="1"/>
  <c r="C1354" i="1" s="1"/>
  <c r="E1354" i="1" s="1"/>
  <c r="C1355" i="1" a="1"/>
  <c r="C1355" i="1" s="1"/>
  <c r="D1355" i="1" s="1"/>
  <c r="C1356" i="1" a="1"/>
  <c r="C1356" i="1" s="1"/>
  <c r="D1356" i="1" s="1"/>
  <c r="C1357" i="1" a="1"/>
  <c r="C1357" i="1" s="1"/>
  <c r="D1357" i="1" s="1"/>
  <c r="C1358" i="1" a="1"/>
  <c r="C1358" i="1" s="1"/>
  <c r="D1358" i="1" s="1"/>
  <c r="C1359" i="1" a="1"/>
  <c r="C1359" i="1" s="1"/>
  <c r="D1359" i="1" s="1"/>
  <c r="C1360" i="1" a="1"/>
  <c r="C1360" i="1" s="1"/>
  <c r="E1360" i="1" s="1"/>
  <c r="C1361" i="1" a="1"/>
  <c r="C1361" i="1" s="1"/>
  <c r="D1361" i="1" s="1"/>
  <c r="C1362" i="1" a="1"/>
  <c r="C1362" i="1" s="1"/>
  <c r="E1362" i="1" s="1"/>
  <c r="C1363" i="1" a="1"/>
  <c r="C1363" i="1" s="1"/>
  <c r="D1363" i="1" s="1"/>
  <c r="C1364" i="1" a="1"/>
  <c r="C1364" i="1" s="1"/>
  <c r="D1364" i="1" s="1"/>
  <c r="C1365" i="1" a="1"/>
  <c r="C1365" i="1" s="1"/>
  <c r="D1365" i="1" s="1"/>
  <c r="C1366" i="1" a="1"/>
  <c r="C1366" i="1" s="1"/>
  <c r="D1366" i="1" s="1"/>
  <c r="C1367" i="1" a="1"/>
  <c r="C1367" i="1" s="1"/>
  <c r="D1367" i="1" s="1"/>
  <c r="C1368" i="1" a="1"/>
  <c r="C1368" i="1" s="1"/>
  <c r="D1368" i="1" s="1"/>
  <c r="C1369" i="1" a="1"/>
  <c r="C1369" i="1" s="1"/>
  <c r="E1369" i="1" s="1"/>
  <c r="C1370" i="1" a="1"/>
  <c r="C1370" i="1" s="1"/>
  <c r="D1370" i="1" s="1"/>
  <c r="C1371" i="1" a="1"/>
  <c r="C1371" i="1" s="1"/>
  <c r="D1371" i="1" s="1"/>
  <c r="C1372" i="1" a="1"/>
  <c r="C1372" i="1" s="1"/>
  <c r="E1372" i="1" s="1"/>
  <c r="C1373" i="1" a="1"/>
  <c r="C1373" i="1" s="1"/>
  <c r="D1373" i="1" s="1"/>
  <c r="C1374" i="1" a="1"/>
  <c r="C1374" i="1" s="1"/>
  <c r="C1375" i="1" a="1"/>
  <c r="C1375" i="1" s="1"/>
  <c r="D1375" i="1" s="1"/>
  <c r="C1376" i="1" a="1"/>
  <c r="C1376" i="1" s="1"/>
  <c r="D1376" i="1" s="1"/>
  <c r="C1377" i="1" a="1"/>
  <c r="C1377" i="1" s="1"/>
  <c r="E1377" i="1" s="1"/>
  <c r="C1378" i="1" a="1"/>
  <c r="C1378" i="1" s="1"/>
  <c r="D1378" i="1" s="1"/>
  <c r="C1379" i="1" a="1"/>
  <c r="C1379" i="1" s="1"/>
  <c r="E1379" i="1" s="1"/>
  <c r="C1380" i="1" a="1"/>
  <c r="C1380" i="1" s="1"/>
  <c r="D1380" i="1" s="1"/>
  <c r="C1381" i="1" a="1"/>
  <c r="C1381" i="1" s="1"/>
  <c r="E1381" i="1" s="1"/>
  <c r="C1382" i="1" a="1"/>
  <c r="C1382" i="1" s="1"/>
  <c r="D1382" i="1" s="1"/>
  <c r="C1383" i="1" a="1"/>
  <c r="C1383" i="1" s="1"/>
  <c r="D1383" i="1" s="1"/>
  <c r="C1384" i="1" a="1"/>
  <c r="C1384" i="1" s="1"/>
  <c r="D1384" i="1" s="1"/>
  <c r="C1385" i="1" a="1"/>
  <c r="C1385" i="1" s="1"/>
  <c r="D1385" i="1" s="1"/>
  <c r="C1386" i="1" a="1"/>
  <c r="C1386" i="1" s="1"/>
  <c r="D1386" i="1" s="1"/>
  <c r="C1387" i="1" a="1"/>
  <c r="C1387" i="1" s="1"/>
  <c r="D1387" i="1" s="1"/>
  <c r="C1388" i="1" a="1"/>
  <c r="C1388" i="1" s="1"/>
  <c r="D1388" i="1" s="1"/>
  <c r="C1389" i="1" a="1"/>
  <c r="C1389" i="1" s="1"/>
  <c r="D1389" i="1" s="1"/>
  <c r="C1390" i="1" a="1"/>
  <c r="C1390" i="1" s="1"/>
  <c r="D1390" i="1" s="1"/>
  <c r="C1391" i="1" a="1"/>
  <c r="C1391" i="1" s="1"/>
  <c r="C1392" i="1" a="1"/>
  <c r="C1392" i="1" s="1"/>
  <c r="D1392" i="1" s="1"/>
  <c r="C1393" i="1" a="1"/>
  <c r="C1393" i="1" s="1"/>
  <c r="D1393" i="1" s="1"/>
  <c r="C1394" i="1" a="1"/>
  <c r="C1394" i="1" s="1"/>
  <c r="D1394" i="1" s="1"/>
  <c r="C1395" i="1" a="1"/>
  <c r="C1395" i="1" s="1"/>
  <c r="C1396" i="1" a="1"/>
  <c r="C1396" i="1" s="1"/>
  <c r="E1396" i="1" s="1"/>
  <c r="C1397" i="1" a="1"/>
  <c r="C1397" i="1" s="1"/>
  <c r="D1397" i="1" s="1"/>
  <c r="C1398" i="1" a="1"/>
  <c r="C1398" i="1" s="1"/>
  <c r="D1398" i="1" s="1"/>
  <c r="C1399" i="1" a="1"/>
  <c r="C1399" i="1" s="1"/>
  <c r="C1400" i="1" a="1"/>
  <c r="C1400" i="1" s="1"/>
  <c r="E1400" i="1" s="1"/>
  <c r="C1401" i="1" a="1"/>
  <c r="C1401" i="1" s="1"/>
  <c r="D1401" i="1" s="1"/>
  <c r="C1402" i="1" a="1"/>
  <c r="C1402" i="1" s="1"/>
  <c r="D1402" i="1" s="1"/>
  <c r="C1403" i="1" a="1"/>
  <c r="C1403" i="1" s="1"/>
  <c r="C1404" i="1" a="1"/>
  <c r="C1404" i="1" s="1"/>
  <c r="D1404" i="1" s="1"/>
  <c r="C1405" i="1" a="1"/>
  <c r="C1405" i="1" s="1"/>
  <c r="D1405" i="1" s="1"/>
  <c r="C1406" i="1" a="1"/>
  <c r="C1406" i="1" s="1"/>
  <c r="D1406" i="1" s="1"/>
  <c r="C1407" i="1" a="1"/>
  <c r="C1407" i="1" s="1"/>
  <c r="E1407" i="1" s="1"/>
  <c r="C1408" i="1" a="1"/>
  <c r="C1408" i="1" s="1"/>
  <c r="C1409" i="1" a="1"/>
  <c r="C1409" i="1" s="1"/>
  <c r="D1409" i="1" s="1"/>
  <c r="C1410" i="1" a="1"/>
  <c r="C1410" i="1" s="1"/>
  <c r="E1410" i="1" s="1"/>
  <c r="C1411" i="1" a="1"/>
  <c r="C1411" i="1" s="1"/>
  <c r="D1411" i="1" s="1"/>
  <c r="C1412" i="1" a="1"/>
  <c r="C1412" i="1" s="1"/>
  <c r="E1412" i="1" s="1"/>
  <c r="C1413" i="1" a="1"/>
  <c r="C1413" i="1" s="1"/>
  <c r="C1414" i="1" a="1"/>
  <c r="C1414" i="1" s="1"/>
  <c r="D1414" i="1" s="1"/>
  <c r="C1415" i="1" a="1"/>
  <c r="C1415" i="1" s="1"/>
  <c r="D1415" i="1" s="1"/>
  <c r="C1416" i="1" a="1"/>
  <c r="C1416" i="1" s="1"/>
  <c r="D1416" i="1" s="1"/>
  <c r="C1417" i="1" a="1"/>
  <c r="C1417" i="1" s="1"/>
  <c r="C1418" i="1" a="1"/>
  <c r="C1418" i="1" s="1"/>
  <c r="D1418" i="1" s="1"/>
  <c r="C1419" i="1" a="1"/>
  <c r="C1419" i="1" s="1"/>
  <c r="D1419" i="1" s="1"/>
  <c r="C1420" i="1" a="1"/>
  <c r="C1420" i="1" s="1"/>
  <c r="D1420" i="1" s="1"/>
  <c r="C1421" i="1" a="1"/>
  <c r="C1421" i="1" s="1"/>
  <c r="C1422" i="1" a="1"/>
  <c r="C1422" i="1" s="1"/>
  <c r="D1422" i="1" s="1"/>
  <c r="C1423" i="1" a="1"/>
  <c r="C1423" i="1" s="1"/>
  <c r="D1423" i="1" s="1"/>
  <c r="C1424" i="1" a="1"/>
  <c r="C1424" i="1" s="1"/>
  <c r="D1424" i="1" s="1"/>
  <c r="C1425" i="1" a="1"/>
  <c r="C1425" i="1" s="1"/>
  <c r="D1425" i="1" s="1"/>
  <c r="C1426" i="1" a="1"/>
  <c r="C1426" i="1" s="1"/>
  <c r="E1426" i="1" s="1"/>
  <c r="C1427" i="1" a="1"/>
  <c r="C1427" i="1" s="1"/>
  <c r="D1427" i="1" s="1"/>
  <c r="C1428" i="1" a="1"/>
  <c r="C1428" i="1" s="1"/>
  <c r="D1428" i="1" s="1"/>
  <c r="C1429" i="1" a="1"/>
  <c r="C1429" i="1" s="1"/>
  <c r="D1429" i="1" s="1"/>
  <c r="C1430" i="1" a="1"/>
  <c r="C1430" i="1" s="1"/>
  <c r="D1430" i="1" s="1"/>
  <c r="C1431" i="1" a="1"/>
  <c r="C1431" i="1" s="1"/>
  <c r="D1431" i="1" s="1"/>
  <c r="C1432" i="1" a="1"/>
  <c r="C1432" i="1" s="1"/>
  <c r="D1432" i="1" s="1"/>
  <c r="C1433" i="1" a="1"/>
  <c r="C1433" i="1" s="1"/>
  <c r="E1433" i="1" s="1"/>
  <c r="C1434" i="1" a="1"/>
  <c r="C1434" i="1" s="1"/>
  <c r="D1434" i="1" s="1"/>
  <c r="C1435" i="1" a="1"/>
  <c r="C1435" i="1" s="1"/>
  <c r="D1435" i="1" s="1"/>
  <c r="C1436" i="1" a="1"/>
  <c r="C1436" i="1" s="1"/>
  <c r="D1436" i="1" s="1"/>
  <c r="C1437" i="1" a="1"/>
  <c r="C1437" i="1" s="1"/>
  <c r="D1437" i="1" s="1"/>
  <c r="C1438" i="1" a="1"/>
  <c r="C1438" i="1" s="1"/>
  <c r="D1438" i="1" s="1"/>
  <c r="C1439" i="1" a="1"/>
  <c r="C1439" i="1" s="1"/>
  <c r="E1439" i="1" s="1"/>
  <c r="C1440" i="1" a="1"/>
  <c r="C1440" i="1" s="1"/>
  <c r="D1440" i="1" s="1"/>
  <c r="C1441" i="1" a="1"/>
  <c r="C1441" i="1" s="1"/>
  <c r="D1441" i="1" s="1"/>
  <c r="C1442" i="1" a="1"/>
  <c r="C1442" i="1" s="1"/>
  <c r="E1442" i="1" s="1"/>
  <c r="C1443" i="1" a="1"/>
  <c r="C1443" i="1" s="1"/>
  <c r="E1443" i="1" s="1"/>
  <c r="C1444" i="1" a="1"/>
  <c r="C1444" i="1" s="1"/>
  <c r="E1444" i="1" s="1"/>
  <c r="C1445" i="1" a="1"/>
  <c r="C1445" i="1" s="1"/>
  <c r="D1445" i="1" s="1"/>
  <c r="C1446" i="1" a="1"/>
  <c r="C1446" i="1" s="1"/>
  <c r="D1446" i="1" s="1"/>
  <c r="C1447" i="1" a="1"/>
  <c r="C1447" i="1" s="1"/>
  <c r="E1447" i="1" s="1"/>
  <c r="C1448" i="1" a="1"/>
  <c r="C1448" i="1" s="1"/>
  <c r="D1448" i="1" s="1"/>
  <c r="C1449" i="1" a="1"/>
  <c r="C1449" i="1" s="1"/>
  <c r="D1449" i="1" s="1"/>
  <c r="C1450" i="1" a="1"/>
  <c r="C1450" i="1" s="1"/>
  <c r="D1450" i="1" s="1"/>
  <c r="C1451" i="1" a="1"/>
  <c r="C1451" i="1" s="1"/>
  <c r="D1451" i="1" s="1"/>
  <c r="C1452" i="1" a="1"/>
  <c r="C1452" i="1" s="1"/>
  <c r="D1452" i="1" s="1"/>
  <c r="C1453" i="1" a="1"/>
  <c r="C1453" i="1" s="1"/>
  <c r="E1453" i="1" s="1"/>
  <c r="C1454" i="1" a="1"/>
  <c r="C1454" i="1" s="1"/>
  <c r="D1454" i="1" s="1"/>
  <c r="C1455" i="1" a="1"/>
  <c r="C1455" i="1" s="1"/>
  <c r="D1455" i="1" s="1"/>
  <c r="C1456" i="1" a="1"/>
  <c r="C1456" i="1" s="1"/>
  <c r="D1456" i="1" s="1"/>
  <c r="C1457" i="1" a="1"/>
  <c r="C1457" i="1" s="1"/>
  <c r="E1457" i="1" s="1"/>
  <c r="C1458" i="1" a="1"/>
  <c r="C1458" i="1" s="1"/>
  <c r="D1458" i="1" s="1"/>
  <c r="C1459" i="1" a="1"/>
  <c r="C1459" i="1" s="1"/>
  <c r="D1459" i="1" s="1"/>
  <c r="C1460" i="1" a="1"/>
  <c r="C1460" i="1" s="1"/>
  <c r="D1460" i="1" s="1"/>
  <c r="C1461" i="1" a="1"/>
  <c r="C1461" i="1" s="1"/>
  <c r="D1461" i="1" s="1"/>
  <c r="C1462" i="1" a="1"/>
  <c r="C1462" i="1" s="1"/>
  <c r="E1462" i="1" s="1"/>
  <c r="C1463" i="1" a="1"/>
  <c r="C1463" i="1" s="1"/>
  <c r="D1463" i="1" s="1"/>
  <c r="C1464" i="1" a="1"/>
  <c r="C1464" i="1" s="1"/>
  <c r="D1464" i="1" s="1"/>
  <c r="C1465" i="1" a="1"/>
  <c r="C1465" i="1" s="1"/>
  <c r="D1465" i="1" s="1"/>
  <c r="C1466" i="1" a="1"/>
  <c r="C1466" i="1" s="1"/>
  <c r="D1466" i="1" s="1"/>
  <c r="C1467" i="1" a="1"/>
  <c r="C1467" i="1" s="1"/>
  <c r="D1467" i="1" s="1"/>
  <c r="C1468" i="1" a="1"/>
  <c r="C1468" i="1" s="1"/>
  <c r="D1468" i="1" s="1"/>
  <c r="C1469" i="1" a="1"/>
  <c r="C1469" i="1" s="1"/>
  <c r="D1469" i="1" s="1"/>
  <c r="C1470" i="1" a="1"/>
  <c r="C1470" i="1" s="1"/>
  <c r="D1470" i="1" s="1"/>
  <c r="C1471" i="1" a="1"/>
  <c r="C1471" i="1" s="1"/>
  <c r="D1471" i="1" s="1"/>
  <c r="C1472" i="1" a="1"/>
  <c r="C1472" i="1" s="1"/>
  <c r="D1472" i="1" s="1"/>
  <c r="C1473" i="1" a="1"/>
  <c r="C1473" i="1" s="1"/>
  <c r="D1473" i="1" s="1"/>
  <c r="C1474" i="1" a="1"/>
  <c r="C1474" i="1" s="1"/>
  <c r="D1474" i="1" s="1"/>
  <c r="C1475" i="1" a="1"/>
  <c r="C1475" i="1" s="1"/>
  <c r="E1475" i="1" s="1"/>
  <c r="C1476" i="1" a="1"/>
  <c r="C1476" i="1" s="1"/>
  <c r="D1476" i="1" s="1"/>
  <c r="C1477" i="1" a="1"/>
  <c r="C1477" i="1" s="1"/>
  <c r="D1477" i="1" s="1"/>
  <c r="C1478" i="1" a="1"/>
  <c r="C1478" i="1" s="1"/>
  <c r="D1478" i="1" s="1"/>
  <c r="C1479" i="1" a="1"/>
  <c r="C1479" i="1" s="1"/>
  <c r="D1479" i="1" s="1"/>
  <c r="C1480" i="1" a="1"/>
  <c r="C1480" i="1" s="1"/>
  <c r="D1480" i="1" s="1"/>
  <c r="C1481" i="1" a="1"/>
  <c r="C1481" i="1" s="1"/>
  <c r="D1481" i="1" s="1"/>
  <c r="C1482" i="1" a="1"/>
  <c r="C1482" i="1" s="1"/>
  <c r="D1482" i="1" s="1"/>
  <c r="C1483" i="1" a="1"/>
  <c r="C1483" i="1" s="1"/>
  <c r="D1483" i="1" s="1"/>
  <c r="C1484" i="1" a="1"/>
  <c r="C1484" i="1" s="1"/>
  <c r="D1484" i="1" s="1"/>
  <c r="C1485" i="1" a="1"/>
  <c r="C1485" i="1" s="1"/>
  <c r="D1485" i="1" s="1"/>
  <c r="C1486" i="1" a="1"/>
  <c r="C1486" i="1" s="1"/>
  <c r="D1486" i="1" s="1"/>
  <c r="C1487" i="1" a="1"/>
  <c r="C1487" i="1" s="1"/>
  <c r="D1487" i="1" s="1"/>
  <c r="C1488" i="1" a="1"/>
  <c r="C1488" i="1" s="1"/>
  <c r="D1488" i="1" s="1"/>
  <c r="C1489" i="1" a="1"/>
  <c r="C1489" i="1" s="1"/>
  <c r="D1489" i="1" s="1"/>
  <c r="C1490" i="1" a="1"/>
  <c r="C1490" i="1" s="1"/>
  <c r="D1490" i="1" s="1"/>
  <c r="C1491" i="1" a="1"/>
  <c r="C1491" i="1" s="1"/>
  <c r="D1491" i="1" s="1"/>
  <c r="C1492" i="1" a="1"/>
  <c r="C1492" i="1" s="1"/>
  <c r="D1492" i="1" s="1"/>
  <c r="C1493" i="1" a="1"/>
  <c r="C1493" i="1" s="1"/>
  <c r="E1493" i="1" s="1"/>
  <c r="C1494" i="1" a="1"/>
  <c r="C1494" i="1" s="1"/>
  <c r="D1494" i="1" s="1"/>
  <c r="C1495" i="1" a="1"/>
  <c r="C1495" i="1" s="1"/>
  <c r="D1495" i="1" s="1"/>
  <c r="C1496" i="1" a="1"/>
  <c r="C1496" i="1" s="1"/>
  <c r="E1496" i="1" s="1"/>
  <c r="C1497" i="1" a="1"/>
  <c r="C1497" i="1" s="1"/>
  <c r="D1497" i="1" s="1"/>
  <c r="C1498" i="1" a="1"/>
  <c r="C1498" i="1" s="1"/>
  <c r="D1498" i="1" s="1"/>
  <c r="C1499" i="1" a="1"/>
  <c r="C1499" i="1" s="1"/>
  <c r="D1499" i="1" s="1"/>
  <c r="C1500" i="1" a="1"/>
  <c r="C1500" i="1" s="1"/>
  <c r="D1500" i="1" s="1"/>
  <c r="C1501" i="1" a="1"/>
  <c r="C1501" i="1" s="1"/>
  <c r="C1502" i="1" a="1"/>
  <c r="C1502" i="1" s="1"/>
  <c r="E1502" i="1" s="1"/>
  <c r="C1503" i="1" a="1"/>
  <c r="C1503" i="1" s="1"/>
  <c r="D1503" i="1" s="1"/>
  <c r="C1504" i="1" a="1"/>
  <c r="C1504" i="1" s="1"/>
  <c r="D1504" i="1" s="1"/>
  <c r="C1505" i="1" a="1"/>
  <c r="C1505" i="1" s="1"/>
  <c r="D1505" i="1" s="1"/>
  <c r="C1506" i="1" a="1"/>
  <c r="C1506" i="1" s="1"/>
  <c r="E1506" i="1" s="1"/>
  <c r="C1507" i="1" a="1"/>
  <c r="C1507" i="1" s="1"/>
  <c r="D1507" i="1" s="1"/>
  <c r="C1508" i="1" a="1"/>
  <c r="C1508" i="1" s="1"/>
  <c r="D1508" i="1" s="1"/>
  <c r="C1509" i="1" a="1"/>
  <c r="C1509" i="1" s="1"/>
  <c r="E1509" i="1" s="1"/>
  <c r="C1510" i="1" a="1"/>
  <c r="C1510" i="1" s="1"/>
  <c r="D1510" i="1" s="1"/>
  <c r="C1511" i="1" a="1"/>
  <c r="C1511" i="1" s="1"/>
  <c r="D1511" i="1" s="1"/>
  <c r="C1512" i="1" a="1"/>
  <c r="C1512" i="1" s="1"/>
  <c r="E1512" i="1" s="1"/>
  <c r="C1513" i="1" a="1"/>
  <c r="C1513" i="1" s="1"/>
  <c r="D1513" i="1" s="1"/>
  <c r="C1514" i="1" a="1"/>
  <c r="C1514" i="1" s="1"/>
  <c r="D1514" i="1" s="1"/>
  <c r="C1515" i="1" a="1"/>
  <c r="C1515" i="1" s="1"/>
  <c r="D1515" i="1" s="1"/>
  <c r="C1516" i="1" a="1"/>
  <c r="C1516" i="1" s="1"/>
  <c r="E1516" i="1" s="1"/>
  <c r="C1517" i="1" a="1"/>
  <c r="C1517" i="1" s="1"/>
  <c r="E1517" i="1" s="1"/>
  <c r="C1518" i="1" a="1"/>
  <c r="C1518" i="1" s="1"/>
  <c r="E1518" i="1" s="1"/>
  <c r="C1519" i="1" a="1"/>
  <c r="C1519" i="1" s="1"/>
  <c r="D1519" i="1" s="1"/>
  <c r="C1520" i="1" a="1"/>
  <c r="C1520" i="1" s="1"/>
  <c r="E1520" i="1" s="1"/>
  <c r="C1521" i="1" a="1"/>
  <c r="C1521" i="1" s="1"/>
  <c r="D1521" i="1" s="1"/>
  <c r="C1522" i="1" a="1"/>
  <c r="C1522" i="1" s="1"/>
  <c r="D1522" i="1" s="1"/>
  <c r="C1523" i="1" a="1"/>
  <c r="C1523" i="1" s="1"/>
  <c r="E1523" i="1" s="1"/>
  <c r="C1524" i="1" a="1"/>
  <c r="C1524" i="1" s="1"/>
  <c r="D1524" i="1" s="1"/>
  <c r="C1525" i="1" a="1"/>
  <c r="C1525" i="1" s="1"/>
  <c r="D1525" i="1" s="1"/>
  <c r="C1526" i="1" a="1"/>
  <c r="C1526" i="1" s="1"/>
  <c r="D1526" i="1" s="1"/>
  <c r="C1527" i="1" a="1"/>
  <c r="C1527" i="1" s="1"/>
  <c r="E1527" i="1" s="1"/>
  <c r="C1528" i="1" a="1"/>
  <c r="C1528" i="1" s="1"/>
  <c r="E1528" i="1" s="1"/>
  <c r="C1529" i="1" a="1"/>
  <c r="C1529" i="1" s="1"/>
  <c r="D1529" i="1" s="1"/>
  <c r="C1530" i="1" a="1"/>
  <c r="C1530" i="1" s="1"/>
  <c r="D1530" i="1" s="1"/>
  <c r="C1531" i="1" a="1"/>
  <c r="C1531" i="1" s="1"/>
  <c r="C1532" i="1" a="1"/>
  <c r="C1532" i="1" s="1"/>
  <c r="C1533" i="1" a="1"/>
  <c r="C1533" i="1" s="1"/>
  <c r="D1533" i="1" s="1"/>
  <c r="C1534" i="1" a="1"/>
  <c r="C1534" i="1" s="1"/>
  <c r="C1535" i="1" a="1"/>
  <c r="C1535" i="1" s="1"/>
  <c r="D1535" i="1" s="1"/>
  <c r="C1536" i="1" a="1"/>
  <c r="C1536" i="1" s="1"/>
  <c r="E1536" i="1" s="1"/>
  <c r="C1537" i="1" a="1"/>
  <c r="C1537" i="1" s="1"/>
  <c r="D1537" i="1" s="1"/>
  <c r="C1538" i="1" a="1"/>
  <c r="C1538" i="1" s="1"/>
  <c r="D1538" i="1" s="1"/>
  <c r="C1539" i="1" a="1"/>
  <c r="C1539" i="1" s="1"/>
  <c r="D1539" i="1" s="1"/>
  <c r="C1540" i="1" a="1"/>
  <c r="C1540" i="1" s="1"/>
  <c r="D1540" i="1" s="1"/>
  <c r="C1541" i="1" a="1"/>
  <c r="C1541" i="1" s="1"/>
  <c r="E1541" i="1" s="1"/>
  <c r="C1542" i="1" a="1"/>
  <c r="C1542" i="1" s="1"/>
  <c r="E1542" i="1" s="1"/>
  <c r="C1543" i="1" a="1"/>
  <c r="C1543" i="1" s="1"/>
  <c r="D1543" i="1" s="1"/>
  <c r="C1544" i="1" a="1"/>
  <c r="C1544" i="1" s="1"/>
  <c r="C1545" i="1" a="1"/>
  <c r="C1545" i="1" s="1"/>
  <c r="E1545" i="1" s="1"/>
  <c r="C1546" i="1" a="1"/>
  <c r="C1546" i="1" s="1"/>
  <c r="C1547" i="1" a="1"/>
  <c r="C1547" i="1" s="1"/>
  <c r="D1547" i="1" s="1"/>
  <c r="C1548" i="1" a="1"/>
  <c r="C1548" i="1" s="1"/>
  <c r="D1548" i="1" s="1"/>
  <c r="C1549" i="1" a="1"/>
  <c r="C1549" i="1" s="1"/>
  <c r="C1550" i="1" a="1"/>
  <c r="C1550" i="1" s="1"/>
  <c r="D1550" i="1" s="1"/>
  <c r="C1551" i="1" a="1"/>
  <c r="C1551" i="1" s="1"/>
  <c r="E1551" i="1" s="1"/>
  <c r="C1552" i="1" a="1"/>
  <c r="C1552" i="1" s="1"/>
  <c r="C1553" i="1" a="1"/>
  <c r="C1553" i="1" s="1"/>
  <c r="D1553" i="1" s="1"/>
  <c r="C1554" i="1" a="1"/>
  <c r="C1554" i="1" s="1"/>
  <c r="D1554" i="1" s="1"/>
  <c r="C1555" i="1" a="1"/>
  <c r="C1555" i="1" s="1"/>
  <c r="D1555" i="1" s="1"/>
  <c r="C1556" i="1" a="1"/>
  <c r="C1556" i="1" s="1"/>
  <c r="C1557" i="1" a="1"/>
  <c r="C1557" i="1" s="1"/>
  <c r="D1557" i="1" s="1"/>
  <c r="C1558" i="1" a="1"/>
  <c r="C1558" i="1" s="1"/>
  <c r="E1558" i="1" s="1"/>
  <c r="C1559" i="1" a="1"/>
  <c r="C1559" i="1" s="1"/>
  <c r="D1559" i="1" s="1"/>
  <c r="C1560" i="1" a="1"/>
  <c r="C1560" i="1" s="1"/>
  <c r="C1561" i="1" a="1"/>
  <c r="C1561" i="1" s="1"/>
  <c r="D1561" i="1" s="1"/>
  <c r="C1562" i="1" a="1"/>
  <c r="C1562" i="1" s="1"/>
  <c r="E1562" i="1" s="1"/>
  <c r="C1563" i="1" a="1"/>
  <c r="C1563" i="1" s="1"/>
  <c r="D1563" i="1" s="1"/>
  <c r="C1564" i="1" a="1"/>
  <c r="C1564" i="1" s="1"/>
  <c r="E1564" i="1" s="1"/>
  <c r="C1565" i="1" a="1"/>
  <c r="C1565" i="1" s="1"/>
  <c r="D1565" i="1" s="1"/>
  <c r="C1566" i="1" a="1"/>
  <c r="C1566" i="1" s="1"/>
  <c r="D1566" i="1" s="1"/>
  <c r="C1567" i="1" a="1"/>
  <c r="C1567" i="1" s="1"/>
  <c r="C1568" i="1" a="1"/>
  <c r="C1568" i="1" s="1"/>
  <c r="D1568" i="1" s="1"/>
  <c r="C1569" i="1" a="1"/>
  <c r="C1569" i="1" s="1"/>
  <c r="D1569" i="1" s="1"/>
  <c r="C1570" i="1" a="1"/>
  <c r="C1570" i="1" s="1"/>
  <c r="C1571" i="1" a="1"/>
  <c r="C1571" i="1" s="1"/>
  <c r="D1571" i="1" s="1"/>
  <c r="C1572" i="1" a="1"/>
  <c r="C1572" i="1" s="1"/>
  <c r="D1572" i="1" s="1"/>
  <c r="C1573" i="1" a="1"/>
  <c r="C1573" i="1" s="1"/>
  <c r="C1574" i="1" a="1"/>
  <c r="C1574" i="1" s="1"/>
  <c r="D1574" i="1" s="1"/>
  <c r="C1575" i="1" a="1"/>
  <c r="C1575" i="1" s="1"/>
  <c r="D1575" i="1" s="1"/>
  <c r="C1576" i="1" a="1"/>
  <c r="C1576" i="1" s="1"/>
  <c r="E1576" i="1" s="1"/>
  <c r="C1577" i="1" a="1"/>
  <c r="C1577" i="1" s="1"/>
  <c r="D1577" i="1" s="1"/>
  <c r="C1578" i="1" a="1"/>
  <c r="C1578" i="1" s="1"/>
  <c r="E1578" i="1" s="1"/>
  <c r="C1579" i="1" a="1"/>
  <c r="C1579" i="1" s="1"/>
  <c r="D1579" i="1" s="1"/>
  <c r="C1580" i="1" a="1"/>
  <c r="C1580" i="1" s="1"/>
  <c r="C1581" i="1" a="1"/>
  <c r="C1581" i="1" s="1"/>
  <c r="D1581" i="1" s="1"/>
  <c r="C1582" i="1" a="1"/>
  <c r="C1582" i="1" s="1"/>
  <c r="C1583" i="1" a="1"/>
  <c r="C1583" i="1" s="1"/>
  <c r="D1583" i="1" s="1"/>
  <c r="C1584" i="1" a="1"/>
  <c r="C1584" i="1" s="1"/>
  <c r="C1585" i="1" a="1"/>
  <c r="C1585" i="1" s="1"/>
  <c r="D1585" i="1" s="1"/>
  <c r="C1586" i="1" a="1"/>
  <c r="C1586" i="1" s="1"/>
  <c r="D1586" i="1" s="1"/>
  <c r="C1587" i="1" a="1"/>
  <c r="C1587" i="1" s="1"/>
  <c r="E1587" i="1" s="1"/>
  <c r="C1588" i="1" a="1"/>
  <c r="C1588" i="1" s="1"/>
  <c r="D1588" i="1" s="1"/>
  <c r="C1589" i="1" a="1"/>
  <c r="C1589" i="1" s="1"/>
  <c r="D1589" i="1" s="1"/>
  <c r="C1590" i="1" a="1"/>
  <c r="C1590" i="1" s="1"/>
  <c r="D1590" i="1" s="1"/>
  <c r="C1591" i="1" a="1"/>
  <c r="C1591" i="1" s="1"/>
  <c r="D1591" i="1" s="1"/>
  <c r="C1592" i="1" a="1"/>
  <c r="C1592" i="1" s="1"/>
  <c r="D1592" i="1" s="1"/>
  <c r="C1593" i="1" a="1"/>
  <c r="C1593" i="1" s="1"/>
  <c r="D1593" i="1" s="1"/>
  <c r="C1594" i="1" a="1"/>
  <c r="C1594" i="1" s="1"/>
  <c r="E1594" i="1" s="1"/>
  <c r="C1595" i="1" a="1"/>
  <c r="C1595" i="1" s="1"/>
  <c r="C1596" i="1" a="1"/>
  <c r="C1596" i="1" s="1"/>
  <c r="C1597" i="1" a="1"/>
  <c r="C1597" i="1" s="1"/>
  <c r="E1597" i="1" s="1"/>
  <c r="C1598" i="1" a="1"/>
  <c r="C1598" i="1" s="1"/>
  <c r="E1598" i="1" s="1"/>
  <c r="C1599" i="1" a="1"/>
  <c r="C1599" i="1" s="1"/>
  <c r="E1599" i="1" s="1"/>
  <c r="C1600" i="1" a="1"/>
  <c r="C1600" i="1" s="1"/>
  <c r="C1601" i="1" a="1"/>
  <c r="C1601" i="1" s="1"/>
  <c r="D1601" i="1" s="1"/>
  <c r="C1602" i="1" a="1"/>
  <c r="C1602" i="1" s="1"/>
  <c r="D1602" i="1" s="1"/>
  <c r="C1603" i="1" a="1"/>
  <c r="C1603" i="1" s="1"/>
  <c r="C1604" i="1" a="1"/>
  <c r="C1604" i="1" s="1"/>
  <c r="D1604" i="1" s="1"/>
  <c r="C1605" i="1" a="1"/>
  <c r="C1605" i="1" s="1"/>
  <c r="C1606" i="1" a="1"/>
  <c r="C1606" i="1" s="1"/>
  <c r="D1606" i="1" s="1"/>
  <c r="C1607" i="1" a="1"/>
  <c r="C1607" i="1" s="1"/>
  <c r="D1607" i="1" s="1"/>
  <c r="C1608" i="1" a="1"/>
  <c r="C1608" i="1" s="1"/>
  <c r="E1608" i="1" s="1"/>
  <c r="C1609" i="1" a="1"/>
  <c r="C1609" i="1" s="1"/>
  <c r="E1609" i="1" s="1"/>
  <c r="C1610" i="1" a="1"/>
  <c r="C1610" i="1" s="1"/>
  <c r="D1610" i="1" s="1"/>
  <c r="C1611" i="1" a="1"/>
  <c r="C1611" i="1" s="1"/>
  <c r="D1611" i="1" s="1"/>
  <c r="C1612" i="1" a="1"/>
  <c r="C1612" i="1" s="1"/>
  <c r="D1612" i="1" s="1"/>
  <c r="C1613" i="1" a="1"/>
  <c r="C1613" i="1" s="1"/>
  <c r="C1614" i="1" a="1"/>
  <c r="C1614" i="1" s="1"/>
  <c r="C1615" i="1" a="1"/>
  <c r="C1615" i="1" s="1"/>
  <c r="D1615" i="1" s="1"/>
  <c r="C1616" i="1" a="1"/>
  <c r="C1616" i="1" s="1"/>
  <c r="E1616" i="1" s="1"/>
  <c r="C1617" i="1" a="1"/>
  <c r="C1617" i="1" s="1"/>
  <c r="D1617" i="1" s="1"/>
  <c r="C1618" i="1" a="1"/>
  <c r="C1618" i="1" s="1"/>
  <c r="D1618" i="1" s="1"/>
  <c r="C1619" i="1" a="1"/>
  <c r="C1619" i="1" s="1"/>
  <c r="E1619" i="1" s="1"/>
  <c r="C1620" i="1" a="1"/>
  <c r="C1620" i="1" s="1"/>
  <c r="E1620" i="1" s="1"/>
  <c r="C1621" i="1" a="1"/>
  <c r="C1621" i="1" s="1"/>
  <c r="D1621" i="1" s="1"/>
  <c r="C1622" i="1" a="1"/>
  <c r="C1622" i="1" s="1"/>
  <c r="D1622" i="1" s="1"/>
  <c r="C1623" i="1" a="1"/>
  <c r="C1623" i="1" s="1"/>
  <c r="E1623" i="1" s="1"/>
  <c r="C1624" i="1" a="1"/>
  <c r="C1624" i="1" s="1"/>
  <c r="D1624" i="1" s="1"/>
  <c r="C1625" i="1" a="1"/>
  <c r="C1625" i="1" s="1"/>
  <c r="D1625" i="1" s="1"/>
  <c r="C1626" i="1" a="1"/>
  <c r="C1626" i="1" s="1"/>
  <c r="C1627" i="1" a="1"/>
  <c r="C1627" i="1" s="1"/>
  <c r="D1627" i="1" s="1"/>
  <c r="C1628" i="1" a="1"/>
  <c r="C1628" i="1" s="1"/>
  <c r="D1628" i="1" s="1"/>
  <c r="C1629" i="1" a="1"/>
  <c r="C1629" i="1" s="1"/>
  <c r="D1629" i="1" s="1"/>
  <c r="C1630" i="1" a="1"/>
  <c r="C1630" i="1" s="1"/>
  <c r="D1630" i="1" s="1"/>
  <c r="C1631" i="1" a="1"/>
  <c r="C1631" i="1" s="1"/>
  <c r="D1631" i="1" s="1"/>
  <c r="C1632" i="1" a="1"/>
  <c r="C1632" i="1" s="1"/>
  <c r="C1633" i="1" a="1"/>
  <c r="C1633" i="1" s="1"/>
  <c r="D1633" i="1" s="1"/>
  <c r="C1634" i="1" a="1"/>
  <c r="C1634" i="1" s="1"/>
  <c r="C1635" i="1" a="1"/>
  <c r="C1635" i="1" s="1"/>
  <c r="E1635" i="1" s="1"/>
  <c r="C1636" i="1" a="1"/>
  <c r="C1636" i="1" s="1"/>
  <c r="D1636" i="1" s="1"/>
  <c r="C1637" i="1" a="1"/>
  <c r="C1637" i="1" s="1"/>
  <c r="D1637" i="1" s="1"/>
  <c r="C1638" i="1" a="1"/>
  <c r="C1638" i="1" s="1"/>
  <c r="D1638" i="1" s="1"/>
  <c r="C1639" i="1" a="1"/>
  <c r="C1639" i="1" s="1"/>
  <c r="E1639" i="1" s="1"/>
  <c r="C1640" i="1" a="1"/>
  <c r="C1640" i="1" s="1"/>
  <c r="D1640" i="1" s="1"/>
  <c r="C1641" i="1" a="1"/>
  <c r="C1641" i="1" s="1"/>
  <c r="E1641" i="1" s="1"/>
  <c r="C1642" i="1" a="1"/>
  <c r="C1642" i="1" s="1"/>
  <c r="E1642" i="1" s="1"/>
  <c r="C1643" i="1" a="1"/>
  <c r="C1643" i="1" s="1"/>
  <c r="D1643" i="1" s="1"/>
  <c r="C1644" i="1" a="1"/>
  <c r="C1644" i="1" s="1"/>
  <c r="E1644" i="1" s="1"/>
  <c r="C1645" i="1" a="1"/>
  <c r="C1645" i="1" s="1"/>
  <c r="D1645" i="1" s="1"/>
  <c r="C1646" i="1" a="1"/>
  <c r="C1646" i="1" s="1"/>
  <c r="C1647" i="1" a="1"/>
  <c r="C1647" i="1" s="1"/>
  <c r="D1647" i="1" s="1"/>
  <c r="C1648" i="1" a="1"/>
  <c r="C1648" i="1" s="1"/>
  <c r="D1648" i="1" s="1"/>
  <c r="C1649" i="1" a="1"/>
  <c r="C1649" i="1" s="1"/>
  <c r="D1649" i="1" s="1"/>
  <c r="C1650" i="1" a="1"/>
  <c r="C1650" i="1" s="1"/>
  <c r="C1651" i="1" a="1"/>
  <c r="C1651" i="1" s="1"/>
  <c r="D1651" i="1" s="1"/>
  <c r="D602" i="1"/>
  <c r="D614" i="1"/>
  <c r="D618" i="1"/>
  <c r="D630" i="1"/>
  <c r="D634" i="1"/>
  <c r="D642" i="1"/>
  <c r="D643" i="1"/>
  <c r="D646" i="1"/>
  <c r="D650" i="1"/>
  <c r="D658" i="1"/>
  <c r="D662" i="1"/>
  <c r="D666" i="1"/>
  <c r="D670" i="1"/>
  <c r="D674" i="1"/>
  <c r="D678" i="1"/>
  <c r="D682" i="1"/>
  <c r="D686" i="1"/>
  <c r="D691" i="1"/>
  <c r="D715" i="1"/>
  <c r="D718" i="1"/>
  <c r="D723" i="1"/>
  <c r="D729" i="1"/>
  <c r="D734" i="1"/>
  <c r="D742" i="1"/>
  <c r="D747" i="1"/>
  <c r="D750" i="1"/>
  <c r="D770" i="1"/>
  <c r="D852" i="1"/>
  <c r="D1033" i="1"/>
  <c r="D1039" i="1"/>
  <c r="D1122" i="1"/>
  <c r="D1187" i="1"/>
  <c r="D1342" i="1"/>
  <c r="D1475" i="1"/>
  <c r="E590" i="1"/>
  <c r="E594" i="1"/>
  <c r="E598" i="1"/>
  <c r="E599" i="1"/>
  <c r="E602" i="1"/>
  <c r="E610" i="1"/>
  <c r="E614" i="1"/>
  <c r="E615" i="1"/>
  <c r="E622" i="1"/>
  <c r="E630" i="1"/>
  <c r="E634" i="1"/>
  <c r="E638" i="1"/>
  <c r="E642" i="1"/>
  <c r="E646" i="1"/>
  <c r="E650" i="1"/>
  <c r="E654" i="1"/>
  <c r="E655" i="1"/>
  <c r="E658" i="1"/>
  <c r="E662" i="1"/>
  <c r="E666" i="1"/>
  <c r="E670" i="1"/>
  <c r="E674" i="1"/>
  <c r="E678" i="1"/>
  <c r="E682" i="1"/>
  <c r="E686" i="1"/>
  <c r="E693" i="1"/>
  <c r="E694" i="1"/>
  <c r="E699" i="1"/>
  <c r="E710" i="1"/>
  <c r="E711" i="1"/>
  <c r="E722" i="1"/>
  <c r="E731" i="1"/>
  <c r="E738" i="1"/>
  <c r="E739" i="1"/>
  <c r="E755" i="1"/>
  <c r="E762" i="1"/>
  <c r="E770" i="1"/>
  <c r="E782" i="1"/>
  <c r="E792" i="1"/>
  <c r="E855" i="1"/>
  <c r="E900" i="1"/>
  <c r="E1227" i="1"/>
  <c r="E1278" i="1"/>
  <c r="E1282" i="1"/>
  <c r="E1402" i="1"/>
  <c r="E1406" i="1"/>
  <c r="E1450" i="1"/>
  <c r="F589" i="1" a="1"/>
  <c r="F589" i="1" s="1"/>
  <c r="F590" i="1" a="1"/>
  <c r="F590" i="1" s="1"/>
  <c r="F591" i="1" a="1"/>
  <c r="F591" i="1" s="1"/>
  <c r="F592" i="1" a="1"/>
  <c r="F592" i="1" s="1"/>
  <c r="F593" i="1" a="1"/>
  <c r="F593" i="1" s="1"/>
  <c r="F594" i="1" a="1"/>
  <c r="F594" i="1" s="1"/>
  <c r="F595" i="1" a="1"/>
  <c r="F595" i="1" s="1"/>
  <c r="F596" i="1" a="1"/>
  <c r="F596" i="1" s="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s="1"/>
  <c r="F756" i="1" a="1"/>
  <c r="F756" i="1" s="1"/>
  <c r="F757" i="1" a="1"/>
  <c r="F757" i="1" s="1"/>
  <c r="F758" i="1" a="1"/>
  <c r="F758" i="1" s="1"/>
  <c r="F759" i="1" a="1"/>
  <c r="F759" i="1" s="1"/>
  <c r="F760" i="1" a="1"/>
  <c r="F760" i="1" s="1"/>
  <c r="F761" i="1" a="1"/>
  <c r="F761" i="1" s="1"/>
  <c r="F762" i="1" a="1"/>
  <c r="F762" i="1" s="1"/>
  <c r="F763" i="1" a="1"/>
  <c r="F763" i="1" s="1"/>
  <c r="F764" i="1" a="1"/>
  <c r="F764" i="1" s="1"/>
  <c r="F765" i="1" a="1"/>
  <c r="F765" i="1" s="1"/>
  <c r="F766" i="1" a="1"/>
  <c r="F766" i="1" s="1"/>
  <c r="F767" i="1" a="1"/>
  <c r="F767" i="1" s="1"/>
  <c r="F768" i="1" a="1"/>
  <c r="F768" i="1" s="1"/>
  <c r="F769" i="1" a="1"/>
  <c r="F769" i="1" s="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s="1"/>
  <c r="F875" i="1" a="1"/>
  <c r="F875" i="1" s="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s="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s="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s="1"/>
  <c r="F979" i="1" a="1"/>
  <c r="F979" i="1" s="1"/>
  <c r="F980" i="1" a="1"/>
  <c r="F980" i="1" s="1"/>
  <c r="F981" i="1" a="1"/>
  <c r="F981" i="1" s="1"/>
  <c r="F982" i="1" a="1"/>
  <c r="F982" i="1" s="1"/>
  <c r="F983" i="1" a="1"/>
  <c r="F983" i="1" s="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F995" i="1" a="1"/>
  <c r="F995" i="1" s="1"/>
  <c r="F996" i="1" a="1"/>
  <c r="F996" i="1" s="1"/>
  <c r="F997" i="1" a="1"/>
  <c r="F997" i="1" s="1"/>
  <c r="F998" i="1" a="1"/>
  <c r="F998" i="1" s="1"/>
  <c r="F999" i="1" a="1"/>
  <c r="F999" i="1" s="1"/>
  <c r="F1000" i="1" a="1"/>
  <c r="F1000" i="1" s="1"/>
  <c r="F1001" i="1" a="1"/>
  <c r="F1001" i="1" s="1"/>
  <c r="F1002" i="1" a="1"/>
  <c r="F1002" i="1" s="1"/>
  <c r="F1003" i="1" a="1"/>
  <c r="F1003" i="1" s="1"/>
  <c r="F1004" i="1" a="1"/>
  <c r="F1004" i="1" s="1"/>
  <c r="F1005" i="1" a="1"/>
  <c r="F1005" i="1" s="1"/>
  <c r="F1006" i="1" a="1"/>
  <c r="F1006" i="1" s="1"/>
  <c r="F1007" i="1" a="1"/>
  <c r="F1007" i="1" s="1"/>
  <c r="F1008" i="1" a="1"/>
  <c r="F1008" i="1" s="1"/>
  <c r="F1009" i="1" a="1"/>
  <c r="F1009" i="1" s="1"/>
  <c r="F1010" i="1" a="1"/>
  <c r="F1010" i="1" s="1"/>
  <c r="F1011" i="1" a="1"/>
  <c r="F1011" i="1" s="1"/>
  <c r="F1012" i="1" a="1"/>
  <c r="F1012" i="1" s="1"/>
  <c r="F1013" i="1" a="1"/>
  <c r="F1013" i="1" s="1"/>
  <c r="F1014" i="1" a="1"/>
  <c r="F1014" i="1" s="1"/>
  <c r="F1015" i="1" a="1"/>
  <c r="F1015" i="1" s="1"/>
  <c r="F1016" i="1" a="1"/>
  <c r="F1016" i="1" s="1"/>
  <c r="F1017" i="1" a="1"/>
  <c r="F1017" i="1" s="1"/>
  <c r="F1018" i="1" a="1"/>
  <c r="F1018" i="1" s="1"/>
  <c r="F1019" i="1" a="1"/>
  <c r="F1019" i="1" s="1"/>
  <c r="F1020" i="1" a="1"/>
  <c r="F1020" i="1" s="1"/>
  <c r="F1021" i="1" a="1"/>
  <c r="F1021" i="1" s="1"/>
  <c r="F1022" i="1" a="1"/>
  <c r="F1022" i="1" s="1"/>
  <c r="F1023" i="1" a="1"/>
  <c r="F1023" i="1" s="1"/>
  <c r="F1024" i="1" a="1"/>
  <c r="F1024" i="1" s="1"/>
  <c r="F1025" i="1" a="1"/>
  <c r="F1025" i="1" s="1"/>
  <c r="F1026" i="1" a="1"/>
  <c r="F1026" i="1" s="1"/>
  <c r="F1027" i="1" a="1"/>
  <c r="F1027" i="1" s="1"/>
  <c r="F1028" i="1" a="1"/>
  <c r="F1028" i="1" s="1"/>
  <c r="F1029" i="1" a="1"/>
  <c r="F1029" i="1" s="1"/>
  <c r="F1030" i="1" a="1"/>
  <c r="F1030" i="1" s="1"/>
  <c r="F1031" i="1" a="1"/>
  <c r="F1031" i="1" s="1"/>
  <c r="F1032" i="1" a="1"/>
  <c r="F1032" i="1" s="1"/>
  <c r="F1033" i="1" a="1"/>
  <c r="F1033" i="1" s="1"/>
  <c r="F1034" i="1" a="1"/>
  <c r="F1034" i="1" s="1"/>
  <c r="F1035" i="1" a="1"/>
  <c r="F1035" i="1" s="1"/>
  <c r="F1036" i="1" a="1"/>
  <c r="F1036" i="1" s="1"/>
  <c r="F1037" i="1" a="1"/>
  <c r="F1037" i="1" s="1"/>
  <c r="F1038" i="1" a="1"/>
  <c r="F1038" i="1" s="1"/>
  <c r="F1039" i="1" a="1"/>
  <c r="F1039" i="1" s="1"/>
  <c r="F1040" i="1" a="1"/>
  <c r="F1040" i="1" s="1"/>
  <c r="F1041" i="1" a="1"/>
  <c r="F1041" i="1" s="1"/>
  <c r="F1042" i="1" a="1"/>
  <c r="F1042" i="1" s="1"/>
  <c r="F1043" i="1" a="1"/>
  <c r="F1043" i="1" s="1"/>
  <c r="F1044" i="1" a="1"/>
  <c r="F1044" i="1" s="1"/>
  <c r="F1045" i="1" a="1"/>
  <c r="F1045" i="1" s="1"/>
  <c r="F1046" i="1" a="1"/>
  <c r="F1046" i="1" s="1"/>
  <c r="F1047" i="1" a="1"/>
  <c r="F1047" i="1" s="1"/>
  <c r="F1048" i="1" a="1"/>
  <c r="F1048" i="1" s="1"/>
  <c r="F1049" i="1" a="1"/>
  <c r="F1049" i="1" s="1"/>
  <c r="F1050" i="1" a="1"/>
  <c r="F1050" i="1" s="1"/>
  <c r="F1051" i="1" a="1"/>
  <c r="F1051" i="1" s="1"/>
  <c r="F1052" i="1" a="1"/>
  <c r="F1052" i="1" s="1"/>
  <c r="F1053" i="1" a="1"/>
  <c r="F1053" i="1" s="1"/>
  <c r="F1054" i="1" a="1"/>
  <c r="F1054" i="1" s="1"/>
  <c r="F1055" i="1" a="1"/>
  <c r="F1055" i="1" s="1"/>
  <c r="F1056" i="1" a="1"/>
  <c r="F1056" i="1" s="1"/>
  <c r="F1057" i="1" a="1"/>
  <c r="F1057" i="1" s="1"/>
  <c r="F1058" i="1" a="1"/>
  <c r="F1058" i="1" s="1"/>
  <c r="F1059" i="1" a="1"/>
  <c r="F1059" i="1" s="1"/>
  <c r="F1060" i="1" a="1"/>
  <c r="F1060" i="1" s="1"/>
  <c r="F1061" i="1" a="1"/>
  <c r="F1061" i="1" s="1"/>
  <c r="F1062" i="1" a="1"/>
  <c r="F1062" i="1" s="1"/>
  <c r="F1063" i="1" a="1"/>
  <c r="F1063" i="1" s="1"/>
  <c r="F1064" i="1" a="1"/>
  <c r="F1064" i="1" s="1"/>
  <c r="F1065" i="1" a="1"/>
  <c r="F1065" i="1" s="1"/>
  <c r="F1066" i="1" a="1"/>
  <c r="F1066" i="1" s="1"/>
  <c r="F1067" i="1" a="1"/>
  <c r="F1067" i="1" s="1"/>
  <c r="F1068" i="1" a="1"/>
  <c r="F1068" i="1" s="1"/>
  <c r="F1069" i="1" a="1"/>
  <c r="F1069" i="1" s="1"/>
  <c r="F1070" i="1" a="1"/>
  <c r="F1070" i="1" s="1"/>
  <c r="F1071" i="1" a="1"/>
  <c r="F1071" i="1" s="1"/>
  <c r="F1072" i="1" a="1"/>
  <c r="F1072" i="1" s="1"/>
  <c r="F1073" i="1" a="1"/>
  <c r="F1073" i="1" s="1"/>
  <c r="F1074" i="1" a="1"/>
  <c r="F1074" i="1" s="1"/>
  <c r="F1075" i="1" a="1"/>
  <c r="F1075" i="1" s="1"/>
  <c r="F1076" i="1" a="1"/>
  <c r="F1076" i="1" s="1"/>
  <c r="F1077" i="1" a="1"/>
  <c r="F1077" i="1" s="1"/>
  <c r="F1078" i="1" a="1"/>
  <c r="F1078" i="1" s="1"/>
  <c r="F1079" i="1" a="1"/>
  <c r="F1079" i="1" s="1"/>
  <c r="F1080" i="1" a="1"/>
  <c r="F1080" i="1" s="1"/>
  <c r="F1081" i="1" a="1"/>
  <c r="F1081" i="1" s="1"/>
  <c r="F1082" i="1" a="1"/>
  <c r="F1082" i="1" s="1"/>
  <c r="F1083" i="1" a="1"/>
  <c r="F1083" i="1" s="1"/>
  <c r="F1084" i="1" a="1"/>
  <c r="F1084" i="1" s="1"/>
  <c r="F1085" i="1" a="1"/>
  <c r="F1085" i="1" s="1"/>
  <c r="F1086" i="1" a="1"/>
  <c r="F1086" i="1" s="1"/>
  <c r="F1087" i="1" a="1"/>
  <c r="F1087" i="1" s="1"/>
  <c r="F1088" i="1" a="1"/>
  <c r="F1088" i="1" s="1"/>
  <c r="F1089" i="1" a="1"/>
  <c r="F1089" i="1" s="1"/>
  <c r="F1090" i="1" a="1"/>
  <c r="F1090" i="1" s="1"/>
  <c r="F1091" i="1" a="1"/>
  <c r="F1091" i="1" s="1"/>
  <c r="F1092" i="1" a="1"/>
  <c r="F1092" i="1" s="1"/>
  <c r="F1093" i="1" a="1"/>
  <c r="F1093" i="1" s="1"/>
  <c r="F1094" i="1" a="1"/>
  <c r="F1094" i="1" s="1"/>
  <c r="F1095" i="1" a="1"/>
  <c r="F1095" i="1" s="1"/>
  <c r="F1096" i="1" a="1"/>
  <c r="F1096" i="1" s="1"/>
  <c r="F1097" i="1" a="1"/>
  <c r="F1097" i="1" s="1"/>
  <c r="F1098" i="1" a="1"/>
  <c r="F1098" i="1" s="1"/>
  <c r="F1099" i="1" a="1"/>
  <c r="F1099" i="1" s="1"/>
  <c r="F1100" i="1" a="1"/>
  <c r="F1100" i="1" s="1"/>
  <c r="F1101" i="1" a="1"/>
  <c r="F1101" i="1" s="1"/>
  <c r="F1102" i="1" a="1"/>
  <c r="F1102" i="1" s="1"/>
  <c r="F1103" i="1" a="1"/>
  <c r="F1103" i="1" s="1"/>
  <c r="F1104" i="1" a="1"/>
  <c r="F1104" i="1" s="1"/>
  <c r="F1105" i="1" a="1"/>
  <c r="F1105" i="1" s="1"/>
  <c r="F1106" i="1" a="1"/>
  <c r="F1106" i="1" s="1"/>
  <c r="F1107" i="1" a="1"/>
  <c r="F1107" i="1" s="1"/>
  <c r="F1108" i="1" a="1"/>
  <c r="F1108" i="1" s="1"/>
  <c r="F1109" i="1" a="1"/>
  <c r="F1109" i="1" s="1"/>
  <c r="F1110" i="1" a="1"/>
  <c r="F1110" i="1" s="1"/>
  <c r="F1111" i="1" a="1"/>
  <c r="F1111" i="1" s="1"/>
  <c r="F1112" i="1" a="1"/>
  <c r="F1112" i="1" s="1"/>
  <c r="F1113" i="1" a="1"/>
  <c r="F1113" i="1" s="1"/>
  <c r="F1114" i="1" a="1"/>
  <c r="F1114" i="1" s="1"/>
  <c r="F1115" i="1" a="1"/>
  <c r="F1115" i="1" s="1"/>
  <c r="F1116" i="1" a="1"/>
  <c r="F1116" i="1" s="1"/>
  <c r="F1117" i="1" a="1"/>
  <c r="F1117" i="1" s="1"/>
  <c r="F1118" i="1" a="1"/>
  <c r="F1118" i="1" s="1"/>
  <c r="F1119" i="1" a="1"/>
  <c r="F1119" i="1" s="1"/>
  <c r="F1120" i="1" a="1"/>
  <c r="F1120" i="1" s="1"/>
  <c r="F1121" i="1" a="1"/>
  <c r="F1121" i="1" s="1"/>
  <c r="F1122" i="1" a="1"/>
  <c r="F1122" i="1" s="1"/>
  <c r="F1123" i="1" a="1"/>
  <c r="F1123" i="1" s="1"/>
  <c r="F1124" i="1" a="1"/>
  <c r="F1124" i="1" s="1"/>
  <c r="F1125" i="1" a="1"/>
  <c r="F1125" i="1" s="1"/>
  <c r="F1126" i="1" a="1"/>
  <c r="F1126" i="1" s="1"/>
  <c r="F1127" i="1" a="1"/>
  <c r="F1127" i="1" s="1"/>
  <c r="F1128" i="1" a="1"/>
  <c r="F1128" i="1" s="1"/>
  <c r="F1129" i="1" a="1"/>
  <c r="F1129" i="1" s="1"/>
  <c r="F1130" i="1" a="1"/>
  <c r="F1130" i="1" s="1"/>
  <c r="F1131" i="1" a="1"/>
  <c r="F1131" i="1" s="1"/>
  <c r="F1132" i="1" a="1"/>
  <c r="F1132" i="1" s="1"/>
  <c r="F1133" i="1" a="1"/>
  <c r="F1133" i="1" s="1"/>
  <c r="F1134" i="1" a="1"/>
  <c r="F1134" i="1" s="1"/>
  <c r="F1135" i="1" a="1"/>
  <c r="F1135" i="1" s="1"/>
  <c r="F1136" i="1" a="1"/>
  <c r="F1136" i="1" s="1"/>
  <c r="F1137" i="1" a="1"/>
  <c r="F1137" i="1" s="1"/>
  <c r="F1138" i="1" a="1"/>
  <c r="F1138" i="1" s="1"/>
  <c r="F1139" i="1" a="1"/>
  <c r="F1139" i="1" s="1"/>
  <c r="F1140" i="1" a="1"/>
  <c r="F1140" i="1" s="1"/>
  <c r="F1141" i="1" a="1"/>
  <c r="F1141" i="1" s="1"/>
  <c r="F1142" i="1" a="1"/>
  <c r="F1142" i="1" s="1"/>
  <c r="F1143" i="1" a="1"/>
  <c r="F1143" i="1" s="1"/>
  <c r="F1144" i="1" a="1"/>
  <c r="F1144" i="1" s="1"/>
  <c r="F1145" i="1" a="1"/>
  <c r="F1145" i="1" s="1"/>
  <c r="F1146" i="1" a="1"/>
  <c r="F1146" i="1" s="1"/>
  <c r="F1147" i="1" a="1"/>
  <c r="F1147" i="1" s="1"/>
  <c r="F1148" i="1" a="1"/>
  <c r="F1148" i="1" s="1"/>
  <c r="F1149" i="1" a="1"/>
  <c r="F1149" i="1" s="1"/>
  <c r="F1150" i="1" a="1"/>
  <c r="F1150" i="1" s="1"/>
  <c r="F1151" i="1" a="1"/>
  <c r="F1151" i="1" s="1"/>
  <c r="F1152" i="1" a="1"/>
  <c r="F1152" i="1" s="1"/>
  <c r="F1153" i="1" a="1"/>
  <c r="F1153" i="1" s="1"/>
  <c r="F1154" i="1" a="1"/>
  <c r="F1154" i="1" s="1"/>
  <c r="F1155" i="1" a="1"/>
  <c r="F1155" i="1" s="1"/>
  <c r="F1156" i="1" a="1"/>
  <c r="F1156" i="1" s="1"/>
  <c r="F1157" i="1" a="1"/>
  <c r="F1157" i="1" s="1"/>
  <c r="F1158" i="1" a="1"/>
  <c r="F1158" i="1" s="1"/>
  <c r="F1159" i="1" a="1"/>
  <c r="F1159" i="1" s="1"/>
  <c r="F1160" i="1" a="1"/>
  <c r="F1160" i="1" s="1"/>
  <c r="F1161" i="1" a="1"/>
  <c r="F1161" i="1" s="1"/>
  <c r="F1162" i="1" a="1"/>
  <c r="F1162" i="1" s="1"/>
  <c r="F1163" i="1" a="1"/>
  <c r="F1163" i="1" s="1"/>
  <c r="F1164" i="1" a="1"/>
  <c r="F1164" i="1" s="1"/>
  <c r="F1165" i="1" a="1"/>
  <c r="F1165" i="1" s="1"/>
  <c r="F1166" i="1" a="1"/>
  <c r="F1166" i="1" s="1"/>
  <c r="F1167" i="1" a="1"/>
  <c r="F1167" i="1" s="1"/>
  <c r="F1168" i="1" a="1"/>
  <c r="F1168" i="1" s="1"/>
  <c r="F1169" i="1" a="1"/>
  <c r="F1169" i="1" s="1"/>
  <c r="F1170" i="1" a="1"/>
  <c r="F1170" i="1" s="1"/>
  <c r="F1171" i="1" a="1"/>
  <c r="F1171" i="1" s="1"/>
  <c r="F1172" i="1" a="1"/>
  <c r="F1172" i="1" s="1"/>
  <c r="F1173" i="1" a="1"/>
  <c r="F1173" i="1" s="1"/>
  <c r="F1174" i="1" a="1"/>
  <c r="F1174" i="1" s="1"/>
  <c r="F1175" i="1" a="1"/>
  <c r="F1175" i="1" s="1"/>
  <c r="F1176" i="1" a="1"/>
  <c r="F1176" i="1" s="1"/>
  <c r="F1177" i="1" a="1"/>
  <c r="F1177" i="1" s="1"/>
  <c r="F1178" i="1" a="1"/>
  <c r="F1178" i="1" s="1"/>
  <c r="F1179" i="1" a="1"/>
  <c r="F1179" i="1" s="1"/>
  <c r="F1180" i="1" a="1"/>
  <c r="F1180" i="1" s="1"/>
  <c r="F1181" i="1" a="1"/>
  <c r="F1181" i="1" s="1"/>
  <c r="F1182" i="1" a="1"/>
  <c r="F1182" i="1" s="1"/>
  <c r="F1183" i="1" a="1"/>
  <c r="F1183" i="1" s="1"/>
  <c r="F1184" i="1" a="1"/>
  <c r="F1184" i="1" s="1"/>
  <c r="F1185" i="1" a="1"/>
  <c r="F1185" i="1" s="1"/>
  <c r="F1186" i="1" a="1"/>
  <c r="F1186" i="1" s="1"/>
  <c r="F1187" i="1" a="1"/>
  <c r="F1187" i="1" s="1"/>
  <c r="F1188" i="1" a="1"/>
  <c r="F1188" i="1" s="1"/>
  <c r="F1189" i="1" a="1"/>
  <c r="F1189" i="1" s="1"/>
  <c r="F1190" i="1" a="1"/>
  <c r="F1190" i="1" s="1"/>
  <c r="F1191" i="1" a="1"/>
  <c r="F1191" i="1" s="1"/>
  <c r="F1192" i="1" a="1"/>
  <c r="F1192" i="1" s="1"/>
  <c r="F1193" i="1" a="1"/>
  <c r="F1193" i="1" s="1"/>
  <c r="F1194" i="1" a="1"/>
  <c r="F1194" i="1" s="1"/>
  <c r="F1195" i="1" a="1"/>
  <c r="F1195" i="1" s="1"/>
  <c r="F1196" i="1" a="1"/>
  <c r="F1196" i="1" s="1"/>
  <c r="F1197" i="1" a="1"/>
  <c r="F1197" i="1" s="1"/>
  <c r="F1198" i="1" a="1"/>
  <c r="F1198" i="1" s="1"/>
  <c r="F1199" i="1" a="1"/>
  <c r="F1199" i="1" s="1"/>
  <c r="F1200" i="1" a="1"/>
  <c r="F1200" i="1" s="1"/>
  <c r="F1201" i="1" a="1"/>
  <c r="F1201" i="1" s="1"/>
  <c r="F1202" i="1" a="1"/>
  <c r="F1202" i="1" s="1"/>
  <c r="F1203" i="1" a="1"/>
  <c r="F1203" i="1" s="1"/>
  <c r="F1204" i="1" a="1"/>
  <c r="F1204" i="1" s="1"/>
  <c r="F1205" i="1" a="1"/>
  <c r="F1205" i="1" s="1"/>
  <c r="F1206" i="1" a="1"/>
  <c r="F1206" i="1" s="1"/>
  <c r="F1207" i="1" a="1"/>
  <c r="F1207" i="1" s="1"/>
  <c r="F1208" i="1" a="1"/>
  <c r="F1208" i="1" s="1"/>
  <c r="F1209" i="1" a="1"/>
  <c r="F1209" i="1" s="1"/>
  <c r="F1210" i="1" a="1"/>
  <c r="F1210" i="1" s="1"/>
  <c r="F1211" i="1" a="1"/>
  <c r="F1211" i="1" s="1"/>
  <c r="F1212" i="1" a="1"/>
  <c r="F1212" i="1" s="1"/>
  <c r="F1213" i="1" a="1"/>
  <c r="F1213" i="1" s="1"/>
  <c r="F1214" i="1" a="1"/>
  <c r="F1214" i="1" s="1"/>
  <c r="F1215" i="1" a="1"/>
  <c r="F1215" i="1" s="1"/>
  <c r="F1216" i="1" a="1"/>
  <c r="F1216" i="1" s="1"/>
  <c r="F1217" i="1" a="1"/>
  <c r="F1217" i="1" s="1"/>
  <c r="F1218" i="1" a="1"/>
  <c r="F1218" i="1" s="1"/>
  <c r="F1219" i="1" a="1"/>
  <c r="F1219" i="1" s="1"/>
  <c r="F1220" i="1" a="1"/>
  <c r="F1220" i="1" s="1"/>
  <c r="F1221" i="1" a="1"/>
  <c r="F1221" i="1" s="1"/>
  <c r="F1222" i="1" a="1"/>
  <c r="F1222" i="1" s="1"/>
  <c r="F1223" i="1" a="1"/>
  <c r="F1223" i="1" s="1"/>
  <c r="F1224" i="1" a="1"/>
  <c r="F1224" i="1" s="1"/>
  <c r="F1225" i="1" a="1"/>
  <c r="F1225" i="1" s="1"/>
  <c r="F1226" i="1" a="1"/>
  <c r="F1226" i="1" s="1"/>
  <c r="F1227" i="1" a="1"/>
  <c r="F1227" i="1" s="1"/>
  <c r="F1228" i="1" a="1"/>
  <c r="F1228" i="1" s="1"/>
  <c r="F1229" i="1" a="1"/>
  <c r="F1229" i="1" s="1"/>
  <c r="F1230" i="1" a="1"/>
  <c r="F1230" i="1" s="1"/>
  <c r="F1231" i="1" a="1"/>
  <c r="F1231" i="1" s="1"/>
  <c r="F1232" i="1" a="1"/>
  <c r="F1232" i="1" s="1"/>
  <c r="F1233" i="1" a="1"/>
  <c r="F1233" i="1" s="1"/>
  <c r="F1234" i="1" a="1"/>
  <c r="F1234" i="1" s="1"/>
  <c r="F1235" i="1" a="1"/>
  <c r="F1235" i="1" s="1"/>
  <c r="F1236" i="1" a="1"/>
  <c r="F1236" i="1" s="1"/>
  <c r="F1237" i="1" a="1"/>
  <c r="F1237" i="1" s="1"/>
  <c r="F1238" i="1" a="1"/>
  <c r="F1238" i="1" s="1"/>
  <c r="F1239" i="1" a="1"/>
  <c r="F1239" i="1" s="1"/>
  <c r="F1240" i="1" a="1"/>
  <c r="F1240" i="1" s="1"/>
  <c r="F1241" i="1" a="1"/>
  <c r="F1241" i="1" s="1"/>
  <c r="F1242" i="1" a="1"/>
  <c r="F1242" i="1" s="1"/>
  <c r="F1243" i="1" a="1"/>
  <c r="F1243" i="1" s="1"/>
  <c r="F1244" i="1" a="1"/>
  <c r="F1244" i="1" s="1"/>
  <c r="F1245" i="1" a="1"/>
  <c r="F1245" i="1" s="1"/>
  <c r="F1246" i="1" a="1"/>
  <c r="F1246" i="1" s="1"/>
  <c r="F1247" i="1" a="1"/>
  <c r="F1247" i="1" s="1"/>
  <c r="F1248" i="1" a="1"/>
  <c r="F1248" i="1" s="1"/>
  <c r="F1249" i="1" a="1"/>
  <c r="F1249" i="1" s="1"/>
  <c r="F1250" i="1" a="1"/>
  <c r="F1250" i="1" s="1"/>
  <c r="F1251" i="1" a="1"/>
  <c r="F1251" i="1" s="1"/>
  <c r="F1252" i="1" a="1"/>
  <c r="F1252" i="1" s="1"/>
  <c r="F1253" i="1" a="1"/>
  <c r="F1253" i="1" s="1"/>
  <c r="F1254" i="1" a="1"/>
  <c r="F1254" i="1" s="1"/>
  <c r="F1255" i="1" a="1"/>
  <c r="F1255" i="1" s="1"/>
  <c r="F1256" i="1" a="1"/>
  <c r="F1256" i="1" s="1"/>
  <c r="F1257" i="1" a="1"/>
  <c r="F1257" i="1" s="1"/>
  <c r="F1258" i="1" a="1"/>
  <c r="F1258" i="1" s="1"/>
  <c r="F1259" i="1" a="1"/>
  <c r="F1259" i="1" s="1"/>
  <c r="F1260" i="1" a="1"/>
  <c r="F1260" i="1" s="1"/>
  <c r="F1261" i="1" a="1"/>
  <c r="F1261" i="1" s="1"/>
  <c r="F1262" i="1" a="1"/>
  <c r="F1262" i="1" s="1"/>
  <c r="F1263" i="1" a="1"/>
  <c r="F1263" i="1" s="1"/>
  <c r="F1264" i="1" a="1"/>
  <c r="F1264" i="1" s="1"/>
  <c r="F1265" i="1" a="1"/>
  <c r="F1265" i="1" s="1"/>
  <c r="F1266" i="1" a="1"/>
  <c r="F1266" i="1" s="1"/>
  <c r="F1267" i="1" a="1"/>
  <c r="F1267" i="1" s="1"/>
  <c r="F1268" i="1" a="1"/>
  <c r="F1268" i="1" s="1"/>
  <c r="F1269" i="1" a="1"/>
  <c r="F1269" i="1" s="1"/>
  <c r="F1270" i="1" a="1"/>
  <c r="F1270" i="1" s="1"/>
  <c r="F1271" i="1" a="1"/>
  <c r="F1271" i="1" s="1"/>
  <c r="F1272" i="1" a="1"/>
  <c r="F1272" i="1" s="1"/>
  <c r="F1273" i="1" a="1"/>
  <c r="F1273" i="1" s="1"/>
  <c r="F1274" i="1" a="1"/>
  <c r="F1274" i="1" s="1"/>
  <c r="F1275" i="1" a="1"/>
  <c r="F1275" i="1" s="1"/>
  <c r="F1276" i="1" a="1"/>
  <c r="F1276" i="1" s="1"/>
  <c r="F1277" i="1" a="1"/>
  <c r="F1277" i="1" s="1"/>
  <c r="F1278" i="1" a="1"/>
  <c r="F1278" i="1" s="1"/>
  <c r="F1279" i="1" a="1"/>
  <c r="F1279" i="1" s="1"/>
  <c r="F1280" i="1" a="1"/>
  <c r="F1280" i="1" s="1"/>
  <c r="F1281" i="1" a="1"/>
  <c r="F1281" i="1" s="1"/>
  <c r="F1282" i="1" a="1"/>
  <c r="F1282" i="1" s="1"/>
  <c r="F1283" i="1" a="1"/>
  <c r="F1283" i="1" s="1"/>
  <c r="F1284" i="1" a="1"/>
  <c r="F1284" i="1" s="1"/>
  <c r="F1285" i="1" a="1"/>
  <c r="F1285" i="1" s="1"/>
  <c r="F1286" i="1" a="1"/>
  <c r="F1286" i="1" s="1"/>
  <c r="F1287" i="1" a="1"/>
  <c r="F1287" i="1" s="1"/>
  <c r="F1288" i="1" a="1"/>
  <c r="F1288" i="1" s="1"/>
  <c r="F1289" i="1" a="1"/>
  <c r="F1289" i="1" s="1"/>
  <c r="F1290" i="1" a="1"/>
  <c r="F1290" i="1" s="1"/>
  <c r="F1291" i="1" a="1"/>
  <c r="F1291" i="1" s="1"/>
  <c r="F1292" i="1" a="1"/>
  <c r="F1292" i="1" s="1"/>
  <c r="F1293" i="1" a="1"/>
  <c r="F1293" i="1" s="1"/>
  <c r="F1294" i="1" a="1"/>
  <c r="F1294" i="1" s="1"/>
  <c r="F1295" i="1" a="1"/>
  <c r="F1295" i="1" s="1"/>
  <c r="F1296" i="1" a="1"/>
  <c r="F1296" i="1" s="1"/>
  <c r="F1297" i="1" a="1"/>
  <c r="F1297" i="1" s="1"/>
  <c r="F1298" i="1" a="1"/>
  <c r="F1298" i="1" s="1"/>
  <c r="F1299" i="1" a="1"/>
  <c r="F1299" i="1" s="1"/>
  <c r="F1300" i="1" a="1"/>
  <c r="F1300" i="1" s="1"/>
  <c r="F1301" i="1" a="1"/>
  <c r="F1301" i="1" s="1"/>
  <c r="F1302" i="1" a="1"/>
  <c r="F1302" i="1" s="1"/>
  <c r="F1303" i="1" a="1"/>
  <c r="F1303" i="1" s="1"/>
  <c r="F1304" i="1" a="1"/>
  <c r="F1304" i="1" s="1"/>
  <c r="F1305" i="1" a="1"/>
  <c r="F1305" i="1" s="1"/>
  <c r="F1306" i="1" a="1"/>
  <c r="F1306" i="1" s="1"/>
  <c r="F1307" i="1" a="1"/>
  <c r="F1307" i="1" s="1"/>
  <c r="F1308" i="1" a="1"/>
  <c r="F1308" i="1" s="1"/>
  <c r="F1309" i="1" a="1"/>
  <c r="F1309" i="1" s="1"/>
  <c r="F1310" i="1" a="1"/>
  <c r="F1310" i="1" s="1"/>
  <c r="F1311" i="1" a="1"/>
  <c r="F1311" i="1" s="1"/>
  <c r="F1312" i="1" a="1"/>
  <c r="F1312" i="1" s="1"/>
  <c r="F1313" i="1" a="1"/>
  <c r="F1313" i="1" s="1"/>
  <c r="F1314" i="1" a="1"/>
  <c r="F1314" i="1" s="1"/>
  <c r="F1315" i="1" a="1"/>
  <c r="F1315" i="1" s="1"/>
  <c r="F1316" i="1" a="1"/>
  <c r="F1316" i="1" s="1"/>
  <c r="F1317" i="1" a="1"/>
  <c r="F1317" i="1" s="1"/>
  <c r="F1318" i="1" a="1"/>
  <c r="F1318" i="1" s="1"/>
  <c r="F1319" i="1" a="1"/>
  <c r="F1319" i="1" s="1"/>
  <c r="F1320" i="1" a="1"/>
  <c r="F1320" i="1" s="1"/>
  <c r="F1321" i="1" a="1"/>
  <c r="F1321" i="1" s="1"/>
  <c r="F1322" i="1" a="1"/>
  <c r="F1322" i="1" s="1"/>
  <c r="F1323" i="1" a="1"/>
  <c r="F1323" i="1" s="1"/>
  <c r="F1324" i="1" a="1"/>
  <c r="F1324" i="1" s="1"/>
  <c r="F1325" i="1" a="1"/>
  <c r="F1325" i="1" s="1"/>
  <c r="F1326" i="1" a="1"/>
  <c r="F1326" i="1" s="1"/>
  <c r="F1327" i="1" a="1"/>
  <c r="F1327" i="1" s="1"/>
  <c r="F1328" i="1" a="1"/>
  <c r="F1328" i="1" s="1"/>
  <c r="F1329" i="1" a="1"/>
  <c r="F1329" i="1" s="1"/>
  <c r="F1330" i="1" a="1"/>
  <c r="F1330" i="1" s="1"/>
  <c r="F1331" i="1" a="1"/>
  <c r="F1331" i="1" s="1"/>
  <c r="F1332" i="1" a="1"/>
  <c r="F1332" i="1" s="1"/>
  <c r="F1333" i="1" a="1"/>
  <c r="F1333" i="1" s="1"/>
  <c r="F1334" i="1" a="1"/>
  <c r="F1334" i="1" s="1"/>
  <c r="F1335" i="1" a="1"/>
  <c r="F1335" i="1" s="1"/>
  <c r="F1336" i="1" a="1"/>
  <c r="F1336" i="1" s="1"/>
  <c r="F1337" i="1" a="1"/>
  <c r="F1337" i="1" s="1"/>
  <c r="F1338" i="1" a="1"/>
  <c r="F1338" i="1" s="1"/>
  <c r="F1339" i="1" a="1"/>
  <c r="F1339" i="1" s="1"/>
  <c r="F1340" i="1" a="1"/>
  <c r="F1340" i="1" s="1"/>
  <c r="F1341" i="1" a="1"/>
  <c r="F1341" i="1" s="1"/>
  <c r="F1342" i="1" a="1"/>
  <c r="F1342" i="1" s="1"/>
  <c r="F1343" i="1" a="1"/>
  <c r="F1343" i="1" s="1"/>
  <c r="F1344" i="1" a="1"/>
  <c r="F1344" i="1" s="1"/>
  <c r="F1345" i="1" a="1"/>
  <c r="F1345" i="1" s="1"/>
  <c r="F1346" i="1" a="1"/>
  <c r="F1346" i="1" s="1"/>
  <c r="F1347" i="1" a="1"/>
  <c r="F1347" i="1" s="1"/>
  <c r="F1348" i="1" a="1"/>
  <c r="F1348" i="1" s="1"/>
  <c r="F1349" i="1" a="1"/>
  <c r="F1349" i="1" s="1"/>
  <c r="F1350" i="1" a="1"/>
  <c r="F1350" i="1" s="1"/>
  <c r="F1351" i="1" a="1"/>
  <c r="F1351" i="1" s="1"/>
  <c r="F1352" i="1" a="1"/>
  <c r="F1352" i="1" s="1"/>
  <c r="F1353" i="1" a="1"/>
  <c r="F1353" i="1" s="1"/>
  <c r="F1354" i="1" a="1"/>
  <c r="F1354" i="1" s="1"/>
  <c r="F1355" i="1" a="1"/>
  <c r="F1355" i="1" s="1"/>
  <c r="F1356" i="1" a="1"/>
  <c r="F1356" i="1" s="1"/>
  <c r="F1357" i="1" a="1"/>
  <c r="F1357" i="1" s="1"/>
  <c r="F1358" i="1" a="1"/>
  <c r="F1358" i="1" s="1"/>
  <c r="F1359" i="1" a="1"/>
  <c r="F1359" i="1" s="1"/>
  <c r="F1360" i="1" a="1"/>
  <c r="F1360" i="1" s="1"/>
  <c r="F1361" i="1" a="1"/>
  <c r="F1361" i="1" s="1"/>
  <c r="F1362" i="1" a="1"/>
  <c r="F1362" i="1" s="1"/>
  <c r="F1363" i="1" a="1"/>
  <c r="F1363" i="1" s="1"/>
  <c r="F1364" i="1" a="1"/>
  <c r="F1364" i="1" s="1"/>
  <c r="F1365" i="1" a="1"/>
  <c r="F1365" i="1" s="1"/>
  <c r="F1366" i="1" a="1"/>
  <c r="F1366" i="1" s="1"/>
  <c r="F1367" i="1" a="1"/>
  <c r="F1367" i="1" s="1"/>
  <c r="F1368" i="1" a="1"/>
  <c r="F1368" i="1" s="1"/>
  <c r="F1369" i="1" a="1"/>
  <c r="F1369" i="1" s="1"/>
  <c r="F1370" i="1" a="1"/>
  <c r="F1370" i="1" s="1"/>
  <c r="F1371" i="1" a="1"/>
  <c r="F1371" i="1" s="1"/>
  <c r="F1372" i="1" a="1"/>
  <c r="F1372" i="1" s="1"/>
  <c r="F1373" i="1" a="1"/>
  <c r="F1373" i="1" s="1"/>
  <c r="F1374" i="1" a="1"/>
  <c r="F1374" i="1" s="1"/>
  <c r="F1375" i="1" a="1"/>
  <c r="F1375" i="1" s="1"/>
  <c r="F1376" i="1" a="1"/>
  <c r="F1376" i="1" s="1"/>
  <c r="F1377" i="1" a="1"/>
  <c r="F1377" i="1" s="1"/>
  <c r="F1378" i="1" a="1"/>
  <c r="F1378" i="1" s="1"/>
  <c r="F1379" i="1" a="1"/>
  <c r="F1379" i="1" s="1"/>
  <c r="F1380" i="1" a="1"/>
  <c r="F1380" i="1" s="1"/>
  <c r="F1381" i="1" a="1"/>
  <c r="F1381" i="1" s="1"/>
  <c r="F1382" i="1" a="1"/>
  <c r="F1382" i="1" s="1"/>
  <c r="F1383" i="1" a="1"/>
  <c r="F1383" i="1" s="1"/>
  <c r="F1384" i="1" a="1"/>
  <c r="F1384" i="1" s="1"/>
  <c r="F1385" i="1" a="1"/>
  <c r="F1385" i="1" s="1"/>
  <c r="F1386" i="1" a="1"/>
  <c r="F1386" i="1" s="1"/>
  <c r="F1387" i="1" a="1"/>
  <c r="F1387" i="1" s="1"/>
  <c r="F1388" i="1" a="1"/>
  <c r="F1388" i="1" s="1"/>
  <c r="F1389" i="1" a="1"/>
  <c r="F1389" i="1" s="1"/>
  <c r="F1390" i="1" a="1"/>
  <c r="F1390" i="1" s="1"/>
  <c r="F1391" i="1" a="1"/>
  <c r="F1391" i="1" s="1"/>
  <c r="F1392" i="1" a="1"/>
  <c r="F1392" i="1" s="1"/>
  <c r="F1393" i="1" a="1"/>
  <c r="F1393" i="1" s="1"/>
  <c r="F1394" i="1" a="1"/>
  <c r="F1394" i="1" s="1"/>
  <c r="F1395" i="1" a="1"/>
  <c r="F1395" i="1" s="1"/>
  <c r="F1396" i="1" a="1"/>
  <c r="F1396" i="1" s="1"/>
  <c r="F1397" i="1" a="1"/>
  <c r="F1397" i="1" s="1"/>
  <c r="F1398" i="1" a="1"/>
  <c r="F1398" i="1" s="1"/>
  <c r="F1399" i="1" a="1"/>
  <c r="F1399" i="1" s="1"/>
  <c r="F1400" i="1" a="1"/>
  <c r="F1400" i="1" s="1"/>
  <c r="F1401" i="1" a="1"/>
  <c r="F1401" i="1" s="1"/>
  <c r="F1402" i="1" a="1"/>
  <c r="F1402" i="1" s="1"/>
  <c r="F1403" i="1" a="1"/>
  <c r="F1403" i="1" s="1"/>
  <c r="F1404" i="1" a="1"/>
  <c r="F1404" i="1" s="1"/>
  <c r="F1405" i="1" a="1"/>
  <c r="F1405" i="1" s="1"/>
  <c r="F1406" i="1" a="1"/>
  <c r="F1406" i="1" s="1"/>
  <c r="F1407" i="1" a="1"/>
  <c r="F1407" i="1" s="1"/>
  <c r="F1408" i="1" a="1"/>
  <c r="F1408" i="1" s="1"/>
  <c r="F1409" i="1" a="1"/>
  <c r="F1409" i="1" s="1"/>
  <c r="F1410" i="1" a="1"/>
  <c r="F1410" i="1" s="1"/>
  <c r="F1411" i="1" a="1"/>
  <c r="F1411" i="1" s="1"/>
  <c r="F1412" i="1" a="1"/>
  <c r="F1412" i="1" s="1"/>
  <c r="F1413" i="1" a="1"/>
  <c r="F1413" i="1" s="1"/>
  <c r="F1414" i="1" a="1"/>
  <c r="F1414" i="1" s="1"/>
  <c r="F1415" i="1" a="1"/>
  <c r="F1415" i="1" s="1"/>
  <c r="F1416" i="1" a="1"/>
  <c r="F1416" i="1" s="1"/>
  <c r="F1417" i="1" a="1"/>
  <c r="F1417" i="1" s="1"/>
  <c r="F1418" i="1" a="1"/>
  <c r="F1418" i="1" s="1"/>
  <c r="F1419" i="1" a="1"/>
  <c r="F1419" i="1" s="1"/>
  <c r="F1420" i="1" a="1"/>
  <c r="F1420" i="1" s="1"/>
  <c r="F1421" i="1" a="1"/>
  <c r="F1421" i="1" s="1"/>
  <c r="F1422" i="1" a="1"/>
  <c r="F1422" i="1" s="1"/>
  <c r="F1423" i="1" a="1"/>
  <c r="F1423" i="1" s="1"/>
  <c r="F1424" i="1" a="1"/>
  <c r="F1424" i="1" s="1"/>
  <c r="F1425" i="1" a="1"/>
  <c r="F1425" i="1" s="1"/>
  <c r="F1426" i="1" a="1"/>
  <c r="F1426" i="1" s="1"/>
  <c r="F1427" i="1" a="1"/>
  <c r="F1427" i="1" s="1"/>
  <c r="F1428" i="1" a="1"/>
  <c r="F1428" i="1" s="1"/>
  <c r="F1429" i="1" a="1"/>
  <c r="F1429" i="1" s="1"/>
  <c r="F1430" i="1" a="1"/>
  <c r="F1430" i="1" s="1"/>
  <c r="F1431" i="1" a="1"/>
  <c r="F1431" i="1" s="1"/>
  <c r="F1432" i="1" a="1"/>
  <c r="F1432" i="1" s="1"/>
  <c r="F1433" i="1" a="1"/>
  <c r="F1433" i="1" s="1"/>
  <c r="F1434" i="1" a="1"/>
  <c r="F1434" i="1" s="1"/>
  <c r="F1435" i="1" a="1"/>
  <c r="F1435" i="1" s="1"/>
  <c r="F1436" i="1" a="1"/>
  <c r="F1436" i="1" s="1"/>
  <c r="F1437" i="1" a="1"/>
  <c r="F1437" i="1" s="1"/>
  <c r="F1438" i="1" a="1"/>
  <c r="F1438" i="1" s="1"/>
  <c r="F1439" i="1" a="1"/>
  <c r="F1439" i="1" s="1"/>
  <c r="F1440" i="1" a="1"/>
  <c r="F1440" i="1" s="1"/>
  <c r="F1441" i="1" a="1"/>
  <c r="F1441" i="1" s="1"/>
  <c r="F1442" i="1" a="1"/>
  <c r="F1442" i="1" s="1"/>
  <c r="F1443" i="1" a="1"/>
  <c r="F1443" i="1" s="1"/>
  <c r="F1444" i="1" a="1"/>
  <c r="F1444" i="1" s="1"/>
  <c r="F1445" i="1" a="1"/>
  <c r="F1445" i="1" s="1"/>
  <c r="F1446" i="1" a="1"/>
  <c r="F1446" i="1" s="1"/>
  <c r="F1447" i="1" a="1"/>
  <c r="F1447" i="1" s="1"/>
  <c r="F1448" i="1" a="1"/>
  <c r="F1448" i="1" s="1"/>
  <c r="F1449" i="1" a="1"/>
  <c r="F1449" i="1" s="1"/>
  <c r="F1450" i="1" a="1"/>
  <c r="F1450" i="1" s="1"/>
  <c r="F1451" i="1" a="1"/>
  <c r="F1451" i="1" s="1"/>
  <c r="F1452" i="1" a="1"/>
  <c r="F1452" i="1" s="1"/>
  <c r="F1453" i="1" a="1"/>
  <c r="F1453" i="1" s="1"/>
  <c r="F1454" i="1" a="1"/>
  <c r="F1454" i="1" s="1"/>
  <c r="F1455" i="1" a="1"/>
  <c r="F1455" i="1" s="1"/>
  <c r="F1456" i="1" a="1"/>
  <c r="F1456" i="1" s="1"/>
  <c r="F1457" i="1" a="1"/>
  <c r="F1457" i="1" s="1"/>
  <c r="F1458" i="1" a="1"/>
  <c r="F1458" i="1" s="1"/>
  <c r="F1459" i="1" a="1"/>
  <c r="F1459" i="1" s="1"/>
  <c r="F1460" i="1" a="1"/>
  <c r="F1460" i="1" s="1"/>
  <c r="F1461" i="1" a="1"/>
  <c r="F1461" i="1" s="1"/>
  <c r="F1462" i="1" a="1"/>
  <c r="F1462" i="1" s="1"/>
  <c r="F1463" i="1" a="1"/>
  <c r="F1463" i="1" s="1"/>
  <c r="F1464" i="1" a="1"/>
  <c r="F1464" i="1" s="1"/>
  <c r="F1465" i="1" a="1"/>
  <c r="F1465" i="1" s="1"/>
  <c r="F1466" i="1" a="1"/>
  <c r="F1466" i="1" s="1"/>
  <c r="F1467" i="1" a="1"/>
  <c r="F1467" i="1" s="1"/>
  <c r="F1468" i="1" a="1"/>
  <c r="F1468" i="1" s="1"/>
  <c r="F1469" i="1" a="1"/>
  <c r="F1469" i="1" s="1"/>
  <c r="F1470" i="1" a="1"/>
  <c r="F1470" i="1" s="1"/>
  <c r="F1471" i="1" a="1"/>
  <c r="F1471" i="1" s="1"/>
  <c r="F1472" i="1" a="1"/>
  <c r="F1472" i="1" s="1"/>
  <c r="F1473" i="1" a="1"/>
  <c r="F1473" i="1" s="1"/>
  <c r="F1474" i="1" a="1"/>
  <c r="F1474" i="1" s="1"/>
  <c r="F1475" i="1" a="1"/>
  <c r="F1475" i="1" s="1"/>
  <c r="F1476" i="1" a="1"/>
  <c r="F1476" i="1" s="1"/>
  <c r="F1477" i="1" a="1"/>
  <c r="F1477" i="1" s="1"/>
  <c r="F1478" i="1" a="1"/>
  <c r="F1478" i="1" s="1"/>
  <c r="F1479" i="1" a="1"/>
  <c r="F1479" i="1" s="1"/>
  <c r="F1480" i="1" a="1"/>
  <c r="F1480" i="1" s="1"/>
  <c r="F1481" i="1" a="1"/>
  <c r="F1481" i="1" s="1"/>
  <c r="F1482" i="1" a="1"/>
  <c r="F1482" i="1" s="1"/>
  <c r="F1483" i="1" a="1"/>
  <c r="F1483" i="1" s="1"/>
  <c r="F1484" i="1" a="1"/>
  <c r="F1484" i="1" s="1"/>
  <c r="F1485" i="1" a="1"/>
  <c r="F1485" i="1" s="1"/>
  <c r="F1486" i="1" a="1"/>
  <c r="F1486" i="1" s="1"/>
  <c r="F1487" i="1" a="1"/>
  <c r="F1487" i="1" s="1"/>
  <c r="F1488" i="1" a="1"/>
  <c r="F1488" i="1" s="1"/>
  <c r="F1489" i="1" a="1"/>
  <c r="F1489" i="1" s="1"/>
  <c r="F1490" i="1" a="1"/>
  <c r="F1490" i="1" s="1"/>
  <c r="F1491" i="1" a="1"/>
  <c r="F1491" i="1" s="1"/>
  <c r="F1492" i="1" a="1"/>
  <c r="F1492" i="1" s="1"/>
  <c r="F1493" i="1" a="1"/>
  <c r="F1493" i="1" s="1"/>
  <c r="F1494" i="1" a="1"/>
  <c r="F1494" i="1" s="1"/>
  <c r="F1495" i="1" a="1"/>
  <c r="F1495" i="1" s="1"/>
  <c r="F1496" i="1" a="1"/>
  <c r="F1496" i="1" s="1"/>
  <c r="F1497" i="1" a="1"/>
  <c r="F1497" i="1" s="1"/>
  <c r="F1498" i="1" a="1"/>
  <c r="F1498" i="1" s="1"/>
  <c r="F1499" i="1" a="1"/>
  <c r="F1499" i="1" s="1"/>
  <c r="F1500" i="1" a="1"/>
  <c r="F1500" i="1" s="1"/>
  <c r="F1501" i="1" a="1"/>
  <c r="F1501" i="1" s="1"/>
  <c r="F1502" i="1" a="1"/>
  <c r="F1502" i="1" s="1"/>
  <c r="F1503" i="1" a="1"/>
  <c r="F1503" i="1" s="1"/>
  <c r="F1504" i="1" a="1"/>
  <c r="F1504" i="1" s="1"/>
  <c r="F1505" i="1" a="1"/>
  <c r="F1505" i="1" s="1"/>
  <c r="F1506" i="1" a="1"/>
  <c r="F1506" i="1" s="1"/>
  <c r="F1507" i="1" a="1"/>
  <c r="F1507" i="1" s="1"/>
  <c r="F1508" i="1" a="1"/>
  <c r="F1508" i="1" s="1"/>
  <c r="F1509" i="1" a="1"/>
  <c r="F1509" i="1" s="1"/>
  <c r="F1510" i="1" a="1"/>
  <c r="F1510" i="1" s="1"/>
  <c r="F1511" i="1" a="1"/>
  <c r="F1511" i="1" s="1"/>
  <c r="F1512" i="1" a="1"/>
  <c r="F1512" i="1" s="1"/>
  <c r="F1513" i="1" a="1"/>
  <c r="F1513" i="1" s="1"/>
  <c r="F1514" i="1" a="1"/>
  <c r="F1514" i="1" s="1"/>
  <c r="F1515" i="1" a="1"/>
  <c r="F1515" i="1" s="1"/>
  <c r="F1516" i="1" a="1"/>
  <c r="F1516" i="1" s="1"/>
  <c r="F1517" i="1" a="1"/>
  <c r="F1517" i="1" s="1"/>
  <c r="F1518" i="1" a="1"/>
  <c r="F1518" i="1" s="1"/>
  <c r="F1519" i="1" a="1"/>
  <c r="F1519" i="1" s="1"/>
  <c r="F1520" i="1" a="1"/>
  <c r="F1520" i="1" s="1"/>
  <c r="F1521" i="1" a="1"/>
  <c r="F1521" i="1" s="1"/>
  <c r="F1522" i="1" a="1"/>
  <c r="F1522" i="1" s="1"/>
  <c r="F1523" i="1" a="1"/>
  <c r="F1523" i="1" s="1"/>
  <c r="F1524" i="1" a="1"/>
  <c r="F1524" i="1" s="1"/>
  <c r="F1525" i="1" a="1"/>
  <c r="F1525" i="1" s="1"/>
  <c r="F1526" i="1" a="1"/>
  <c r="F1526" i="1" s="1"/>
  <c r="F1527" i="1" a="1"/>
  <c r="F1527" i="1" s="1"/>
  <c r="F1528" i="1" a="1"/>
  <c r="F1528" i="1" s="1"/>
  <c r="F1529" i="1" a="1"/>
  <c r="F1529" i="1" s="1"/>
  <c r="F1530" i="1" a="1"/>
  <c r="F1530" i="1" s="1"/>
  <c r="F1531" i="1" a="1"/>
  <c r="F1531" i="1" s="1"/>
  <c r="F1532" i="1" a="1"/>
  <c r="F1532" i="1" s="1"/>
  <c r="F1533" i="1" a="1"/>
  <c r="F1533" i="1" s="1"/>
  <c r="F1534" i="1" a="1"/>
  <c r="F1534" i="1" s="1"/>
  <c r="F1535" i="1" a="1"/>
  <c r="F1535" i="1" s="1"/>
  <c r="F1536" i="1" a="1"/>
  <c r="F1536" i="1" s="1"/>
  <c r="F1537" i="1" a="1"/>
  <c r="F1537" i="1" s="1"/>
  <c r="F1538" i="1" a="1"/>
  <c r="F1538" i="1" s="1"/>
  <c r="F1539" i="1" a="1"/>
  <c r="F1539" i="1" s="1"/>
  <c r="F1540" i="1" a="1"/>
  <c r="F1540" i="1" s="1"/>
  <c r="F1541" i="1" a="1"/>
  <c r="F1541" i="1" s="1"/>
  <c r="F1542" i="1" a="1"/>
  <c r="F1542" i="1" s="1"/>
  <c r="F1543" i="1" a="1"/>
  <c r="F1543" i="1" s="1"/>
  <c r="F1544" i="1" a="1"/>
  <c r="F1544" i="1" s="1"/>
  <c r="F1545" i="1" a="1"/>
  <c r="F1545" i="1" s="1"/>
  <c r="F1546" i="1" a="1"/>
  <c r="F1546" i="1" s="1"/>
  <c r="F1547" i="1" a="1"/>
  <c r="F1547" i="1" s="1"/>
  <c r="F1548" i="1" a="1"/>
  <c r="F1548" i="1" s="1"/>
  <c r="F1549" i="1" a="1"/>
  <c r="F1549" i="1" s="1"/>
  <c r="F1550" i="1" a="1"/>
  <c r="F1550" i="1" s="1"/>
  <c r="F1551" i="1" a="1"/>
  <c r="F1551" i="1" s="1"/>
  <c r="F1552" i="1" a="1"/>
  <c r="F1552" i="1" s="1"/>
  <c r="F1553" i="1" a="1"/>
  <c r="F1553" i="1" s="1"/>
  <c r="F1554" i="1" a="1"/>
  <c r="F1554" i="1" s="1"/>
  <c r="F1555" i="1" a="1"/>
  <c r="F1555" i="1" s="1"/>
  <c r="F1556" i="1" a="1"/>
  <c r="F1556" i="1" s="1"/>
  <c r="F1557" i="1" a="1"/>
  <c r="F1557" i="1" s="1"/>
  <c r="F1558" i="1" a="1"/>
  <c r="F1558" i="1" s="1"/>
  <c r="F1559" i="1" a="1"/>
  <c r="F1559" i="1" s="1"/>
  <c r="F1560" i="1" a="1"/>
  <c r="F1560" i="1" s="1"/>
  <c r="F1561" i="1" a="1"/>
  <c r="F1561" i="1" s="1"/>
  <c r="F1562" i="1" a="1"/>
  <c r="F1562" i="1" s="1"/>
  <c r="F1563" i="1" a="1"/>
  <c r="F1563" i="1" s="1"/>
  <c r="F1564" i="1" a="1"/>
  <c r="F1564" i="1" s="1"/>
  <c r="F1565" i="1" a="1"/>
  <c r="F1565" i="1" s="1"/>
  <c r="F1566" i="1" a="1"/>
  <c r="F1566" i="1" s="1"/>
  <c r="F1567" i="1" a="1"/>
  <c r="F1567" i="1" s="1"/>
  <c r="F1568" i="1" a="1"/>
  <c r="F1568" i="1" s="1"/>
  <c r="F1569" i="1" a="1"/>
  <c r="F1569" i="1" s="1"/>
  <c r="F1570" i="1" a="1"/>
  <c r="F1570" i="1" s="1"/>
  <c r="F1571" i="1" a="1"/>
  <c r="F1571" i="1" s="1"/>
  <c r="F1572" i="1" a="1"/>
  <c r="F1572" i="1" s="1"/>
  <c r="F1573" i="1" a="1"/>
  <c r="F1573" i="1" s="1"/>
  <c r="F1574" i="1" a="1"/>
  <c r="F1574" i="1" s="1"/>
  <c r="F1575" i="1" a="1"/>
  <c r="F1575" i="1" s="1"/>
  <c r="F1576" i="1" a="1"/>
  <c r="F1576" i="1" s="1"/>
  <c r="F1577" i="1" a="1"/>
  <c r="F1577" i="1" s="1"/>
  <c r="F1578" i="1" a="1"/>
  <c r="F1578" i="1" s="1"/>
  <c r="F1579" i="1" a="1"/>
  <c r="F1579" i="1" s="1"/>
  <c r="F1580" i="1" a="1"/>
  <c r="F1580" i="1" s="1"/>
  <c r="F1581" i="1" a="1"/>
  <c r="F1581" i="1" s="1"/>
  <c r="F1582" i="1" a="1"/>
  <c r="F1582" i="1" s="1"/>
  <c r="F1583" i="1" a="1"/>
  <c r="F1583" i="1" s="1"/>
  <c r="F1584" i="1" a="1"/>
  <c r="F1584" i="1" s="1"/>
  <c r="F1585" i="1" a="1"/>
  <c r="F1585" i="1" s="1"/>
  <c r="F1586" i="1" a="1"/>
  <c r="F1586" i="1" s="1"/>
  <c r="F1587" i="1" a="1"/>
  <c r="F1587" i="1" s="1"/>
  <c r="F1588" i="1" a="1"/>
  <c r="F1588" i="1" s="1"/>
  <c r="F1589" i="1" a="1"/>
  <c r="F1589" i="1" s="1"/>
  <c r="F1590" i="1" a="1"/>
  <c r="F1590" i="1" s="1"/>
  <c r="F1591" i="1" a="1"/>
  <c r="F1591" i="1" s="1"/>
  <c r="F1592" i="1" a="1"/>
  <c r="F1592" i="1" s="1"/>
  <c r="F1593" i="1" a="1"/>
  <c r="F1593" i="1" s="1"/>
  <c r="F1594" i="1" a="1"/>
  <c r="F1594" i="1" s="1"/>
  <c r="F1595" i="1" a="1"/>
  <c r="F1595" i="1" s="1"/>
  <c r="F1596" i="1" a="1"/>
  <c r="F1596" i="1" s="1"/>
  <c r="F1597" i="1" a="1"/>
  <c r="F1597" i="1" s="1"/>
  <c r="F1598" i="1" a="1"/>
  <c r="F1598" i="1" s="1"/>
  <c r="F1599" i="1" a="1"/>
  <c r="F1599" i="1" s="1"/>
  <c r="F1600" i="1" a="1"/>
  <c r="F1600" i="1" s="1"/>
  <c r="F1601" i="1" a="1"/>
  <c r="F1601" i="1" s="1"/>
  <c r="F1602" i="1" a="1"/>
  <c r="F1602" i="1" s="1"/>
  <c r="F1603" i="1" a="1"/>
  <c r="F1603" i="1" s="1"/>
  <c r="F1604" i="1" a="1"/>
  <c r="F1604" i="1" s="1"/>
  <c r="F1605" i="1" a="1"/>
  <c r="F1605" i="1" s="1"/>
  <c r="F1606" i="1" a="1"/>
  <c r="F1606" i="1" s="1"/>
  <c r="F1607" i="1" a="1"/>
  <c r="F1607" i="1" s="1"/>
  <c r="F1608" i="1" a="1"/>
  <c r="F1608" i="1" s="1"/>
  <c r="F1609" i="1" a="1"/>
  <c r="F1609" i="1" s="1"/>
  <c r="F1610" i="1" a="1"/>
  <c r="F1610" i="1" s="1"/>
  <c r="F1611" i="1" a="1"/>
  <c r="F1611" i="1" s="1"/>
  <c r="F1612" i="1" a="1"/>
  <c r="F1612" i="1" s="1"/>
  <c r="F1613" i="1" a="1"/>
  <c r="F1613" i="1" s="1"/>
  <c r="F1614" i="1" a="1"/>
  <c r="F1614" i="1" s="1"/>
  <c r="F1615" i="1" a="1"/>
  <c r="F1615" i="1" s="1"/>
  <c r="F1616" i="1" a="1"/>
  <c r="F1616" i="1" s="1"/>
  <c r="F1617" i="1" a="1"/>
  <c r="F1617" i="1" s="1"/>
  <c r="F1618" i="1" a="1"/>
  <c r="F1618" i="1" s="1"/>
  <c r="F1619" i="1" a="1"/>
  <c r="F1619" i="1" s="1"/>
  <c r="F1620" i="1" a="1"/>
  <c r="F1620" i="1" s="1"/>
  <c r="F1621" i="1" a="1"/>
  <c r="F1621" i="1" s="1"/>
  <c r="F1622" i="1" a="1"/>
  <c r="F1622" i="1" s="1"/>
  <c r="F1623" i="1" a="1"/>
  <c r="F1623" i="1" s="1"/>
  <c r="F1624" i="1" a="1"/>
  <c r="F1624" i="1" s="1"/>
  <c r="F1625" i="1" a="1"/>
  <c r="F1625" i="1" s="1"/>
  <c r="F1626" i="1" a="1"/>
  <c r="F1626" i="1" s="1"/>
  <c r="F1627" i="1" a="1"/>
  <c r="F1627" i="1" s="1"/>
  <c r="F1628" i="1" a="1"/>
  <c r="F1628" i="1" s="1"/>
  <c r="F1629" i="1" a="1"/>
  <c r="F1629" i="1" s="1"/>
  <c r="F1630" i="1" a="1"/>
  <c r="F1630" i="1" s="1"/>
  <c r="F1631" i="1" a="1"/>
  <c r="F1631" i="1" s="1"/>
  <c r="F1632" i="1" a="1"/>
  <c r="F1632" i="1" s="1"/>
  <c r="F1633" i="1" a="1"/>
  <c r="F1633" i="1" s="1"/>
  <c r="F1634" i="1" a="1"/>
  <c r="F1634" i="1" s="1"/>
  <c r="F1635" i="1" a="1"/>
  <c r="F1635" i="1" s="1"/>
  <c r="F1636" i="1" a="1"/>
  <c r="F1636" i="1" s="1"/>
  <c r="F1637" i="1" a="1"/>
  <c r="F1637" i="1" s="1"/>
  <c r="F1638" i="1" a="1"/>
  <c r="F1638" i="1" s="1"/>
  <c r="F1639" i="1" a="1"/>
  <c r="F1639" i="1" s="1"/>
  <c r="F1640" i="1" a="1"/>
  <c r="F1640" i="1" s="1"/>
  <c r="F1641" i="1" a="1"/>
  <c r="F1641" i="1" s="1"/>
  <c r="F1642" i="1" a="1"/>
  <c r="F1642" i="1" s="1"/>
  <c r="F1643" i="1" a="1"/>
  <c r="F1643" i="1" s="1"/>
  <c r="F1644" i="1" a="1"/>
  <c r="F1644" i="1" s="1"/>
  <c r="F1645" i="1" a="1"/>
  <c r="F1645" i="1" s="1"/>
  <c r="F1646" i="1" a="1"/>
  <c r="F1646" i="1" s="1"/>
  <c r="F1647" i="1" a="1"/>
  <c r="F1647" i="1" s="1"/>
  <c r="F1648" i="1" a="1"/>
  <c r="F1648" i="1" s="1"/>
  <c r="F1649" i="1" a="1"/>
  <c r="F1649" i="1" s="1"/>
  <c r="F1650" i="1" a="1"/>
  <c r="F1650" i="1" s="1"/>
  <c r="F1651" i="1" a="1"/>
  <c r="F1651"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s="1"/>
  <c r="G1647" i="1" a="1"/>
  <c r="G1647" i="1" s="1"/>
  <c r="G1648" i="1" a="1"/>
  <c r="G1648" i="1" s="1"/>
  <c r="G1649" i="1" a="1"/>
  <c r="G1649" i="1" s="1"/>
  <c r="G1650" i="1" a="1"/>
  <c r="G1650" i="1" s="1"/>
  <c r="G1651" i="1" a="1"/>
  <c r="G1651"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s="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s="1"/>
  <c r="H1633" i="1" a="1"/>
  <c r="H1633" i="1" s="1"/>
  <c r="H1634" i="1" a="1"/>
  <c r="H1634" i="1" s="1"/>
  <c r="H1635" i="1" a="1"/>
  <c r="H1635" i="1" s="1"/>
  <c r="H1636" i="1" a="1"/>
  <c r="H1636" i="1" s="1"/>
  <c r="H1637" i="1" a="1"/>
  <c r="H1637" i="1" s="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s="1"/>
  <c r="H1649" i="1" a="1"/>
  <c r="H1649" i="1" s="1"/>
  <c r="H1650" i="1" a="1"/>
  <c r="H1650" i="1" s="1"/>
  <c r="H1651" i="1" a="1"/>
  <c r="H1651"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I770" i="1" a="1"/>
  <c r="I770" i="1" s="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s="1"/>
  <c r="I857" i="1" a="1"/>
  <c r="I857" i="1" s="1"/>
  <c r="I858" i="1" a="1"/>
  <c r="I858" i="1" s="1"/>
  <c r="I859" i="1" a="1"/>
  <c r="I859" i="1" s="1"/>
  <c r="I860" i="1" a="1"/>
  <c r="I860" i="1" s="1"/>
  <c r="I861" i="1" a="1"/>
  <c r="I861" i="1" s="1"/>
  <c r="I862" i="1" a="1"/>
  <c r="I862" i="1" s="1"/>
  <c r="I863" i="1" a="1"/>
  <c r="I863" i="1" s="1"/>
  <c r="I864" i="1" a="1"/>
  <c r="I864" i="1" s="1"/>
  <c r="I865" i="1" a="1"/>
  <c r="I865" i="1" s="1"/>
  <c r="I866" i="1" a="1"/>
  <c r="I866" i="1" s="1"/>
  <c r="I867" i="1" a="1"/>
  <c r="I867" i="1" s="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s="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s="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s="1"/>
  <c r="I924" i="1" a="1"/>
  <c r="I924" i="1" s="1"/>
  <c r="I925" i="1" a="1"/>
  <c r="I925" i="1" s="1"/>
  <c r="I926" i="1" a="1"/>
  <c r="I926" i="1" s="1"/>
  <c r="I927" i="1" a="1"/>
  <c r="I927" i="1" s="1"/>
  <c r="I928" i="1" a="1"/>
  <c r="I928" i="1" s="1"/>
  <c r="I929" i="1" a="1"/>
  <c r="I929" i="1" s="1"/>
  <c r="I930" i="1" a="1"/>
  <c r="I930" i="1" s="1"/>
  <c r="I931" i="1" a="1"/>
  <c r="I931" i="1" s="1"/>
  <c r="I932" i="1" a="1"/>
  <c r="I932" i="1" s="1"/>
  <c r="I933" i="1" a="1"/>
  <c r="I933" i="1" s="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I1002" i="1" a="1"/>
  <c r="I1002" i="1" s="1"/>
  <c r="I1003" i="1" a="1"/>
  <c r="I1003" i="1" s="1"/>
  <c r="I1004" i="1" a="1"/>
  <c r="I1004" i="1" s="1"/>
  <c r="I1005" i="1" a="1"/>
  <c r="I1005" i="1" s="1"/>
  <c r="I1006" i="1" a="1"/>
  <c r="I1006" i="1" s="1"/>
  <c r="I1007" i="1" a="1"/>
  <c r="I1007" i="1" s="1"/>
  <c r="I1008" i="1" a="1"/>
  <c r="I1008" i="1" s="1"/>
  <c r="I1009" i="1" a="1"/>
  <c r="I1009" i="1" s="1"/>
  <c r="I1010" i="1" a="1"/>
  <c r="I1010" i="1" s="1"/>
  <c r="I1011" i="1" a="1"/>
  <c r="I1011" i="1" s="1"/>
  <c r="I1012" i="1" a="1"/>
  <c r="I1012" i="1" s="1"/>
  <c r="I1013" i="1" a="1"/>
  <c r="I1013" i="1" s="1"/>
  <c r="I1014" i="1" a="1"/>
  <c r="I1014" i="1" s="1"/>
  <c r="I1015" i="1" a="1"/>
  <c r="I1015" i="1" s="1"/>
  <c r="I1016" i="1" a="1"/>
  <c r="I1016" i="1" s="1"/>
  <c r="I1017" i="1" a="1"/>
  <c r="I1017" i="1" s="1"/>
  <c r="I1018" i="1" a="1"/>
  <c r="I1018" i="1" s="1"/>
  <c r="I1019" i="1" a="1"/>
  <c r="I1019" i="1" s="1"/>
  <c r="I1020" i="1" a="1"/>
  <c r="I1020" i="1" s="1"/>
  <c r="I1021" i="1" a="1"/>
  <c r="I1021" i="1" s="1"/>
  <c r="I1022" i="1" a="1"/>
  <c r="I1022" i="1" s="1"/>
  <c r="I1023" i="1" a="1"/>
  <c r="I1023" i="1" s="1"/>
  <c r="I1024" i="1" a="1"/>
  <c r="I1024" i="1" s="1"/>
  <c r="I1025" i="1" a="1"/>
  <c r="I1025" i="1" s="1"/>
  <c r="I1026" i="1" a="1"/>
  <c r="I1026" i="1" s="1"/>
  <c r="I1027" i="1" a="1"/>
  <c r="I1027" i="1" s="1"/>
  <c r="I1028" i="1" a="1"/>
  <c r="I1028" i="1" s="1"/>
  <c r="I1029" i="1" a="1"/>
  <c r="I1029" i="1" s="1"/>
  <c r="I1030" i="1" a="1"/>
  <c r="I1030" i="1" s="1"/>
  <c r="I1031" i="1" a="1"/>
  <c r="I1031" i="1" s="1"/>
  <c r="I1032" i="1" a="1"/>
  <c r="I1032" i="1" s="1"/>
  <c r="I1033" i="1" a="1"/>
  <c r="I1033" i="1" s="1"/>
  <c r="I1034" i="1" a="1"/>
  <c r="I1034" i="1" s="1"/>
  <c r="I1035" i="1" a="1"/>
  <c r="I1035" i="1" s="1"/>
  <c r="I1036" i="1" a="1"/>
  <c r="I1036" i="1" s="1"/>
  <c r="I1037" i="1" a="1"/>
  <c r="I1037" i="1" s="1"/>
  <c r="I1038" i="1" a="1"/>
  <c r="I1038" i="1" s="1"/>
  <c r="I1039" i="1" a="1"/>
  <c r="I1039" i="1" s="1"/>
  <c r="I1040" i="1" a="1"/>
  <c r="I1040" i="1" s="1"/>
  <c r="I1041" i="1" a="1"/>
  <c r="I1041" i="1" s="1"/>
  <c r="I1042" i="1" a="1"/>
  <c r="I1042" i="1" s="1"/>
  <c r="I1043" i="1" a="1"/>
  <c r="I1043" i="1" s="1"/>
  <c r="I1044" i="1" a="1"/>
  <c r="I1044" i="1" s="1"/>
  <c r="I1045" i="1" a="1"/>
  <c r="I1045" i="1" s="1"/>
  <c r="I1046" i="1" a="1"/>
  <c r="I1046" i="1" s="1"/>
  <c r="I1047" i="1" a="1"/>
  <c r="I1047" i="1" s="1"/>
  <c r="I1048" i="1" a="1"/>
  <c r="I1048" i="1" s="1"/>
  <c r="I1049" i="1" a="1"/>
  <c r="I1049" i="1" s="1"/>
  <c r="I1050" i="1" a="1"/>
  <c r="I1050" i="1" s="1"/>
  <c r="I1051" i="1" a="1"/>
  <c r="I1051" i="1" s="1"/>
  <c r="I1052" i="1" a="1"/>
  <c r="I1052" i="1" s="1"/>
  <c r="I1053" i="1" a="1"/>
  <c r="I1053" i="1" s="1"/>
  <c r="I1054" i="1" a="1"/>
  <c r="I1054" i="1" s="1"/>
  <c r="I1055" i="1" a="1"/>
  <c r="I1055" i="1" s="1"/>
  <c r="I1056" i="1" a="1"/>
  <c r="I1056" i="1" s="1"/>
  <c r="I1057" i="1" a="1"/>
  <c r="I1057" i="1" s="1"/>
  <c r="I1058" i="1" a="1"/>
  <c r="I1058" i="1" s="1"/>
  <c r="I1059" i="1" a="1"/>
  <c r="I1059" i="1" s="1"/>
  <c r="I1060" i="1" a="1"/>
  <c r="I1060" i="1" s="1"/>
  <c r="I1061" i="1" a="1"/>
  <c r="I1061" i="1" s="1"/>
  <c r="I1062" i="1" a="1"/>
  <c r="I1062" i="1" s="1"/>
  <c r="I1063" i="1" a="1"/>
  <c r="I1063" i="1" s="1"/>
  <c r="I1064" i="1" a="1"/>
  <c r="I1064" i="1" s="1"/>
  <c r="I1065" i="1" a="1"/>
  <c r="I1065" i="1" s="1"/>
  <c r="I1066" i="1" a="1"/>
  <c r="I1066" i="1" s="1"/>
  <c r="I1067" i="1" a="1"/>
  <c r="I1067" i="1" s="1"/>
  <c r="I1068" i="1" a="1"/>
  <c r="I1068" i="1" s="1"/>
  <c r="I1069" i="1" a="1"/>
  <c r="I1069" i="1" s="1"/>
  <c r="I1070" i="1" a="1"/>
  <c r="I1070" i="1" s="1"/>
  <c r="I1071" i="1" a="1"/>
  <c r="I1071" i="1" s="1"/>
  <c r="I1072" i="1" a="1"/>
  <c r="I1072" i="1" s="1"/>
  <c r="I1073" i="1" a="1"/>
  <c r="I1073" i="1" s="1"/>
  <c r="I1074" i="1" a="1"/>
  <c r="I1074" i="1" s="1"/>
  <c r="I1075" i="1" a="1"/>
  <c r="I1075" i="1" s="1"/>
  <c r="I1076" i="1" a="1"/>
  <c r="I1076" i="1" s="1"/>
  <c r="I1077" i="1" a="1"/>
  <c r="I1077" i="1" s="1"/>
  <c r="I1078" i="1" a="1"/>
  <c r="I1078" i="1" s="1"/>
  <c r="I1079" i="1" a="1"/>
  <c r="I1079" i="1" s="1"/>
  <c r="I1080" i="1" a="1"/>
  <c r="I1080" i="1" s="1"/>
  <c r="I1081" i="1" a="1"/>
  <c r="I1081" i="1" s="1"/>
  <c r="I1082" i="1" a="1"/>
  <c r="I1082" i="1" s="1"/>
  <c r="I1083" i="1" a="1"/>
  <c r="I1083" i="1" s="1"/>
  <c r="I1084" i="1" a="1"/>
  <c r="I1084" i="1" s="1"/>
  <c r="I1085" i="1" a="1"/>
  <c r="I1085" i="1" s="1"/>
  <c r="I1086" i="1" a="1"/>
  <c r="I1086" i="1" s="1"/>
  <c r="I1087" i="1" a="1"/>
  <c r="I1087" i="1" s="1"/>
  <c r="I1088" i="1" a="1"/>
  <c r="I1088" i="1" s="1"/>
  <c r="I1089" i="1" a="1"/>
  <c r="I1089" i="1" s="1"/>
  <c r="I1090" i="1" a="1"/>
  <c r="I1090" i="1" s="1"/>
  <c r="I1091" i="1" a="1"/>
  <c r="I1091" i="1" s="1"/>
  <c r="I1092" i="1" a="1"/>
  <c r="I1092" i="1" s="1"/>
  <c r="I1093" i="1" a="1"/>
  <c r="I1093" i="1" s="1"/>
  <c r="I1094" i="1" a="1"/>
  <c r="I1094" i="1" s="1"/>
  <c r="I1095" i="1" a="1"/>
  <c r="I1095" i="1" s="1"/>
  <c r="I1096" i="1" a="1"/>
  <c r="I1096" i="1" s="1"/>
  <c r="I1097" i="1" a="1"/>
  <c r="I1097" i="1" s="1"/>
  <c r="I1098" i="1" a="1"/>
  <c r="I1098" i="1" s="1"/>
  <c r="I1099" i="1" a="1"/>
  <c r="I1099" i="1" s="1"/>
  <c r="I1100" i="1" a="1"/>
  <c r="I1100" i="1" s="1"/>
  <c r="I1101" i="1" a="1"/>
  <c r="I1101" i="1" s="1"/>
  <c r="I1102" i="1" a="1"/>
  <c r="I1102" i="1" s="1"/>
  <c r="I1103" i="1" a="1"/>
  <c r="I1103" i="1" s="1"/>
  <c r="I1104" i="1" a="1"/>
  <c r="I1104" i="1" s="1"/>
  <c r="I1105" i="1" a="1"/>
  <c r="I1105" i="1" s="1"/>
  <c r="I1106" i="1" a="1"/>
  <c r="I1106" i="1" s="1"/>
  <c r="I1107" i="1" a="1"/>
  <c r="I1107" i="1" s="1"/>
  <c r="I1108" i="1" a="1"/>
  <c r="I1108" i="1" s="1"/>
  <c r="I1109" i="1" a="1"/>
  <c r="I1109" i="1" s="1"/>
  <c r="I1110" i="1" a="1"/>
  <c r="I1110" i="1" s="1"/>
  <c r="I1111" i="1" a="1"/>
  <c r="I1111" i="1" s="1"/>
  <c r="I1112" i="1" a="1"/>
  <c r="I1112" i="1" s="1"/>
  <c r="I1113" i="1" a="1"/>
  <c r="I1113" i="1" s="1"/>
  <c r="I1114" i="1" a="1"/>
  <c r="I1114" i="1" s="1"/>
  <c r="I1115" i="1" a="1"/>
  <c r="I1115" i="1" s="1"/>
  <c r="I1116" i="1" a="1"/>
  <c r="I1116" i="1" s="1"/>
  <c r="I1117" i="1" a="1"/>
  <c r="I1117" i="1" s="1"/>
  <c r="I1118" i="1" a="1"/>
  <c r="I1118" i="1" s="1"/>
  <c r="I1119" i="1" a="1"/>
  <c r="I1119" i="1" s="1"/>
  <c r="I1120" i="1" a="1"/>
  <c r="I1120" i="1" s="1"/>
  <c r="I1121" i="1" a="1"/>
  <c r="I1121" i="1" s="1"/>
  <c r="I1122" i="1" a="1"/>
  <c r="I1122" i="1" s="1"/>
  <c r="I1123" i="1" a="1"/>
  <c r="I1123" i="1" s="1"/>
  <c r="I1124" i="1" a="1"/>
  <c r="I1124" i="1" s="1"/>
  <c r="I1125" i="1" a="1"/>
  <c r="I1125" i="1" s="1"/>
  <c r="I1126" i="1" a="1"/>
  <c r="I1126" i="1" s="1"/>
  <c r="I1127" i="1" a="1"/>
  <c r="I1127" i="1" s="1"/>
  <c r="I1128" i="1" a="1"/>
  <c r="I1128" i="1" s="1"/>
  <c r="I1129" i="1" a="1"/>
  <c r="I1129" i="1" s="1"/>
  <c r="I1130" i="1" a="1"/>
  <c r="I1130" i="1" s="1"/>
  <c r="I1131" i="1" a="1"/>
  <c r="I1131" i="1" s="1"/>
  <c r="I1132" i="1" a="1"/>
  <c r="I1132" i="1" s="1"/>
  <c r="I1133" i="1" a="1"/>
  <c r="I1133" i="1" s="1"/>
  <c r="I1134" i="1" a="1"/>
  <c r="I1134" i="1" s="1"/>
  <c r="I1135" i="1" a="1"/>
  <c r="I1135" i="1" s="1"/>
  <c r="I1136" i="1" a="1"/>
  <c r="I1136" i="1" s="1"/>
  <c r="I1137" i="1" a="1"/>
  <c r="I1137" i="1" s="1"/>
  <c r="I1138" i="1" a="1"/>
  <c r="I1138" i="1" s="1"/>
  <c r="I1139" i="1" a="1"/>
  <c r="I1139" i="1" s="1"/>
  <c r="I1140" i="1" a="1"/>
  <c r="I1140" i="1" s="1"/>
  <c r="I1141" i="1" a="1"/>
  <c r="I1141" i="1" s="1"/>
  <c r="I1142" i="1" a="1"/>
  <c r="I1142" i="1" s="1"/>
  <c r="I1143" i="1" a="1"/>
  <c r="I1143" i="1" s="1"/>
  <c r="I1144" i="1" a="1"/>
  <c r="I1144" i="1" s="1"/>
  <c r="I1145" i="1" a="1"/>
  <c r="I1145" i="1" s="1"/>
  <c r="I1146" i="1" a="1"/>
  <c r="I1146" i="1" s="1"/>
  <c r="I1147" i="1" a="1"/>
  <c r="I1147" i="1" s="1"/>
  <c r="I1148" i="1" a="1"/>
  <c r="I1148" i="1" s="1"/>
  <c r="I1149" i="1" a="1"/>
  <c r="I1149" i="1" s="1"/>
  <c r="I1150" i="1" a="1"/>
  <c r="I1150" i="1" s="1"/>
  <c r="I1151" i="1" a="1"/>
  <c r="I1151" i="1" s="1"/>
  <c r="I1152" i="1" a="1"/>
  <c r="I1152" i="1" s="1"/>
  <c r="I1153" i="1" a="1"/>
  <c r="I1153" i="1" s="1"/>
  <c r="I1154" i="1" a="1"/>
  <c r="I1154" i="1" s="1"/>
  <c r="I1155" i="1" a="1"/>
  <c r="I1155" i="1" s="1"/>
  <c r="I1156" i="1" a="1"/>
  <c r="I1156" i="1" s="1"/>
  <c r="I1157" i="1" a="1"/>
  <c r="I1157" i="1" s="1"/>
  <c r="I1158" i="1" a="1"/>
  <c r="I1158" i="1" s="1"/>
  <c r="I1159" i="1" a="1"/>
  <c r="I1159" i="1" s="1"/>
  <c r="I1160" i="1" a="1"/>
  <c r="I1160" i="1" s="1"/>
  <c r="I1161" i="1" a="1"/>
  <c r="I1161" i="1" s="1"/>
  <c r="I1162" i="1" a="1"/>
  <c r="I1162" i="1" s="1"/>
  <c r="I1163" i="1" a="1"/>
  <c r="I1163" i="1" s="1"/>
  <c r="I1164" i="1" a="1"/>
  <c r="I1164" i="1" s="1"/>
  <c r="I1165" i="1" a="1"/>
  <c r="I1165" i="1" s="1"/>
  <c r="I1166" i="1" a="1"/>
  <c r="I1166" i="1" s="1"/>
  <c r="I1167" i="1" a="1"/>
  <c r="I1167" i="1" s="1"/>
  <c r="I1168" i="1" a="1"/>
  <c r="I1168" i="1" s="1"/>
  <c r="I1169" i="1" a="1"/>
  <c r="I1169" i="1" s="1"/>
  <c r="I1170" i="1" a="1"/>
  <c r="I1170" i="1" s="1"/>
  <c r="I1171" i="1" a="1"/>
  <c r="I1171" i="1" s="1"/>
  <c r="I1172" i="1" a="1"/>
  <c r="I1172" i="1" s="1"/>
  <c r="I1173" i="1" a="1"/>
  <c r="I1173" i="1" s="1"/>
  <c r="I1174" i="1" a="1"/>
  <c r="I1174" i="1" s="1"/>
  <c r="I1175" i="1" a="1"/>
  <c r="I1175" i="1" s="1"/>
  <c r="I1176" i="1" a="1"/>
  <c r="I1176" i="1" s="1"/>
  <c r="I1177" i="1" a="1"/>
  <c r="I1177" i="1" s="1"/>
  <c r="I1178" i="1" a="1"/>
  <c r="I1178" i="1" s="1"/>
  <c r="I1179" i="1" a="1"/>
  <c r="I1179" i="1" s="1"/>
  <c r="I1180" i="1" a="1"/>
  <c r="I1180" i="1" s="1"/>
  <c r="I1181" i="1" a="1"/>
  <c r="I1181" i="1" s="1"/>
  <c r="I1182" i="1" a="1"/>
  <c r="I1182" i="1" s="1"/>
  <c r="I1183" i="1" a="1"/>
  <c r="I1183" i="1" s="1"/>
  <c r="I1184" i="1" a="1"/>
  <c r="I1184" i="1" s="1"/>
  <c r="I1185" i="1" a="1"/>
  <c r="I1185" i="1" s="1"/>
  <c r="I1186" i="1" a="1"/>
  <c r="I1186" i="1" s="1"/>
  <c r="I1187" i="1" a="1"/>
  <c r="I1187" i="1" s="1"/>
  <c r="I1188" i="1" a="1"/>
  <c r="I1188" i="1" s="1"/>
  <c r="I1189" i="1" a="1"/>
  <c r="I1189" i="1" s="1"/>
  <c r="I1190" i="1" a="1"/>
  <c r="I1190" i="1" s="1"/>
  <c r="I1191" i="1" a="1"/>
  <c r="I1191" i="1" s="1"/>
  <c r="I1192" i="1" a="1"/>
  <c r="I1192" i="1" s="1"/>
  <c r="I1193" i="1" a="1"/>
  <c r="I1193" i="1" s="1"/>
  <c r="I1194" i="1" a="1"/>
  <c r="I1194" i="1" s="1"/>
  <c r="I1195" i="1" a="1"/>
  <c r="I1195" i="1" s="1"/>
  <c r="I1196" i="1" a="1"/>
  <c r="I1196" i="1" s="1"/>
  <c r="I1197" i="1" a="1"/>
  <c r="I1197" i="1" s="1"/>
  <c r="I1198" i="1" a="1"/>
  <c r="I1198" i="1" s="1"/>
  <c r="I1199" i="1" a="1"/>
  <c r="I1199" i="1" s="1"/>
  <c r="I1200" i="1" a="1"/>
  <c r="I1200" i="1" s="1"/>
  <c r="I1201" i="1" a="1"/>
  <c r="I1201" i="1" s="1"/>
  <c r="I1202" i="1" a="1"/>
  <c r="I1202" i="1" s="1"/>
  <c r="I1203" i="1" a="1"/>
  <c r="I1203" i="1" s="1"/>
  <c r="I1204" i="1" a="1"/>
  <c r="I1204" i="1" s="1"/>
  <c r="I1205" i="1" a="1"/>
  <c r="I1205" i="1" s="1"/>
  <c r="I1206" i="1" a="1"/>
  <c r="I1206" i="1" s="1"/>
  <c r="I1207" i="1" a="1"/>
  <c r="I1207" i="1" s="1"/>
  <c r="I1208" i="1" a="1"/>
  <c r="I1208" i="1" s="1"/>
  <c r="I1209" i="1" a="1"/>
  <c r="I1209" i="1" s="1"/>
  <c r="I1210" i="1" a="1"/>
  <c r="I1210" i="1" s="1"/>
  <c r="I1211" i="1" a="1"/>
  <c r="I1211" i="1" s="1"/>
  <c r="I1212" i="1" a="1"/>
  <c r="I1212" i="1" s="1"/>
  <c r="I1213" i="1" a="1"/>
  <c r="I1213" i="1" s="1"/>
  <c r="I1214" i="1" a="1"/>
  <c r="I1214" i="1" s="1"/>
  <c r="I1215" i="1" a="1"/>
  <c r="I1215" i="1" s="1"/>
  <c r="I1216" i="1" a="1"/>
  <c r="I1216" i="1" s="1"/>
  <c r="I1217" i="1" a="1"/>
  <c r="I1217" i="1" s="1"/>
  <c r="I1218" i="1" a="1"/>
  <c r="I1218" i="1" s="1"/>
  <c r="I1219" i="1" a="1"/>
  <c r="I1219" i="1" s="1"/>
  <c r="I1220" i="1" a="1"/>
  <c r="I1220" i="1" s="1"/>
  <c r="I1221" i="1" a="1"/>
  <c r="I1221" i="1" s="1"/>
  <c r="I1222" i="1" a="1"/>
  <c r="I1222" i="1" s="1"/>
  <c r="I1223" i="1" a="1"/>
  <c r="I1223" i="1" s="1"/>
  <c r="I1224" i="1" a="1"/>
  <c r="I1224" i="1" s="1"/>
  <c r="I1225" i="1" a="1"/>
  <c r="I1225" i="1" s="1"/>
  <c r="I1226" i="1" a="1"/>
  <c r="I1226" i="1" s="1"/>
  <c r="I1227" i="1" a="1"/>
  <c r="I1227" i="1" s="1"/>
  <c r="I1228" i="1" a="1"/>
  <c r="I1228" i="1" s="1"/>
  <c r="I1229" i="1" a="1"/>
  <c r="I1229" i="1" s="1"/>
  <c r="I1230" i="1" a="1"/>
  <c r="I1230" i="1" s="1"/>
  <c r="I1231" i="1" a="1"/>
  <c r="I1231" i="1" s="1"/>
  <c r="I1232" i="1" a="1"/>
  <c r="I1232" i="1" s="1"/>
  <c r="I1233" i="1" a="1"/>
  <c r="I1233" i="1" s="1"/>
  <c r="I1234" i="1" a="1"/>
  <c r="I1234" i="1" s="1"/>
  <c r="I1235" i="1" a="1"/>
  <c r="I1235" i="1" s="1"/>
  <c r="I1236" i="1" a="1"/>
  <c r="I1236" i="1" s="1"/>
  <c r="I1237" i="1" a="1"/>
  <c r="I1237" i="1" s="1"/>
  <c r="I1238" i="1" a="1"/>
  <c r="I1238" i="1" s="1"/>
  <c r="I1239" i="1" a="1"/>
  <c r="I1239" i="1" s="1"/>
  <c r="I1240" i="1" a="1"/>
  <c r="I1240" i="1" s="1"/>
  <c r="I1241" i="1" a="1"/>
  <c r="I1241" i="1" s="1"/>
  <c r="I1242" i="1" a="1"/>
  <c r="I1242" i="1" s="1"/>
  <c r="I1243" i="1" a="1"/>
  <c r="I1243" i="1" s="1"/>
  <c r="I1244" i="1" a="1"/>
  <c r="I1244" i="1" s="1"/>
  <c r="I1245" i="1" a="1"/>
  <c r="I1245" i="1" s="1"/>
  <c r="I1246" i="1" a="1"/>
  <c r="I1246" i="1" s="1"/>
  <c r="I1247" i="1" a="1"/>
  <c r="I1247" i="1" s="1"/>
  <c r="I1248" i="1" a="1"/>
  <c r="I1248" i="1" s="1"/>
  <c r="I1249" i="1" a="1"/>
  <c r="I1249" i="1" s="1"/>
  <c r="I1250" i="1" a="1"/>
  <c r="I1250" i="1" s="1"/>
  <c r="I1251" i="1" a="1"/>
  <c r="I1251" i="1" s="1"/>
  <c r="I1252" i="1" a="1"/>
  <c r="I1252" i="1" s="1"/>
  <c r="I1253" i="1" a="1"/>
  <c r="I1253" i="1" s="1"/>
  <c r="I1254" i="1" a="1"/>
  <c r="I1254" i="1" s="1"/>
  <c r="I1255" i="1" a="1"/>
  <c r="I1255" i="1" s="1"/>
  <c r="I1256" i="1" a="1"/>
  <c r="I1256" i="1" s="1"/>
  <c r="I1257" i="1" a="1"/>
  <c r="I1257" i="1" s="1"/>
  <c r="I1258" i="1" a="1"/>
  <c r="I1258" i="1" s="1"/>
  <c r="I1259" i="1" a="1"/>
  <c r="I1259" i="1" s="1"/>
  <c r="I1260" i="1" a="1"/>
  <c r="I1260" i="1" s="1"/>
  <c r="I1261" i="1" a="1"/>
  <c r="I1261" i="1" s="1"/>
  <c r="I1262" i="1" a="1"/>
  <c r="I1262" i="1" s="1"/>
  <c r="I1263" i="1" a="1"/>
  <c r="I1263" i="1" s="1"/>
  <c r="I1264" i="1" a="1"/>
  <c r="I1264" i="1" s="1"/>
  <c r="I1265" i="1" a="1"/>
  <c r="I1265" i="1" s="1"/>
  <c r="I1266" i="1" a="1"/>
  <c r="I1266" i="1" s="1"/>
  <c r="I1267" i="1" a="1"/>
  <c r="I1267" i="1" s="1"/>
  <c r="I1268" i="1" a="1"/>
  <c r="I1268" i="1" s="1"/>
  <c r="I1269" i="1" a="1"/>
  <c r="I1269" i="1" s="1"/>
  <c r="I1270" i="1" a="1"/>
  <c r="I1270" i="1" s="1"/>
  <c r="I1271" i="1" a="1"/>
  <c r="I1271" i="1" s="1"/>
  <c r="I1272" i="1" a="1"/>
  <c r="I1272" i="1" s="1"/>
  <c r="I1273" i="1" a="1"/>
  <c r="I1273" i="1" s="1"/>
  <c r="I1274" i="1" a="1"/>
  <c r="I1274" i="1" s="1"/>
  <c r="I1275" i="1" a="1"/>
  <c r="I1275" i="1" s="1"/>
  <c r="I1276" i="1" a="1"/>
  <c r="I1276" i="1" s="1"/>
  <c r="I1277" i="1" a="1"/>
  <c r="I1277" i="1" s="1"/>
  <c r="I1278" i="1" a="1"/>
  <c r="I1278" i="1" s="1"/>
  <c r="I1279" i="1" a="1"/>
  <c r="I1279" i="1" s="1"/>
  <c r="I1280" i="1" a="1"/>
  <c r="I1280" i="1" s="1"/>
  <c r="I1281" i="1" a="1"/>
  <c r="I1281" i="1" s="1"/>
  <c r="I1282" i="1" a="1"/>
  <c r="I1282" i="1" s="1"/>
  <c r="I1283" i="1" a="1"/>
  <c r="I1283" i="1" s="1"/>
  <c r="I1284" i="1" a="1"/>
  <c r="I1284" i="1" s="1"/>
  <c r="I1285" i="1" a="1"/>
  <c r="I1285" i="1" s="1"/>
  <c r="I1286" i="1" a="1"/>
  <c r="I1286" i="1" s="1"/>
  <c r="I1287" i="1" a="1"/>
  <c r="I1287" i="1" s="1"/>
  <c r="I1288" i="1" a="1"/>
  <c r="I1288" i="1" s="1"/>
  <c r="I1289" i="1" a="1"/>
  <c r="I1289" i="1" s="1"/>
  <c r="I1290" i="1" a="1"/>
  <c r="I1290" i="1" s="1"/>
  <c r="I1291" i="1" a="1"/>
  <c r="I1291" i="1" s="1"/>
  <c r="I1292" i="1" a="1"/>
  <c r="I1292" i="1" s="1"/>
  <c r="I1293" i="1" a="1"/>
  <c r="I1293" i="1" s="1"/>
  <c r="I1294" i="1" a="1"/>
  <c r="I1294" i="1" s="1"/>
  <c r="I1295" i="1" a="1"/>
  <c r="I1295" i="1" s="1"/>
  <c r="I1296" i="1" a="1"/>
  <c r="I1296" i="1" s="1"/>
  <c r="I1297" i="1" a="1"/>
  <c r="I1297" i="1" s="1"/>
  <c r="I1298" i="1" a="1"/>
  <c r="I1298" i="1" s="1"/>
  <c r="I1299" i="1" a="1"/>
  <c r="I1299" i="1" s="1"/>
  <c r="I1300" i="1" a="1"/>
  <c r="I1300" i="1" s="1"/>
  <c r="I1301" i="1" a="1"/>
  <c r="I1301" i="1" s="1"/>
  <c r="I1302" i="1" a="1"/>
  <c r="I1302" i="1" s="1"/>
  <c r="I1303" i="1" a="1"/>
  <c r="I1303" i="1" s="1"/>
  <c r="I1304" i="1" a="1"/>
  <c r="I1304" i="1" s="1"/>
  <c r="I1305" i="1" a="1"/>
  <c r="I1305" i="1" s="1"/>
  <c r="I1306" i="1" a="1"/>
  <c r="I1306" i="1" s="1"/>
  <c r="I1307" i="1" a="1"/>
  <c r="I1307" i="1" s="1"/>
  <c r="I1308" i="1" a="1"/>
  <c r="I1308" i="1" s="1"/>
  <c r="I1309" i="1" a="1"/>
  <c r="I1309" i="1" s="1"/>
  <c r="I1310" i="1" a="1"/>
  <c r="I1310" i="1" s="1"/>
  <c r="I1311" i="1" a="1"/>
  <c r="I1311" i="1" s="1"/>
  <c r="I1312" i="1" a="1"/>
  <c r="I1312" i="1" s="1"/>
  <c r="I1313" i="1" a="1"/>
  <c r="I1313" i="1" s="1"/>
  <c r="I1314" i="1" a="1"/>
  <c r="I1314" i="1" s="1"/>
  <c r="I1315" i="1" a="1"/>
  <c r="I1315" i="1" s="1"/>
  <c r="I1316" i="1" a="1"/>
  <c r="I1316" i="1" s="1"/>
  <c r="I1317" i="1" a="1"/>
  <c r="I1317" i="1" s="1"/>
  <c r="I1318" i="1" a="1"/>
  <c r="I1318" i="1" s="1"/>
  <c r="I1319" i="1" a="1"/>
  <c r="I1319" i="1" s="1"/>
  <c r="I1320" i="1" a="1"/>
  <c r="I1320" i="1" s="1"/>
  <c r="I1321" i="1" a="1"/>
  <c r="I1321" i="1" s="1"/>
  <c r="I1322" i="1" a="1"/>
  <c r="I1322" i="1" s="1"/>
  <c r="I1323" i="1" a="1"/>
  <c r="I1323" i="1" s="1"/>
  <c r="I1324" i="1" a="1"/>
  <c r="I1324" i="1" s="1"/>
  <c r="I1325" i="1" a="1"/>
  <c r="I1325" i="1" s="1"/>
  <c r="I1326" i="1" a="1"/>
  <c r="I1326" i="1" s="1"/>
  <c r="I1327" i="1" a="1"/>
  <c r="I1327" i="1" s="1"/>
  <c r="I1328" i="1" a="1"/>
  <c r="I1328" i="1" s="1"/>
  <c r="I1329" i="1" a="1"/>
  <c r="I1329" i="1" s="1"/>
  <c r="I1330" i="1" a="1"/>
  <c r="I1330" i="1" s="1"/>
  <c r="I1331" i="1" a="1"/>
  <c r="I1331" i="1" s="1"/>
  <c r="I1332" i="1" a="1"/>
  <c r="I1332" i="1" s="1"/>
  <c r="I1333" i="1" a="1"/>
  <c r="I1333" i="1" s="1"/>
  <c r="I1334" i="1" a="1"/>
  <c r="I1334" i="1" s="1"/>
  <c r="I1335" i="1" a="1"/>
  <c r="I1335" i="1" s="1"/>
  <c r="I1336" i="1" a="1"/>
  <c r="I1336" i="1" s="1"/>
  <c r="I1337" i="1" a="1"/>
  <c r="I1337" i="1" s="1"/>
  <c r="I1338" i="1" a="1"/>
  <c r="I1338" i="1" s="1"/>
  <c r="I1339" i="1" a="1"/>
  <c r="I1339" i="1" s="1"/>
  <c r="I1340" i="1" a="1"/>
  <c r="I1340" i="1" s="1"/>
  <c r="I1341" i="1" a="1"/>
  <c r="I1341" i="1" s="1"/>
  <c r="I1342" i="1" a="1"/>
  <c r="I1342" i="1" s="1"/>
  <c r="I1343" i="1" a="1"/>
  <c r="I1343" i="1" s="1"/>
  <c r="I1344" i="1" a="1"/>
  <c r="I1344" i="1" s="1"/>
  <c r="I1345" i="1" a="1"/>
  <c r="I1345" i="1" s="1"/>
  <c r="I1346" i="1" a="1"/>
  <c r="I1346" i="1" s="1"/>
  <c r="I1347" i="1" a="1"/>
  <c r="I1347" i="1" s="1"/>
  <c r="I1348" i="1" a="1"/>
  <c r="I1348" i="1" s="1"/>
  <c r="I1349" i="1" a="1"/>
  <c r="I1349" i="1" s="1"/>
  <c r="I1350" i="1" a="1"/>
  <c r="I1350" i="1" s="1"/>
  <c r="I1351" i="1" a="1"/>
  <c r="I1351" i="1" s="1"/>
  <c r="I1352" i="1" a="1"/>
  <c r="I1352" i="1" s="1"/>
  <c r="I1353" i="1" a="1"/>
  <c r="I1353" i="1" s="1"/>
  <c r="I1354" i="1" a="1"/>
  <c r="I1354" i="1" s="1"/>
  <c r="I1355" i="1" a="1"/>
  <c r="I1355" i="1" s="1"/>
  <c r="I1356" i="1" a="1"/>
  <c r="I1356" i="1" s="1"/>
  <c r="I1357" i="1" a="1"/>
  <c r="I1357" i="1" s="1"/>
  <c r="I1358" i="1" a="1"/>
  <c r="I1358" i="1" s="1"/>
  <c r="I1359" i="1" a="1"/>
  <c r="I1359" i="1" s="1"/>
  <c r="I1360" i="1" a="1"/>
  <c r="I1360" i="1" s="1"/>
  <c r="I1361" i="1" a="1"/>
  <c r="I1361" i="1" s="1"/>
  <c r="I1362" i="1" a="1"/>
  <c r="I1362" i="1" s="1"/>
  <c r="I1363" i="1" a="1"/>
  <c r="I1363" i="1" s="1"/>
  <c r="I1364" i="1" a="1"/>
  <c r="I1364" i="1" s="1"/>
  <c r="I1365" i="1" a="1"/>
  <c r="I1365" i="1" s="1"/>
  <c r="I1366" i="1" a="1"/>
  <c r="I1366" i="1" s="1"/>
  <c r="I1367" i="1" a="1"/>
  <c r="I1367" i="1" s="1"/>
  <c r="I1368" i="1" a="1"/>
  <c r="I1368" i="1" s="1"/>
  <c r="I1369" i="1" a="1"/>
  <c r="I1369" i="1" s="1"/>
  <c r="I1370" i="1" a="1"/>
  <c r="I1370" i="1" s="1"/>
  <c r="I1371" i="1" a="1"/>
  <c r="I1371" i="1" s="1"/>
  <c r="I1372" i="1" a="1"/>
  <c r="I1372" i="1" s="1"/>
  <c r="I1373" i="1" a="1"/>
  <c r="I1373" i="1" s="1"/>
  <c r="I1374" i="1" a="1"/>
  <c r="I1374" i="1" s="1"/>
  <c r="I1375" i="1" a="1"/>
  <c r="I1375" i="1" s="1"/>
  <c r="I1376" i="1" a="1"/>
  <c r="I1376" i="1" s="1"/>
  <c r="I1377" i="1" a="1"/>
  <c r="I1377" i="1" s="1"/>
  <c r="I1378" i="1" a="1"/>
  <c r="I1378" i="1" s="1"/>
  <c r="I1379" i="1" a="1"/>
  <c r="I1379" i="1" s="1"/>
  <c r="I1380" i="1" a="1"/>
  <c r="I1380" i="1" s="1"/>
  <c r="I1381" i="1" a="1"/>
  <c r="I1381" i="1" s="1"/>
  <c r="I1382" i="1" a="1"/>
  <c r="I1382" i="1" s="1"/>
  <c r="I1383" i="1" a="1"/>
  <c r="I1383" i="1" s="1"/>
  <c r="I1384" i="1" a="1"/>
  <c r="I1384" i="1" s="1"/>
  <c r="I1385" i="1" a="1"/>
  <c r="I1385" i="1" s="1"/>
  <c r="I1386" i="1" a="1"/>
  <c r="I1386" i="1" s="1"/>
  <c r="I1387" i="1" a="1"/>
  <c r="I1387" i="1" s="1"/>
  <c r="I1388" i="1" a="1"/>
  <c r="I1388" i="1" s="1"/>
  <c r="I1389" i="1" a="1"/>
  <c r="I1389" i="1" s="1"/>
  <c r="I1390" i="1" a="1"/>
  <c r="I1390" i="1" s="1"/>
  <c r="I1391" i="1" a="1"/>
  <c r="I1391" i="1" s="1"/>
  <c r="I1392" i="1" a="1"/>
  <c r="I1392" i="1" s="1"/>
  <c r="I1393" i="1" a="1"/>
  <c r="I1393" i="1" s="1"/>
  <c r="I1394" i="1" a="1"/>
  <c r="I1394" i="1" s="1"/>
  <c r="I1395" i="1" a="1"/>
  <c r="I1395" i="1" s="1"/>
  <c r="I1396" i="1" a="1"/>
  <c r="I1396" i="1" s="1"/>
  <c r="I1397" i="1" a="1"/>
  <c r="I1397" i="1" s="1"/>
  <c r="I1398" i="1" a="1"/>
  <c r="I1398" i="1" s="1"/>
  <c r="I1399" i="1" a="1"/>
  <c r="I1399" i="1" s="1"/>
  <c r="I1400" i="1" a="1"/>
  <c r="I1400" i="1" s="1"/>
  <c r="I1401" i="1" a="1"/>
  <c r="I1401" i="1" s="1"/>
  <c r="I1402" i="1" a="1"/>
  <c r="I1402" i="1" s="1"/>
  <c r="I1403" i="1" a="1"/>
  <c r="I1403" i="1" s="1"/>
  <c r="I1404" i="1" a="1"/>
  <c r="I1404" i="1" s="1"/>
  <c r="I1405" i="1" a="1"/>
  <c r="I1405" i="1" s="1"/>
  <c r="I1406" i="1" a="1"/>
  <c r="I1406" i="1" s="1"/>
  <c r="I1407" i="1" a="1"/>
  <c r="I1407" i="1" s="1"/>
  <c r="I1408" i="1" a="1"/>
  <c r="I1408" i="1" s="1"/>
  <c r="I1409" i="1" a="1"/>
  <c r="I1409" i="1" s="1"/>
  <c r="I1410" i="1" a="1"/>
  <c r="I1410" i="1" s="1"/>
  <c r="I1411" i="1" a="1"/>
  <c r="I1411" i="1" s="1"/>
  <c r="I1412" i="1" a="1"/>
  <c r="I1412" i="1" s="1"/>
  <c r="I1413" i="1" a="1"/>
  <c r="I1413" i="1" s="1"/>
  <c r="I1414" i="1" a="1"/>
  <c r="I1414" i="1" s="1"/>
  <c r="I1415" i="1" a="1"/>
  <c r="I1415" i="1" s="1"/>
  <c r="I1416" i="1" a="1"/>
  <c r="I1416" i="1" s="1"/>
  <c r="I1417" i="1" a="1"/>
  <c r="I1417" i="1" s="1"/>
  <c r="I1418" i="1" a="1"/>
  <c r="I1418" i="1" s="1"/>
  <c r="I1419" i="1" a="1"/>
  <c r="I1419" i="1" s="1"/>
  <c r="I1420" i="1" a="1"/>
  <c r="I1420" i="1" s="1"/>
  <c r="I1421" i="1" a="1"/>
  <c r="I1421" i="1" s="1"/>
  <c r="I1422" i="1" a="1"/>
  <c r="I1422" i="1" s="1"/>
  <c r="I1423" i="1" a="1"/>
  <c r="I1423" i="1" s="1"/>
  <c r="I1424" i="1" a="1"/>
  <c r="I1424" i="1" s="1"/>
  <c r="I1425" i="1" a="1"/>
  <c r="I1425" i="1" s="1"/>
  <c r="I1426" i="1" a="1"/>
  <c r="I1426" i="1" s="1"/>
  <c r="I1427" i="1" a="1"/>
  <c r="I1427" i="1" s="1"/>
  <c r="I1428" i="1" a="1"/>
  <c r="I1428" i="1" s="1"/>
  <c r="I1429" i="1" a="1"/>
  <c r="I1429" i="1" s="1"/>
  <c r="I1430" i="1" a="1"/>
  <c r="I1430" i="1" s="1"/>
  <c r="I1431" i="1" a="1"/>
  <c r="I1431" i="1" s="1"/>
  <c r="I1432" i="1" a="1"/>
  <c r="I1432" i="1" s="1"/>
  <c r="I1433" i="1" a="1"/>
  <c r="I1433" i="1" s="1"/>
  <c r="I1434" i="1" a="1"/>
  <c r="I1434" i="1" s="1"/>
  <c r="I1435" i="1" a="1"/>
  <c r="I1435" i="1" s="1"/>
  <c r="I1436" i="1" a="1"/>
  <c r="I1436" i="1" s="1"/>
  <c r="I1437" i="1" a="1"/>
  <c r="I1437" i="1" s="1"/>
  <c r="I1438" i="1" a="1"/>
  <c r="I1438" i="1" s="1"/>
  <c r="I1439" i="1" a="1"/>
  <c r="I1439" i="1" s="1"/>
  <c r="I1440" i="1" a="1"/>
  <c r="I1440" i="1" s="1"/>
  <c r="I1441" i="1" a="1"/>
  <c r="I1441" i="1" s="1"/>
  <c r="I1442" i="1" a="1"/>
  <c r="I1442" i="1" s="1"/>
  <c r="I1443" i="1" a="1"/>
  <c r="I1443" i="1" s="1"/>
  <c r="I1444" i="1" a="1"/>
  <c r="I1444" i="1" s="1"/>
  <c r="I1445" i="1" a="1"/>
  <c r="I1445" i="1" s="1"/>
  <c r="I1446" i="1" a="1"/>
  <c r="I1446" i="1" s="1"/>
  <c r="I1447" i="1" a="1"/>
  <c r="I1447" i="1" s="1"/>
  <c r="I1448" i="1" a="1"/>
  <c r="I1448" i="1" s="1"/>
  <c r="I1449" i="1" a="1"/>
  <c r="I1449" i="1" s="1"/>
  <c r="I1450" i="1" a="1"/>
  <c r="I1450" i="1" s="1"/>
  <c r="I1451" i="1" a="1"/>
  <c r="I1451" i="1" s="1"/>
  <c r="I1452" i="1" a="1"/>
  <c r="I1452" i="1" s="1"/>
  <c r="I1453" i="1" a="1"/>
  <c r="I1453" i="1" s="1"/>
  <c r="I1454" i="1" a="1"/>
  <c r="I1454" i="1" s="1"/>
  <c r="I1455" i="1" a="1"/>
  <c r="I1455" i="1" s="1"/>
  <c r="I1456" i="1" a="1"/>
  <c r="I1456" i="1" s="1"/>
  <c r="I1457" i="1" a="1"/>
  <c r="I1457" i="1" s="1"/>
  <c r="I1458" i="1" a="1"/>
  <c r="I1458" i="1" s="1"/>
  <c r="I1459" i="1" a="1"/>
  <c r="I1459" i="1" s="1"/>
  <c r="I1460" i="1" a="1"/>
  <c r="I1460" i="1" s="1"/>
  <c r="I1461" i="1" a="1"/>
  <c r="I1461" i="1" s="1"/>
  <c r="I1462" i="1" a="1"/>
  <c r="I1462" i="1" s="1"/>
  <c r="I1463" i="1" a="1"/>
  <c r="I1463" i="1" s="1"/>
  <c r="I1464" i="1" a="1"/>
  <c r="I1464" i="1" s="1"/>
  <c r="I1465" i="1" a="1"/>
  <c r="I1465" i="1" s="1"/>
  <c r="I1466" i="1" a="1"/>
  <c r="I1466" i="1" s="1"/>
  <c r="I1467" i="1" a="1"/>
  <c r="I1467" i="1" s="1"/>
  <c r="I1468" i="1" a="1"/>
  <c r="I1468" i="1" s="1"/>
  <c r="I1469" i="1" a="1"/>
  <c r="I1469" i="1" s="1"/>
  <c r="I1470" i="1" a="1"/>
  <c r="I1470" i="1" s="1"/>
  <c r="I1471" i="1" a="1"/>
  <c r="I1471" i="1" s="1"/>
  <c r="I1472" i="1" a="1"/>
  <c r="I1472" i="1" s="1"/>
  <c r="I1473" i="1" a="1"/>
  <c r="I1473" i="1" s="1"/>
  <c r="I1474" i="1" a="1"/>
  <c r="I1474" i="1" s="1"/>
  <c r="I1475" i="1" a="1"/>
  <c r="I1475" i="1" s="1"/>
  <c r="I1476" i="1" a="1"/>
  <c r="I1476" i="1" s="1"/>
  <c r="I1477" i="1" a="1"/>
  <c r="I1477" i="1" s="1"/>
  <c r="I1478" i="1" a="1"/>
  <c r="I1478" i="1" s="1"/>
  <c r="I1479" i="1" a="1"/>
  <c r="I1479" i="1" s="1"/>
  <c r="I1480" i="1" a="1"/>
  <c r="I1480" i="1" s="1"/>
  <c r="I1481" i="1" a="1"/>
  <c r="I1481" i="1" s="1"/>
  <c r="I1482" i="1" a="1"/>
  <c r="I1482" i="1" s="1"/>
  <c r="I1483" i="1" a="1"/>
  <c r="I1483" i="1" s="1"/>
  <c r="I1484" i="1" a="1"/>
  <c r="I1484" i="1" s="1"/>
  <c r="I1485" i="1" a="1"/>
  <c r="I1485" i="1" s="1"/>
  <c r="I1486" i="1" a="1"/>
  <c r="I1486" i="1" s="1"/>
  <c r="I1487" i="1" a="1"/>
  <c r="I1487" i="1" s="1"/>
  <c r="I1488" i="1" a="1"/>
  <c r="I1488" i="1" s="1"/>
  <c r="I1489" i="1" a="1"/>
  <c r="I1489" i="1" s="1"/>
  <c r="I1490" i="1" a="1"/>
  <c r="I1490" i="1" s="1"/>
  <c r="I1491" i="1" a="1"/>
  <c r="I1491" i="1" s="1"/>
  <c r="I1492" i="1" a="1"/>
  <c r="I1492" i="1" s="1"/>
  <c r="I1493" i="1" a="1"/>
  <c r="I1493" i="1" s="1"/>
  <c r="I1494" i="1" a="1"/>
  <c r="I1494" i="1" s="1"/>
  <c r="I1495" i="1" a="1"/>
  <c r="I1495" i="1" s="1"/>
  <c r="I1496" i="1" a="1"/>
  <c r="I1496" i="1" s="1"/>
  <c r="I1497" i="1" a="1"/>
  <c r="I1497" i="1" s="1"/>
  <c r="I1498" i="1" a="1"/>
  <c r="I1498" i="1" s="1"/>
  <c r="I1499" i="1" a="1"/>
  <c r="I1499" i="1" s="1"/>
  <c r="I1500" i="1" a="1"/>
  <c r="I1500" i="1" s="1"/>
  <c r="I1501" i="1" a="1"/>
  <c r="I1501" i="1" s="1"/>
  <c r="I1502" i="1" a="1"/>
  <c r="I1502" i="1" s="1"/>
  <c r="I1503" i="1" a="1"/>
  <c r="I1503" i="1" s="1"/>
  <c r="I1504" i="1" a="1"/>
  <c r="I1504" i="1" s="1"/>
  <c r="I1505" i="1" a="1"/>
  <c r="I1505" i="1" s="1"/>
  <c r="I1506" i="1" a="1"/>
  <c r="I1506" i="1" s="1"/>
  <c r="I1507" i="1" a="1"/>
  <c r="I1507" i="1" s="1"/>
  <c r="I1508" i="1" a="1"/>
  <c r="I1508" i="1" s="1"/>
  <c r="I1509" i="1" a="1"/>
  <c r="I1509" i="1" s="1"/>
  <c r="I1510" i="1" a="1"/>
  <c r="I1510" i="1" s="1"/>
  <c r="I1511" i="1" a="1"/>
  <c r="I1511" i="1" s="1"/>
  <c r="I1512" i="1" a="1"/>
  <c r="I1512" i="1" s="1"/>
  <c r="I1513" i="1" a="1"/>
  <c r="I1513" i="1" s="1"/>
  <c r="I1514" i="1" a="1"/>
  <c r="I1514" i="1" s="1"/>
  <c r="I1515" i="1" a="1"/>
  <c r="I1515" i="1" s="1"/>
  <c r="I1516" i="1" a="1"/>
  <c r="I1516" i="1" s="1"/>
  <c r="I1517" i="1" a="1"/>
  <c r="I1517" i="1" s="1"/>
  <c r="I1518" i="1" a="1"/>
  <c r="I1518" i="1" s="1"/>
  <c r="I1519" i="1" a="1"/>
  <c r="I1519" i="1" s="1"/>
  <c r="I1520" i="1" a="1"/>
  <c r="I1520" i="1" s="1"/>
  <c r="I1521" i="1" a="1"/>
  <c r="I1521" i="1" s="1"/>
  <c r="I1522" i="1" a="1"/>
  <c r="I1522" i="1" s="1"/>
  <c r="I1523" i="1" a="1"/>
  <c r="I1523" i="1" s="1"/>
  <c r="I1524" i="1" a="1"/>
  <c r="I1524" i="1" s="1"/>
  <c r="I1525" i="1" a="1"/>
  <c r="I1525" i="1" s="1"/>
  <c r="I1526" i="1" a="1"/>
  <c r="I1526" i="1" s="1"/>
  <c r="I1527" i="1" a="1"/>
  <c r="I1527" i="1" s="1"/>
  <c r="I1528" i="1" a="1"/>
  <c r="I1528" i="1" s="1"/>
  <c r="I1529" i="1" a="1"/>
  <c r="I1529" i="1" s="1"/>
  <c r="I1530" i="1" a="1"/>
  <c r="I1530" i="1" s="1"/>
  <c r="I1531" i="1" a="1"/>
  <c r="I1531" i="1" s="1"/>
  <c r="I1532" i="1" a="1"/>
  <c r="I1532" i="1" s="1"/>
  <c r="I1533" i="1" a="1"/>
  <c r="I1533" i="1" s="1"/>
  <c r="I1534" i="1" a="1"/>
  <c r="I1534" i="1" s="1"/>
  <c r="I1535" i="1" a="1"/>
  <c r="I1535" i="1" s="1"/>
  <c r="I1536" i="1" a="1"/>
  <c r="I1536" i="1" s="1"/>
  <c r="I1537" i="1" a="1"/>
  <c r="I1537" i="1" s="1"/>
  <c r="I1538" i="1" a="1"/>
  <c r="I1538" i="1" s="1"/>
  <c r="I1539" i="1" a="1"/>
  <c r="I1539" i="1" s="1"/>
  <c r="I1540" i="1" a="1"/>
  <c r="I1540" i="1" s="1"/>
  <c r="I1541" i="1" a="1"/>
  <c r="I1541" i="1" s="1"/>
  <c r="I1542" i="1" a="1"/>
  <c r="I1542" i="1" s="1"/>
  <c r="I1543" i="1" a="1"/>
  <c r="I1543" i="1" s="1"/>
  <c r="I1544" i="1" a="1"/>
  <c r="I1544" i="1" s="1"/>
  <c r="I1545" i="1" a="1"/>
  <c r="I1545" i="1" s="1"/>
  <c r="I1546" i="1" a="1"/>
  <c r="I1546" i="1" s="1"/>
  <c r="I1547" i="1" a="1"/>
  <c r="I1547" i="1" s="1"/>
  <c r="I1548" i="1" a="1"/>
  <c r="I1548" i="1" s="1"/>
  <c r="I1549" i="1" a="1"/>
  <c r="I1549" i="1" s="1"/>
  <c r="I1550" i="1" a="1"/>
  <c r="I1550" i="1" s="1"/>
  <c r="I1551" i="1" a="1"/>
  <c r="I1551" i="1" s="1"/>
  <c r="I1552" i="1" a="1"/>
  <c r="I1552" i="1" s="1"/>
  <c r="I1553" i="1" a="1"/>
  <c r="I1553" i="1" s="1"/>
  <c r="I1554" i="1" a="1"/>
  <c r="I1554" i="1" s="1"/>
  <c r="I1555" i="1" a="1"/>
  <c r="I1555" i="1" s="1"/>
  <c r="I1556" i="1" a="1"/>
  <c r="I1556" i="1" s="1"/>
  <c r="I1557" i="1" a="1"/>
  <c r="I1557" i="1" s="1"/>
  <c r="I1558" i="1" a="1"/>
  <c r="I1558" i="1" s="1"/>
  <c r="I1559" i="1" a="1"/>
  <c r="I1559" i="1" s="1"/>
  <c r="I1560" i="1" a="1"/>
  <c r="I1560" i="1" s="1"/>
  <c r="I1561" i="1" a="1"/>
  <c r="I1561" i="1" s="1"/>
  <c r="I1562" i="1" a="1"/>
  <c r="I1562" i="1" s="1"/>
  <c r="I1563" i="1" a="1"/>
  <c r="I1563" i="1" s="1"/>
  <c r="I1564" i="1" a="1"/>
  <c r="I1564" i="1" s="1"/>
  <c r="I1565" i="1" a="1"/>
  <c r="I1565" i="1" s="1"/>
  <c r="I1566" i="1" a="1"/>
  <c r="I1566" i="1" s="1"/>
  <c r="I1567" i="1" a="1"/>
  <c r="I1567" i="1" s="1"/>
  <c r="I1568" i="1" a="1"/>
  <c r="I1568" i="1" s="1"/>
  <c r="I1569" i="1" a="1"/>
  <c r="I1569" i="1" s="1"/>
  <c r="I1570" i="1" a="1"/>
  <c r="I1570" i="1" s="1"/>
  <c r="I1571" i="1" a="1"/>
  <c r="I1571" i="1" s="1"/>
  <c r="I1572" i="1" a="1"/>
  <c r="I1572" i="1" s="1"/>
  <c r="I1573" i="1" a="1"/>
  <c r="I1573" i="1" s="1"/>
  <c r="I1574" i="1" a="1"/>
  <c r="I1574" i="1" s="1"/>
  <c r="I1575" i="1" a="1"/>
  <c r="I1575" i="1" s="1"/>
  <c r="I1576" i="1" a="1"/>
  <c r="I1576" i="1" s="1"/>
  <c r="I1577" i="1" a="1"/>
  <c r="I1577" i="1" s="1"/>
  <c r="I1578" i="1" a="1"/>
  <c r="I1578" i="1" s="1"/>
  <c r="I1579" i="1" a="1"/>
  <c r="I1579" i="1" s="1"/>
  <c r="I1580" i="1" a="1"/>
  <c r="I1580" i="1" s="1"/>
  <c r="I1581" i="1" a="1"/>
  <c r="I1581" i="1" s="1"/>
  <c r="I1582" i="1" a="1"/>
  <c r="I1582" i="1" s="1"/>
  <c r="I1583" i="1" a="1"/>
  <c r="I1583" i="1" s="1"/>
  <c r="I1584" i="1" a="1"/>
  <c r="I1584" i="1" s="1"/>
  <c r="I1585" i="1" a="1"/>
  <c r="I1585" i="1" s="1"/>
  <c r="I1586" i="1" a="1"/>
  <c r="I1586" i="1" s="1"/>
  <c r="I1587" i="1" a="1"/>
  <c r="I1587" i="1" s="1"/>
  <c r="I1588" i="1" a="1"/>
  <c r="I1588" i="1" s="1"/>
  <c r="I1589" i="1" a="1"/>
  <c r="I1589" i="1" s="1"/>
  <c r="I1590" i="1" a="1"/>
  <c r="I1590" i="1" s="1"/>
  <c r="I1591" i="1" a="1"/>
  <c r="I1591" i="1" s="1"/>
  <c r="I1592" i="1" a="1"/>
  <c r="I1592" i="1" s="1"/>
  <c r="I1593" i="1" a="1"/>
  <c r="I1593" i="1" s="1"/>
  <c r="I1594" i="1" a="1"/>
  <c r="I1594" i="1" s="1"/>
  <c r="I1595" i="1" a="1"/>
  <c r="I1595" i="1" s="1"/>
  <c r="I1596" i="1" a="1"/>
  <c r="I1596" i="1" s="1"/>
  <c r="I1597" i="1" a="1"/>
  <c r="I1597" i="1" s="1"/>
  <c r="I1598" i="1" a="1"/>
  <c r="I1598" i="1" s="1"/>
  <c r="I1599" i="1" a="1"/>
  <c r="I1599" i="1" s="1"/>
  <c r="I1600" i="1" a="1"/>
  <c r="I1600" i="1" s="1"/>
  <c r="I1601" i="1" a="1"/>
  <c r="I1601" i="1" s="1"/>
  <c r="I1602" i="1" a="1"/>
  <c r="I1602" i="1" s="1"/>
  <c r="I1603" i="1" a="1"/>
  <c r="I1603" i="1" s="1"/>
  <c r="I1604" i="1" a="1"/>
  <c r="I1604" i="1" s="1"/>
  <c r="I1605" i="1" a="1"/>
  <c r="I1605" i="1" s="1"/>
  <c r="I1606" i="1" a="1"/>
  <c r="I1606" i="1" s="1"/>
  <c r="I1607" i="1" a="1"/>
  <c r="I1607" i="1" s="1"/>
  <c r="I1608" i="1" a="1"/>
  <c r="I1608" i="1" s="1"/>
  <c r="I1609" i="1" a="1"/>
  <c r="I1609" i="1" s="1"/>
  <c r="I1610" i="1" a="1"/>
  <c r="I1610" i="1" s="1"/>
  <c r="I1611" i="1" a="1"/>
  <c r="I1611" i="1" s="1"/>
  <c r="I1612" i="1" a="1"/>
  <c r="I1612" i="1" s="1"/>
  <c r="I1613" i="1" a="1"/>
  <c r="I1613" i="1" s="1"/>
  <c r="I1614" i="1" a="1"/>
  <c r="I1614" i="1" s="1"/>
  <c r="I1615" i="1" a="1"/>
  <c r="I1615" i="1" s="1"/>
  <c r="I1616" i="1" a="1"/>
  <c r="I1616" i="1" s="1"/>
  <c r="I1617" i="1" a="1"/>
  <c r="I1617" i="1" s="1"/>
  <c r="I1618" i="1" a="1"/>
  <c r="I1618" i="1" s="1"/>
  <c r="I1619" i="1" a="1"/>
  <c r="I1619" i="1" s="1"/>
  <c r="I1620" i="1" a="1"/>
  <c r="I1620" i="1" s="1"/>
  <c r="I1621" i="1" a="1"/>
  <c r="I1621" i="1" s="1"/>
  <c r="I1622" i="1" a="1"/>
  <c r="I1622" i="1" s="1"/>
  <c r="I1623" i="1" a="1"/>
  <c r="I1623" i="1" s="1"/>
  <c r="I1624" i="1" a="1"/>
  <c r="I1624" i="1" s="1"/>
  <c r="I1625" i="1" a="1"/>
  <c r="I1625" i="1" s="1"/>
  <c r="I1626" i="1" a="1"/>
  <c r="I1626" i="1" s="1"/>
  <c r="I1627" i="1" a="1"/>
  <c r="I1627" i="1" s="1"/>
  <c r="I1628" i="1" a="1"/>
  <c r="I1628" i="1" s="1"/>
  <c r="I1629" i="1" a="1"/>
  <c r="I1629" i="1" s="1"/>
  <c r="I1630" i="1" a="1"/>
  <c r="I1630" i="1" s="1"/>
  <c r="I1631" i="1" a="1"/>
  <c r="I1631" i="1" s="1"/>
  <c r="I1632" i="1" a="1"/>
  <c r="I1632" i="1" s="1"/>
  <c r="I1633" i="1" a="1"/>
  <c r="I1633" i="1" s="1"/>
  <c r="I1634" i="1" a="1"/>
  <c r="I1634" i="1" s="1"/>
  <c r="I1635" i="1" a="1"/>
  <c r="I1635" i="1" s="1"/>
  <c r="I1636" i="1" a="1"/>
  <c r="I1636" i="1" s="1"/>
  <c r="I1637" i="1" a="1"/>
  <c r="I1637" i="1" s="1"/>
  <c r="I1638" i="1" a="1"/>
  <c r="I1638" i="1" s="1"/>
  <c r="I1639" i="1" a="1"/>
  <c r="I1639" i="1" s="1"/>
  <c r="I1640" i="1" a="1"/>
  <c r="I1640" i="1" s="1"/>
  <c r="I1641" i="1" a="1"/>
  <c r="I1641" i="1" s="1"/>
  <c r="I1642" i="1" a="1"/>
  <c r="I1642" i="1" s="1"/>
  <c r="I1643" i="1" a="1"/>
  <c r="I1643" i="1" s="1"/>
  <c r="I1644" i="1" a="1"/>
  <c r="I1644" i="1" s="1"/>
  <c r="I1645" i="1" a="1"/>
  <c r="I1645" i="1" s="1"/>
  <c r="I1646" i="1" a="1"/>
  <c r="I1646" i="1" s="1"/>
  <c r="I1647" i="1" a="1"/>
  <c r="I1647" i="1" s="1"/>
  <c r="I1648" i="1" a="1"/>
  <c r="I1648" i="1" s="1"/>
  <c r="I1649" i="1" a="1"/>
  <c r="I1649" i="1" s="1"/>
  <c r="I1650" i="1" a="1"/>
  <c r="I1650" i="1" s="1"/>
  <c r="I1651" i="1" a="1"/>
  <c r="I1651"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D745" i="1" l="1"/>
  <c r="D713" i="1"/>
  <c r="E1378" i="1"/>
  <c r="E1105" i="1"/>
  <c r="E812" i="1"/>
  <c r="D1081" i="1"/>
  <c r="D721" i="1"/>
  <c r="D705" i="1"/>
  <c r="E1057" i="1"/>
  <c r="E793" i="1"/>
  <c r="E737" i="1"/>
  <c r="D697" i="1"/>
  <c r="E1499" i="1"/>
  <c r="E1179" i="1"/>
  <c r="E727" i="1"/>
  <c r="E707" i="1"/>
  <c r="E639" i="1"/>
  <c r="D983" i="1"/>
  <c r="D751" i="1"/>
  <c r="D719" i="1"/>
  <c r="E1235" i="1"/>
  <c r="E1171" i="1"/>
  <c r="E759" i="1"/>
  <c r="E743" i="1"/>
  <c r="E735" i="1"/>
  <c r="E703" i="1"/>
  <c r="E647" i="1"/>
  <c r="D1211" i="1"/>
  <c r="E1571" i="1"/>
  <c r="E1427" i="1"/>
  <c r="E1195" i="1"/>
  <c r="E1063" i="1"/>
  <c r="E695" i="1"/>
  <c r="E631" i="1"/>
  <c r="D1167" i="1"/>
  <c r="D651" i="1"/>
  <c r="E1085" i="1"/>
  <c r="E1025" i="1"/>
  <c r="E749" i="1"/>
  <c r="E741" i="1"/>
  <c r="D1509" i="1"/>
  <c r="D1117" i="1"/>
  <c r="D1077" i="1"/>
  <c r="D809" i="1"/>
  <c r="E1017" i="1"/>
  <c r="E757" i="1"/>
  <c r="E733" i="1"/>
  <c r="E725" i="1"/>
  <c r="D1097" i="1"/>
  <c r="D797" i="1"/>
  <c r="D709" i="1"/>
  <c r="D701" i="1"/>
  <c r="E1109" i="1"/>
  <c r="E1013" i="1"/>
  <c r="E805" i="1"/>
  <c r="D1093" i="1"/>
  <c r="D1037" i="1"/>
  <c r="D753" i="1"/>
  <c r="E1440" i="1"/>
  <c r="E1392" i="1"/>
  <c r="E1197" i="1"/>
  <c r="E1156" i="1"/>
  <c r="E1101" i="1"/>
  <c r="E1021" i="1"/>
  <c r="D1400" i="1"/>
  <c r="D1113" i="1"/>
  <c r="D1089" i="1"/>
  <c r="D1041" i="1"/>
  <c r="D1029" i="1"/>
  <c r="D868" i="1"/>
  <c r="E1548" i="1"/>
  <c r="E1448" i="1"/>
  <c r="E1132" i="1"/>
  <c r="E840" i="1"/>
  <c r="D1517" i="1"/>
  <c r="D860" i="1"/>
  <c r="E1010" i="1"/>
  <c r="E1521" i="1"/>
  <c r="E1356" i="1"/>
  <c r="E1274" i="1"/>
  <c r="E1191" i="1"/>
  <c r="E1128" i="1"/>
  <c r="E926" i="1"/>
  <c r="E784" i="1"/>
  <c r="E760" i="1"/>
  <c r="E604" i="1"/>
  <c r="D1506" i="1"/>
  <c r="D1258" i="1"/>
  <c r="D1207" i="1"/>
  <c r="D982" i="1"/>
  <c r="E1344" i="1"/>
  <c r="E1270" i="1"/>
  <c r="E1159" i="1"/>
  <c r="D1124" i="1"/>
  <c r="D875" i="1"/>
  <c r="E1474" i="1"/>
  <c r="E994" i="1"/>
  <c r="E907" i="1"/>
  <c r="D966" i="1"/>
  <c r="D819" i="1"/>
  <c r="D668" i="1"/>
  <c r="E1244" i="1"/>
  <c r="E831" i="1"/>
  <c r="D934" i="1"/>
  <c r="D863" i="1"/>
  <c r="D688" i="1"/>
  <c r="D676" i="1"/>
  <c r="E1572" i="1"/>
  <c r="E1373" i="1"/>
  <c r="E942" i="1"/>
  <c r="E871" i="1"/>
  <c r="E815" i="1"/>
  <c r="D911" i="1"/>
  <c r="D803" i="1"/>
  <c r="D768" i="1"/>
  <c r="E1510" i="1"/>
  <c r="E1455" i="1"/>
  <c r="E1431" i="1"/>
  <c r="E1006" i="1"/>
  <c r="E990" i="1"/>
  <c r="E954" i="1"/>
  <c r="E938" i="1"/>
  <c r="E918" i="1"/>
  <c r="E903" i="1"/>
  <c r="E867" i="1"/>
  <c r="E851" i="1"/>
  <c r="E827" i="1"/>
  <c r="E680" i="1"/>
  <c r="E672" i="1"/>
  <c r="E664" i="1"/>
  <c r="E656" i="1"/>
  <c r="E628" i="1"/>
  <c r="E596" i="1"/>
  <c r="D1541" i="1"/>
  <c r="D1329" i="1"/>
  <c r="D978" i="1"/>
  <c r="D930" i="1"/>
  <c r="D624" i="1"/>
  <c r="E1184" i="1"/>
  <c r="E1002" i="1"/>
  <c r="E950" i="1"/>
  <c r="E914" i="1"/>
  <c r="E823" i="1"/>
  <c r="E811" i="1"/>
  <c r="E780" i="1"/>
  <c r="E764" i="1"/>
  <c r="E600" i="1"/>
  <c r="D1462" i="1"/>
  <c r="D974" i="1"/>
  <c r="D859" i="1"/>
  <c r="E1622" i="1"/>
  <c r="E1533" i="1"/>
  <c r="E1341" i="1"/>
  <c r="E1224" i="1"/>
  <c r="E998" i="1"/>
  <c r="E970" i="1"/>
  <c r="E946" i="1"/>
  <c r="E835" i="1"/>
  <c r="E807" i="1"/>
  <c r="E772" i="1"/>
  <c r="E684" i="1"/>
  <c r="E660" i="1"/>
  <c r="E608" i="1"/>
  <c r="E592" i="1"/>
  <c r="D891" i="1"/>
  <c r="D616" i="1"/>
  <c r="E801" i="1"/>
  <c r="E785" i="1"/>
  <c r="E778" i="1"/>
  <c r="D789" i="1"/>
  <c r="D766" i="1"/>
  <c r="E1559" i="1"/>
  <c r="E1513" i="1"/>
  <c r="E774" i="1"/>
  <c r="D698" i="1"/>
  <c r="E1495" i="1"/>
  <c r="E1138" i="1"/>
  <c r="D1444" i="1"/>
  <c r="E1483" i="1"/>
  <c r="E1394" i="1"/>
  <c r="D1620" i="1"/>
  <c r="E1568" i="1"/>
  <c r="E1525" i="1"/>
  <c r="E1514" i="1"/>
  <c r="E1478" i="1"/>
  <c r="E1263" i="1"/>
  <c r="E1232" i="1"/>
  <c r="E1074" i="1"/>
  <c r="E1022" i="1"/>
  <c r="E995" i="1"/>
  <c r="E923" i="1"/>
  <c r="E884" i="1"/>
  <c r="E804" i="1"/>
  <c r="E777" i="1"/>
  <c r="E754" i="1"/>
  <c r="E746" i="1"/>
  <c r="E730" i="1"/>
  <c r="E702" i="1"/>
  <c r="E635" i="1"/>
  <c r="E591" i="1"/>
  <c r="D1345" i="1"/>
  <c r="D1176" i="1"/>
  <c r="D1030" i="1"/>
  <c r="D912" i="1"/>
  <c r="D864" i="1"/>
  <c r="D856" i="1"/>
  <c r="D848" i="1"/>
  <c r="D820" i="1"/>
  <c r="D800" i="1"/>
  <c r="D726" i="1"/>
  <c r="D714" i="1"/>
  <c r="D611" i="1"/>
  <c r="D595" i="1"/>
  <c r="E1592" i="1"/>
  <c r="E1537" i="1"/>
  <c r="E1458" i="1"/>
  <c r="E1259" i="1"/>
  <c r="E1137" i="1"/>
  <c r="E808" i="1"/>
  <c r="E706" i="1"/>
  <c r="E627" i="1"/>
  <c r="E619" i="1"/>
  <c r="D1545" i="1"/>
  <c r="D1518" i="1"/>
  <c r="D1011" i="1"/>
  <c r="D836" i="1"/>
  <c r="E1628" i="1"/>
  <c r="E1529" i="1"/>
  <c r="E1482" i="1"/>
  <c r="E1466" i="1"/>
  <c r="E1361" i="1"/>
  <c r="E1317" i="1"/>
  <c r="E1212" i="1"/>
  <c r="E955" i="1"/>
  <c r="E892" i="1"/>
  <c r="E623" i="1"/>
  <c r="E603" i="1"/>
  <c r="D1597" i="1"/>
  <c r="D1369" i="1"/>
  <c r="D1313" i="1"/>
  <c r="D1141" i="1"/>
  <c r="D1018" i="1"/>
  <c r="D1003" i="1"/>
  <c r="D935" i="1"/>
  <c r="D904" i="1"/>
  <c r="D761" i="1"/>
  <c r="E1464" i="1"/>
  <c r="E1586" i="1"/>
  <c r="E1293" i="1"/>
  <c r="D1297" i="1"/>
  <c r="E1583" i="1"/>
  <c r="E1565" i="1"/>
  <c r="E1507" i="1"/>
  <c r="E1491" i="1"/>
  <c r="E1479" i="1"/>
  <c r="E1471" i="1"/>
  <c r="E1411" i="1"/>
  <c r="E1398" i="1"/>
  <c r="E1150" i="1"/>
  <c r="D1528" i="1"/>
  <c r="D1354" i="1"/>
  <c r="D1319" i="1"/>
  <c r="D1276" i="1"/>
  <c r="D1072" i="1"/>
  <c r="E1636" i="1"/>
  <c r="E1617" i="1"/>
  <c r="E1522" i="1"/>
  <c r="E1487" i="1"/>
  <c r="E1143" i="1"/>
  <c r="E1036" i="1"/>
  <c r="D1644" i="1"/>
  <c r="D1410" i="1"/>
  <c r="D981" i="1"/>
  <c r="E1472" i="1"/>
  <c r="E1367" i="1"/>
  <c r="E1289" i="1"/>
  <c r="E1084" i="1"/>
  <c r="E957" i="1"/>
  <c r="E898" i="1"/>
  <c r="D1433" i="1"/>
  <c r="D989" i="1"/>
  <c r="D961" i="1"/>
  <c r="E1610" i="1"/>
  <c r="E1327" i="1"/>
  <c r="E1311" i="1"/>
  <c r="E1285" i="1"/>
  <c r="E1123" i="1"/>
  <c r="E1024" i="1"/>
  <c r="E917" i="1"/>
  <c r="E906" i="1"/>
  <c r="E842" i="1"/>
  <c r="D1001" i="1"/>
  <c r="D937" i="1"/>
  <c r="D874" i="1"/>
  <c r="D830" i="1"/>
  <c r="E1375" i="1"/>
  <c r="E1323" i="1"/>
  <c r="E1135" i="1"/>
  <c r="E969" i="1"/>
  <c r="E925" i="1"/>
  <c r="E886" i="1"/>
  <c r="D1453" i="1"/>
  <c r="D1426" i="1"/>
  <c r="D1028" i="1"/>
  <c r="D949" i="1"/>
  <c r="D838" i="1"/>
  <c r="E1630" i="1"/>
  <c r="E1615" i="1"/>
  <c r="E1591" i="1"/>
  <c r="E1579" i="1"/>
  <c r="E1555" i="1"/>
  <c r="E1524" i="1"/>
  <c r="E1485" i="1"/>
  <c r="E1434" i="1"/>
  <c r="E1423" i="1"/>
  <c r="E1388" i="1"/>
  <c r="E1364" i="1"/>
  <c r="E1352" i="1"/>
  <c r="E1337" i="1"/>
  <c r="E1280" i="1"/>
  <c r="E1272" i="1"/>
  <c r="E1261" i="1"/>
  <c r="E1139" i="1"/>
  <c r="E1120" i="1"/>
  <c r="E1032" i="1"/>
  <c r="E1016" i="1"/>
  <c r="E1009" i="1"/>
  <c r="E985" i="1"/>
  <c r="E977" i="1"/>
  <c r="E941" i="1"/>
  <c r="E933" i="1"/>
  <c r="E894" i="1"/>
  <c r="E834" i="1"/>
  <c r="E826" i="1"/>
  <c r="E818" i="1"/>
  <c r="E685" i="1"/>
  <c r="D1587" i="1"/>
  <c r="D1442" i="1"/>
  <c r="D1396" i="1"/>
  <c r="D1360" i="1"/>
  <c r="D1291" i="1"/>
  <c r="D1234" i="1"/>
  <c r="D1060" i="1"/>
  <c r="D997" i="1"/>
  <c r="D945" i="1"/>
  <c r="D921" i="1"/>
  <c r="D902" i="1"/>
  <c r="D625" i="1"/>
  <c r="D605" i="1"/>
  <c r="E1618" i="1"/>
  <c r="E1611" i="1"/>
  <c r="E1575" i="1"/>
  <c r="E1446" i="1"/>
  <c r="E1419" i="1"/>
  <c r="E1404" i="1"/>
  <c r="E1384" i="1"/>
  <c r="E1333" i="1"/>
  <c r="E1321" i="1"/>
  <c r="E1303" i="1"/>
  <c r="E1287" i="1"/>
  <c r="E1151" i="1"/>
  <c r="E1131" i="1"/>
  <c r="E993" i="1"/>
  <c r="E973" i="1"/>
  <c r="E965" i="1"/>
  <c r="E882" i="1"/>
  <c r="E794" i="1"/>
  <c r="D1268" i="1"/>
  <c r="D1056" i="1"/>
  <c r="D1005" i="1"/>
  <c r="D878" i="1"/>
  <c r="D870" i="1"/>
  <c r="D846" i="1"/>
  <c r="E1624" i="1"/>
  <c r="E1563" i="1"/>
  <c r="E1550" i="1"/>
  <c r="E1540" i="1"/>
  <c r="E1415" i="1"/>
  <c r="E1380" i="1"/>
  <c r="E1368" i="1"/>
  <c r="E1246" i="1"/>
  <c r="E1044" i="1"/>
  <c r="E1020" i="1"/>
  <c r="E953" i="1"/>
  <c r="E890" i="1"/>
  <c r="E822" i="1"/>
  <c r="E637" i="1"/>
  <c r="D1609" i="1"/>
  <c r="D1536" i="1"/>
  <c r="D1493" i="1"/>
  <c r="D1222" i="1"/>
  <c r="D1104" i="1"/>
  <c r="D1048" i="1"/>
  <c r="E1437" i="1"/>
  <c r="E1430" i="1"/>
  <c r="E1422" i="1"/>
  <c r="E1414" i="1"/>
  <c r="E1359" i="1"/>
  <c r="E1351" i="1"/>
  <c r="E1091" i="1"/>
  <c r="E821" i="1"/>
  <c r="E669" i="1"/>
  <c r="D1635" i="1"/>
  <c r="D1598" i="1"/>
  <c r="D1551" i="1"/>
  <c r="D1336" i="1"/>
  <c r="D1221" i="1"/>
  <c r="D1051" i="1"/>
  <c r="D984" i="1"/>
  <c r="D783" i="1"/>
  <c r="E1629" i="1"/>
  <c r="E1535" i="1"/>
  <c r="E1468" i="1"/>
  <c r="E1460" i="1"/>
  <c r="E1371" i="1"/>
  <c r="E1363" i="1"/>
  <c r="E1348" i="1"/>
  <c r="E1340" i="1"/>
  <c r="E1193" i="1"/>
  <c r="E1165" i="1"/>
  <c r="E1154" i="1"/>
  <c r="E1142" i="1"/>
  <c r="E976" i="1"/>
  <c r="D1233" i="1"/>
  <c r="D1217" i="1"/>
  <c r="D681" i="1"/>
  <c r="E1637" i="1"/>
  <c r="E1500" i="1"/>
  <c r="E1488" i="1"/>
  <c r="E1441" i="1"/>
  <c r="E1418" i="1"/>
  <c r="E1355" i="1"/>
  <c r="E1316" i="1"/>
  <c r="E1267" i="1"/>
  <c r="E1252" i="1"/>
  <c r="E1213" i="1"/>
  <c r="E1201" i="1"/>
  <c r="E1173" i="1"/>
  <c r="E1161" i="1"/>
  <c r="E763" i="1"/>
  <c r="E653" i="1"/>
  <c r="E617" i="1"/>
  <c r="D1623" i="1"/>
  <c r="D1189" i="1"/>
  <c r="D1111" i="1"/>
  <c r="D1079" i="1"/>
  <c r="D645" i="1"/>
  <c r="D1180" i="1"/>
  <c r="E1180" i="1"/>
  <c r="D1223" i="1"/>
  <c r="E1223" i="1"/>
  <c r="D1183" i="1"/>
  <c r="E1183" i="1"/>
  <c r="D1501" i="1"/>
  <c r="E1501" i="1"/>
  <c r="E1621" i="1"/>
  <c r="E1606" i="1"/>
  <c r="E1574" i="1"/>
  <c r="E1566" i="1"/>
  <c r="E1504" i="1"/>
  <c r="E1497" i="1"/>
  <c r="E1489" i="1"/>
  <c r="E1461" i="1"/>
  <c r="E1416" i="1"/>
  <c r="E1365" i="1"/>
  <c r="E1349" i="1"/>
  <c r="E1310" i="1"/>
  <c r="E1300" i="1"/>
  <c r="E1236" i="1"/>
  <c r="E1228" i="1"/>
  <c r="E1202" i="1"/>
  <c r="E1186" i="1"/>
  <c r="E1087" i="1"/>
  <c r="E1059" i="1"/>
  <c r="E1035" i="1"/>
  <c r="E905" i="1"/>
  <c r="E881" i="1"/>
  <c r="E779" i="1"/>
  <c r="E767" i="1"/>
  <c r="E689" i="1"/>
  <c r="E673" i="1"/>
  <c r="E641" i="1"/>
  <c r="E609" i="1"/>
  <c r="D1578" i="1"/>
  <c r="D1512" i="1"/>
  <c r="D1338" i="1"/>
  <c r="D1330" i="1"/>
  <c r="D1304" i="1"/>
  <c r="D1292" i="1"/>
  <c r="D1210" i="1"/>
  <c r="D1194" i="1"/>
  <c r="D1149" i="1"/>
  <c r="D1119" i="1"/>
  <c r="D1107" i="1"/>
  <c r="D1095" i="1"/>
  <c r="D1071" i="1"/>
  <c r="D992" i="1"/>
  <c r="D913" i="1"/>
  <c r="D893" i="1"/>
  <c r="D829" i="1"/>
  <c r="D790" i="1"/>
  <c r="D613" i="1"/>
  <c r="D597" i="1"/>
  <c r="D589" i="1"/>
  <c r="E1633" i="1"/>
  <c r="E1625" i="1"/>
  <c r="E1602" i="1"/>
  <c r="E1590" i="1"/>
  <c r="E1547" i="1"/>
  <c r="E1539" i="1"/>
  <c r="E1353" i="1"/>
  <c r="E1262" i="1"/>
  <c r="E1043" i="1"/>
  <c r="E920" i="1"/>
  <c r="E798" i="1"/>
  <c r="E771" i="1"/>
  <c r="E756" i="1"/>
  <c r="E677" i="1"/>
  <c r="E661" i="1"/>
  <c r="E621" i="1"/>
  <c r="D1594" i="1"/>
  <c r="D1562" i="1"/>
  <c r="D1443" i="1"/>
  <c r="D1075" i="1"/>
  <c r="D1067" i="1"/>
  <c r="D1031" i="1"/>
  <c r="D845" i="1"/>
  <c r="D665" i="1"/>
  <c r="D629" i="1"/>
  <c r="E1451" i="1"/>
  <c r="E1405" i="1"/>
  <c r="E1357" i="1"/>
  <c r="E1296" i="1"/>
  <c r="E1225" i="1"/>
  <c r="E1218" i="1"/>
  <c r="E1190" i="1"/>
  <c r="E1153" i="1"/>
  <c r="E1055" i="1"/>
  <c r="E786" i="1"/>
  <c r="E649" i="1"/>
  <c r="E601" i="1"/>
  <c r="E593" i="1"/>
  <c r="D952" i="1"/>
  <c r="D940" i="1"/>
  <c r="D814" i="1"/>
  <c r="D626" i="1"/>
  <c r="E626" i="1"/>
  <c r="E1651" i="1"/>
  <c r="E1569" i="1"/>
  <c r="E1553" i="1"/>
  <c r="E1526" i="1"/>
  <c r="E1511" i="1"/>
  <c r="E1492" i="1"/>
  <c r="E1476" i="1"/>
  <c r="E1465" i="1"/>
  <c r="E1420" i="1"/>
  <c r="E1393" i="1"/>
  <c r="E1385" i="1"/>
  <c r="E1320" i="1"/>
  <c r="E1294" i="1"/>
  <c r="E1264" i="1"/>
  <c r="E1196" i="1"/>
  <c r="E1178" i="1"/>
  <c r="E1148" i="1"/>
  <c r="E1125" i="1"/>
  <c r="E1106" i="1"/>
  <c r="E1090" i="1"/>
  <c r="E1078" i="1"/>
  <c r="E1066" i="1"/>
  <c r="E1058" i="1"/>
  <c r="E1050" i="1"/>
  <c r="E1042" i="1"/>
  <c r="E1026" i="1"/>
  <c r="E999" i="1"/>
  <c r="E975" i="1"/>
  <c r="E927" i="1"/>
  <c r="E908" i="1"/>
  <c r="E885" i="1"/>
  <c r="E857" i="1"/>
  <c r="E825" i="1"/>
  <c r="D1608" i="1"/>
  <c r="D1457" i="1"/>
  <c r="D1412" i="1"/>
  <c r="D1381" i="1"/>
  <c r="D1350" i="1"/>
  <c r="D1283" i="1"/>
  <c r="D1174" i="1"/>
  <c r="D1155" i="1"/>
  <c r="D1102" i="1"/>
  <c r="D1054" i="1"/>
  <c r="D1046" i="1"/>
  <c r="D987" i="1"/>
  <c r="D967" i="1"/>
  <c r="D959" i="1"/>
  <c r="E1647" i="1"/>
  <c r="E1561" i="1"/>
  <c r="E1530" i="1"/>
  <c r="E1515" i="1"/>
  <c r="E1480" i="1"/>
  <c r="E1469" i="1"/>
  <c r="E1454" i="1"/>
  <c r="E1435" i="1"/>
  <c r="E1424" i="1"/>
  <c r="E1409" i="1"/>
  <c r="E1397" i="1"/>
  <c r="E1358" i="1"/>
  <c r="E1324" i="1"/>
  <c r="E1286" i="1"/>
  <c r="E1242" i="1"/>
  <c r="E1181" i="1"/>
  <c r="E1158" i="1"/>
  <c r="E1082" i="1"/>
  <c r="E1014" i="1"/>
  <c r="E947" i="1"/>
  <c r="E897" i="1"/>
  <c r="E877" i="1"/>
  <c r="E841" i="1"/>
  <c r="D1616" i="1"/>
  <c r="D1542" i="1"/>
  <c r="D1447" i="1"/>
  <c r="D1118" i="1"/>
  <c r="D971" i="1"/>
  <c r="D817" i="1"/>
  <c r="E1643" i="1"/>
  <c r="E1588" i="1"/>
  <c r="E1519" i="1"/>
  <c r="E1484" i="1"/>
  <c r="E1428" i="1"/>
  <c r="E1401" i="1"/>
  <c r="E1389" i="1"/>
  <c r="E1343" i="1"/>
  <c r="E1290" i="1"/>
  <c r="E1208" i="1"/>
  <c r="E1200" i="1"/>
  <c r="E1129" i="1"/>
  <c r="E1094" i="1"/>
  <c r="E1086" i="1"/>
  <c r="E1070" i="1"/>
  <c r="E1062" i="1"/>
  <c r="E1038" i="1"/>
  <c r="E991" i="1"/>
  <c r="E951" i="1"/>
  <c r="E931" i="1"/>
  <c r="E919" i="1"/>
  <c r="E889" i="1"/>
  <c r="E775" i="1"/>
  <c r="D1619" i="1"/>
  <c r="D1275" i="1"/>
  <c r="D1532" i="1"/>
  <c r="E1532" i="1"/>
  <c r="D1231" i="1"/>
  <c r="E1231" i="1"/>
  <c r="D1632" i="1"/>
  <c r="E1632" i="1"/>
  <c r="D1605" i="1"/>
  <c r="E1605" i="1"/>
  <c r="D1249" i="1"/>
  <c r="E1249" i="1"/>
  <c r="D833" i="1"/>
  <c r="E833" i="1"/>
  <c r="D1408" i="1"/>
  <c r="E1408" i="1"/>
  <c r="E1645" i="1"/>
  <c r="E1607" i="1"/>
  <c r="E1554" i="1"/>
  <c r="E1543" i="1"/>
  <c r="D1641" i="1"/>
  <c r="D1576" i="1"/>
  <c r="D1116" i="1"/>
  <c r="E1116" i="1"/>
  <c r="D1108" i="1"/>
  <c r="E1108" i="1"/>
  <c r="D1080" i="1"/>
  <c r="E1080" i="1"/>
  <c r="D1076" i="1"/>
  <c r="E1076" i="1"/>
  <c r="D1073" i="1"/>
  <c r="E1073" i="1"/>
  <c r="D1045" i="1"/>
  <c r="E1045" i="1"/>
  <c r="D1004" i="1"/>
  <c r="E1004" i="1"/>
  <c r="D1000" i="1"/>
  <c r="E1000" i="1"/>
  <c r="D996" i="1"/>
  <c r="E996" i="1"/>
  <c r="D988" i="1"/>
  <c r="E988" i="1"/>
  <c r="D916" i="1"/>
  <c r="E916" i="1"/>
  <c r="E1631" i="1"/>
  <c r="E1627" i="1"/>
  <c r="E1601" i="1"/>
  <c r="E1593" i="1"/>
  <c r="E1589" i="1"/>
  <c r="E1585" i="1"/>
  <c r="E1449" i="1"/>
  <c r="E1445" i="1"/>
  <c r="E1335" i="1"/>
  <c r="D1362" i="1"/>
  <c r="D1168" i="1"/>
  <c r="E1168" i="1"/>
  <c r="D843" i="1"/>
  <c r="E843" i="1"/>
  <c r="E1649" i="1"/>
  <c r="E1557" i="1"/>
  <c r="E1505" i="1"/>
  <c r="E1494" i="1"/>
  <c r="E1490" i="1"/>
  <c r="E1486" i="1"/>
  <c r="E1467" i="1"/>
  <c r="E1463" i="1"/>
  <c r="E1459" i="1"/>
  <c r="E1456" i="1"/>
  <c r="E1452" i="1"/>
  <c r="E1432" i="1"/>
  <c r="E1429" i="1"/>
  <c r="E1425" i="1"/>
  <c r="E1383" i="1"/>
  <c r="E1376" i="1"/>
  <c r="E1325" i="1"/>
  <c r="E1307" i="1"/>
  <c r="E1299" i="1"/>
  <c r="E1162" i="1"/>
  <c r="E1061" i="1"/>
  <c r="E1049" i="1"/>
  <c r="E956" i="1"/>
  <c r="E948" i="1"/>
  <c r="E944" i="1"/>
  <c r="E828" i="1"/>
  <c r="E824" i="1"/>
  <c r="D1069" i="1"/>
  <c r="D839" i="1"/>
  <c r="D896" i="1"/>
  <c r="E896" i="1"/>
  <c r="E888" i="1"/>
  <c r="D888" i="1"/>
  <c r="D773" i="1"/>
  <c r="E773" i="1"/>
  <c r="D769" i="1"/>
  <c r="E769" i="1"/>
  <c r="D765" i="1"/>
  <c r="E765" i="1"/>
  <c r="D758" i="1"/>
  <c r="E758" i="1"/>
  <c r="E1638" i="1"/>
  <c r="E1604" i="1"/>
  <c r="E1581" i="1"/>
  <c r="E1508" i="1"/>
  <c r="E1498" i="1"/>
  <c r="E1470" i="1"/>
  <c r="E1436" i="1"/>
  <c r="E1387" i="1"/>
  <c r="E1370" i="1"/>
  <c r="E1366" i="1"/>
  <c r="E1339" i="1"/>
  <c r="E1230" i="1"/>
  <c r="E1216" i="1"/>
  <c r="E1112" i="1"/>
  <c r="E1100" i="1"/>
  <c r="E1092" i="1"/>
  <c r="E1065" i="1"/>
  <c r="E1053" i="1"/>
  <c r="E980" i="1"/>
  <c r="E968" i="1"/>
  <c r="D960" i="1"/>
  <c r="E1544" i="1"/>
  <c r="D1544" i="1"/>
  <c r="E1305" i="1"/>
  <c r="D1305" i="1"/>
  <c r="E1203" i="1"/>
  <c r="D1203" i="1"/>
  <c r="D929" i="1"/>
  <c r="E929" i="1"/>
  <c r="D606" i="1"/>
  <c r="E606" i="1"/>
  <c r="D1546" i="1"/>
  <c r="E1546" i="1"/>
  <c r="D1531" i="1"/>
  <c r="E1531" i="1"/>
  <c r="D1421" i="1"/>
  <c r="E1421" i="1"/>
  <c r="D1413" i="1"/>
  <c r="E1413" i="1"/>
  <c r="D1399" i="1"/>
  <c r="E1399" i="1"/>
  <c r="D1391" i="1"/>
  <c r="E1391" i="1"/>
  <c r="E1273" i="1"/>
  <c r="D1273" i="1"/>
  <c r="D1257" i="1"/>
  <c r="E1257" i="1"/>
  <c r="D1251" i="1"/>
  <c r="E1251" i="1"/>
  <c r="E1237" i="1"/>
  <c r="D1237" i="1"/>
  <c r="D1220" i="1"/>
  <c r="E1220" i="1"/>
  <c r="D1188" i="1"/>
  <c r="E1188" i="1"/>
  <c r="D1175" i="1"/>
  <c r="E1175" i="1"/>
  <c r="D1169" i="1"/>
  <c r="E1169" i="1"/>
  <c r="E1136" i="1"/>
  <c r="D1136" i="1"/>
  <c r="E1130" i="1"/>
  <c r="D1130" i="1"/>
  <c r="D880" i="1"/>
  <c r="E880" i="1"/>
  <c r="D876" i="1"/>
  <c r="E876" i="1"/>
  <c r="D873" i="1"/>
  <c r="E873" i="1"/>
  <c r="E862" i="1"/>
  <c r="D862" i="1"/>
  <c r="D854" i="1"/>
  <c r="E854" i="1"/>
  <c r="D810" i="1"/>
  <c r="E810" i="1"/>
  <c r="D795" i="1"/>
  <c r="E795" i="1"/>
  <c r="E787" i="1"/>
  <c r="D787" i="1"/>
  <c r="D752" i="1"/>
  <c r="E752" i="1"/>
  <c r="D744" i="1"/>
  <c r="E744" i="1"/>
  <c r="D736" i="1"/>
  <c r="E736" i="1"/>
  <c r="D720" i="1"/>
  <c r="E720" i="1"/>
  <c r="D716" i="1"/>
  <c r="E716" i="1"/>
  <c r="E708" i="1"/>
  <c r="D708" i="1"/>
  <c r="D700" i="1"/>
  <c r="E700" i="1"/>
  <c r="D690" i="1"/>
  <c r="E690" i="1"/>
  <c r="D683" i="1"/>
  <c r="E683" i="1"/>
  <c r="D675" i="1"/>
  <c r="E675" i="1"/>
  <c r="D667" i="1"/>
  <c r="E667" i="1"/>
  <c r="D648" i="1"/>
  <c r="E648" i="1"/>
  <c r="D640" i="1"/>
  <c r="E640" i="1"/>
  <c r="D632" i="1"/>
  <c r="E632" i="1"/>
  <c r="E1281" i="1"/>
  <c r="E1023" i="1"/>
  <c r="E1019" i="1"/>
  <c r="E1015" i="1"/>
  <c r="E1012" i="1"/>
  <c r="E1008" i="1"/>
  <c r="D1642" i="1"/>
  <c r="D847" i="1"/>
  <c r="D802" i="1"/>
  <c r="D1567" i="1"/>
  <c r="E1567" i="1"/>
  <c r="D1560" i="1"/>
  <c r="E1560" i="1"/>
  <c r="D1556" i="1"/>
  <c r="E1556" i="1"/>
  <c r="D1552" i="1"/>
  <c r="E1552" i="1"/>
  <c r="D1549" i="1"/>
  <c r="E1549" i="1"/>
  <c r="E1534" i="1"/>
  <c r="D1534" i="1"/>
  <c r="D1417" i="1"/>
  <c r="E1417" i="1"/>
  <c r="D1403" i="1"/>
  <c r="E1403" i="1"/>
  <c r="D1395" i="1"/>
  <c r="E1395" i="1"/>
  <c r="D1288" i="1"/>
  <c r="E1288" i="1"/>
  <c r="D1284" i="1"/>
  <c r="E1284" i="1"/>
  <c r="D1277" i="1"/>
  <c r="E1277" i="1"/>
  <c r="E1269" i="1"/>
  <c r="D1269" i="1"/>
  <c r="E1254" i="1"/>
  <c r="D1254" i="1"/>
  <c r="E1248" i="1"/>
  <c r="D1248" i="1"/>
  <c r="E1241" i="1"/>
  <c r="D1241" i="1"/>
  <c r="D1209" i="1"/>
  <c r="E1209" i="1"/>
  <c r="D1185" i="1"/>
  <c r="E1185" i="1"/>
  <c r="E1182" i="1"/>
  <c r="D1182" i="1"/>
  <c r="E1172" i="1"/>
  <c r="D1172" i="1"/>
  <c r="D1163" i="1"/>
  <c r="E1163" i="1"/>
  <c r="D1144" i="1"/>
  <c r="E1144" i="1"/>
  <c r="D1133" i="1"/>
  <c r="E1133" i="1"/>
  <c r="E1126" i="1"/>
  <c r="D1126" i="1"/>
  <c r="D866" i="1"/>
  <c r="E866" i="1"/>
  <c r="E858" i="1"/>
  <c r="D858" i="1"/>
  <c r="D850" i="1"/>
  <c r="E850" i="1"/>
  <c r="D813" i="1"/>
  <c r="E813" i="1"/>
  <c r="D806" i="1"/>
  <c r="E806" i="1"/>
  <c r="E799" i="1"/>
  <c r="D799" i="1"/>
  <c r="D791" i="1"/>
  <c r="E791" i="1"/>
  <c r="D748" i="1"/>
  <c r="E748" i="1"/>
  <c r="D732" i="1"/>
  <c r="E732" i="1"/>
  <c r="D724" i="1"/>
  <c r="E724" i="1"/>
  <c r="E704" i="1"/>
  <c r="D704" i="1"/>
  <c r="D696" i="1"/>
  <c r="E696" i="1"/>
  <c r="E692" i="1"/>
  <c r="D692" i="1"/>
  <c r="D679" i="1"/>
  <c r="E679" i="1"/>
  <c r="D671" i="1"/>
  <c r="E671" i="1"/>
  <c r="D663" i="1"/>
  <c r="E663" i="1"/>
  <c r="D659" i="1"/>
  <c r="E659" i="1"/>
  <c r="E652" i="1"/>
  <c r="D652" i="1"/>
  <c r="D644" i="1"/>
  <c r="E644" i="1"/>
  <c r="D636" i="1"/>
  <c r="E636" i="1"/>
  <c r="E1538" i="1"/>
  <c r="E816" i="1"/>
  <c r="D1407" i="1"/>
  <c r="D740" i="1"/>
  <c r="D728" i="1"/>
  <c r="D712" i="1"/>
  <c r="D1573" i="1"/>
  <c r="E1573" i="1"/>
  <c r="D1570" i="1"/>
  <c r="E1570" i="1"/>
  <c r="E1206" i="1"/>
  <c r="E1166" i="1"/>
  <c r="E1160" i="1"/>
  <c r="D1527" i="1"/>
  <c r="D1523" i="1"/>
  <c r="D1520" i="1"/>
  <c r="D1516" i="1"/>
  <c r="D1226" i="1"/>
  <c r="D687" i="1"/>
  <c r="E1650" i="1"/>
  <c r="D1650" i="1"/>
  <c r="E1613" i="1"/>
  <c r="D1613" i="1"/>
  <c r="E1603" i="1"/>
  <c r="D1603" i="1"/>
  <c r="D1600" i="1"/>
  <c r="E1600" i="1"/>
  <c r="D1596" i="1"/>
  <c r="E1596" i="1"/>
  <c r="E1584" i="1"/>
  <c r="D1584" i="1"/>
  <c r="D1580" i="1"/>
  <c r="E1580" i="1"/>
  <c r="D1295" i="1"/>
  <c r="E1295" i="1"/>
  <c r="E1260" i="1"/>
  <c r="D1260" i="1"/>
  <c r="D1256" i="1"/>
  <c r="E1256" i="1"/>
  <c r="E1229" i="1"/>
  <c r="D1229" i="1"/>
  <c r="D1219" i="1"/>
  <c r="E1219" i="1"/>
  <c r="D1064" i="1"/>
  <c r="E1064" i="1"/>
  <c r="D936" i="1"/>
  <c r="E936" i="1"/>
  <c r="E895" i="1"/>
  <c r="D895" i="1"/>
  <c r="E887" i="1"/>
  <c r="D887" i="1"/>
  <c r="E883" i="1"/>
  <c r="D883" i="1"/>
  <c r="D879" i="1"/>
  <c r="E879" i="1"/>
  <c r="D872" i="1"/>
  <c r="E872" i="1"/>
  <c r="D861" i="1"/>
  <c r="E861" i="1"/>
  <c r="E1438" i="1"/>
  <c r="E1332" i="1"/>
  <c r="E1308" i="1"/>
  <c r="E1306" i="1"/>
  <c r="E1302" i="1"/>
  <c r="E1298" i="1"/>
  <c r="E1247" i="1"/>
  <c r="E1052" i="1"/>
  <c r="E963" i="1"/>
  <c r="E928" i="1"/>
  <c r="E924" i="1"/>
  <c r="E910" i="1"/>
  <c r="E849" i="1"/>
  <c r="D1379" i="1"/>
  <c r="D1346" i="1"/>
  <c r="E1346" i="1"/>
  <c r="D1328" i="1"/>
  <c r="E1328" i="1"/>
  <c r="E1314" i="1"/>
  <c r="D1314" i="1"/>
  <c r="D1279" i="1"/>
  <c r="E1279" i="1"/>
  <c r="D1271" i="1"/>
  <c r="E1271" i="1"/>
  <c r="D1265" i="1"/>
  <c r="E1265" i="1"/>
  <c r="D1243" i="1"/>
  <c r="E1243" i="1"/>
  <c r="D1239" i="1"/>
  <c r="E1239" i="1"/>
  <c r="D1204" i="1"/>
  <c r="E1204" i="1"/>
  <c r="D1198" i="1"/>
  <c r="E1198" i="1"/>
  <c r="D1177" i="1"/>
  <c r="E1177" i="1"/>
  <c r="D1152" i="1"/>
  <c r="E1152" i="1"/>
  <c r="E1146" i="1"/>
  <c r="D1146" i="1"/>
  <c r="D1114" i="1"/>
  <c r="E1114" i="1"/>
  <c r="E1098" i="1"/>
  <c r="D1098" i="1"/>
  <c r="E1640" i="1"/>
  <c r="E1503" i="1"/>
  <c r="E1481" i="1"/>
  <c r="E1477" i="1"/>
  <c r="E1473" i="1"/>
  <c r="E1390" i="1"/>
  <c r="E1386" i="1"/>
  <c r="E1382" i="1"/>
  <c r="E1347" i="1"/>
  <c r="E1331" i="1"/>
  <c r="E1326" i="1"/>
  <c r="E1322" i="1"/>
  <c r="E1318" i="1"/>
  <c r="E1312" i="1"/>
  <c r="E1301" i="1"/>
  <c r="E1266" i="1"/>
  <c r="E1253" i="1"/>
  <c r="E1240" i="1"/>
  <c r="E865" i="1"/>
  <c r="E853" i="1"/>
  <c r="D899" i="1"/>
  <c r="E962" i="1"/>
  <c r="E958" i="1"/>
  <c r="D939" i="1"/>
  <c r="E1634" i="1"/>
  <c r="D1634" i="1"/>
  <c r="D1374" i="1"/>
  <c r="E1374" i="1"/>
  <c r="D1334" i="1"/>
  <c r="E1334" i="1"/>
  <c r="D1145" i="1"/>
  <c r="E1145" i="1"/>
  <c r="E844" i="1"/>
  <c r="D844" i="1"/>
  <c r="D781" i="1"/>
  <c r="E781" i="1"/>
  <c r="D607" i="1"/>
  <c r="E607" i="1"/>
  <c r="E1648" i="1"/>
  <c r="E1170" i="1"/>
  <c r="E1140" i="1"/>
  <c r="E1099" i="1"/>
  <c r="E657" i="1"/>
  <c r="D1558" i="1"/>
  <c r="D1496" i="1"/>
  <c r="D1372" i="1"/>
  <c r="D1309" i="1"/>
  <c r="D1164" i="1"/>
  <c r="D1134" i="1"/>
  <c r="D1115" i="1"/>
  <c r="D717" i="1"/>
  <c r="E1612" i="1"/>
  <c r="E1577" i="1"/>
  <c r="E1147" i="1"/>
  <c r="E796" i="1"/>
  <c r="E788" i="1"/>
  <c r="E633" i="1"/>
  <c r="D1599" i="1"/>
  <c r="D1245" i="1"/>
  <c r="E1192" i="1"/>
  <c r="D1564" i="1"/>
  <c r="D1502" i="1"/>
  <c r="D1439" i="1"/>
  <c r="E1215" i="1"/>
  <c r="E1199" i="1"/>
  <c r="E1121" i="1"/>
  <c r="D1377" i="1"/>
  <c r="D1315" i="1"/>
  <c r="E1238" i="1"/>
  <c r="E1214" i="1"/>
  <c r="D1083" i="1"/>
  <c r="E1157" i="1"/>
  <c r="E1127" i="1"/>
  <c r="E832" i="1"/>
  <c r="E932" i="1"/>
  <c r="E776" i="1"/>
  <c r="E620" i="1"/>
  <c r="E612" i="1"/>
  <c r="E1646" i="1"/>
  <c r="D1646" i="1"/>
  <c r="D1626" i="1"/>
  <c r="E1626" i="1"/>
  <c r="E1614" i="1"/>
  <c r="D1614" i="1"/>
  <c r="D1595" i="1"/>
  <c r="E1595" i="1"/>
  <c r="E1582" i="1"/>
  <c r="D1582" i="1"/>
  <c r="E1250" i="1"/>
  <c r="D1250" i="1"/>
  <c r="D1205" i="1"/>
  <c r="E1205" i="1"/>
  <c r="D1110" i="1"/>
  <c r="E1110" i="1"/>
  <c r="D1103" i="1"/>
  <c r="E1103" i="1"/>
  <c r="D1096" i="1"/>
  <c r="E1096" i="1"/>
  <c r="D1088" i="1"/>
  <c r="E1088" i="1"/>
  <c r="D1068" i="1"/>
  <c r="E1068" i="1"/>
  <c r="D1047" i="1"/>
  <c r="E1047" i="1"/>
  <c r="E1040" i="1"/>
  <c r="D1040" i="1"/>
  <c r="D1034" i="1"/>
  <c r="E1034" i="1"/>
  <c r="D1027" i="1"/>
  <c r="E1027" i="1"/>
  <c r="D1007" i="1"/>
  <c r="E1007" i="1"/>
  <c r="D986" i="1"/>
  <c r="E986" i="1"/>
  <c r="D979" i="1"/>
  <c r="E979" i="1"/>
  <c r="D972" i="1"/>
  <c r="E972" i="1"/>
  <c r="D964" i="1"/>
  <c r="E964" i="1"/>
  <c r="D943" i="1"/>
  <c r="E943" i="1"/>
  <c r="D922" i="1"/>
  <c r="E922" i="1"/>
  <c r="E915" i="1"/>
  <c r="D915" i="1"/>
  <c r="D909" i="1"/>
  <c r="E909" i="1"/>
  <c r="D901" i="1"/>
  <c r="E901" i="1"/>
  <c r="D869" i="1"/>
  <c r="E869" i="1"/>
  <c r="D837" i="1"/>
  <c r="E837" i="1"/>
  <c r="E1255" i="1"/>
  <c r="D1639" i="1"/>
  <c r="L2" i="13" l="1"/>
  <c r="E2" i="13"/>
  <c r="J3" i="13" a="1"/>
  <c r="J3" i="13" s="1"/>
  <c r="M2" i="13" l="1" a="1"/>
  <c r="M2" i="13" s="1"/>
  <c r="N2" i="13" a="1"/>
  <c r="N2" i="13" s="1"/>
  <c r="B6" i="13"/>
  <c r="F2" i="13" a="1"/>
  <c r="F2" i="13" s="1"/>
  <c r="G2" i="13" a="1"/>
  <c r="G2" i="13" s="1"/>
  <c r="M178" i="1" a="1"/>
  <c r="M178" i="1" s="1"/>
  <c r="M228" i="1" a="1"/>
  <c r="M228" i="1" s="1"/>
  <c r="M330" i="1" a="1"/>
  <c r="M330" i="1" s="1"/>
  <c r="M386" i="1" a="1"/>
  <c r="M386" i="1" s="1"/>
  <c r="M48" i="1" a="1"/>
  <c r="M48" i="1" s="1"/>
  <c r="M179" i="1" a="1"/>
  <c r="M179" i="1" s="1"/>
  <c r="M485" i="1" a="1"/>
  <c r="M485" i="1" s="1"/>
  <c r="M20" i="1" a="1"/>
  <c r="M20" i="1" s="1"/>
  <c r="M331" i="1" a="1"/>
  <c r="M331" i="1" s="1"/>
  <c r="M195" i="1" a="1"/>
  <c r="M195" i="1" s="1"/>
  <c r="M357" i="1" a="1"/>
  <c r="M357" i="1" s="1"/>
  <c r="M227" i="1" a="1"/>
  <c r="M227" i="1" s="1"/>
  <c r="M475" i="1" a="1"/>
  <c r="M475" i="1" s="1"/>
  <c r="M327" i="1" a="1"/>
  <c r="M327" i="1" s="1"/>
  <c r="M57" i="1" a="1"/>
  <c r="M57" i="1" s="1"/>
  <c r="M363" i="1" a="1"/>
  <c r="M363" i="1" s="1"/>
  <c r="M258" i="1" a="1"/>
  <c r="M258" i="1" s="1"/>
  <c r="M414" i="1" a="1"/>
  <c r="M414" i="1" s="1"/>
  <c r="M380" i="1" a="1"/>
  <c r="M380" i="1" s="1"/>
  <c r="M140" i="1" a="1"/>
  <c r="M140" i="1" s="1"/>
  <c r="M352" i="1" a="1"/>
  <c r="M352" i="1" s="1"/>
  <c r="M329" i="1" a="1"/>
  <c r="M329" i="1" s="1"/>
  <c r="M407" i="1" a="1"/>
  <c r="M407" i="1" s="1"/>
  <c r="M58" i="1" a="1"/>
  <c r="M58" i="1" s="1"/>
  <c r="M510" i="1" a="1"/>
  <c r="M510" i="1" s="1"/>
  <c r="M239" i="1" a="1"/>
  <c r="M239" i="1" s="1"/>
  <c r="M209" i="1" a="1"/>
  <c r="M209" i="1" s="1"/>
  <c r="M190" i="1" a="1"/>
  <c r="M190" i="1" s="1"/>
  <c r="M364" i="1" a="1"/>
  <c r="M364" i="1" s="1"/>
  <c r="M333" i="1" a="1"/>
  <c r="M333" i="1" s="1"/>
  <c r="M394" i="1" a="1"/>
  <c r="M394" i="1" s="1"/>
  <c r="M141" i="1" a="1"/>
  <c r="M141" i="1" s="1"/>
  <c r="M139" i="1" a="1"/>
  <c r="M139" i="1" s="1"/>
  <c r="M350" i="1" a="1"/>
  <c r="M350" i="1" s="1"/>
  <c r="M328" i="1" a="1"/>
  <c r="M328" i="1" s="1"/>
  <c r="M144" i="1" a="1"/>
  <c r="M144" i="1" s="1"/>
  <c r="M517" i="1" a="1"/>
  <c r="M517" i="1" s="1"/>
  <c r="M189" i="1" a="1"/>
  <c r="M189" i="1" s="1"/>
  <c r="M370" i="1" a="1"/>
  <c r="M370" i="1" s="1"/>
  <c r="M143" i="1" a="1"/>
  <c r="M143" i="1" s="1"/>
  <c r="M203" i="1" a="1"/>
  <c r="M203" i="1" s="1"/>
  <c r="M446" i="1" a="1"/>
  <c r="M446" i="1" s="1"/>
  <c r="M138" i="1" a="1"/>
  <c r="M138" i="1" s="1"/>
  <c r="M367" i="1" a="1"/>
  <c r="M367" i="1" s="1"/>
  <c r="M433" i="1" a="1"/>
  <c r="M433" i="1" s="1"/>
  <c r="M342" i="1" a="1"/>
  <c r="M342" i="1" s="1"/>
  <c r="M397" i="1" a="1"/>
  <c r="M397" i="1" s="1"/>
  <c r="M332" i="1" a="1"/>
  <c r="M332" i="1" s="1"/>
  <c r="M220" i="1" a="1"/>
  <c r="M220" i="1" s="1"/>
  <c r="M236" i="1" a="1"/>
  <c r="M236" i="1" s="1"/>
  <c r="M142" i="1" a="1"/>
  <c r="M142" i="1" s="1"/>
  <c r="M384" i="1" a="1"/>
  <c r="M384" i="1" s="1"/>
  <c r="M371" i="1" a="1"/>
  <c r="M371" i="1" s="1"/>
  <c r="M366" i="1" a="1"/>
  <c r="M366" i="1" s="1"/>
  <c r="M514" i="1" a="1"/>
  <c r="M514" i="1" s="1"/>
  <c r="M450" i="1" a="1"/>
  <c r="M450" i="1" s="1"/>
  <c r="M55" i="1" a="1"/>
  <c r="M55" i="1" s="1"/>
  <c r="M7" i="1" a="1"/>
  <c r="M7" i="1" s="1"/>
  <c r="M479" i="1" a="1"/>
  <c r="M479" i="1" s="1"/>
  <c r="M325" i="1" a="1"/>
  <c r="M325" i="1" s="1"/>
  <c r="M419" i="1" a="1"/>
  <c r="M419" i="1" s="1"/>
  <c r="M516" i="1" a="1"/>
  <c r="M516" i="1" s="1"/>
  <c r="M247" i="1" a="1"/>
  <c r="M247" i="1" s="1"/>
  <c r="M447" i="1" a="1"/>
  <c r="M447" i="1" s="1"/>
  <c r="M383" i="1" a="1"/>
  <c r="M383" i="1" s="1"/>
  <c r="M372" i="1" a="1"/>
  <c r="M372" i="1" s="1"/>
  <c r="M425" i="1" a="1"/>
  <c r="M425" i="1" s="1"/>
  <c r="M460" i="1" a="1"/>
  <c r="M460" i="1" s="1"/>
  <c r="M409" i="1" a="1"/>
  <c r="M409" i="1" s="1"/>
  <c r="M401" i="1" a="1"/>
  <c r="M401" i="1" s="1"/>
  <c r="M23" i="1" a="1"/>
  <c r="M23" i="1" s="1"/>
  <c r="M135" i="1" a="1"/>
  <c r="M135" i="1" s="1"/>
  <c r="M431" i="1" a="1"/>
  <c r="M431" i="1" s="1"/>
  <c r="M326" i="1" a="1"/>
  <c r="M326" i="1" s="1"/>
  <c r="M428" i="1" a="1"/>
  <c r="M428" i="1" s="1"/>
  <c r="M136" i="1" a="1"/>
  <c r="M136" i="1" s="1"/>
  <c r="M152" i="1" a="1"/>
  <c r="M152" i="1" s="1"/>
  <c r="M211" i="1" a="1"/>
  <c r="M211" i="1" s="1"/>
  <c r="M272" i="1" a="1"/>
  <c r="M272" i="1" s="1"/>
  <c r="M454" i="1" a="1"/>
  <c r="M454" i="1" s="1"/>
  <c r="M221" i="1" a="1"/>
  <c r="M221" i="1" s="1"/>
  <c r="M494" i="1" a="1"/>
  <c r="M494" i="1" s="1"/>
  <c r="M413" i="1" a="1"/>
  <c r="M413" i="1" s="1"/>
  <c r="M334" i="1" a="1"/>
  <c r="M334" i="1" s="1"/>
  <c r="M389" i="1" a="1"/>
  <c r="M389" i="1" s="1"/>
  <c r="M197" i="1" a="1"/>
  <c r="M197" i="1" s="1"/>
  <c r="M234" i="1" a="1"/>
  <c r="M234" i="1" s="1"/>
  <c r="M187" i="1" a="1"/>
  <c r="M187" i="1" s="1"/>
  <c r="M163" i="1" a="1"/>
  <c r="M163" i="1" s="1"/>
  <c r="M324" i="1" a="1"/>
  <c r="M324" i="1" s="1"/>
  <c r="M59" i="1" a="1"/>
  <c r="M59" i="1" s="1"/>
  <c r="M133" i="1" a="1"/>
  <c r="M133" i="1" s="1"/>
  <c r="M8" i="1" a="1"/>
  <c r="M8" i="1" s="1"/>
  <c r="M396" i="1" a="1"/>
  <c r="M396" i="1" s="1"/>
  <c r="M391" i="1" a="1"/>
  <c r="M391" i="1" s="1"/>
  <c r="M437" i="1" a="1"/>
  <c r="M437" i="1" s="1"/>
  <c r="M232" i="1" a="1"/>
  <c r="M232" i="1" s="1"/>
  <c r="M416" i="1" a="1"/>
  <c r="M416" i="1" s="1"/>
  <c r="M124" i="1" a="1"/>
  <c r="M124" i="1" s="1"/>
  <c r="M129" i="1" a="1"/>
  <c r="M129" i="1" s="1"/>
  <c r="M31" i="1" a="1"/>
  <c r="M31" i="1" s="1"/>
  <c r="M132" i="1" a="1"/>
  <c r="M132" i="1" s="1"/>
  <c r="M264" i="1" a="1"/>
  <c r="M264" i="1" s="1"/>
  <c r="M323" i="1" a="1"/>
  <c r="M323" i="1" s="1"/>
  <c r="M127" i="1" a="1"/>
  <c r="M127" i="1" s="1"/>
  <c r="M343" i="1" a="1"/>
  <c r="M343" i="1" s="1"/>
  <c r="M170" i="1" a="1"/>
  <c r="M170" i="1" s="1"/>
  <c r="M134" i="1" a="1"/>
  <c r="M134" i="1" s="1"/>
  <c r="M212" i="1" a="1"/>
  <c r="M212" i="1" s="1"/>
  <c r="M506" i="1" a="1"/>
  <c r="M506" i="1" s="1"/>
  <c r="M43" i="1" a="1"/>
  <c r="M43" i="1" s="1"/>
  <c r="M102" i="1" a="1"/>
  <c r="M102" i="1" s="1"/>
  <c r="M126" i="1" a="1"/>
  <c r="M126" i="1" s="1"/>
  <c r="M440" i="1" a="1"/>
  <c r="M440" i="1" s="1"/>
  <c r="M488" i="1" a="1"/>
  <c r="M488" i="1" s="1"/>
  <c r="M388" i="1" a="1"/>
  <c r="M388" i="1" s="1"/>
  <c r="M24" i="1" a="1"/>
  <c r="M24" i="1" s="1"/>
  <c r="M498" i="1" a="1"/>
  <c r="M498" i="1" s="1"/>
  <c r="M466" i="1" a="1"/>
  <c r="M466" i="1" s="1"/>
  <c r="M148" i="1" a="1"/>
  <c r="M148" i="1" s="1"/>
  <c r="M320" i="1" a="1"/>
  <c r="M320" i="1" s="1"/>
  <c r="M362" i="1" a="1"/>
  <c r="M362" i="1" s="1"/>
  <c r="M344" i="1" a="1"/>
  <c r="M344" i="1" s="1"/>
  <c r="M268" i="1" a="1"/>
  <c r="M268" i="1" s="1"/>
  <c r="M321" i="1" a="1"/>
  <c r="M321" i="1" s="1"/>
  <c r="M345" i="1" a="1"/>
  <c r="M345" i="1" s="1"/>
  <c r="M125" i="1" a="1"/>
  <c r="M125" i="1" s="1"/>
  <c r="M123" i="1" a="1"/>
  <c r="M123" i="1" s="1"/>
  <c r="M497" i="1" a="1"/>
  <c r="M497" i="1" s="1"/>
  <c r="M121" i="1" a="1"/>
  <c r="M121" i="1" s="1"/>
  <c r="M451" i="1" a="1"/>
  <c r="M451" i="1" s="1"/>
  <c r="M319" i="1" a="1"/>
  <c r="M319" i="1" s="1"/>
  <c r="M156" i="1" a="1"/>
  <c r="M156" i="1" s="1"/>
  <c r="M61" i="1" a="1"/>
  <c r="M61" i="1" s="1"/>
  <c r="M361" i="1" a="1"/>
  <c r="M361" i="1" s="1"/>
  <c r="M399" i="1" a="1"/>
  <c r="M399" i="1" s="1"/>
  <c r="M265" i="1" a="1"/>
  <c r="M265" i="1" s="1"/>
  <c r="M273" i="1" a="1"/>
  <c r="M273" i="1" s="1"/>
  <c r="M462" i="1" a="1"/>
  <c r="M462" i="1" s="1"/>
  <c r="M216" i="1" a="1"/>
  <c r="M216" i="1" s="1"/>
  <c r="M26" i="1" a="1"/>
  <c r="M26" i="1" s="1"/>
  <c r="M122" i="1" a="1"/>
  <c r="M122" i="1" s="1"/>
  <c r="M496" i="1" a="1"/>
  <c r="M496" i="1" s="1"/>
  <c r="M382" i="1" a="1"/>
  <c r="M382" i="1" s="1"/>
  <c r="M196" i="1" a="1"/>
  <c r="M196" i="1" s="1"/>
  <c r="M162" i="1" a="1"/>
  <c r="M162" i="1" s="1"/>
  <c r="M42" i="1" a="1"/>
  <c r="M42" i="1" s="1"/>
  <c r="M17" i="1" a="1"/>
  <c r="M17" i="1" s="1"/>
  <c r="M193" i="1" a="1"/>
  <c r="M193" i="1" s="1"/>
  <c r="M317" i="1" a="1"/>
  <c r="M317" i="1" s="1"/>
  <c r="M44" i="1" a="1"/>
  <c r="M44" i="1" s="1"/>
  <c r="M9" i="1" a="1"/>
  <c r="M9" i="1" s="1"/>
  <c r="M348" i="1" a="1"/>
  <c r="M348" i="1" s="1"/>
  <c r="M33" i="1" a="1"/>
  <c r="M33" i="1" s="1"/>
  <c r="M241" i="1" a="1"/>
  <c r="M241" i="1" s="1"/>
  <c r="M412" i="1" a="1"/>
  <c r="M412" i="1" s="1"/>
  <c r="M263" i="1" a="1"/>
  <c r="M263" i="1" s="1"/>
  <c r="M369" i="1" a="1"/>
  <c r="M369" i="1" s="1"/>
  <c r="M50" i="1" a="1"/>
  <c r="M50" i="1" s="1"/>
  <c r="M120" i="1" a="1"/>
  <c r="M120" i="1" s="1"/>
  <c r="M222" i="1" a="1"/>
  <c r="M222" i="1" s="1"/>
  <c r="M230" i="1" a="1"/>
  <c r="M230" i="1" s="1"/>
  <c r="M480" i="1" a="1"/>
  <c r="M480" i="1" s="1"/>
  <c r="M422" i="1" a="1"/>
  <c r="M422" i="1" s="1"/>
  <c r="M374" i="1" a="1"/>
  <c r="M374" i="1" s="1"/>
  <c r="M119" i="1" a="1"/>
  <c r="M119" i="1" s="1"/>
  <c r="M315" i="1" a="1"/>
  <c r="M315" i="1" s="1"/>
  <c r="M118" i="1" a="1"/>
  <c r="M118" i="1" s="1"/>
  <c r="M149" i="1" a="1"/>
  <c r="M149" i="1" s="1"/>
  <c r="M117" i="1" a="1"/>
  <c r="M117" i="1" s="1"/>
  <c r="M84" i="1" a="1"/>
  <c r="M84" i="1" s="1"/>
  <c r="M255" i="1" a="1"/>
  <c r="M255" i="1" s="1"/>
  <c r="M316" i="1" a="1"/>
  <c r="M316" i="1" s="1"/>
  <c r="M167" i="1" a="1"/>
  <c r="M167" i="1" s="1"/>
  <c r="M493" i="1" a="1"/>
  <c r="M493" i="1" s="1"/>
  <c r="M312" i="1" a="1"/>
  <c r="M312" i="1" s="1"/>
  <c r="M377" i="1" a="1"/>
  <c r="M377" i="1" s="1"/>
  <c r="M426" i="1" a="1"/>
  <c r="M426" i="1" s="1"/>
  <c r="M373" i="1" a="1"/>
  <c r="M373" i="1" s="1"/>
  <c r="M420" i="1" a="1"/>
  <c r="M420" i="1" s="1"/>
  <c r="M402" i="1" a="1"/>
  <c r="M402" i="1" s="1"/>
  <c r="M252" i="1" a="1"/>
  <c r="M252" i="1" s="1"/>
  <c r="M313" i="1" a="1"/>
  <c r="M313" i="1" s="1"/>
  <c r="M314" i="1" a="1"/>
  <c r="M314" i="1" s="1"/>
  <c r="M49" i="1" a="1"/>
  <c r="M49" i="1" s="1"/>
  <c r="M114" i="1" a="1"/>
  <c r="M114" i="1" s="1"/>
  <c r="M269" i="1" a="1"/>
  <c r="M269" i="1" s="1"/>
  <c r="M338" i="1" a="1"/>
  <c r="M338" i="1" s="1"/>
  <c r="M145" i="1" a="1"/>
  <c r="M145" i="1" s="1"/>
  <c r="M115" i="1" a="1"/>
  <c r="M115" i="1" s="1"/>
  <c r="M36" i="1" a="1"/>
  <c r="M36" i="1" s="1"/>
  <c r="M503" i="1" a="1"/>
  <c r="M503" i="1" s="1"/>
  <c r="M116" i="1" a="1"/>
  <c r="M116" i="1" s="1"/>
  <c r="M150" i="1" a="1"/>
  <c r="M150" i="1" s="1"/>
  <c r="M224" i="1" a="1"/>
  <c r="M224" i="1" s="1"/>
  <c r="M18" i="1" a="1"/>
  <c r="M18" i="1" s="1"/>
  <c r="M482" i="1" a="1"/>
  <c r="M482" i="1" s="1"/>
  <c r="M346" i="1" a="1"/>
  <c r="M346" i="1" s="1"/>
  <c r="M137" i="1" a="1"/>
  <c r="M137" i="1" s="1"/>
  <c r="M202" i="1" a="1"/>
  <c r="M202" i="1" s="1"/>
  <c r="M464" i="1" a="1"/>
  <c r="M464" i="1" s="1"/>
  <c r="M309" i="1" a="1"/>
  <c r="M309" i="1" s="1"/>
  <c r="M104" i="1" a="1"/>
  <c r="M104" i="1" s="1"/>
  <c r="M379" i="1" a="1"/>
  <c r="M379" i="1" s="1"/>
  <c r="M154" i="1" a="1"/>
  <c r="M154" i="1" s="1"/>
  <c r="M310" i="1" a="1"/>
  <c r="M310" i="1" s="1"/>
  <c r="M171" i="1" a="1"/>
  <c r="M171" i="1" s="1"/>
  <c r="M56" i="1" a="1"/>
  <c r="M56" i="1" s="1"/>
  <c r="M194" i="1" a="1"/>
  <c r="M194" i="1" s="1"/>
  <c r="M311" i="1" a="1"/>
  <c r="M311" i="1" s="1"/>
  <c r="M10" i="1" a="1"/>
  <c r="M10" i="1" s="1"/>
  <c r="M406" i="1" a="1"/>
  <c r="M406" i="1" s="1"/>
  <c r="M231" i="1" a="1"/>
  <c r="M231" i="1" s="1"/>
  <c r="M271" i="1" a="1"/>
  <c r="M271" i="1" s="1"/>
  <c r="M233" i="1" a="1"/>
  <c r="M233" i="1" s="1"/>
  <c r="M112" i="1" a="1"/>
  <c r="M112" i="1" s="1"/>
  <c r="M484" i="1" a="1"/>
  <c r="M484" i="1" s="1"/>
  <c r="M259" i="1" a="1"/>
  <c r="M259" i="1" s="1"/>
  <c r="M294" i="1" a="1"/>
  <c r="M294" i="1" s="1"/>
  <c r="M198" i="1" a="1"/>
  <c r="M198" i="1" s="1"/>
  <c r="M11" i="1" a="1"/>
  <c r="M11" i="1" s="1"/>
  <c r="M347" i="1" a="1"/>
  <c r="M347" i="1" s="1"/>
  <c r="M438" i="1" a="1"/>
  <c r="M438" i="1" s="1"/>
  <c r="M113" i="1" a="1"/>
  <c r="M113" i="1" s="1"/>
  <c r="M111" i="1" a="1"/>
  <c r="M111" i="1" s="1"/>
  <c r="M182" i="1" a="1"/>
  <c r="M182" i="1" s="1"/>
  <c r="M159" i="1" a="1"/>
  <c r="M159" i="1" s="1"/>
  <c r="M476" i="1" a="1"/>
  <c r="M476" i="1" s="1"/>
  <c r="M467" i="1" a="1"/>
  <c r="M467" i="1" s="1"/>
  <c r="M501" i="1" a="1"/>
  <c r="M501" i="1" s="1"/>
  <c r="M448" i="1" a="1"/>
  <c r="M448" i="1" s="1"/>
  <c r="M251" i="1" a="1"/>
  <c r="M251" i="1" s="1"/>
  <c r="M509" i="1" a="1"/>
  <c r="M509" i="1" s="1"/>
  <c r="M37" i="1" a="1"/>
  <c r="M37" i="1" s="1"/>
  <c r="M38" i="1" a="1"/>
  <c r="M38" i="1" s="1"/>
  <c r="M465" i="1" a="1"/>
  <c r="M465" i="1" s="1"/>
  <c r="M243" i="1" a="1"/>
  <c r="M243" i="1" s="1"/>
  <c r="M481" i="1" a="1"/>
  <c r="M481" i="1" s="1"/>
  <c r="M267" i="1" a="1"/>
  <c r="M267" i="1" s="1"/>
  <c r="M106" i="1" a="1"/>
  <c r="M106" i="1" s="1"/>
  <c r="M456" i="1" a="1"/>
  <c r="M456" i="1" s="1"/>
  <c r="M110" i="1" a="1"/>
  <c r="M110" i="1" s="1"/>
  <c r="M483" i="1" a="1"/>
  <c r="M483" i="1" s="1"/>
  <c r="M521" i="1" a="1"/>
  <c r="M521" i="1" s="1"/>
  <c r="M108" i="1" a="1"/>
  <c r="M108" i="1" s="1"/>
  <c r="M109" i="1" a="1"/>
  <c r="M109" i="1" s="1"/>
  <c r="M308" i="1" a="1"/>
  <c r="M308" i="1" s="1"/>
  <c r="M105" i="1" a="1"/>
  <c r="M105" i="1" s="1"/>
  <c r="M351" i="1" a="1"/>
  <c r="M351" i="1" s="1"/>
  <c r="M107" i="1" a="1"/>
  <c r="M107" i="1" s="1"/>
  <c r="M185" i="1" a="1"/>
  <c r="M185" i="1" s="1"/>
  <c r="M183" i="1" a="1"/>
  <c r="M183" i="1" s="1"/>
  <c r="M306" i="1" a="1"/>
  <c r="M306" i="1" s="1"/>
  <c r="M39" i="1" a="1"/>
  <c r="M39" i="1" s="1"/>
  <c r="M359" i="1" a="1"/>
  <c r="M359" i="1" s="1"/>
  <c r="M423" i="1" a="1"/>
  <c r="M423" i="1" s="1"/>
  <c r="M453" i="1" a="1"/>
  <c r="M453" i="1" s="1"/>
  <c r="M27" i="1" a="1"/>
  <c r="M27" i="1" s="1"/>
  <c r="M240" i="1" a="1"/>
  <c r="M240" i="1" s="1"/>
  <c r="M166" i="1" a="1"/>
  <c r="M166" i="1" s="1"/>
  <c r="M103" i="1" a="1"/>
  <c r="M103" i="1" s="1"/>
  <c r="M307" i="1" a="1"/>
  <c r="M307" i="1" s="1"/>
  <c r="M474" i="1" a="1"/>
  <c r="M474" i="1" s="1"/>
  <c r="M175" i="1" a="1"/>
  <c r="M175" i="1" s="1"/>
  <c r="M470" i="1" a="1"/>
  <c r="M470" i="1" s="1"/>
  <c r="M219" i="1" a="1"/>
  <c r="M219" i="1" s="1"/>
  <c r="M449" i="1" a="1"/>
  <c r="M449" i="1" s="1"/>
  <c r="M305" i="1" a="1"/>
  <c r="M305" i="1" s="1"/>
  <c r="M499" i="1" a="1"/>
  <c r="M499" i="1" s="1"/>
  <c r="M53" i="1" a="1"/>
  <c r="M53" i="1" s="1"/>
  <c r="M354" i="1" a="1"/>
  <c r="M354" i="1" s="1"/>
  <c r="M101" i="1" a="1"/>
  <c r="M101" i="1" s="1"/>
  <c r="M100" i="1" a="1"/>
  <c r="M100" i="1" s="1"/>
  <c r="M99" i="1" a="1"/>
  <c r="M99" i="1" s="1"/>
  <c r="M160" i="1" a="1"/>
  <c r="M160" i="1" s="1"/>
  <c r="M337" i="1" a="1"/>
  <c r="M337" i="1" s="1"/>
  <c r="M304" i="1" a="1"/>
  <c r="M304" i="1" s="1"/>
  <c r="M302" i="1" a="1"/>
  <c r="M302" i="1" s="1"/>
  <c r="M405" i="1" a="1"/>
  <c r="M405" i="1" s="1"/>
  <c r="M303" i="1" a="1"/>
  <c r="M303" i="1" s="1"/>
  <c r="M513" i="1" a="1"/>
  <c r="M513" i="1" s="1"/>
  <c r="M349" i="1" a="1"/>
  <c r="M349" i="1" s="1"/>
  <c r="M461" i="1" a="1"/>
  <c r="M461" i="1" s="1"/>
  <c r="M458" i="1" a="1"/>
  <c r="M458" i="1" s="1"/>
  <c r="M181" i="1" a="1"/>
  <c r="M181" i="1" s="1"/>
  <c r="M12" i="1" a="1"/>
  <c r="M12" i="1" s="1"/>
  <c r="M16" i="1" a="1"/>
  <c r="M16" i="1" s="1"/>
  <c r="M229" i="1" a="1"/>
  <c r="M229" i="1" s="1"/>
  <c r="M375" i="1" a="1"/>
  <c r="M375" i="1" s="1"/>
  <c r="M257" i="1" a="1"/>
  <c r="M257" i="1" s="1"/>
  <c r="M95" i="1" a="1"/>
  <c r="M95" i="1" s="1"/>
  <c r="M244" i="1" a="1"/>
  <c r="M244" i="1" s="1"/>
  <c r="M213" i="1" a="1"/>
  <c r="M213" i="1" s="1"/>
  <c r="M442" i="1" a="1"/>
  <c r="M442" i="1" s="1"/>
  <c r="M415" i="1" a="1"/>
  <c r="M415" i="1" s="1"/>
  <c r="M301" i="1" a="1"/>
  <c r="M301" i="1" s="1"/>
  <c r="M92" i="1" a="1"/>
  <c r="M92" i="1" s="1"/>
  <c r="M96" i="1" a="1"/>
  <c r="M96" i="1" s="1"/>
  <c r="M459" i="1" a="1"/>
  <c r="M459" i="1" s="1"/>
  <c r="M97" i="1" a="1"/>
  <c r="M97" i="1" s="1"/>
  <c r="M25" i="1" a="1"/>
  <c r="M25" i="1" s="1"/>
  <c r="M157" i="1" a="1"/>
  <c r="M157" i="1" s="1"/>
  <c r="M223" i="1" a="1"/>
  <c r="M223" i="1" s="1"/>
  <c r="M217" i="1" a="1"/>
  <c r="M217" i="1" s="1"/>
  <c r="M486" i="1" a="1"/>
  <c r="M486" i="1" s="1"/>
  <c r="M93" i="1" a="1"/>
  <c r="M93" i="1" s="1"/>
  <c r="M421" i="1" a="1"/>
  <c r="M421" i="1" s="1"/>
  <c r="M186" i="1" a="1"/>
  <c r="M186" i="1" s="1"/>
  <c r="M201" i="1" a="1"/>
  <c r="M201" i="1" s="1"/>
  <c r="M199" i="1" a="1"/>
  <c r="M199" i="1" s="1"/>
  <c r="M248" i="1" a="1"/>
  <c r="M248" i="1" s="1"/>
  <c r="M300" i="1" a="1"/>
  <c r="M300" i="1" s="1"/>
  <c r="M98" i="1" a="1"/>
  <c r="M98" i="1" s="1"/>
  <c r="M155" i="1" a="1"/>
  <c r="M155" i="1" s="1"/>
  <c r="M424" i="1" a="1"/>
  <c r="M424" i="1" s="1"/>
  <c r="M443" i="1" a="1"/>
  <c r="M443" i="1" s="1"/>
  <c r="M335" i="1" a="1"/>
  <c r="M335" i="1" s="1"/>
  <c r="M404" i="1" a="1"/>
  <c r="M404" i="1" s="1"/>
  <c r="M519" i="1" a="1"/>
  <c r="M519" i="1" s="1"/>
  <c r="M22" i="1" a="1"/>
  <c r="M22" i="1" s="1"/>
  <c r="M40" i="1" a="1"/>
  <c r="M40" i="1" s="1"/>
  <c r="M29" i="1" a="1"/>
  <c r="M29" i="1" s="1"/>
  <c r="M298" i="1" a="1"/>
  <c r="M298" i="1" s="1"/>
  <c r="M90" i="1" a="1"/>
  <c r="M90" i="1" s="1"/>
  <c r="M408" i="1" a="1"/>
  <c r="M408" i="1" s="1"/>
  <c r="M192" i="1" a="1"/>
  <c r="M192" i="1" s="1"/>
  <c r="M235" i="1" a="1"/>
  <c r="M235" i="1" s="1"/>
  <c r="M297" i="1" a="1"/>
  <c r="M297" i="1" s="1"/>
  <c r="M520" i="1" a="1"/>
  <c r="M520" i="1" s="1"/>
  <c r="M91" i="1" a="1"/>
  <c r="M91" i="1" s="1"/>
  <c r="M261" i="1" a="1"/>
  <c r="M261" i="1" s="1"/>
  <c r="M473" i="1" a="1"/>
  <c r="M473" i="1" s="1"/>
  <c r="M515" i="1" a="1"/>
  <c r="M515" i="1" s="1"/>
  <c r="M518" i="1" a="1"/>
  <c r="M518" i="1" s="1"/>
  <c r="M51" i="1" a="1"/>
  <c r="M51" i="1" s="1"/>
  <c r="M295" i="1" a="1"/>
  <c r="M295" i="1" s="1"/>
  <c r="M417" i="1" a="1"/>
  <c r="M417" i="1" s="1"/>
  <c r="M250" i="1" a="1"/>
  <c r="M250" i="1" s="1"/>
  <c r="M176" i="1" a="1"/>
  <c r="M176" i="1" s="1"/>
  <c r="M13" i="1" a="1"/>
  <c r="M13" i="1" s="1"/>
  <c r="M487" i="1" a="1"/>
  <c r="M487" i="1" s="1"/>
  <c r="M237" i="1" a="1"/>
  <c r="M237" i="1" s="1"/>
  <c r="M492" i="1" a="1"/>
  <c r="M492" i="1" s="1"/>
  <c r="M87" i="1" a="1"/>
  <c r="M87" i="1" s="1"/>
  <c r="M88" i="1" a="1"/>
  <c r="M88" i="1" s="1"/>
  <c r="M147" i="1" a="1"/>
  <c r="M147" i="1" s="1"/>
  <c r="M353" i="1" a="1"/>
  <c r="M353" i="1" s="1"/>
  <c r="M86" i="1" a="1"/>
  <c r="M86" i="1" s="1"/>
  <c r="M403" i="1" a="1"/>
  <c r="M403" i="1" s="1"/>
  <c r="M30" i="1" a="1"/>
  <c r="M30" i="1" s="1"/>
  <c r="M339" i="1" a="1"/>
  <c r="M339" i="1" s="1"/>
  <c r="M500" i="1" a="1"/>
  <c r="M500" i="1" s="1"/>
  <c r="M54" i="1" a="1"/>
  <c r="M54" i="1" s="1"/>
  <c r="M206" i="1" a="1"/>
  <c r="M206" i="1" s="1"/>
  <c r="M291" i="1" a="1"/>
  <c r="M291" i="1" s="1"/>
  <c r="M502" i="1" a="1"/>
  <c r="M502" i="1" s="1"/>
  <c r="M200" i="1" a="1"/>
  <c r="M200" i="1" s="1"/>
  <c r="M511" i="1" a="1"/>
  <c r="M511" i="1" s="1"/>
  <c r="M512" i="1" a="1"/>
  <c r="M512" i="1" s="1"/>
  <c r="M238" i="1" a="1"/>
  <c r="M238" i="1" s="1"/>
  <c r="M226" i="1" a="1"/>
  <c r="M226" i="1" s="1"/>
  <c r="M207" i="1" a="1"/>
  <c r="M207" i="1" s="1"/>
  <c r="M478" i="1" a="1"/>
  <c r="M478" i="1" s="1"/>
  <c r="M292" i="1" a="1"/>
  <c r="M292" i="1" s="1"/>
  <c r="M254" i="1" a="1"/>
  <c r="M254" i="1" s="1"/>
  <c r="M368" i="1" a="1"/>
  <c r="M368" i="1" s="1"/>
  <c r="M392" i="1" a="1"/>
  <c r="M392" i="1" s="1"/>
  <c r="M376" i="1" a="1"/>
  <c r="M376" i="1" s="1"/>
  <c r="M290" i="1" a="1"/>
  <c r="M290" i="1" s="1"/>
  <c r="M293" i="1" a="1"/>
  <c r="M293" i="1" s="1"/>
  <c r="M288" i="1" a="1"/>
  <c r="M288" i="1" s="1"/>
  <c r="M287" i="1" a="1"/>
  <c r="M287" i="1" s="1"/>
  <c r="M174" i="1" a="1"/>
  <c r="M174" i="1" s="1"/>
  <c r="M360" i="1" a="1"/>
  <c r="M360" i="1" s="1"/>
  <c r="M52" i="1" a="1"/>
  <c r="M52" i="1" s="1"/>
  <c r="M427" i="1" a="1"/>
  <c r="M427" i="1" s="1"/>
  <c r="M82" i="1" a="1"/>
  <c r="M82" i="1" s="1"/>
  <c r="M435" i="1" a="1"/>
  <c r="M435" i="1" s="1"/>
  <c r="M210" i="1" a="1"/>
  <c r="M210" i="1" s="1"/>
  <c r="M83" i="1" a="1"/>
  <c r="M83" i="1" s="1"/>
  <c r="M340" i="1" a="1"/>
  <c r="M340" i="1" s="1"/>
  <c r="M158" i="1" a="1"/>
  <c r="M158" i="1" s="1"/>
  <c r="M80" i="1" a="1"/>
  <c r="M80" i="1" s="1"/>
  <c r="M205" i="1" a="1"/>
  <c r="M205" i="1" s="1"/>
  <c r="M168" i="1" a="1"/>
  <c r="M168" i="1" s="1"/>
  <c r="M180" i="1" a="1"/>
  <c r="M180" i="1" s="1"/>
  <c r="M81" i="1" a="1"/>
  <c r="M81" i="1" s="1"/>
  <c r="M32" i="1" a="1"/>
  <c r="M32" i="1" s="1"/>
  <c r="M85" i="1" a="1"/>
  <c r="M85" i="1" s="1"/>
  <c r="M341" i="1" a="1"/>
  <c r="M341" i="1" s="1"/>
  <c r="M322" i="1" a="1"/>
  <c r="M322" i="1" s="1"/>
  <c r="M47" i="1" a="1"/>
  <c r="M47" i="1" s="1"/>
  <c r="M14" i="1" a="1"/>
  <c r="M14" i="1" s="1"/>
  <c r="M283" i="1" a="1"/>
  <c r="M283" i="1" s="1"/>
  <c r="M452" i="1" a="1"/>
  <c r="M452" i="1" s="1"/>
  <c r="M161" i="1" a="1"/>
  <c r="M161" i="1" s="1"/>
  <c r="M246" i="1" a="1"/>
  <c r="M246" i="1" s="1"/>
  <c r="M173" i="1" a="1"/>
  <c r="M173" i="1" s="1"/>
  <c r="M77" i="1" a="1"/>
  <c r="M77" i="1" s="1"/>
  <c r="M491" i="1" a="1"/>
  <c r="M491" i="1" s="1"/>
  <c r="M45" i="1" a="1"/>
  <c r="M45" i="1" s="1"/>
  <c r="M78" i="1" a="1"/>
  <c r="M78" i="1" s="1"/>
  <c r="M472" i="1" a="1"/>
  <c r="M472" i="1" s="1"/>
  <c r="M410" i="1" a="1"/>
  <c r="M410" i="1" s="1"/>
  <c r="M76" i="1" a="1"/>
  <c r="M76" i="1" s="1"/>
  <c r="M286" i="1" a="1"/>
  <c r="M286" i="1" s="1"/>
  <c r="M284" i="1" a="1"/>
  <c r="M284" i="1" s="1"/>
  <c r="M285" i="1" a="1"/>
  <c r="M285" i="1" s="1"/>
  <c r="M508" i="1" a="1"/>
  <c r="M508" i="1" s="1"/>
  <c r="M249" i="1" a="1"/>
  <c r="M249" i="1" s="1"/>
  <c r="M146" i="1" a="1"/>
  <c r="M146" i="1" s="1"/>
  <c r="M358" i="1" a="1"/>
  <c r="M358" i="1" s="1"/>
  <c r="M282" i="1" a="1"/>
  <c r="M282" i="1" s="1"/>
  <c r="M504" i="1" a="1"/>
  <c r="M504" i="1" s="1"/>
  <c r="M72" i="1" a="1"/>
  <c r="M72" i="1" s="1"/>
  <c r="M507" i="1" a="1"/>
  <c r="M507" i="1" s="1"/>
  <c r="M489" i="1" a="1"/>
  <c r="M489" i="1" s="1"/>
  <c r="M395" i="1" a="1"/>
  <c r="M395" i="1" s="1"/>
  <c r="M74" i="1" a="1"/>
  <c r="M74" i="1" s="1"/>
  <c r="M242" i="1" a="1"/>
  <c r="M242" i="1" s="1"/>
  <c r="M34" i="1" a="1"/>
  <c r="M34" i="1" s="1"/>
  <c r="M274" i="1" a="1"/>
  <c r="M274" i="1" s="1"/>
  <c r="M281" i="1" a="1"/>
  <c r="M281" i="1" s="1"/>
  <c r="M4" i="1" a="1"/>
  <c r="M4" i="1" s="1"/>
  <c r="M505" i="1" a="1"/>
  <c r="M505" i="1" s="1"/>
  <c r="M477" i="1" a="1"/>
  <c r="M477" i="1" s="1"/>
  <c r="M495" i="1" a="1"/>
  <c r="M495" i="1" s="1"/>
  <c r="M130" i="1" a="1"/>
  <c r="M130" i="1" s="1"/>
  <c r="M128" i="1" a="1"/>
  <c r="M128" i="1" s="1"/>
  <c r="M19" i="1" a="1"/>
  <c r="M19" i="1" s="1"/>
  <c r="M151" i="1" a="1"/>
  <c r="M151" i="1" s="1"/>
  <c r="M455" i="1" a="1"/>
  <c r="M455" i="1" s="1"/>
  <c r="M441" i="1" a="1"/>
  <c r="M441" i="1" s="1"/>
  <c r="M436" i="1" a="1"/>
  <c r="M436" i="1" s="1"/>
  <c r="M73" i="1" a="1"/>
  <c r="M73" i="1" s="1"/>
  <c r="M430" i="1" a="1"/>
  <c r="M430" i="1" s="1"/>
  <c r="M390" i="1" a="1"/>
  <c r="M390" i="1" s="1"/>
  <c r="M225" i="1" a="1"/>
  <c r="M225" i="1" s="1"/>
  <c r="M245" i="1" a="1"/>
  <c r="M245" i="1" s="1"/>
  <c r="M400" i="1" a="1"/>
  <c r="M400" i="1" s="1"/>
  <c r="M365" i="1" a="1"/>
  <c r="M365" i="1" s="1"/>
  <c r="M172" i="1" a="1"/>
  <c r="M172" i="1" s="1"/>
  <c r="M381" i="1" a="1"/>
  <c r="M381" i="1" s="1"/>
  <c r="M70" i="1" a="1"/>
  <c r="M70" i="1" s="1"/>
  <c r="M5" i="1" a="1"/>
  <c r="M5" i="1" s="1"/>
  <c r="M398" i="1" a="1"/>
  <c r="M398" i="1" s="1"/>
  <c r="M471" i="1" a="1"/>
  <c r="M471" i="1" s="1"/>
  <c r="M279" i="1" a="1"/>
  <c r="M279" i="1" s="1"/>
  <c r="M71" i="1" a="1"/>
  <c r="M71" i="1" s="1"/>
  <c r="M278" i="1" a="1"/>
  <c r="M278" i="1" s="1"/>
  <c r="M253" i="1" a="1"/>
  <c r="M253" i="1" s="1"/>
  <c r="M439" i="1" a="1"/>
  <c r="M439" i="1" s="1"/>
  <c r="M164" i="1" a="1"/>
  <c r="M164" i="1" s="1"/>
  <c r="M280" i="1" a="1"/>
  <c r="M280" i="1" s="1"/>
  <c r="M270" i="1" a="1"/>
  <c r="M270" i="1" s="1"/>
  <c r="M69" i="1" a="1"/>
  <c r="M69" i="1" s="1"/>
  <c r="M67" i="1" a="1"/>
  <c r="M67" i="1" s="1"/>
  <c r="M188" i="1" a="1"/>
  <c r="M188" i="1" s="1"/>
  <c r="M463" i="1" a="1"/>
  <c r="M463" i="1" s="1"/>
  <c r="M41" i="1" a="1"/>
  <c r="M41" i="1" s="1"/>
  <c r="M204" i="1" a="1"/>
  <c r="M204" i="1" s="1"/>
  <c r="M191" i="1" a="1"/>
  <c r="M191" i="1" s="1"/>
  <c r="M260" i="1" a="1"/>
  <c r="M260" i="1" s="1"/>
  <c r="M21" i="1" a="1"/>
  <c r="M21" i="1" s="1"/>
  <c r="M355" i="1" a="1"/>
  <c r="M355" i="1" s="1"/>
  <c r="M214" i="1" a="1"/>
  <c r="M214" i="1" s="1"/>
  <c r="M68" i="1" a="1"/>
  <c r="M68" i="1" s="1"/>
  <c r="M378" i="1" a="1"/>
  <c r="M378" i="1" s="1"/>
  <c r="M275" i="1" a="1"/>
  <c r="M275" i="1" s="1"/>
  <c r="M444" i="1" a="1"/>
  <c r="M444" i="1" s="1"/>
  <c r="M262" i="1" a="1"/>
  <c r="M262" i="1" s="1"/>
  <c r="M277" i="1" a="1"/>
  <c r="M277" i="1" s="1"/>
  <c r="M66" i="1" a="1"/>
  <c r="M66" i="1" s="1"/>
  <c r="M64" i="1" a="1"/>
  <c r="M64" i="1" s="1"/>
  <c r="M411" i="1" a="1"/>
  <c r="M411" i="1" s="1"/>
  <c r="M177" i="1" a="1"/>
  <c r="M177" i="1" s="1"/>
  <c r="M169" i="1" a="1"/>
  <c r="M169" i="1" s="1"/>
  <c r="M336" i="1" a="1"/>
  <c r="M336" i="1" s="1"/>
  <c r="M276" i="1" a="1"/>
  <c r="M276" i="1" s="1"/>
  <c r="M256" i="1" a="1"/>
  <c r="M256" i="1" s="1"/>
  <c r="M445" i="1" a="1"/>
  <c r="M445" i="1" s="1"/>
  <c r="M62" i="1" a="1"/>
  <c r="M62" i="1" s="1"/>
  <c r="M65" i="1" a="1"/>
  <c r="M65" i="1" s="1"/>
  <c r="M387" i="1" a="1"/>
  <c r="M387" i="1" s="1"/>
  <c r="M35" i="1" a="1"/>
  <c r="M35" i="1" s="1"/>
  <c r="M63" i="1" a="1"/>
  <c r="M63" i="1" s="1"/>
  <c r="M468" i="1" a="1"/>
  <c r="M468" i="1" s="1"/>
  <c r="M385" i="1" a="1"/>
  <c r="M385" i="1" s="1"/>
  <c r="M46" i="1" a="1"/>
  <c r="M46" i="1" s="1"/>
  <c r="M218" i="1" a="1"/>
  <c r="M218" i="1" s="1"/>
  <c r="M15" i="1" a="1"/>
  <c r="M15" i="1" s="1"/>
  <c r="M60" i="1" a="1"/>
  <c r="M60" i="1" s="1"/>
  <c r="M6" i="1" a="1"/>
  <c r="M6" i="1" s="1"/>
  <c r="M432" i="1" a="1"/>
  <c r="M432" i="1" s="1"/>
  <c r="M28" i="1" a="1"/>
  <c r="M28" i="1" s="1"/>
  <c r="M393" i="1" a="1"/>
  <c r="M393" i="1" s="1"/>
  <c r="M490" i="1" a="1"/>
  <c r="M490" i="1" s="1"/>
  <c r="M165" i="1" a="1"/>
  <c r="M165" i="1" s="1"/>
  <c r="M131" i="1" a="1"/>
  <c r="M131" i="1" s="1"/>
  <c r="M318" i="1" a="1"/>
  <c r="M318" i="1" s="1"/>
  <c r="M418" i="1" a="1"/>
  <c r="M418" i="1" s="1"/>
  <c r="M208" i="1" a="1"/>
  <c r="M208" i="1" s="1"/>
  <c r="M356" i="1" a="1"/>
  <c r="M356" i="1" s="1"/>
  <c r="M457" i="1" a="1"/>
  <c r="M457" i="1" s="1"/>
  <c r="M266" i="1" a="1"/>
  <c r="M266" i="1" s="1"/>
  <c r="M299" i="1" a="1"/>
  <c r="M299" i="1" s="1"/>
  <c r="M94" i="1" a="1"/>
  <c r="M94" i="1" s="1"/>
  <c r="M215" i="1" a="1"/>
  <c r="M215" i="1" s="1"/>
  <c r="M89" i="1" a="1"/>
  <c r="M89" i="1" s="1"/>
  <c r="M296" i="1" a="1"/>
  <c r="M296" i="1" s="1"/>
  <c r="M434" i="1" a="1"/>
  <c r="M434" i="1" s="1"/>
  <c r="M289" i="1" a="1"/>
  <c r="M289" i="1" s="1"/>
  <c r="M469" i="1" a="1"/>
  <c r="M469" i="1" s="1"/>
  <c r="M79" i="1" a="1"/>
  <c r="M79" i="1" s="1"/>
  <c r="M184" i="1" a="1"/>
  <c r="M184" i="1" s="1"/>
  <c r="M75" i="1" a="1"/>
  <c r="M75" i="1" s="1"/>
  <c r="M153" i="1" a="1"/>
  <c r="M153" i="1" s="1"/>
  <c r="M429" i="1" a="1"/>
  <c r="M429"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N1" i="13" l="1"/>
  <c r="C178" i="1" a="1"/>
  <c r="C178" i="1" s="1"/>
  <c r="C228" i="1" a="1"/>
  <c r="C228" i="1" s="1"/>
  <c r="C330" i="1" a="1"/>
  <c r="C330" i="1" s="1"/>
  <c r="C386" i="1" a="1"/>
  <c r="C386" i="1" s="1"/>
  <c r="C48" i="1" a="1"/>
  <c r="C48" i="1" s="1"/>
  <c r="C179" i="1" a="1"/>
  <c r="C179" i="1" s="1"/>
  <c r="C485" i="1" a="1"/>
  <c r="C485" i="1" s="1"/>
  <c r="C20" i="1" a="1"/>
  <c r="C20" i="1" s="1"/>
  <c r="C331" i="1" a="1"/>
  <c r="C331" i="1" s="1"/>
  <c r="C195" i="1" a="1"/>
  <c r="C195" i="1" s="1"/>
  <c r="C357" i="1" a="1"/>
  <c r="C357" i="1" s="1"/>
  <c r="C227" i="1" a="1"/>
  <c r="C227" i="1" s="1"/>
  <c r="C475" i="1" a="1"/>
  <c r="C475" i="1" s="1"/>
  <c r="C327" i="1" a="1"/>
  <c r="C327" i="1" s="1"/>
  <c r="C57" i="1" a="1"/>
  <c r="C57" i="1" s="1"/>
  <c r="C363" i="1" a="1"/>
  <c r="C363" i="1" s="1"/>
  <c r="C258" i="1" a="1"/>
  <c r="C258" i="1" s="1"/>
  <c r="C414" i="1" a="1"/>
  <c r="C414" i="1" s="1"/>
  <c r="C380" i="1" a="1"/>
  <c r="C380" i="1" s="1"/>
  <c r="C140" i="1" a="1"/>
  <c r="C140" i="1" s="1"/>
  <c r="C352" i="1" a="1"/>
  <c r="C352" i="1" s="1"/>
  <c r="C329" i="1" a="1"/>
  <c r="C329" i="1" s="1"/>
  <c r="C407" i="1" a="1"/>
  <c r="C407" i="1" s="1"/>
  <c r="C58" i="1" a="1"/>
  <c r="C58" i="1" s="1"/>
  <c r="C510" i="1" a="1"/>
  <c r="C510" i="1" s="1"/>
  <c r="C239" i="1" a="1"/>
  <c r="C239" i="1" s="1"/>
  <c r="C209" i="1" a="1"/>
  <c r="C209" i="1" s="1"/>
  <c r="C190" i="1" a="1"/>
  <c r="C190" i="1" s="1"/>
  <c r="C364" i="1" a="1"/>
  <c r="C364" i="1" s="1"/>
  <c r="C333" i="1" a="1"/>
  <c r="C333" i="1" s="1"/>
  <c r="C394" i="1" a="1"/>
  <c r="C394" i="1" s="1"/>
  <c r="C141" i="1" a="1"/>
  <c r="C141" i="1" s="1"/>
  <c r="C139" i="1" a="1"/>
  <c r="C139" i="1" s="1"/>
  <c r="C350" i="1" a="1"/>
  <c r="C350" i="1" s="1"/>
  <c r="C328" i="1" a="1"/>
  <c r="C328" i="1" s="1"/>
  <c r="C144" i="1" a="1"/>
  <c r="C144" i="1" s="1"/>
  <c r="C517" i="1" a="1"/>
  <c r="C517" i="1" s="1"/>
  <c r="C189" i="1" a="1"/>
  <c r="C189" i="1" s="1"/>
  <c r="C370" i="1" a="1"/>
  <c r="C370" i="1" s="1"/>
  <c r="C143" i="1" a="1"/>
  <c r="C143" i="1" s="1"/>
  <c r="C203" i="1" a="1"/>
  <c r="C203" i="1" s="1"/>
  <c r="C446" i="1" a="1"/>
  <c r="C446" i="1" s="1"/>
  <c r="C138" i="1" a="1"/>
  <c r="C138" i="1" s="1"/>
  <c r="C367" i="1" a="1"/>
  <c r="C367" i="1" s="1"/>
  <c r="C433" i="1" a="1"/>
  <c r="C433" i="1" s="1"/>
  <c r="C342" i="1" a="1"/>
  <c r="C342" i="1" s="1"/>
  <c r="C397" i="1" a="1"/>
  <c r="C397" i="1" s="1"/>
  <c r="C332" i="1" a="1"/>
  <c r="C332" i="1" s="1"/>
  <c r="C220" i="1" a="1"/>
  <c r="C220" i="1" s="1"/>
  <c r="C236" i="1" a="1"/>
  <c r="C236" i="1" s="1"/>
  <c r="C142" i="1" a="1"/>
  <c r="C142" i="1" s="1"/>
  <c r="C384" i="1" a="1"/>
  <c r="C384" i="1" s="1"/>
  <c r="C371" i="1" a="1"/>
  <c r="C371" i="1" s="1"/>
  <c r="C366" i="1" a="1"/>
  <c r="C366" i="1" s="1"/>
  <c r="C514" i="1" a="1"/>
  <c r="C514" i="1" s="1"/>
  <c r="C450" i="1" a="1"/>
  <c r="C450" i="1" s="1"/>
  <c r="C55" i="1" a="1"/>
  <c r="C55" i="1" s="1"/>
  <c r="C7" i="1" a="1"/>
  <c r="C7" i="1" s="1"/>
  <c r="C479" i="1" a="1"/>
  <c r="C479" i="1" s="1"/>
  <c r="C325" i="1" a="1"/>
  <c r="C325" i="1" s="1"/>
  <c r="C419" i="1" a="1"/>
  <c r="C419" i="1" s="1"/>
  <c r="C516" i="1" a="1"/>
  <c r="C516" i="1" s="1"/>
  <c r="C247" i="1" a="1"/>
  <c r="C247" i="1" s="1"/>
  <c r="C447" i="1" a="1"/>
  <c r="C447" i="1" s="1"/>
  <c r="C383" i="1" a="1"/>
  <c r="C383" i="1" s="1"/>
  <c r="C372" i="1" a="1"/>
  <c r="C372" i="1" s="1"/>
  <c r="C425" i="1" a="1"/>
  <c r="C425" i="1" s="1"/>
  <c r="C460" i="1" a="1"/>
  <c r="C460" i="1" s="1"/>
  <c r="C409" i="1" a="1"/>
  <c r="C409" i="1" s="1"/>
  <c r="C401" i="1" a="1"/>
  <c r="C401" i="1" s="1"/>
  <c r="C23" i="1" a="1"/>
  <c r="C23" i="1" s="1"/>
  <c r="C135" i="1" a="1"/>
  <c r="C135" i="1" s="1"/>
  <c r="C431" i="1" a="1"/>
  <c r="C431" i="1" s="1"/>
  <c r="C326" i="1" a="1"/>
  <c r="C326" i="1" s="1"/>
  <c r="C428" i="1" a="1"/>
  <c r="C428" i="1" s="1"/>
  <c r="C136" i="1" a="1"/>
  <c r="C136" i="1" s="1"/>
  <c r="C152" i="1" a="1"/>
  <c r="C152" i="1" s="1"/>
  <c r="C211" i="1" a="1"/>
  <c r="C211" i="1" s="1"/>
  <c r="C272" i="1" a="1"/>
  <c r="C272" i="1" s="1"/>
  <c r="C454" i="1" a="1"/>
  <c r="C454" i="1" s="1"/>
  <c r="C221" i="1" a="1"/>
  <c r="C221" i="1" s="1"/>
  <c r="C494" i="1" a="1"/>
  <c r="C494" i="1" s="1"/>
  <c r="C413" i="1" a="1"/>
  <c r="C413" i="1" s="1"/>
  <c r="C334" i="1" a="1"/>
  <c r="C334" i="1" s="1"/>
  <c r="C389" i="1" a="1"/>
  <c r="C389" i="1" s="1"/>
  <c r="C197" i="1" a="1"/>
  <c r="C197" i="1" s="1"/>
  <c r="C234" i="1" a="1"/>
  <c r="C234" i="1" s="1"/>
  <c r="C187" i="1" a="1"/>
  <c r="C187" i="1" s="1"/>
  <c r="C163" i="1" a="1"/>
  <c r="C163" i="1" s="1"/>
  <c r="C324" i="1" a="1"/>
  <c r="C324" i="1" s="1"/>
  <c r="C59" i="1" a="1"/>
  <c r="C59" i="1" s="1"/>
  <c r="C133" i="1" a="1"/>
  <c r="C133" i="1" s="1"/>
  <c r="C8" i="1" a="1"/>
  <c r="C8" i="1" s="1"/>
  <c r="C396" i="1" a="1"/>
  <c r="C396" i="1" s="1"/>
  <c r="C391" i="1" a="1"/>
  <c r="C391" i="1" s="1"/>
  <c r="C437" i="1" a="1"/>
  <c r="C437" i="1" s="1"/>
  <c r="C232" i="1" a="1"/>
  <c r="C232" i="1" s="1"/>
  <c r="C416" i="1" a="1"/>
  <c r="C416" i="1" s="1"/>
  <c r="C124" i="1" a="1"/>
  <c r="C124" i="1" s="1"/>
  <c r="C129" i="1" a="1"/>
  <c r="C129" i="1" s="1"/>
  <c r="C31" i="1" a="1"/>
  <c r="C31" i="1" s="1"/>
  <c r="C132" i="1" a="1"/>
  <c r="C132" i="1" s="1"/>
  <c r="C264" i="1" a="1"/>
  <c r="C264" i="1" s="1"/>
  <c r="C323" i="1" a="1"/>
  <c r="C323" i="1" s="1"/>
  <c r="C127" i="1" a="1"/>
  <c r="C127" i="1" s="1"/>
  <c r="C343" i="1" a="1"/>
  <c r="C343" i="1" s="1"/>
  <c r="C170" i="1" a="1"/>
  <c r="C170" i="1" s="1"/>
  <c r="C134" i="1" a="1"/>
  <c r="C134" i="1" s="1"/>
  <c r="C212" i="1" a="1"/>
  <c r="C212" i="1" s="1"/>
  <c r="C506" i="1" a="1"/>
  <c r="C506" i="1" s="1"/>
  <c r="C43" i="1" a="1"/>
  <c r="C43" i="1" s="1"/>
  <c r="C102" i="1" a="1"/>
  <c r="C102" i="1" s="1"/>
  <c r="C126" i="1" a="1"/>
  <c r="C126" i="1" s="1"/>
  <c r="C440" i="1" a="1"/>
  <c r="C440" i="1" s="1"/>
  <c r="C488" i="1" a="1"/>
  <c r="C488" i="1" s="1"/>
  <c r="C388" i="1" a="1"/>
  <c r="C388" i="1" s="1"/>
  <c r="C24" i="1" a="1"/>
  <c r="C24" i="1" s="1"/>
  <c r="C498" i="1" a="1"/>
  <c r="C498" i="1" s="1"/>
  <c r="C466" i="1" a="1"/>
  <c r="C466" i="1" s="1"/>
  <c r="C148" i="1" a="1"/>
  <c r="C148" i="1" s="1"/>
  <c r="C320" i="1" a="1"/>
  <c r="C320" i="1" s="1"/>
  <c r="C362" i="1" a="1"/>
  <c r="C362" i="1" s="1"/>
  <c r="C344" i="1" a="1"/>
  <c r="C344" i="1" s="1"/>
  <c r="C268" i="1" a="1"/>
  <c r="C268" i="1" s="1"/>
  <c r="C321" i="1" a="1"/>
  <c r="C321" i="1" s="1"/>
  <c r="C345" i="1" a="1"/>
  <c r="C345" i="1" s="1"/>
  <c r="C125" i="1" a="1"/>
  <c r="C125" i="1" s="1"/>
  <c r="C123" i="1" a="1"/>
  <c r="C123" i="1" s="1"/>
  <c r="C497" i="1" a="1"/>
  <c r="C497" i="1" s="1"/>
  <c r="C121" i="1" a="1"/>
  <c r="C121" i="1" s="1"/>
  <c r="C451" i="1" a="1"/>
  <c r="C451" i="1" s="1"/>
  <c r="C319" i="1" a="1"/>
  <c r="C319" i="1" s="1"/>
  <c r="C156" i="1" a="1"/>
  <c r="C156" i="1" s="1"/>
  <c r="C61" i="1" a="1"/>
  <c r="C61" i="1" s="1"/>
  <c r="C361" i="1" a="1"/>
  <c r="C361" i="1" s="1"/>
  <c r="C399" i="1" a="1"/>
  <c r="C399" i="1" s="1"/>
  <c r="C265" i="1" a="1"/>
  <c r="C265" i="1" s="1"/>
  <c r="C273" i="1" a="1"/>
  <c r="C273" i="1" s="1"/>
  <c r="C462" i="1" a="1"/>
  <c r="C462" i="1" s="1"/>
  <c r="C216" i="1" a="1"/>
  <c r="C216" i="1" s="1"/>
  <c r="C26" i="1" a="1"/>
  <c r="C26" i="1" s="1"/>
  <c r="C122" i="1" a="1"/>
  <c r="C122" i="1" s="1"/>
  <c r="C496" i="1" a="1"/>
  <c r="C496" i="1" s="1"/>
  <c r="C382" i="1" a="1"/>
  <c r="C382" i="1" s="1"/>
  <c r="C196" i="1" a="1"/>
  <c r="C196" i="1" s="1"/>
  <c r="C162" i="1" a="1"/>
  <c r="C162" i="1" s="1"/>
  <c r="C42" i="1" a="1"/>
  <c r="C42" i="1" s="1"/>
  <c r="C17" i="1" a="1"/>
  <c r="C17" i="1" s="1"/>
  <c r="C193" i="1" a="1"/>
  <c r="C193" i="1" s="1"/>
  <c r="C317" i="1" a="1"/>
  <c r="C317" i="1" s="1"/>
  <c r="C44" i="1" a="1"/>
  <c r="C44" i="1" s="1"/>
  <c r="C9" i="1" a="1"/>
  <c r="C9" i="1" s="1"/>
  <c r="C348" i="1" a="1"/>
  <c r="C348" i="1" s="1"/>
  <c r="C33" i="1" a="1"/>
  <c r="C33" i="1" s="1"/>
  <c r="C241" i="1" a="1"/>
  <c r="C241" i="1" s="1"/>
  <c r="C412" i="1" a="1"/>
  <c r="C412" i="1" s="1"/>
  <c r="C263" i="1" a="1"/>
  <c r="C263" i="1" s="1"/>
  <c r="C369" i="1" a="1"/>
  <c r="C369" i="1" s="1"/>
  <c r="C50" i="1" a="1"/>
  <c r="C50" i="1" s="1"/>
  <c r="C120" i="1" a="1"/>
  <c r="C120" i="1" s="1"/>
  <c r="C222" i="1" a="1"/>
  <c r="C222" i="1" s="1"/>
  <c r="C230" i="1" a="1"/>
  <c r="C230" i="1" s="1"/>
  <c r="C480" i="1" a="1"/>
  <c r="C480" i="1" s="1"/>
  <c r="C422" i="1" a="1"/>
  <c r="C422" i="1" s="1"/>
  <c r="C374" i="1" a="1"/>
  <c r="C374" i="1" s="1"/>
  <c r="C119" i="1" a="1"/>
  <c r="C119" i="1" s="1"/>
  <c r="C315" i="1" a="1"/>
  <c r="C315" i="1" s="1"/>
  <c r="C118" i="1" a="1"/>
  <c r="C118" i="1" s="1"/>
  <c r="C149" i="1" a="1"/>
  <c r="C149" i="1" s="1"/>
  <c r="C117" i="1" a="1"/>
  <c r="C117" i="1" s="1"/>
  <c r="C84" i="1" a="1"/>
  <c r="C84" i="1" s="1"/>
  <c r="C255" i="1" a="1"/>
  <c r="C255" i="1" s="1"/>
  <c r="C316" i="1" a="1"/>
  <c r="C316" i="1" s="1"/>
  <c r="C167" i="1" a="1"/>
  <c r="C167" i="1" s="1"/>
  <c r="C493" i="1" a="1"/>
  <c r="C493" i="1" s="1"/>
  <c r="C312" i="1" a="1"/>
  <c r="C312" i="1" s="1"/>
  <c r="C377" i="1" a="1"/>
  <c r="C377" i="1" s="1"/>
  <c r="C426" i="1" a="1"/>
  <c r="C426" i="1" s="1"/>
  <c r="C373" i="1" a="1"/>
  <c r="C373" i="1" s="1"/>
  <c r="C420" i="1" a="1"/>
  <c r="C420" i="1" s="1"/>
  <c r="C402" i="1" a="1"/>
  <c r="C402" i="1" s="1"/>
  <c r="C252" i="1" a="1"/>
  <c r="C252" i="1" s="1"/>
  <c r="C313" i="1" a="1"/>
  <c r="C313" i="1" s="1"/>
  <c r="C314" i="1" a="1"/>
  <c r="C314" i="1" s="1"/>
  <c r="C49" i="1" a="1"/>
  <c r="C49" i="1" s="1"/>
  <c r="C114" i="1" a="1"/>
  <c r="C114" i="1" s="1"/>
  <c r="C269" i="1" a="1"/>
  <c r="C269" i="1" s="1"/>
  <c r="C338" i="1" a="1"/>
  <c r="C338" i="1" s="1"/>
  <c r="C145" i="1" a="1"/>
  <c r="C145" i="1" s="1"/>
  <c r="C115" i="1" a="1"/>
  <c r="C115" i="1" s="1"/>
  <c r="C36" i="1" a="1"/>
  <c r="C36" i="1" s="1"/>
  <c r="C503" i="1" a="1"/>
  <c r="C503" i="1" s="1"/>
  <c r="C116" i="1" a="1"/>
  <c r="C116" i="1" s="1"/>
  <c r="C150" i="1" a="1"/>
  <c r="C150" i="1" s="1"/>
  <c r="C224" i="1" a="1"/>
  <c r="C224" i="1" s="1"/>
  <c r="C18" i="1" a="1"/>
  <c r="C18" i="1" s="1"/>
  <c r="C482" i="1" a="1"/>
  <c r="C482" i="1" s="1"/>
  <c r="C346" i="1" a="1"/>
  <c r="C346" i="1" s="1"/>
  <c r="C137" i="1" a="1"/>
  <c r="C137" i="1" s="1"/>
  <c r="C202" i="1" a="1"/>
  <c r="C202" i="1" s="1"/>
  <c r="C464" i="1" a="1"/>
  <c r="C464" i="1" s="1"/>
  <c r="C309" i="1" a="1"/>
  <c r="C309" i="1" s="1"/>
  <c r="C104" i="1" a="1"/>
  <c r="C104" i="1" s="1"/>
  <c r="C379" i="1" a="1"/>
  <c r="C379" i="1" s="1"/>
  <c r="C154" i="1" a="1"/>
  <c r="C154" i="1" s="1"/>
  <c r="C310" i="1" a="1"/>
  <c r="C310" i="1" s="1"/>
  <c r="C171" i="1" a="1"/>
  <c r="C171" i="1" s="1"/>
  <c r="C56" i="1" a="1"/>
  <c r="C56" i="1" s="1"/>
  <c r="C194" i="1" a="1"/>
  <c r="C194" i="1" s="1"/>
  <c r="C311" i="1" a="1"/>
  <c r="C311" i="1" s="1"/>
  <c r="C10" i="1" a="1"/>
  <c r="C10" i="1" s="1"/>
  <c r="C406" i="1" a="1"/>
  <c r="C406" i="1" s="1"/>
  <c r="C231" i="1" a="1"/>
  <c r="C231" i="1" s="1"/>
  <c r="C271" i="1" a="1"/>
  <c r="C271" i="1" s="1"/>
  <c r="C233" i="1" a="1"/>
  <c r="C233" i="1" s="1"/>
  <c r="C112" i="1" a="1"/>
  <c r="C112" i="1" s="1"/>
  <c r="C484" i="1" a="1"/>
  <c r="C484" i="1" s="1"/>
  <c r="C259" i="1" a="1"/>
  <c r="C259" i="1" s="1"/>
  <c r="C294" i="1" a="1"/>
  <c r="C294" i="1" s="1"/>
  <c r="C198" i="1" a="1"/>
  <c r="C198" i="1" s="1"/>
  <c r="C11" i="1" a="1"/>
  <c r="C11" i="1" s="1"/>
  <c r="C347" i="1" a="1"/>
  <c r="C347" i="1" s="1"/>
  <c r="C438" i="1" a="1"/>
  <c r="C438" i="1" s="1"/>
  <c r="C113" i="1" a="1"/>
  <c r="C113" i="1" s="1"/>
  <c r="C111" i="1" a="1"/>
  <c r="C111" i="1" s="1"/>
  <c r="C182" i="1" a="1"/>
  <c r="C182" i="1" s="1"/>
  <c r="C159" i="1" a="1"/>
  <c r="C159" i="1" s="1"/>
  <c r="C476" i="1" a="1"/>
  <c r="C476" i="1" s="1"/>
  <c r="C467" i="1" a="1"/>
  <c r="C467" i="1" s="1"/>
  <c r="C501" i="1" a="1"/>
  <c r="C501" i="1" s="1"/>
  <c r="C448" i="1" a="1"/>
  <c r="C448" i="1" s="1"/>
  <c r="C251" i="1" a="1"/>
  <c r="C251" i="1" s="1"/>
  <c r="C509" i="1" a="1"/>
  <c r="C509" i="1" s="1"/>
  <c r="C37" i="1" a="1"/>
  <c r="C37" i="1" s="1"/>
  <c r="C38" i="1" a="1"/>
  <c r="C38" i="1" s="1"/>
  <c r="C465" i="1" a="1"/>
  <c r="C465" i="1" s="1"/>
  <c r="C243" i="1" a="1"/>
  <c r="C243" i="1" s="1"/>
  <c r="C481" i="1" a="1"/>
  <c r="C481" i="1" s="1"/>
  <c r="C267" i="1" a="1"/>
  <c r="C267" i="1" s="1"/>
  <c r="C106" i="1" a="1"/>
  <c r="C106" i="1" s="1"/>
  <c r="C456" i="1" a="1"/>
  <c r="C456" i="1" s="1"/>
  <c r="C110" i="1" a="1"/>
  <c r="C110" i="1" s="1"/>
  <c r="C483" i="1" a="1"/>
  <c r="C483" i="1" s="1"/>
  <c r="C521" i="1" a="1"/>
  <c r="C521" i="1" s="1"/>
  <c r="C108" i="1" a="1"/>
  <c r="C108" i="1" s="1"/>
  <c r="C109" i="1" a="1"/>
  <c r="C109" i="1" s="1"/>
  <c r="C308" i="1" a="1"/>
  <c r="C308" i="1" s="1"/>
  <c r="C105" i="1" a="1"/>
  <c r="C105" i="1" s="1"/>
  <c r="C351" i="1" a="1"/>
  <c r="C351" i="1" s="1"/>
  <c r="C107" i="1" a="1"/>
  <c r="C107" i="1" s="1"/>
  <c r="C185" i="1" a="1"/>
  <c r="C185" i="1" s="1"/>
  <c r="C183" i="1" a="1"/>
  <c r="C183" i="1" s="1"/>
  <c r="C306" i="1" a="1"/>
  <c r="C306" i="1" s="1"/>
  <c r="C39" i="1" a="1"/>
  <c r="C39" i="1" s="1"/>
  <c r="C359" i="1" a="1"/>
  <c r="C359" i="1" s="1"/>
  <c r="C423" i="1" a="1"/>
  <c r="C423" i="1" s="1"/>
  <c r="C453" i="1" a="1"/>
  <c r="C453" i="1" s="1"/>
  <c r="C27" i="1" a="1"/>
  <c r="C27" i="1" s="1"/>
  <c r="C240" i="1" a="1"/>
  <c r="C240" i="1" s="1"/>
  <c r="C166" i="1" a="1"/>
  <c r="C166" i="1" s="1"/>
  <c r="C103" i="1" a="1"/>
  <c r="C103" i="1" s="1"/>
  <c r="C307" i="1" a="1"/>
  <c r="C307" i="1" s="1"/>
  <c r="C474" i="1" a="1"/>
  <c r="C474" i="1" s="1"/>
  <c r="C175" i="1" a="1"/>
  <c r="C175" i="1" s="1"/>
  <c r="C470" i="1" a="1"/>
  <c r="C470" i="1" s="1"/>
  <c r="C219" i="1" a="1"/>
  <c r="C219" i="1" s="1"/>
  <c r="C449" i="1" a="1"/>
  <c r="C449" i="1" s="1"/>
  <c r="C305" i="1" a="1"/>
  <c r="C305" i="1" s="1"/>
  <c r="C499" i="1" a="1"/>
  <c r="C499" i="1" s="1"/>
  <c r="C53" i="1" a="1"/>
  <c r="C53" i="1" s="1"/>
  <c r="C354" i="1" a="1"/>
  <c r="C354" i="1" s="1"/>
  <c r="C101" i="1" a="1"/>
  <c r="C101" i="1" s="1"/>
  <c r="C100" i="1" a="1"/>
  <c r="C100" i="1" s="1"/>
  <c r="C99" i="1" a="1"/>
  <c r="C99" i="1" s="1"/>
  <c r="C160" i="1" a="1"/>
  <c r="C160" i="1" s="1"/>
  <c r="C337" i="1" a="1"/>
  <c r="C337" i="1" s="1"/>
  <c r="C304" i="1" a="1"/>
  <c r="C304" i="1" s="1"/>
  <c r="C302" i="1" a="1"/>
  <c r="C302" i="1" s="1"/>
  <c r="C405" i="1" a="1"/>
  <c r="C405" i="1" s="1"/>
  <c r="C303" i="1" a="1"/>
  <c r="C303" i="1" s="1"/>
  <c r="C513" i="1" a="1"/>
  <c r="C513" i="1" s="1"/>
  <c r="C349" i="1" a="1"/>
  <c r="C349" i="1" s="1"/>
  <c r="C461" i="1" a="1"/>
  <c r="C461" i="1" s="1"/>
  <c r="C458" i="1" a="1"/>
  <c r="C458" i="1" s="1"/>
  <c r="C181" i="1" a="1"/>
  <c r="C181" i="1" s="1"/>
  <c r="C12" i="1" a="1"/>
  <c r="C12" i="1" s="1"/>
  <c r="C16" i="1" a="1"/>
  <c r="C16" i="1" s="1"/>
  <c r="C229" i="1" a="1"/>
  <c r="C229" i="1" s="1"/>
  <c r="C375" i="1" a="1"/>
  <c r="C375" i="1" s="1"/>
  <c r="C257" i="1" a="1"/>
  <c r="C257" i="1" s="1"/>
  <c r="C95" i="1" a="1"/>
  <c r="C95" i="1" s="1"/>
  <c r="C244" i="1" a="1"/>
  <c r="C244" i="1" s="1"/>
  <c r="C213" i="1" a="1"/>
  <c r="C213" i="1" s="1"/>
  <c r="C442" i="1" a="1"/>
  <c r="C442" i="1" s="1"/>
  <c r="C415" i="1" a="1"/>
  <c r="C415" i="1" s="1"/>
  <c r="C301" i="1" a="1"/>
  <c r="C301" i="1" s="1"/>
  <c r="C92" i="1" a="1"/>
  <c r="C92" i="1" s="1"/>
  <c r="C96" i="1" a="1"/>
  <c r="C96" i="1" s="1"/>
  <c r="C459" i="1" a="1"/>
  <c r="C459" i="1" s="1"/>
  <c r="C97" i="1" a="1"/>
  <c r="C97" i="1" s="1"/>
  <c r="C25" i="1" a="1"/>
  <c r="C25" i="1" s="1"/>
  <c r="C157" i="1" a="1"/>
  <c r="C157" i="1" s="1"/>
  <c r="C223" i="1" a="1"/>
  <c r="C223" i="1" s="1"/>
  <c r="C217" i="1" a="1"/>
  <c r="C217" i="1" s="1"/>
  <c r="C486" i="1" a="1"/>
  <c r="C486" i="1" s="1"/>
  <c r="C93" i="1" a="1"/>
  <c r="C93" i="1" s="1"/>
  <c r="C421" i="1" a="1"/>
  <c r="C421" i="1" s="1"/>
  <c r="C186" i="1" a="1"/>
  <c r="C186" i="1" s="1"/>
  <c r="C201" i="1" a="1"/>
  <c r="C201" i="1" s="1"/>
  <c r="C199" i="1" a="1"/>
  <c r="C199" i="1" s="1"/>
  <c r="C248" i="1" a="1"/>
  <c r="C248" i="1" s="1"/>
  <c r="C300" i="1" a="1"/>
  <c r="C300" i="1" s="1"/>
  <c r="C98" i="1" a="1"/>
  <c r="C98" i="1" s="1"/>
  <c r="C155" i="1" a="1"/>
  <c r="C155" i="1" s="1"/>
  <c r="C424" i="1" a="1"/>
  <c r="C424" i="1" s="1"/>
  <c r="C443" i="1" a="1"/>
  <c r="C443" i="1" s="1"/>
  <c r="C335" i="1" a="1"/>
  <c r="C335" i="1" s="1"/>
  <c r="C404" i="1" a="1"/>
  <c r="C404" i="1" s="1"/>
  <c r="C519" i="1" a="1"/>
  <c r="C519" i="1" s="1"/>
  <c r="C22" i="1" a="1"/>
  <c r="C22" i="1" s="1"/>
  <c r="C40" i="1" a="1"/>
  <c r="C40" i="1" s="1"/>
  <c r="C29" i="1" a="1"/>
  <c r="C29" i="1" s="1"/>
  <c r="C298" i="1" a="1"/>
  <c r="C298" i="1" s="1"/>
  <c r="C90" i="1" a="1"/>
  <c r="C90" i="1" s="1"/>
  <c r="C408" i="1" a="1"/>
  <c r="C408" i="1" s="1"/>
  <c r="C192" i="1" a="1"/>
  <c r="C192" i="1" s="1"/>
  <c r="C235" i="1" a="1"/>
  <c r="C235" i="1" s="1"/>
  <c r="C297" i="1" a="1"/>
  <c r="C297" i="1" s="1"/>
  <c r="C520" i="1" a="1"/>
  <c r="C520" i="1" s="1"/>
  <c r="C91" i="1" a="1"/>
  <c r="C91" i="1" s="1"/>
  <c r="C261" i="1" a="1"/>
  <c r="C261" i="1" s="1"/>
  <c r="C473" i="1" a="1"/>
  <c r="C473" i="1" s="1"/>
  <c r="C515" i="1" a="1"/>
  <c r="C515" i="1" s="1"/>
  <c r="C518" i="1" a="1"/>
  <c r="C518" i="1" s="1"/>
  <c r="C51" i="1" a="1"/>
  <c r="C51" i="1" s="1"/>
  <c r="C295" i="1" a="1"/>
  <c r="C295" i="1" s="1"/>
  <c r="C417" i="1" a="1"/>
  <c r="C417" i="1" s="1"/>
  <c r="C250" i="1" a="1"/>
  <c r="C250" i="1" s="1"/>
  <c r="C176" i="1" a="1"/>
  <c r="C176" i="1" s="1"/>
  <c r="C13" i="1" a="1"/>
  <c r="C13" i="1" s="1"/>
  <c r="C487" i="1" a="1"/>
  <c r="C487" i="1" s="1"/>
  <c r="C237" i="1" a="1"/>
  <c r="C237" i="1" s="1"/>
  <c r="C492" i="1" a="1"/>
  <c r="C492" i="1" s="1"/>
  <c r="C87" i="1" a="1"/>
  <c r="C87" i="1" s="1"/>
  <c r="C88" i="1" a="1"/>
  <c r="C88" i="1" s="1"/>
  <c r="C147" i="1" a="1"/>
  <c r="C147" i="1" s="1"/>
  <c r="C353" i="1" a="1"/>
  <c r="C353" i="1" s="1"/>
  <c r="C86" i="1" a="1"/>
  <c r="C86" i="1" s="1"/>
  <c r="C403" i="1" a="1"/>
  <c r="C403" i="1" s="1"/>
  <c r="C30" i="1" a="1"/>
  <c r="C30" i="1" s="1"/>
  <c r="C339" i="1" a="1"/>
  <c r="C339" i="1" s="1"/>
  <c r="C500" i="1" a="1"/>
  <c r="C500" i="1" s="1"/>
  <c r="C54" i="1" a="1"/>
  <c r="C54" i="1" s="1"/>
  <c r="C206" i="1" a="1"/>
  <c r="C206" i="1" s="1"/>
  <c r="C291" i="1" a="1"/>
  <c r="C291" i="1" s="1"/>
  <c r="C502" i="1" a="1"/>
  <c r="C502" i="1" s="1"/>
  <c r="C200" i="1" a="1"/>
  <c r="C200" i="1" s="1"/>
  <c r="C511" i="1" a="1"/>
  <c r="C511" i="1" s="1"/>
  <c r="C512" i="1" a="1"/>
  <c r="C512" i="1" s="1"/>
  <c r="C238" i="1" a="1"/>
  <c r="C238" i="1" s="1"/>
  <c r="C226" i="1" a="1"/>
  <c r="C226" i="1" s="1"/>
  <c r="C207" i="1" a="1"/>
  <c r="C207" i="1" s="1"/>
  <c r="C478" i="1" a="1"/>
  <c r="C478" i="1" s="1"/>
  <c r="C292" i="1" a="1"/>
  <c r="C292" i="1" s="1"/>
  <c r="C254" i="1" a="1"/>
  <c r="C254" i="1" s="1"/>
  <c r="C368" i="1" a="1"/>
  <c r="C368" i="1" s="1"/>
  <c r="C392" i="1" a="1"/>
  <c r="C392" i="1" s="1"/>
  <c r="C376" i="1" a="1"/>
  <c r="C376" i="1" s="1"/>
  <c r="C290" i="1" a="1"/>
  <c r="C290" i="1" s="1"/>
  <c r="C293" i="1" a="1"/>
  <c r="C293" i="1" s="1"/>
  <c r="C288" i="1" a="1"/>
  <c r="C288" i="1" s="1"/>
  <c r="C287" i="1" a="1"/>
  <c r="C287" i="1" s="1"/>
  <c r="C174" i="1" a="1"/>
  <c r="C174" i="1" s="1"/>
  <c r="C360" i="1" a="1"/>
  <c r="C360" i="1" s="1"/>
  <c r="C52" i="1" a="1"/>
  <c r="C52" i="1" s="1"/>
  <c r="C427" i="1" a="1"/>
  <c r="C427" i="1" s="1"/>
  <c r="C82" i="1" a="1"/>
  <c r="C82" i="1" s="1"/>
  <c r="C435" i="1" a="1"/>
  <c r="C435" i="1" s="1"/>
  <c r="C210" i="1" a="1"/>
  <c r="C210" i="1" s="1"/>
  <c r="C83" i="1" a="1"/>
  <c r="C83" i="1" s="1"/>
  <c r="C340" i="1" a="1"/>
  <c r="C340" i="1" s="1"/>
  <c r="C158" i="1" a="1"/>
  <c r="C158" i="1" s="1"/>
  <c r="C80" i="1" a="1"/>
  <c r="C80" i="1" s="1"/>
  <c r="C205" i="1" a="1"/>
  <c r="C205" i="1" s="1"/>
  <c r="C168" i="1" a="1"/>
  <c r="C168" i="1" s="1"/>
  <c r="C180" i="1" a="1"/>
  <c r="C180" i="1" s="1"/>
  <c r="C81" i="1" a="1"/>
  <c r="C81" i="1" s="1"/>
  <c r="C32" i="1" a="1"/>
  <c r="C32" i="1" s="1"/>
  <c r="C85" i="1" a="1"/>
  <c r="C85" i="1" s="1"/>
  <c r="C341" i="1" a="1"/>
  <c r="C341" i="1" s="1"/>
  <c r="C322" i="1" a="1"/>
  <c r="C322" i="1" s="1"/>
  <c r="C47" i="1" a="1"/>
  <c r="C47" i="1" s="1"/>
  <c r="C14" i="1" a="1"/>
  <c r="C14" i="1" s="1"/>
  <c r="C283" i="1" a="1"/>
  <c r="C283" i="1" s="1"/>
  <c r="C452" i="1" a="1"/>
  <c r="C452" i="1" s="1"/>
  <c r="C161" i="1" a="1"/>
  <c r="C161" i="1" s="1"/>
  <c r="C246" i="1" a="1"/>
  <c r="C246" i="1" s="1"/>
  <c r="C173" i="1" a="1"/>
  <c r="C173" i="1" s="1"/>
  <c r="C77" i="1" a="1"/>
  <c r="C77" i="1" s="1"/>
  <c r="C491" i="1" a="1"/>
  <c r="C491" i="1" s="1"/>
  <c r="C45" i="1" a="1"/>
  <c r="C45" i="1" s="1"/>
  <c r="C78" i="1" a="1"/>
  <c r="C78" i="1" s="1"/>
  <c r="C472" i="1" a="1"/>
  <c r="C472" i="1" s="1"/>
  <c r="C410" i="1" a="1"/>
  <c r="C410" i="1" s="1"/>
  <c r="C76" i="1" a="1"/>
  <c r="C76" i="1" s="1"/>
  <c r="C286" i="1" a="1"/>
  <c r="C286" i="1" s="1"/>
  <c r="C284" i="1" a="1"/>
  <c r="C284" i="1" s="1"/>
  <c r="C285" i="1" a="1"/>
  <c r="C285" i="1" s="1"/>
  <c r="C508" i="1" a="1"/>
  <c r="C508" i="1" s="1"/>
  <c r="C249" i="1" a="1"/>
  <c r="C249" i="1" s="1"/>
  <c r="C146" i="1" a="1"/>
  <c r="C146" i="1" s="1"/>
  <c r="C358" i="1" a="1"/>
  <c r="C358" i="1" s="1"/>
  <c r="C282" i="1" a="1"/>
  <c r="C282" i="1" s="1"/>
  <c r="C504" i="1" a="1"/>
  <c r="C504" i="1" s="1"/>
  <c r="C72" i="1" a="1"/>
  <c r="C72" i="1" s="1"/>
  <c r="C507" i="1" a="1"/>
  <c r="C507" i="1" s="1"/>
  <c r="C489" i="1" a="1"/>
  <c r="C489" i="1" s="1"/>
  <c r="C395" i="1" a="1"/>
  <c r="C395" i="1" s="1"/>
  <c r="C74" i="1" a="1"/>
  <c r="C74" i="1" s="1"/>
  <c r="C242" i="1" a="1"/>
  <c r="C242" i="1" s="1"/>
  <c r="C34" i="1" a="1"/>
  <c r="C34" i="1" s="1"/>
  <c r="C274" i="1" a="1"/>
  <c r="C274" i="1" s="1"/>
  <c r="C281" i="1" a="1"/>
  <c r="C281" i="1" s="1"/>
  <c r="C4" i="1" a="1"/>
  <c r="C4" i="1" s="1"/>
  <c r="C505" i="1" a="1"/>
  <c r="C505" i="1" s="1"/>
  <c r="C477" i="1" a="1"/>
  <c r="C477" i="1" s="1"/>
  <c r="C495" i="1" a="1"/>
  <c r="C495" i="1" s="1"/>
  <c r="C130" i="1" a="1"/>
  <c r="C130" i="1" s="1"/>
  <c r="C128" i="1" a="1"/>
  <c r="C128" i="1" s="1"/>
  <c r="C19" i="1" a="1"/>
  <c r="C19" i="1" s="1"/>
  <c r="C151" i="1" a="1"/>
  <c r="C151" i="1" s="1"/>
  <c r="C455" i="1" a="1"/>
  <c r="C455" i="1" s="1"/>
  <c r="C441" i="1" a="1"/>
  <c r="C441" i="1" s="1"/>
  <c r="C436" i="1" a="1"/>
  <c r="C436" i="1" s="1"/>
  <c r="C73" i="1" a="1"/>
  <c r="C73" i="1" s="1"/>
  <c r="C430" i="1" a="1"/>
  <c r="C430" i="1" s="1"/>
  <c r="C390" i="1" a="1"/>
  <c r="C390" i="1" s="1"/>
  <c r="C225" i="1" a="1"/>
  <c r="C225" i="1" s="1"/>
  <c r="C245" i="1" a="1"/>
  <c r="C245" i="1" s="1"/>
  <c r="C400" i="1" a="1"/>
  <c r="C400" i="1" s="1"/>
  <c r="C365" i="1" a="1"/>
  <c r="C365" i="1" s="1"/>
  <c r="C172" i="1" a="1"/>
  <c r="C172" i="1" s="1"/>
  <c r="C381" i="1" a="1"/>
  <c r="C381" i="1" s="1"/>
  <c r="C70" i="1" a="1"/>
  <c r="C70" i="1" s="1"/>
  <c r="C5" i="1" a="1"/>
  <c r="C5" i="1" s="1"/>
  <c r="C398" i="1" a="1"/>
  <c r="C398" i="1" s="1"/>
  <c r="C471" i="1" a="1"/>
  <c r="C471" i="1" s="1"/>
  <c r="C279" i="1" a="1"/>
  <c r="C279" i="1" s="1"/>
  <c r="C71" i="1" a="1"/>
  <c r="C71" i="1" s="1"/>
  <c r="C278" i="1" a="1"/>
  <c r="C278" i="1" s="1"/>
  <c r="C253" i="1" a="1"/>
  <c r="C253" i="1" s="1"/>
  <c r="C439" i="1" a="1"/>
  <c r="C439" i="1" s="1"/>
  <c r="C164" i="1" a="1"/>
  <c r="C164" i="1" s="1"/>
  <c r="C280" i="1" a="1"/>
  <c r="C280" i="1" s="1"/>
  <c r="C270" i="1" a="1"/>
  <c r="C270" i="1" s="1"/>
  <c r="C69" i="1" a="1"/>
  <c r="C69" i="1" s="1"/>
  <c r="C67" i="1" a="1"/>
  <c r="C67" i="1" s="1"/>
  <c r="C188" i="1" a="1"/>
  <c r="C188" i="1" s="1"/>
  <c r="C463" i="1" a="1"/>
  <c r="C463" i="1" s="1"/>
  <c r="C41" i="1" a="1"/>
  <c r="C41" i="1" s="1"/>
  <c r="C204" i="1" a="1"/>
  <c r="C204" i="1" s="1"/>
  <c r="C191" i="1" a="1"/>
  <c r="C191" i="1" s="1"/>
  <c r="C260" i="1" a="1"/>
  <c r="C260" i="1" s="1"/>
  <c r="C21" i="1" a="1"/>
  <c r="C21" i="1" s="1"/>
  <c r="C355" i="1" a="1"/>
  <c r="C355" i="1" s="1"/>
  <c r="C214" i="1" a="1"/>
  <c r="C214" i="1" s="1"/>
  <c r="C68" i="1" a="1"/>
  <c r="C68" i="1" s="1"/>
  <c r="C378" i="1" a="1"/>
  <c r="C378" i="1" s="1"/>
  <c r="C275" i="1" a="1"/>
  <c r="C275" i="1" s="1"/>
  <c r="C444" i="1" a="1"/>
  <c r="C444" i="1" s="1"/>
  <c r="C262" i="1" a="1"/>
  <c r="C262" i="1" s="1"/>
  <c r="C277" i="1" a="1"/>
  <c r="C277" i="1" s="1"/>
  <c r="C66" i="1" a="1"/>
  <c r="C66" i="1" s="1"/>
  <c r="C64" i="1" a="1"/>
  <c r="C64" i="1" s="1"/>
  <c r="C411" i="1" a="1"/>
  <c r="C411" i="1" s="1"/>
  <c r="C177" i="1" a="1"/>
  <c r="C177" i="1" s="1"/>
  <c r="C169" i="1" a="1"/>
  <c r="C169" i="1" s="1"/>
  <c r="C336" i="1" a="1"/>
  <c r="C336" i="1" s="1"/>
  <c r="C276" i="1" a="1"/>
  <c r="C276" i="1" s="1"/>
  <c r="C256" i="1" a="1"/>
  <c r="C256" i="1" s="1"/>
  <c r="C445" i="1" a="1"/>
  <c r="C445" i="1" s="1"/>
  <c r="C62" i="1" a="1"/>
  <c r="C62" i="1" s="1"/>
  <c r="C65" i="1" a="1"/>
  <c r="C65" i="1" s="1"/>
  <c r="C387" i="1" a="1"/>
  <c r="C387" i="1" s="1"/>
  <c r="C35" i="1" a="1"/>
  <c r="C35" i="1" s="1"/>
  <c r="C63" i="1" a="1"/>
  <c r="C63" i="1" s="1"/>
  <c r="C468" i="1" a="1"/>
  <c r="C468" i="1" s="1"/>
  <c r="C385" i="1" a="1"/>
  <c r="C385" i="1" s="1"/>
  <c r="C46" i="1" a="1"/>
  <c r="C46" i="1" s="1"/>
  <c r="C218" i="1" a="1"/>
  <c r="C218" i="1" s="1"/>
  <c r="C15" i="1" a="1"/>
  <c r="C15" i="1" s="1"/>
  <c r="C60" i="1" a="1"/>
  <c r="C60" i="1" s="1"/>
  <c r="C6" i="1" a="1"/>
  <c r="C6" i="1" s="1"/>
  <c r="C432" i="1" a="1"/>
  <c r="C432" i="1" s="1"/>
  <c r="C28" i="1" a="1"/>
  <c r="C28" i="1" s="1"/>
  <c r="C393" i="1" a="1"/>
  <c r="C393" i="1" s="1"/>
  <c r="C490" i="1" a="1"/>
  <c r="C490" i="1" s="1"/>
  <c r="C165" i="1" a="1"/>
  <c r="C165" i="1" s="1"/>
  <c r="C131" i="1" a="1"/>
  <c r="C131" i="1" s="1"/>
  <c r="C318" i="1" a="1"/>
  <c r="C318" i="1" s="1"/>
  <c r="C418" i="1" a="1"/>
  <c r="C418" i="1" s="1"/>
  <c r="C208" i="1" a="1"/>
  <c r="C208" i="1" s="1"/>
  <c r="C356" i="1" a="1"/>
  <c r="C356" i="1" s="1"/>
  <c r="C457" i="1" a="1"/>
  <c r="C457" i="1" s="1"/>
  <c r="C266" i="1" a="1"/>
  <c r="C266" i="1" s="1"/>
  <c r="C299" i="1" a="1"/>
  <c r="C299" i="1" s="1"/>
  <c r="C94" i="1" a="1"/>
  <c r="C94" i="1" s="1"/>
  <c r="C215" i="1" a="1"/>
  <c r="C215" i="1" s="1"/>
  <c r="C89" i="1" a="1"/>
  <c r="C89" i="1" s="1"/>
  <c r="C296" i="1" a="1"/>
  <c r="C296" i="1" s="1"/>
  <c r="C434" i="1" a="1"/>
  <c r="C434" i="1" s="1"/>
  <c r="C289" i="1" a="1"/>
  <c r="C289" i="1" s="1"/>
  <c r="C469" i="1" a="1"/>
  <c r="C469" i="1" s="1"/>
  <c r="C79" i="1" a="1"/>
  <c r="C79" i="1" s="1"/>
  <c r="C184" i="1" a="1"/>
  <c r="C184" i="1" s="1"/>
  <c r="C75" i="1" a="1"/>
  <c r="C75" i="1" s="1"/>
  <c r="C153" i="1" a="1"/>
  <c r="C153" i="1" s="1"/>
  <c r="C429" i="1" a="1"/>
  <c r="C429"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s="1"/>
  <c r="C558" i="1" a="1"/>
  <c r="C558" i="1" s="1"/>
  <c r="C559" i="1" a="1"/>
  <c r="C559" i="1" s="1"/>
  <c r="C560" i="1" a="1"/>
  <c r="C560" i="1" s="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C3" i="13" a="1"/>
  <c r="C3" i="13" s="1"/>
  <c r="B28" i="1" a="1"/>
  <c r="B28" i="1" s="1"/>
  <c r="B393" i="1" a="1"/>
  <c r="B393" i="1" s="1"/>
  <c r="B490" i="1" a="1"/>
  <c r="B490" i="1" s="1"/>
  <c r="B165" i="1" a="1"/>
  <c r="B165" i="1" s="1"/>
  <c r="B131" i="1" a="1"/>
  <c r="B131" i="1" s="1"/>
  <c r="B318" i="1" a="1"/>
  <c r="B318" i="1" s="1"/>
  <c r="B418" i="1" a="1"/>
  <c r="B418" i="1" s="1"/>
  <c r="B208" i="1" a="1"/>
  <c r="B208" i="1" s="1"/>
  <c r="B356" i="1" a="1"/>
  <c r="B356" i="1" s="1"/>
  <c r="B457" i="1" a="1"/>
  <c r="B457" i="1" s="1"/>
  <c r="B266" i="1" a="1"/>
  <c r="B266" i="1" s="1"/>
  <c r="B299" i="1" a="1"/>
  <c r="B299" i="1" s="1"/>
  <c r="B94" i="1" a="1"/>
  <c r="B94" i="1" s="1"/>
  <c r="B215" i="1" a="1"/>
  <c r="B215" i="1" s="1"/>
  <c r="B89" i="1" a="1"/>
  <c r="B89" i="1" s="1"/>
  <c r="B296" i="1" a="1"/>
  <c r="B296" i="1" s="1"/>
  <c r="B434" i="1" a="1"/>
  <c r="B434" i="1" s="1"/>
  <c r="B289" i="1" a="1"/>
  <c r="B289" i="1" s="1"/>
  <c r="B469" i="1" a="1"/>
  <c r="B469" i="1" s="1"/>
  <c r="B79" i="1" a="1"/>
  <c r="B79" i="1" s="1"/>
  <c r="B184" i="1" a="1"/>
  <c r="B184" i="1" s="1"/>
  <c r="B75" i="1" a="1"/>
  <c r="B75" i="1" s="1"/>
  <c r="B153" i="1" a="1"/>
  <c r="B153" i="1" s="1"/>
  <c r="B429" i="1" a="1"/>
  <c r="B429" i="1" s="1"/>
  <c r="F28" i="1" a="1"/>
  <c r="F28" i="1" s="1"/>
  <c r="F393" i="1" a="1"/>
  <c r="F393" i="1" s="1"/>
  <c r="F490" i="1" a="1"/>
  <c r="F490" i="1" s="1"/>
  <c r="F165" i="1" a="1"/>
  <c r="F165" i="1" s="1"/>
  <c r="F131" i="1" a="1"/>
  <c r="F131" i="1" s="1"/>
  <c r="F318" i="1" a="1"/>
  <c r="F318" i="1" s="1"/>
  <c r="F418" i="1" a="1"/>
  <c r="F418" i="1" s="1"/>
  <c r="F208" i="1" a="1"/>
  <c r="F208" i="1" s="1"/>
  <c r="F356" i="1" a="1"/>
  <c r="F356" i="1" s="1"/>
  <c r="F457" i="1" a="1"/>
  <c r="F457" i="1" s="1"/>
  <c r="F266" i="1" a="1"/>
  <c r="F266" i="1" s="1"/>
  <c r="F299" i="1" a="1"/>
  <c r="F299" i="1" s="1"/>
  <c r="F94" i="1" a="1"/>
  <c r="F94" i="1" s="1"/>
  <c r="F215" i="1" a="1"/>
  <c r="F215" i="1" s="1"/>
  <c r="F89" i="1" a="1"/>
  <c r="F89" i="1" s="1"/>
  <c r="F296" i="1" a="1"/>
  <c r="F296" i="1" s="1"/>
  <c r="F434" i="1" a="1"/>
  <c r="F434" i="1" s="1"/>
  <c r="F289" i="1" a="1"/>
  <c r="F289" i="1" s="1"/>
  <c r="F469" i="1" a="1"/>
  <c r="F469" i="1" s="1"/>
  <c r="F79" i="1" a="1"/>
  <c r="F79" i="1" s="1"/>
  <c r="F184" i="1" a="1"/>
  <c r="F184" i="1" s="1"/>
  <c r="F75" i="1" a="1"/>
  <c r="F75" i="1" s="1"/>
  <c r="F153" i="1" a="1"/>
  <c r="F153" i="1" s="1"/>
  <c r="F429" i="1" a="1"/>
  <c r="F429" i="1" s="1"/>
  <c r="G28" i="1" a="1"/>
  <c r="G28" i="1" s="1"/>
  <c r="G393" i="1" a="1"/>
  <c r="G393" i="1" s="1"/>
  <c r="G490" i="1" a="1"/>
  <c r="G490" i="1" s="1"/>
  <c r="G165" i="1" a="1"/>
  <c r="G165" i="1" s="1"/>
  <c r="G131" i="1" a="1"/>
  <c r="G131" i="1" s="1"/>
  <c r="G318" i="1" a="1"/>
  <c r="G318" i="1" s="1"/>
  <c r="G418" i="1" a="1"/>
  <c r="G418" i="1" s="1"/>
  <c r="G208" i="1" a="1"/>
  <c r="G208" i="1" s="1"/>
  <c r="G356" i="1" a="1"/>
  <c r="G356" i="1" s="1"/>
  <c r="G457" i="1" a="1"/>
  <c r="G457" i="1" s="1"/>
  <c r="G266" i="1" a="1"/>
  <c r="G266" i="1" s="1"/>
  <c r="G299" i="1" a="1"/>
  <c r="G299" i="1" s="1"/>
  <c r="G94" i="1" a="1"/>
  <c r="G94" i="1" s="1"/>
  <c r="G215" i="1" a="1"/>
  <c r="G215" i="1" s="1"/>
  <c r="G89" i="1" a="1"/>
  <c r="G89" i="1" s="1"/>
  <c r="G296" i="1" a="1"/>
  <c r="G296" i="1" s="1"/>
  <c r="G434" i="1" a="1"/>
  <c r="G434" i="1" s="1"/>
  <c r="G289" i="1" a="1"/>
  <c r="G289" i="1" s="1"/>
  <c r="G469" i="1" a="1"/>
  <c r="G469" i="1" s="1"/>
  <c r="G79" i="1" a="1"/>
  <c r="G79" i="1" s="1"/>
  <c r="G184" i="1" a="1"/>
  <c r="G184" i="1" s="1"/>
  <c r="G75" i="1" a="1"/>
  <c r="G75" i="1" s="1"/>
  <c r="G153" i="1" a="1"/>
  <c r="G153" i="1" s="1"/>
  <c r="G429" i="1" a="1"/>
  <c r="G429" i="1" s="1"/>
  <c r="H28" i="1" a="1"/>
  <c r="H28" i="1" s="1"/>
  <c r="H393" i="1" a="1"/>
  <c r="H393" i="1" s="1"/>
  <c r="H490" i="1" a="1"/>
  <c r="H490" i="1" s="1"/>
  <c r="H165" i="1" a="1"/>
  <c r="H165" i="1" s="1"/>
  <c r="H131" i="1" a="1"/>
  <c r="H131" i="1" s="1"/>
  <c r="H318" i="1" a="1"/>
  <c r="H318" i="1" s="1"/>
  <c r="H418" i="1" a="1"/>
  <c r="H418" i="1" s="1"/>
  <c r="H208" i="1" a="1"/>
  <c r="H208" i="1" s="1"/>
  <c r="H356" i="1" a="1"/>
  <c r="H356" i="1" s="1"/>
  <c r="H457" i="1" a="1"/>
  <c r="H457" i="1" s="1"/>
  <c r="H266" i="1" a="1"/>
  <c r="H266" i="1" s="1"/>
  <c r="H299" i="1" a="1"/>
  <c r="H299" i="1" s="1"/>
  <c r="H94" i="1" a="1"/>
  <c r="H94" i="1" s="1"/>
  <c r="H215" i="1" a="1"/>
  <c r="H215" i="1" s="1"/>
  <c r="H89" i="1" a="1"/>
  <c r="H89" i="1" s="1"/>
  <c r="H296" i="1" a="1"/>
  <c r="H296" i="1" s="1"/>
  <c r="H434" i="1" a="1"/>
  <c r="H434" i="1" s="1"/>
  <c r="H289" i="1" a="1"/>
  <c r="H289" i="1" s="1"/>
  <c r="H469" i="1" a="1"/>
  <c r="H469" i="1" s="1"/>
  <c r="H79" i="1" a="1"/>
  <c r="H79" i="1" s="1"/>
  <c r="H184" i="1" a="1"/>
  <c r="H184" i="1" s="1"/>
  <c r="H75" i="1" a="1"/>
  <c r="H75" i="1" s="1"/>
  <c r="H153" i="1" a="1"/>
  <c r="H153" i="1" s="1"/>
  <c r="H429" i="1" a="1"/>
  <c r="H429" i="1" s="1"/>
  <c r="I28" i="1" a="1"/>
  <c r="I28" i="1" s="1"/>
  <c r="I393" i="1" a="1"/>
  <c r="I393" i="1" s="1"/>
  <c r="I490" i="1" a="1"/>
  <c r="I490" i="1" s="1"/>
  <c r="I165" i="1" a="1"/>
  <c r="I165" i="1" s="1"/>
  <c r="I131" i="1" a="1"/>
  <c r="I131" i="1" s="1"/>
  <c r="I318" i="1" a="1"/>
  <c r="I318" i="1" s="1"/>
  <c r="I418" i="1" a="1"/>
  <c r="I418" i="1" s="1"/>
  <c r="I208" i="1" a="1"/>
  <c r="I208" i="1" s="1"/>
  <c r="I356" i="1" a="1"/>
  <c r="I356" i="1" s="1"/>
  <c r="I457" i="1" a="1"/>
  <c r="I457" i="1" s="1"/>
  <c r="I266" i="1" a="1"/>
  <c r="I266" i="1" s="1"/>
  <c r="I299" i="1" a="1"/>
  <c r="I299" i="1" s="1"/>
  <c r="I94" i="1" a="1"/>
  <c r="I94" i="1" s="1"/>
  <c r="I215" i="1" a="1"/>
  <c r="I215" i="1" s="1"/>
  <c r="I89" i="1" a="1"/>
  <c r="I89" i="1" s="1"/>
  <c r="I296" i="1" a="1"/>
  <c r="I296" i="1" s="1"/>
  <c r="I434" i="1" a="1"/>
  <c r="I434" i="1" s="1"/>
  <c r="I289" i="1" a="1"/>
  <c r="I289" i="1" s="1"/>
  <c r="I469" i="1" a="1"/>
  <c r="I469" i="1" s="1"/>
  <c r="I79" i="1" a="1"/>
  <c r="I79" i="1" s="1"/>
  <c r="I184" i="1" a="1"/>
  <c r="I184" i="1" s="1"/>
  <c r="I75" i="1" a="1"/>
  <c r="I75" i="1" s="1"/>
  <c r="I153" i="1" a="1"/>
  <c r="I153" i="1" s="1"/>
  <c r="I429" i="1" a="1"/>
  <c r="I429" i="1" s="1"/>
  <c r="B228" i="1" a="1"/>
  <c r="B228" i="1" s="1"/>
  <c r="B330" i="1" a="1"/>
  <c r="B330" i="1" s="1"/>
  <c r="B386" i="1" a="1"/>
  <c r="B386" i="1" s="1"/>
  <c r="B48" i="1" a="1"/>
  <c r="B48" i="1" s="1"/>
  <c r="B179" i="1" a="1"/>
  <c r="B179" i="1" s="1"/>
  <c r="B485" i="1" a="1"/>
  <c r="B485" i="1" s="1"/>
  <c r="B20" i="1" a="1"/>
  <c r="B20" i="1" s="1"/>
  <c r="B331" i="1" a="1"/>
  <c r="B331" i="1" s="1"/>
  <c r="B195" i="1" a="1"/>
  <c r="B195" i="1" s="1"/>
  <c r="B357" i="1" a="1"/>
  <c r="B357" i="1" s="1"/>
  <c r="B227" i="1" a="1"/>
  <c r="B227" i="1" s="1"/>
  <c r="B475" i="1" a="1"/>
  <c r="B475" i="1" s="1"/>
  <c r="B327" i="1" a="1"/>
  <c r="B327" i="1" s="1"/>
  <c r="B57" i="1" a="1"/>
  <c r="B57" i="1" s="1"/>
  <c r="B363" i="1" a="1"/>
  <c r="B363" i="1" s="1"/>
  <c r="B258" i="1" a="1"/>
  <c r="B258" i="1" s="1"/>
  <c r="B414" i="1" a="1"/>
  <c r="B414" i="1" s="1"/>
  <c r="B380" i="1" a="1"/>
  <c r="B380" i="1" s="1"/>
  <c r="B140" i="1" a="1"/>
  <c r="B140" i="1" s="1"/>
  <c r="B352" i="1" a="1"/>
  <c r="B352" i="1" s="1"/>
  <c r="B329" i="1" a="1"/>
  <c r="B329" i="1" s="1"/>
  <c r="B407" i="1" a="1"/>
  <c r="B407" i="1" s="1"/>
  <c r="B58" i="1" a="1"/>
  <c r="B58" i="1" s="1"/>
  <c r="B510" i="1" a="1"/>
  <c r="B510" i="1" s="1"/>
  <c r="B239" i="1" a="1"/>
  <c r="B239" i="1" s="1"/>
  <c r="B209" i="1" a="1"/>
  <c r="B209" i="1" s="1"/>
  <c r="B190" i="1" a="1"/>
  <c r="B190" i="1" s="1"/>
  <c r="B364" i="1" a="1"/>
  <c r="B364" i="1" s="1"/>
  <c r="B333" i="1" a="1"/>
  <c r="B333" i="1" s="1"/>
  <c r="B394" i="1" a="1"/>
  <c r="B394" i="1" s="1"/>
  <c r="B141" i="1" a="1"/>
  <c r="B141" i="1" s="1"/>
  <c r="B139" i="1" a="1"/>
  <c r="B139" i="1" s="1"/>
  <c r="B350" i="1" a="1"/>
  <c r="B350" i="1" s="1"/>
  <c r="B328" i="1" a="1"/>
  <c r="B328" i="1" s="1"/>
  <c r="B144" i="1" a="1"/>
  <c r="B144" i="1" s="1"/>
  <c r="B517" i="1" a="1"/>
  <c r="B517" i="1" s="1"/>
  <c r="B189" i="1" a="1"/>
  <c r="B189" i="1" s="1"/>
  <c r="B370" i="1" a="1"/>
  <c r="B370" i="1" s="1"/>
  <c r="B143" i="1" a="1"/>
  <c r="B143" i="1" s="1"/>
  <c r="B203" i="1" a="1"/>
  <c r="B203" i="1" s="1"/>
  <c r="B446" i="1" a="1"/>
  <c r="B446" i="1" s="1"/>
  <c r="B138" i="1" a="1"/>
  <c r="B138" i="1" s="1"/>
  <c r="B367" i="1" a="1"/>
  <c r="B367" i="1" s="1"/>
  <c r="B433" i="1" a="1"/>
  <c r="B433" i="1" s="1"/>
  <c r="B342" i="1" a="1"/>
  <c r="B342" i="1" s="1"/>
  <c r="B397" i="1" a="1"/>
  <c r="B397" i="1" s="1"/>
  <c r="B332" i="1" a="1"/>
  <c r="B332" i="1" s="1"/>
  <c r="B220" i="1" a="1"/>
  <c r="B220" i="1" s="1"/>
  <c r="B236" i="1" a="1"/>
  <c r="B236" i="1" s="1"/>
  <c r="B142" i="1" a="1"/>
  <c r="B142" i="1" s="1"/>
  <c r="B384" i="1" a="1"/>
  <c r="B384" i="1" s="1"/>
  <c r="B371" i="1" a="1"/>
  <c r="B371" i="1" s="1"/>
  <c r="B366" i="1" a="1"/>
  <c r="B366" i="1" s="1"/>
  <c r="B514" i="1" a="1"/>
  <c r="B514" i="1" s="1"/>
  <c r="B450" i="1" a="1"/>
  <c r="B450" i="1" s="1"/>
  <c r="B55" i="1" a="1"/>
  <c r="B55" i="1" s="1"/>
  <c r="B7" i="1" a="1"/>
  <c r="B7" i="1" s="1"/>
  <c r="B479" i="1" a="1"/>
  <c r="B479" i="1" s="1"/>
  <c r="B325" i="1" a="1"/>
  <c r="B325" i="1" s="1"/>
  <c r="B419" i="1" a="1"/>
  <c r="B419" i="1" s="1"/>
  <c r="B516" i="1" a="1"/>
  <c r="B516" i="1" s="1"/>
  <c r="B247" i="1" a="1"/>
  <c r="B247" i="1" s="1"/>
  <c r="B447" i="1" a="1"/>
  <c r="B447" i="1" s="1"/>
  <c r="B383" i="1" a="1"/>
  <c r="B383" i="1" s="1"/>
  <c r="B372" i="1" a="1"/>
  <c r="B372" i="1" s="1"/>
  <c r="B425" i="1" a="1"/>
  <c r="B425" i="1" s="1"/>
  <c r="B460" i="1" a="1"/>
  <c r="B460" i="1" s="1"/>
  <c r="B409" i="1" a="1"/>
  <c r="B409" i="1" s="1"/>
  <c r="B401" i="1" a="1"/>
  <c r="B401" i="1" s="1"/>
  <c r="B23" i="1" a="1"/>
  <c r="B23" i="1" s="1"/>
  <c r="B135" i="1" a="1"/>
  <c r="B135" i="1" s="1"/>
  <c r="B431" i="1" a="1"/>
  <c r="B431" i="1" s="1"/>
  <c r="B326" i="1" a="1"/>
  <c r="B326" i="1" s="1"/>
  <c r="B428" i="1" a="1"/>
  <c r="B428" i="1" s="1"/>
  <c r="B136" i="1" a="1"/>
  <c r="B136" i="1" s="1"/>
  <c r="B152" i="1" a="1"/>
  <c r="B152" i="1" s="1"/>
  <c r="B211" i="1" a="1"/>
  <c r="B211" i="1" s="1"/>
  <c r="B272" i="1" a="1"/>
  <c r="B272" i="1" s="1"/>
  <c r="B454" i="1" a="1"/>
  <c r="B454" i="1" s="1"/>
  <c r="B221" i="1" a="1"/>
  <c r="B221" i="1" s="1"/>
  <c r="B494" i="1" a="1"/>
  <c r="B494" i="1" s="1"/>
  <c r="B413" i="1" a="1"/>
  <c r="B413" i="1" s="1"/>
  <c r="B334" i="1" a="1"/>
  <c r="B334" i="1" s="1"/>
  <c r="B389" i="1" a="1"/>
  <c r="B389" i="1" s="1"/>
  <c r="B197" i="1" a="1"/>
  <c r="B197" i="1" s="1"/>
  <c r="B234" i="1" a="1"/>
  <c r="B234" i="1" s="1"/>
  <c r="B187" i="1" a="1"/>
  <c r="B187" i="1" s="1"/>
  <c r="B163" i="1" a="1"/>
  <c r="B163" i="1" s="1"/>
  <c r="B324" i="1" a="1"/>
  <c r="B324" i="1" s="1"/>
  <c r="B59" i="1" a="1"/>
  <c r="B59" i="1" s="1"/>
  <c r="B133" i="1" a="1"/>
  <c r="B133" i="1" s="1"/>
  <c r="B8" i="1" a="1"/>
  <c r="B8" i="1" s="1"/>
  <c r="B396" i="1" a="1"/>
  <c r="B396" i="1" s="1"/>
  <c r="B391" i="1" a="1"/>
  <c r="B391" i="1" s="1"/>
  <c r="B437" i="1" a="1"/>
  <c r="B437" i="1" s="1"/>
  <c r="B232" i="1" a="1"/>
  <c r="B232" i="1" s="1"/>
  <c r="B416" i="1" a="1"/>
  <c r="B416" i="1" s="1"/>
  <c r="B124" i="1" a="1"/>
  <c r="B124" i="1" s="1"/>
  <c r="B129" i="1" a="1"/>
  <c r="B129" i="1" s="1"/>
  <c r="B31" i="1" a="1"/>
  <c r="B31" i="1" s="1"/>
  <c r="B132" i="1" a="1"/>
  <c r="B132" i="1" s="1"/>
  <c r="B264" i="1" a="1"/>
  <c r="B264" i="1" s="1"/>
  <c r="B323" i="1" a="1"/>
  <c r="B323" i="1" s="1"/>
  <c r="B127" i="1" a="1"/>
  <c r="B127" i="1" s="1"/>
  <c r="B343" i="1" a="1"/>
  <c r="B343" i="1" s="1"/>
  <c r="B170" i="1" a="1"/>
  <c r="B170" i="1" s="1"/>
  <c r="B134" i="1" a="1"/>
  <c r="B134" i="1" s="1"/>
  <c r="B212" i="1" a="1"/>
  <c r="B212" i="1" s="1"/>
  <c r="B506" i="1" a="1"/>
  <c r="B506" i="1" s="1"/>
  <c r="B43" i="1" a="1"/>
  <c r="B43" i="1" s="1"/>
  <c r="B102" i="1" a="1"/>
  <c r="B102" i="1" s="1"/>
  <c r="B126" i="1" a="1"/>
  <c r="B126" i="1" s="1"/>
  <c r="B440" i="1" a="1"/>
  <c r="B440" i="1" s="1"/>
  <c r="B488" i="1" a="1"/>
  <c r="B488" i="1" s="1"/>
  <c r="B388" i="1" a="1"/>
  <c r="B388" i="1" s="1"/>
  <c r="B24" i="1" a="1"/>
  <c r="B24" i="1" s="1"/>
  <c r="B498" i="1" a="1"/>
  <c r="B498" i="1" s="1"/>
  <c r="B466" i="1" a="1"/>
  <c r="B466" i="1" s="1"/>
  <c r="B148" i="1" a="1"/>
  <c r="B148" i="1" s="1"/>
  <c r="B320" i="1" a="1"/>
  <c r="B320" i="1" s="1"/>
  <c r="B362" i="1" a="1"/>
  <c r="B362" i="1" s="1"/>
  <c r="B344" i="1" a="1"/>
  <c r="B344" i="1" s="1"/>
  <c r="B268" i="1" a="1"/>
  <c r="B268" i="1" s="1"/>
  <c r="B321" i="1" a="1"/>
  <c r="B321" i="1" s="1"/>
  <c r="B345" i="1" a="1"/>
  <c r="B345" i="1" s="1"/>
  <c r="B125" i="1" a="1"/>
  <c r="B125" i="1" s="1"/>
  <c r="B123" i="1" a="1"/>
  <c r="B123" i="1" s="1"/>
  <c r="B497" i="1" a="1"/>
  <c r="B497" i="1" s="1"/>
  <c r="B121" i="1" a="1"/>
  <c r="B121" i="1" s="1"/>
  <c r="B451" i="1" a="1"/>
  <c r="B451" i="1" s="1"/>
  <c r="B319" i="1" a="1"/>
  <c r="B319" i="1" s="1"/>
  <c r="B156" i="1" a="1"/>
  <c r="B156" i="1" s="1"/>
  <c r="B61" i="1" a="1"/>
  <c r="B61" i="1" s="1"/>
  <c r="B361" i="1" a="1"/>
  <c r="B361" i="1" s="1"/>
  <c r="B399" i="1" a="1"/>
  <c r="B399" i="1" s="1"/>
  <c r="B265" i="1" a="1"/>
  <c r="B265" i="1" s="1"/>
  <c r="B273" i="1" a="1"/>
  <c r="B273" i="1" s="1"/>
  <c r="B462" i="1" a="1"/>
  <c r="B462" i="1" s="1"/>
  <c r="B216" i="1" a="1"/>
  <c r="B216" i="1" s="1"/>
  <c r="B26" i="1" a="1"/>
  <c r="B26" i="1" s="1"/>
  <c r="B122" i="1" a="1"/>
  <c r="B122" i="1" s="1"/>
  <c r="B496" i="1" a="1"/>
  <c r="B496" i="1" s="1"/>
  <c r="B382" i="1" a="1"/>
  <c r="B382" i="1" s="1"/>
  <c r="B196" i="1" a="1"/>
  <c r="B196" i="1" s="1"/>
  <c r="B162" i="1" a="1"/>
  <c r="B162" i="1" s="1"/>
  <c r="B42" i="1" a="1"/>
  <c r="B42" i="1" s="1"/>
  <c r="B17" i="1" a="1"/>
  <c r="B17" i="1" s="1"/>
  <c r="B193" i="1" a="1"/>
  <c r="B193" i="1" s="1"/>
  <c r="B317" i="1" a="1"/>
  <c r="B317" i="1" s="1"/>
  <c r="B44" i="1" a="1"/>
  <c r="B44" i="1" s="1"/>
  <c r="B9" i="1" a="1"/>
  <c r="B9" i="1" s="1"/>
  <c r="B348" i="1" a="1"/>
  <c r="B348" i="1" s="1"/>
  <c r="B33" i="1" a="1"/>
  <c r="B33" i="1" s="1"/>
  <c r="B241" i="1" a="1"/>
  <c r="B241" i="1" s="1"/>
  <c r="B412" i="1" a="1"/>
  <c r="B412" i="1" s="1"/>
  <c r="B263" i="1" a="1"/>
  <c r="B263" i="1" s="1"/>
  <c r="B369" i="1" a="1"/>
  <c r="B369" i="1" s="1"/>
  <c r="B50" i="1" a="1"/>
  <c r="B50" i="1" s="1"/>
  <c r="B120" i="1" a="1"/>
  <c r="B120" i="1" s="1"/>
  <c r="B222" i="1" a="1"/>
  <c r="B222" i="1" s="1"/>
  <c r="B230" i="1" a="1"/>
  <c r="B230" i="1" s="1"/>
  <c r="B480" i="1" a="1"/>
  <c r="B480" i="1" s="1"/>
  <c r="B422" i="1" a="1"/>
  <c r="B422" i="1" s="1"/>
  <c r="B374" i="1" a="1"/>
  <c r="B374" i="1" s="1"/>
  <c r="B119" i="1" a="1"/>
  <c r="B119" i="1" s="1"/>
  <c r="B315" i="1" a="1"/>
  <c r="B315" i="1" s="1"/>
  <c r="B118" i="1" a="1"/>
  <c r="B118" i="1" s="1"/>
  <c r="B149" i="1" a="1"/>
  <c r="B149" i="1" s="1"/>
  <c r="B117" i="1" a="1"/>
  <c r="B117" i="1" s="1"/>
  <c r="B84" i="1" a="1"/>
  <c r="B84" i="1" s="1"/>
  <c r="B255" i="1" a="1"/>
  <c r="B255" i="1" s="1"/>
  <c r="B316" i="1" a="1"/>
  <c r="B316" i="1" s="1"/>
  <c r="B167" i="1" a="1"/>
  <c r="B167" i="1" s="1"/>
  <c r="B493" i="1" a="1"/>
  <c r="B493" i="1" s="1"/>
  <c r="B312" i="1" a="1"/>
  <c r="B312" i="1" s="1"/>
  <c r="B377" i="1" a="1"/>
  <c r="B377" i="1" s="1"/>
  <c r="B426" i="1" a="1"/>
  <c r="B426" i="1" s="1"/>
  <c r="B373" i="1" a="1"/>
  <c r="B373" i="1" s="1"/>
  <c r="B420" i="1" a="1"/>
  <c r="B420" i="1" s="1"/>
  <c r="B402" i="1" a="1"/>
  <c r="B402" i="1" s="1"/>
  <c r="B252" i="1" a="1"/>
  <c r="B252" i="1" s="1"/>
  <c r="B313" i="1" a="1"/>
  <c r="B313" i="1" s="1"/>
  <c r="B314" i="1" a="1"/>
  <c r="B314" i="1" s="1"/>
  <c r="B49" i="1" a="1"/>
  <c r="B49" i="1" s="1"/>
  <c r="B114" i="1" a="1"/>
  <c r="B114" i="1" s="1"/>
  <c r="B269" i="1" a="1"/>
  <c r="B269" i="1" s="1"/>
  <c r="B338" i="1" a="1"/>
  <c r="B338" i="1" s="1"/>
  <c r="B145" i="1" a="1"/>
  <c r="B145" i="1" s="1"/>
  <c r="B115" i="1" a="1"/>
  <c r="B115" i="1" s="1"/>
  <c r="B36" i="1" a="1"/>
  <c r="B36" i="1" s="1"/>
  <c r="B503" i="1" a="1"/>
  <c r="B503" i="1" s="1"/>
  <c r="B116" i="1" a="1"/>
  <c r="B116" i="1" s="1"/>
  <c r="B150" i="1" a="1"/>
  <c r="B150" i="1" s="1"/>
  <c r="B224" i="1" a="1"/>
  <c r="B224" i="1" s="1"/>
  <c r="B18" i="1" a="1"/>
  <c r="B18" i="1" s="1"/>
  <c r="B482" i="1" a="1"/>
  <c r="B482" i="1" s="1"/>
  <c r="B346" i="1" a="1"/>
  <c r="B346" i="1" s="1"/>
  <c r="B137" i="1" a="1"/>
  <c r="B137" i="1" s="1"/>
  <c r="B202" i="1" a="1"/>
  <c r="B202" i="1" s="1"/>
  <c r="B464" i="1" a="1"/>
  <c r="B464" i="1" s="1"/>
  <c r="B309" i="1" a="1"/>
  <c r="B309" i="1" s="1"/>
  <c r="B104" i="1" a="1"/>
  <c r="B104" i="1" s="1"/>
  <c r="B379" i="1" a="1"/>
  <c r="B379" i="1" s="1"/>
  <c r="B154" i="1" a="1"/>
  <c r="B154" i="1" s="1"/>
  <c r="B310" i="1" a="1"/>
  <c r="B310" i="1" s="1"/>
  <c r="B171" i="1" a="1"/>
  <c r="B171" i="1" s="1"/>
  <c r="B56" i="1" a="1"/>
  <c r="B56" i="1" s="1"/>
  <c r="B194" i="1" a="1"/>
  <c r="B194" i="1" s="1"/>
  <c r="B311" i="1" a="1"/>
  <c r="B311" i="1" s="1"/>
  <c r="B10" i="1" a="1"/>
  <c r="B10" i="1" s="1"/>
  <c r="B406" i="1" a="1"/>
  <c r="B406" i="1" s="1"/>
  <c r="B231" i="1" a="1"/>
  <c r="B231" i="1" s="1"/>
  <c r="B271" i="1" a="1"/>
  <c r="B271" i="1" s="1"/>
  <c r="B233" i="1" a="1"/>
  <c r="B233" i="1" s="1"/>
  <c r="B112" i="1" a="1"/>
  <c r="B112" i="1" s="1"/>
  <c r="B484" i="1" a="1"/>
  <c r="B484" i="1" s="1"/>
  <c r="B259" i="1" a="1"/>
  <c r="B259" i="1" s="1"/>
  <c r="B294" i="1" a="1"/>
  <c r="B294" i="1" s="1"/>
  <c r="B198" i="1" a="1"/>
  <c r="B198" i="1" s="1"/>
  <c r="B11" i="1" a="1"/>
  <c r="B11" i="1" s="1"/>
  <c r="B347" i="1" a="1"/>
  <c r="B347" i="1" s="1"/>
  <c r="B438" i="1" a="1"/>
  <c r="B438" i="1" s="1"/>
  <c r="B113" i="1" a="1"/>
  <c r="B113" i="1" s="1"/>
  <c r="B111" i="1" a="1"/>
  <c r="B111" i="1" s="1"/>
  <c r="B182" i="1" a="1"/>
  <c r="B182" i="1" s="1"/>
  <c r="B159" i="1" a="1"/>
  <c r="B159" i="1" s="1"/>
  <c r="B476" i="1" a="1"/>
  <c r="B476" i="1" s="1"/>
  <c r="B467" i="1" a="1"/>
  <c r="B467" i="1" s="1"/>
  <c r="B501" i="1" a="1"/>
  <c r="B501" i="1" s="1"/>
  <c r="B448" i="1" a="1"/>
  <c r="B448" i="1" s="1"/>
  <c r="B251" i="1" a="1"/>
  <c r="B251" i="1" s="1"/>
  <c r="B509" i="1" a="1"/>
  <c r="B509" i="1" s="1"/>
  <c r="B37" i="1" a="1"/>
  <c r="B37" i="1" s="1"/>
  <c r="B38" i="1" a="1"/>
  <c r="B38" i="1" s="1"/>
  <c r="B465" i="1" a="1"/>
  <c r="B465" i="1" s="1"/>
  <c r="B243" i="1" a="1"/>
  <c r="B243" i="1" s="1"/>
  <c r="B481" i="1" a="1"/>
  <c r="B481" i="1" s="1"/>
  <c r="B267" i="1" a="1"/>
  <c r="B267" i="1" s="1"/>
  <c r="B106" i="1" a="1"/>
  <c r="B106" i="1" s="1"/>
  <c r="B456" i="1" a="1"/>
  <c r="B456" i="1" s="1"/>
  <c r="B110" i="1" a="1"/>
  <c r="B110" i="1" s="1"/>
  <c r="B483" i="1" a="1"/>
  <c r="B483" i="1" s="1"/>
  <c r="B521" i="1" a="1"/>
  <c r="B521" i="1" s="1"/>
  <c r="B108" i="1" a="1"/>
  <c r="B108" i="1" s="1"/>
  <c r="B109" i="1" a="1"/>
  <c r="B109" i="1" s="1"/>
  <c r="B308" i="1" a="1"/>
  <c r="B308" i="1" s="1"/>
  <c r="B105" i="1" a="1"/>
  <c r="B105" i="1" s="1"/>
  <c r="B351" i="1" a="1"/>
  <c r="B351" i="1" s="1"/>
  <c r="B107" i="1" a="1"/>
  <c r="B107" i="1" s="1"/>
  <c r="B185" i="1" a="1"/>
  <c r="B185" i="1" s="1"/>
  <c r="B183" i="1" a="1"/>
  <c r="B183" i="1" s="1"/>
  <c r="B306" i="1" a="1"/>
  <c r="B306" i="1" s="1"/>
  <c r="B39" i="1" a="1"/>
  <c r="B39" i="1" s="1"/>
  <c r="B359" i="1" a="1"/>
  <c r="B359" i="1" s="1"/>
  <c r="B423" i="1" a="1"/>
  <c r="B423" i="1" s="1"/>
  <c r="B453" i="1" a="1"/>
  <c r="B453" i="1" s="1"/>
  <c r="B27" i="1" a="1"/>
  <c r="B27" i="1" s="1"/>
  <c r="B240" i="1" a="1"/>
  <c r="B240" i="1" s="1"/>
  <c r="B166" i="1" a="1"/>
  <c r="B166" i="1" s="1"/>
  <c r="B103" i="1" a="1"/>
  <c r="B103" i="1" s="1"/>
  <c r="B307" i="1" a="1"/>
  <c r="B307" i="1" s="1"/>
  <c r="B474" i="1" a="1"/>
  <c r="B474" i="1" s="1"/>
  <c r="B175" i="1" a="1"/>
  <c r="B175" i="1" s="1"/>
  <c r="B470" i="1" a="1"/>
  <c r="B470" i="1" s="1"/>
  <c r="B219" i="1" a="1"/>
  <c r="B219" i="1" s="1"/>
  <c r="B449" i="1" a="1"/>
  <c r="B449" i="1" s="1"/>
  <c r="B305" i="1" a="1"/>
  <c r="B305" i="1" s="1"/>
  <c r="B499" i="1" a="1"/>
  <c r="B499" i="1" s="1"/>
  <c r="B53" i="1" a="1"/>
  <c r="B53" i="1" s="1"/>
  <c r="B354" i="1" a="1"/>
  <c r="B354" i="1" s="1"/>
  <c r="B101" i="1" a="1"/>
  <c r="B101" i="1" s="1"/>
  <c r="B100" i="1" a="1"/>
  <c r="B100" i="1" s="1"/>
  <c r="B99" i="1" a="1"/>
  <c r="B99" i="1" s="1"/>
  <c r="B160" i="1" a="1"/>
  <c r="B160" i="1" s="1"/>
  <c r="B337" i="1" a="1"/>
  <c r="B337" i="1" s="1"/>
  <c r="B304" i="1" a="1"/>
  <c r="B304" i="1" s="1"/>
  <c r="B302" i="1" a="1"/>
  <c r="B302" i="1" s="1"/>
  <c r="B405" i="1" a="1"/>
  <c r="B405" i="1" s="1"/>
  <c r="B303" i="1" a="1"/>
  <c r="B303" i="1" s="1"/>
  <c r="B513" i="1" a="1"/>
  <c r="B513" i="1" s="1"/>
  <c r="B349" i="1" a="1"/>
  <c r="B349" i="1" s="1"/>
  <c r="B461" i="1" a="1"/>
  <c r="B461" i="1" s="1"/>
  <c r="B458" i="1" a="1"/>
  <c r="B458" i="1" s="1"/>
  <c r="B181" i="1" a="1"/>
  <c r="B181" i="1" s="1"/>
  <c r="B12" i="1" a="1"/>
  <c r="B12" i="1" s="1"/>
  <c r="B16" i="1" a="1"/>
  <c r="B16" i="1" s="1"/>
  <c r="B229" i="1" a="1"/>
  <c r="B229" i="1" s="1"/>
  <c r="B375" i="1" a="1"/>
  <c r="B375" i="1" s="1"/>
  <c r="B257" i="1" a="1"/>
  <c r="B257" i="1" s="1"/>
  <c r="B95" i="1" a="1"/>
  <c r="B95" i="1" s="1"/>
  <c r="B244" i="1" a="1"/>
  <c r="B244" i="1" s="1"/>
  <c r="B213" i="1" a="1"/>
  <c r="B213" i="1" s="1"/>
  <c r="B442" i="1" a="1"/>
  <c r="B442" i="1" s="1"/>
  <c r="B415" i="1" a="1"/>
  <c r="B415" i="1" s="1"/>
  <c r="B301" i="1" a="1"/>
  <c r="B301" i="1" s="1"/>
  <c r="B92" i="1" a="1"/>
  <c r="B92" i="1" s="1"/>
  <c r="B96" i="1" a="1"/>
  <c r="B96" i="1" s="1"/>
  <c r="B459" i="1" a="1"/>
  <c r="B459" i="1" s="1"/>
  <c r="B97" i="1" a="1"/>
  <c r="B97" i="1" s="1"/>
  <c r="B25" i="1" a="1"/>
  <c r="B25" i="1" s="1"/>
  <c r="B157" i="1" a="1"/>
  <c r="B157" i="1" s="1"/>
  <c r="B223" i="1" a="1"/>
  <c r="B223" i="1" s="1"/>
  <c r="B217" i="1" a="1"/>
  <c r="B217" i="1" s="1"/>
  <c r="B486" i="1" a="1"/>
  <c r="B486" i="1" s="1"/>
  <c r="B93" i="1" a="1"/>
  <c r="B93" i="1" s="1"/>
  <c r="B421" i="1" a="1"/>
  <c r="B421" i="1" s="1"/>
  <c r="B186" i="1" a="1"/>
  <c r="B186" i="1" s="1"/>
  <c r="B201" i="1" a="1"/>
  <c r="B201" i="1" s="1"/>
  <c r="B199" i="1" a="1"/>
  <c r="B199" i="1" s="1"/>
  <c r="B248" i="1" a="1"/>
  <c r="B248" i="1" s="1"/>
  <c r="B300" i="1" a="1"/>
  <c r="B300" i="1" s="1"/>
  <c r="B98" i="1" a="1"/>
  <c r="B98" i="1" s="1"/>
  <c r="B155" i="1" a="1"/>
  <c r="B155" i="1" s="1"/>
  <c r="B424" i="1" a="1"/>
  <c r="B424" i="1" s="1"/>
  <c r="B443" i="1" a="1"/>
  <c r="B443" i="1" s="1"/>
  <c r="B335" i="1" a="1"/>
  <c r="B335" i="1" s="1"/>
  <c r="B404" i="1" a="1"/>
  <c r="B404" i="1" s="1"/>
  <c r="B519" i="1" a="1"/>
  <c r="B519" i="1" s="1"/>
  <c r="B22" i="1" a="1"/>
  <c r="B22" i="1" s="1"/>
  <c r="B40" i="1" a="1"/>
  <c r="B40" i="1" s="1"/>
  <c r="B29" i="1" a="1"/>
  <c r="B29" i="1" s="1"/>
  <c r="B298" i="1" a="1"/>
  <c r="B298" i="1" s="1"/>
  <c r="B90" i="1" a="1"/>
  <c r="B90" i="1" s="1"/>
  <c r="B408" i="1" a="1"/>
  <c r="B408" i="1" s="1"/>
  <c r="B192" i="1" a="1"/>
  <c r="B192" i="1" s="1"/>
  <c r="B235" i="1" a="1"/>
  <c r="B235" i="1" s="1"/>
  <c r="B297" i="1" a="1"/>
  <c r="B297" i="1" s="1"/>
  <c r="B520" i="1" a="1"/>
  <c r="B520" i="1" s="1"/>
  <c r="B91" i="1" a="1"/>
  <c r="B91" i="1" s="1"/>
  <c r="B261" i="1" a="1"/>
  <c r="B261" i="1" s="1"/>
  <c r="B473" i="1" a="1"/>
  <c r="B473" i="1" s="1"/>
  <c r="B515" i="1" a="1"/>
  <c r="B515" i="1" s="1"/>
  <c r="B518" i="1" a="1"/>
  <c r="B518" i="1" s="1"/>
  <c r="B51" i="1" a="1"/>
  <c r="B51" i="1" s="1"/>
  <c r="B295" i="1" a="1"/>
  <c r="B295" i="1" s="1"/>
  <c r="B417" i="1" a="1"/>
  <c r="B417" i="1" s="1"/>
  <c r="B250" i="1" a="1"/>
  <c r="B250" i="1" s="1"/>
  <c r="B176" i="1" a="1"/>
  <c r="B176" i="1" s="1"/>
  <c r="B13" i="1" a="1"/>
  <c r="B13" i="1" s="1"/>
  <c r="B487" i="1" a="1"/>
  <c r="B487" i="1" s="1"/>
  <c r="B237" i="1" a="1"/>
  <c r="B237" i="1" s="1"/>
  <c r="B492" i="1" a="1"/>
  <c r="B492" i="1" s="1"/>
  <c r="B87" i="1" a="1"/>
  <c r="B87" i="1" s="1"/>
  <c r="B88" i="1" a="1"/>
  <c r="B88" i="1" s="1"/>
  <c r="B147" i="1" a="1"/>
  <c r="B147" i="1" s="1"/>
  <c r="B353" i="1" a="1"/>
  <c r="B353" i="1" s="1"/>
  <c r="B86" i="1" a="1"/>
  <c r="B86" i="1" s="1"/>
  <c r="B403" i="1" a="1"/>
  <c r="B403" i="1" s="1"/>
  <c r="B30" i="1" a="1"/>
  <c r="B30" i="1" s="1"/>
  <c r="B339" i="1" a="1"/>
  <c r="B339" i="1" s="1"/>
  <c r="B500" i="1" a="1"/>
  <c r="B500" i="1" s="1"/>
  <c r="B54" i="1" a="1"/>
  <c r="B54" i="1" s="1"/>
  <c r="B206" i="1" a="1"/>
  <c r="B206" i="1" s="1"/>
  <c r="B291" i="1" a="1"/>
  <c r="B291" i="1" s="1"/>
  <c r="B502" i="1" a="1"/>
  <c r="B502" i="1" s="1"/>
  <c r="B200" i="1" a="1"/>
  <c r="B200" i="1" s="1"/>
  <c r="B511" i="1" a="1"/>
  <c r="B511" i="1" s="1"/>
  <c r="B512" i="1" a="1"/>
  <c r="B512" i="1" s="1"/>
  <c r="B238" i="1" a="1"/>
  <c r="B238" i="1" s="1"/>
  <c r="B226" i="1" a="1"/>
  <c r="B226" i="1" s="1"/>
  <c r="B207" i="1" a="1"/>
  <c r="B207" i="1" s="1"/>
  <c r="B478" i="1" a="1"/>
  <c r="B478" i="1" s="1"/>
  <c r="B292" i="1" a="1"/>
  <c r="B292" i="1" s="1"/>
  <c r="B254" i="1" a="1"/>
  <c r="B254" i="1" s="1"/>
  <c r="B368" i="1" a="1"/>
  <c r="B368" i="1" s="1"/>
  <c r="B392" i="1" a="1"/>
  <c r="B392" i="1" s="1"/>
  <c r="B376" i="1" a="1"/>
  <c r="B376" i="1" s="1"/>
  <c r="B290" i="1" a="1"/>
  <c r="B290" i="1" s="1"/>
  <c r="B293" i="1" a="1"/>
  <c r="B293" i="1" s="1"/>
  <c r="B288" i="1" a="1"/>
  <c r="B288" i="1" s="1"/>
  <c r="B287" i="1" a="1"/>
  <c r="B287" i="1" s="1"/>
  <c r="B174" i="1" a="1"/>
  <c r="B174" i="1" s="1"/>
  <c r="B360" i="1" a="1"/>
  <c r="B360" i="1" s="1"/>
  <c r="B52" i="1" a="1"/>
  <c r="B52" i="1" s="1"/>
  <c r="B427" i="1" a="1"/>
  <c r="B427" i="1" s="1"/>
  <c r="B82" i="1" a="1"/>
  <c r="B82" i="1" s="1"/>
  <c r="B435" i="1" a="1"/>
  <c r="B435" i="1" s="1"/>
  <c r="B210" i="1" a="1"/>
  <c r="B210" i="1" s="1"/>
  <c r="B83" i="1" a="1"/>
  <c r="B83" i="1" s="1"/>
  <c r="B340" i="1" a="1"/>
  <c r="B340" i="1" s="1"/>
  <c r="B158" i="1" a="1"/>
  <c r="B158" i="1" s="1"/>
  <c r="B80" i="1" a="1"/>
  <c r="B80" i="1" s="1"/>
  <c r="B205" i="1" a="1"/>
  <c r="B205" i="1" s="1"/>
  <c r="B168" i="1" a="1"/>
  <c r="B168" i="1" s="1"/>
  <c r="B180" i="1" a="1"/>
  <c r="B180" i="1" s="1"/>
  <c r="B81" i="1" a="1"/>
  <c r="B81" i="1" s="1"/>
  <c r="B32" i="1" a="1"/>
  <c r="B32" i="1" s="1"/>
  <c r="B85" i="1" a="1"/>
  <c r="B85" i="1" s="1"/>
  <c r="B341" i="1" a="1"/>
  <c r="B341" i="1" s="1"/>
  <c r="B322" i="1" a="1"/>
  <c r="B322" i="1" s="1"/>
  <c r="B47" i="1" a="1"/>
  <c r="B47" i="1" s="1"/>
  <c r="B14" i="1" a="1"/>
  <c r="B14" i="1" s="1"/>
  <c r="B283" i="1" a="1"/>
  <c r="B283" i="1" s="1"/>
  <c r="B452" i="1" a="1"/>
  <c r="B452" i="1" s="1"/>
  <c r="B161" i="1" a="1"/>
  <c r="B161" i="1" s="1"/>
  <c r="B246" i="1" a="1"/>
  <c r="B246" i="1" s="1"/>
  <c r="B173" i="1" a="1"/>
  <c r="B173" i="1" s="1"/>
  <c r="B77" i="1" a="1"/>
  <c r="B77" i="1" s="1"/>
  <c r="B491" i="1" a="1"/>
  <c r="B491" i="1" s="1"/>
  <c r="B45" i="1" a="1"/>
  <c r="B45" i="1" s="1"/>
  <c r="B78" i="1" a="1"/>
  <c r="B78" i="1" s="1"/>
  <c r="B472" i="1" a="1"/>
  <c r="B472" i="1" s="1"/>
  <c r="B410" i="1" a="1"/>
  <c r="B410" i="1" s="1"/>
  <c r="B76" i="1" a="1"/>
  <c r="B76" i="1" s="1"/>
  <c r="B286" i="1" a="1"/>
  <c r="B286" i="1" s="1"/>
  <c r="B284" i="1" a="1"/>
  <c r="B284" i="1" s="1"/>
  <c r="B285" i="1" a="1"/>
  <c r="B285" i="1" s="1"/>
  <c r="B508" i="1" a="1"/>
  <c r="B508" i="1" s="1"/>
  <c r="B249" i="1" a="1"/>
  <c r="B249" i="1" s="1"/>
  <c r="B146" i="1" a="1"/>
  <c r="B146" i="1" s="1"/>
  <c r="B358" i="1" a="1"/>
  <c r="B358" i="1" s="1"/>
  <c r="B282" i="1" a="1"/>
  <c r="B282" i="1" s="1"/>
  <c r="B504" i="1" a="1"/>
  <c r="B504" i="1" s="1"/>
  <c r="B72" i="1" a="1"/>
  <c r="B72" i="1" s="1"/>
  <c r="B507" i="1" a="1"/>
  <c r="B507" i="1" s="1"/>
  <c r="B489" i="1" a="1"/>
  <c r="B489" i="1" s="1"/>
  <c r="B395" i="1" a="1"/>
  <c r="B395" i="1" s="1"/>
  <c r="B74" i="1" a="1"/>
  <c r="B74" i="1" s="1"/>
  <c r="B242" i="1" a="1"/>
  <c r="B242" i="1" s="1"/>
  <c r="B34" i="1" a="1"/>
  <c r="B34" i="1" s="1"/>
  <c r="B274" i="1" a="1"/>
  <c r="B274" i="1" s="1"/>
  <c r="B281" i="1" a="1"/>
  <c r="B281" i="1" s="1"/>
  <c r="B4" i="1" a="1"/>
  <c r="B4" i="1" s="1"/>
  <c r="B505" i="1" a="1"/>
  <c r="B505" i="1" s="1"/>
  <c r="B477" i="1" a="1"/>
  <c r="B477" i="1" s="1"/>
  <c r="B495" i="1" a="1"/>
  <c r="B495" i="1" s="1"/>
  <c r="B130" i="1" a="1"/>
  <c r="B130" i="1" s="1"/>
  <c r="B128" i="1" a="1"/>
  <c r="B128" i="1" s="1"/>
  <c r="B19" i="1" a="1"/>
  <c r="B19" i="1" s="1"/>
  <c r="B151" i="1" a="1"/>
  <c r="B151" i="1" s="1"/>
  <c r="B455" i="1" a="1"/>
  <c r="B455" i="1" s="1"/>
  <c r="B441" i="1" a="1"/>
  <c r="B441" i="1" s="1"/>
  <c r="B436" i="1" a="1"/>
  <c r="B436" i="1" s="1"/>
  <c r="B73" i="1" a="1"/>
  <c r="B73" i="1" s="1"/>
  <c r="B430" i="1" a="1"/>
  <c r="B430" i="1" s="1"/>
  <c r="B390" i="1" a="1"/>
  <c r="B390" i="1" s="1"/>
  <c r="B225" i="1" a="1"/>
  <c r="B225" i="1" s="1"/>
  <c r="B245" i="1" a="1"/>
  <c r="B245" i="1" s="1"/>
  <c r="B400" i="1" a="1"/>
  <c r="B400" i="1" s="1"/>
  <c r="B365" i="1" a="1"/>
  <c r="B365" i="1" s="1"/>
  <c r="B172" i="1" a="1"/>
  <c r="B172" i="1" s="1"/>
  <c r="B381" i="1" a="1"/>
  <c r="B381" i="1" s="1"/>
  <c r="B70" i="1" a="1"/>
  <c r="B70" i="1" s="1"/>
  <c r="B5" i="1" a="1"/>
  <c r="B5" i="1" s="1"/>
  <c r="B398" i="1" a="1"/>
  <c r="B398" i="1" s="1"/>
  <c r="B471" i="1" a="1"/>
  <c r="B471" i="1" s="1"/>
  <c r="B279" i="1" a="1"/>
  <c r="B279" i="1" s="1"/>
  <c r="B71" i="1" a="1"/>
  <c r="B71" i="1" s="1"/>
  <c r="B278" i="1" a="1"/>
  <c r="B278" i="1" s="1"/>
  <c r="B253" i="1" a="1"/>
  <c r="B253" i="1" s="1"/>
  <c r="B439" i="1" a="1"/>
  <c r="B439" i="1" s="1"/>
  <c r="B164" i="1" a="1"/>
  <c r="B164" i="1" s="1"/>
  <c r="B280" i="1" a="1"/>
  <c r="B280" i="1" s="1"/>
  <c r="B270" i="1" a="1"/>
  <c r="B270" i="1" s="1"/>
  <c r="B69" i="1" a="1"/>
  <c r="B69" i="1" s="1"/>
  <c r="B67" i="1" a="1"/>
  <c r="B67" i="1" s="1"/>
  <c r="B188" i="1" a="1"/>
  <c r="B188" i="1" s="1"/>
  <c r="B463" i="1" a="1"/>
  <c r="B463" i="1" s="1"/>
  <c r="B41" i="1" a="1"/>
  <c r="B41" i="1" s="1"/>
  <c r="B204" i="1" a="1"/>
  <c r="B204" i="1" s="1"/>
  <c r="B191" i="1" a="1"/>
  <c r="B191" i="1" s="1"/>
  <c r="B260" i="1" a="1"/>
  <c r="B260" i="1" s="1"/>
  <c r="B21" i="1" a="1"/>
  <c r="B21" i="1" s="1"/>
  <c r="B355" i="1" a="1"/>
  <c r="B355" i="1" s="1"/>
  <c r="B214" i="1" a="1"/>
  <c r="B214" i="1" s="1"/>
  <c r="B68" i="1" a="1"/>
  <c r="B68" i="1" s="1"/>
  <c r="B378" i="1" a="1"/>
  <c r="B378" i="1" s="1"/>
  <c r="B275" i="1" a="1"/>
  <c r="B275" i="1" s="1"/>
  <c r="B444" i="1" a="1"/>
  <c r="B444" i="1" s="1"/>
  <c r="B262" i="1" a="1"/>
  <c r="B262" i="1" s="1"/>
  <c r="B277" i="1" a="1"/>
  <c r="B277" i="1" s="1"/>
  <c r="B66" i="1" a="1"/>
  <c r="B66" i="1" s="1"/>
  <c r="B64" i="1" a="1"/>
  <c r="B64" i="1" s="1"/>
  <c r="B411" i="1" a="1"/>
  <c r="B411" i="1" s="1"/>
  <c r="B177" i="1" a="1"/>
  <c r="B177" i="1" s="1"/>
  <c r="B169" i="1" a="1"/>
  <c r="B169" i="1" s="1"/>
  <c r="B336" i="1" a="1"/>
  <c r="B336" i="1" s="1"/>
  <c r="B276" i="1" a="1"/>
  <c r="B276" i="1" s="1"/>
  <c r="B256" i="1" a="1"/>
  <c r="B256" i="1" s="1"/>
  <c r="B445" i="1" a="1"/>
  <c r="B445" i="1" s="1"/>
  <c r="B62" i="1" a="1"/>
  <c r="B62" i="1" s="1"/>
  <c r="B65" i="1" a="1"/>
  <c r="B65" i="1" s="1"/>
  <c r="B387" i="1" a="1"/>
  <c r="B387" i="1" s="1"/>
  <c r="B35" i="1" a="1"/>
  <c r="B35" i="1" s="1"/>
  <c r="B63" i="1" a="1"/>
  <c r="B63" i="1" s="1"/>
  <c r="B468" i="1" a="1"/>
  <c r="B468" i="1" s="1"/>
  <c r="B385" i="1" a="1"/>
  <c r="B385" i="1" s="1"/>
  <c r="B46" i="1" a="1"/>
  <c r="B46" i="1" s="1"/>
  <c r="B218" i="1" a="1"/>
  <c r="B218" i="1" s="1"/>
  <c r="B15" i="1" a="1"/>
  <c r="B15" i="1" s="1"/>
  <c r="B60" i="1" a="1"/>
  <c r="B60" i="1" s="1"/>
  <c r="B6" i="1" a="1"/>
  <c r="B6" i="1" s="1"/>
  <c r="B432" i="1" a="1"/>
  <c r="B432" i="1" s="1"/>
  <c r="F228" i="1" a="1"/>
  <c r="F228" i="1" s="1"/>
  <c r="F330" i="1" a="1"/>
  <c r="F330" i="1" s="1"/>
  <c r="F386" i="1" a="1"/>
  <c r="F386" i="1" s="1"/>
  <c r="F48" i="1" a="1"/>
  <c r="F48" i="1" s="1"/>
  <c r="F179" i="1" a="1"/>
  <c r="F179" i="1" s="1"/>
  <c r="F485" i="1" a="1"/>
  <c r="F485" i="1" s="1"/>
  <c r="F20" i="1" a="1"/>
  <c r="F20" i="1" s="1"/>
  <c r="F331" i="1" a="1"/>
  <c r="F331" i="1" s="1"/>
  <c r="F195" i="1" a="1"/>
  <c r="F195" i="1" s="1"/>
  <c r="F357" i="1" a="1"/>
  <c r="F357" i="1" s="1"/>
  <c r="F227" i="1" a="1"/>
  <c r="F227" i="1" s="1"/>
  <c r="F475" i="1" a="1"/>
  <c r="F475" i="1" s="1"/>
  <c r="F327" i="1" a="1"/>
  <c r="F327" i="1" s="1"/>
  <c r="F57" i="1" a="1"/>
  <c r="F57" i="1" s="1"/>
  <c r="F363" i="1" a="1"/>
  <c r="F363" i="1" s="1"/>
  <c r="F258" i="1" a="1"/>
  <c r="F258" i="1" s="1"/>
  <c r="F414" i="1" a="1"/>
  <c r="F414" i="1" s="1"/>
  <c r="F380" i="1" a="1"/>
  <c r="F380" i="1" s="1"/>
  <c r="F140" i="1" a="1"/>
  <c r="F140" i="1" s="1"/>
  <c r="F352" i="1" a="1"/>
  <c r="F352" i="1" s="1"/>
  <c r="F329" i="1" a="1"/>
  <c r="F329" i="1" s="1"/>
  <c r="F407" i="1" a="1"/>
  <c r="F407" i="1" s="1"/>
  <c r="F58" i="1" a="1"/>
  <c r="F58" i="1" s="1"/>
  <c r="F510" i="1" a="1"/>
  <c r="F510" i="1" s="1"/>
  <c r="F239" i="1" a="1"/>
  <c r="F239" i="1" s="1"/>
  <c r="F209" i="1" a="1"/>
  <c r="F209" i="1" s="1"/>
  <c r="F190" i="1" a="1"/>
  <c r="F190" i="1" s="1"/>
  <c r="F364" i="1" a="1"/>
  <c r="F364" i="1" s="1"/>
  <c r="F333" i="1" a="1"/>
  <c r="F333" i="1" s="1"/>
  <c r="F394" i="1" a="1"/>
  <c r="F394" i="1" s="1"/>
  <c r="F141" i="1" a="1"/>
  <c r="F141" i="1" s="1"/>
  <c r="F139" i="1" a="1"/>
  <c r="F139" i="1" s="1"/>
  <c r="F350" i="1" a="1"/>
  <c r="F350" i="1" s="1"/>
  <c r="F328" i="1" a="1"/>
  <c r="F328" i="1" s="1"/>
  <c r="F144" i="1" a="1"/>
  <c r="F144" i="1" s="1"/>
  <c r="F517" i="1" a="1"/>
  <c r="F517" i="1" s="1"/>
  <c r="F189" i="1" a="1"/>
  <c r="F189" i="1" s="1"/>
  <c r="F370" i="1" a="1"/>
  <c r="F370" i="1" s="1"/>
  <c r="F143" i="1" a="1"/>
  <c r="F143" i="1" s="1"/>
  <c r="F203" i="1" a="1"/>
  <c r="F203" i="1" s="1"/>
  <c r="F446" i="1" a="1"/>
  <c r="F446" i="1" s="1"/>
  <c r="F138" i="1" a="1"/>
  <c r="F138" i="1" s="1"/>
  <c r="F367" i="1" a="1"/>
  <c r="F367" i="1" s="1"/>
  <c r="F433" i="1" a="1"/>
  <c r="F433" i="1" s="1"/>
  <c r="F342" i="1" a="1"/>
  <c r="F342" i="1" s="1"/>
  <c r="F397" i="1" a="1"/>
  <c r="F397" i="1" s="1"/>
  <c r="F332" i="1" a="1"/>
  <c r="F332" i="1" s="1"/>
  <c r="F220" i="1" a="1"/>
  <c r="F220" i="1" s="1"/>
  <c r="F236" i="1" a="1"/>
  <c r="F236" i="1" s="1"/>
  <c r="F142" i="1" a="1"/>
  <c r="F142" i="1" s="1"/>
  <c r="F384" i="1" a="1"/>
  <c r="F384" i="1" s="1"/>
  <c r="F371" i="1" a="1"/>
  <c r="F371" i="1" s="1"/>
  <c r="F366" i="1" a="1"/>
  <c r="F366" i="1" s="1"/>
  <c r="F514" i="1" a="1"/>
  <c r="F514" i="1" s="1"/>
  <c r="F450" i="1" a="1"/>
  <c r="F450" i="1" s="1"/>
  <c r="F55" i="1" a="1"/>
  <c r="F55" i="1" s="1"/>
  <c r="F7" i="1" a="1"/>
  <c r="F7" i="1" s="1"/>
  <c r="F479" i="1" a="1"/>
  <c r="F479" i="1" s="1"/>
  <c r="F325" i="1" a="1"/>
  <c r="F325" i="1" s="1"/>
  <c r="F419" i="1" a="1"/>
  <c r="F419" i="1" s="1"/>
  <c r="F516" i="1" a="1"/>
  <c r="F516" i="1" s="1"/>
  <c r="F247" i="1" a="1"/>
  <c r="F247" i="1" s="1"/>
  <c r="F447" i="1" a="1"/>
  <c r="F447" i="1" s="1"/>
  <c r="F383" i="1" a="1"/>
  <c r="F383" i="1" s="1"/>
  <c r="F372" i="1" a="1"/>
  <c r="F372" i="1" s="1"/>
  <c r="F425" i="1" a="1"/>
  <c r="F425" i="1" s="1"/>
  <c r="F460" i="1" a="1"/>
  <c r="F460" i="1" s="1"/>
  <c r="F409" i="1" a="1"/>
  <c r="F409" i="1" s="1"/>
  <c r="F401" i="1" a="1"/>
  <c r="F401" i="1" s="1"/>
  <c r="F23" i="1" a="1"/>
  <c r="F23" i="1" s="1"/>
  <c r="F135" i="1" a="1"/>
  <c r="F135" i="1" s="1"/>
  <c r="F431" i="1" a="1"/>
  <c r="F431" i="1" s="1"/>
  <c r="F326" i="1" a="1"/>
  <c r="F326" i="1" s="1"/>
  <c r="F428" i="1" a="1"/>
  <c r="F428" i="1" s="1"/>
  <c r="F136" i="1" a="1"/>
  <c r="F136" i="1" s="1"/>
  <c r="F152" i="1" a="1"/>
  <c r="F152" i="1" s="1"/>
  <c r="F211" i="1" a="1"/>
  <c r="F211" i="1" s="1"/>
  <c r="F272" i="1" a="1"/>
  <c r="F272" i="1" s="1"/>
  <c r="F454" i="1" a="1"/>
  <c r="F454" i="1" s="1"/>
  <c r="F221" i="1" a="1"/>
  <c r="F221" i="1" s="1"/>
  <c r="F494" i="1" a="1"/>
  <c r="F494" i="1" s="1"/>
  <c r="F413" i="1" a="1"/>
  <c r="F413" i="1" s="1"/>
  <c r="F334" i="1" a="1"/>
  <c r="F334" i="1" s="1"/>
  <c r="F389" i="1" a="1"/>
  <c r="F389" i="1" s="1"/>
  <c r="F197" i="1" a="1"/>
  <c r="F197" i="1" s="1"/>
  <c r="F234" i="1" a="1"/>
  <c r="F234" i="1" s="1"/>
  <c r="F187" i="1" a="1"/>
  <c r="F187" i="1" s="1"/>
  <c r="F163" i="1" a="1"/>
  <c r="F163" i="1" s="1"/>
  <c r="F324" i="1" a="1"/>
  <c r="F324" i="1" s="1"/>
  <c r="F59" i="1" a="1"/>
  <c r="F59" i="1" s="1"/>
  <c r="F133" i="1" a="1"/>
  <c r="F133" i="1" s="1"/>
  <c r="F8" i="1" a="1"/>
  <c r="F8" i="1" s="1"/>
  <c r="F396" i="1" a="1"/>
  <c r="F396" i="1" s="1"/>
  <c r="F391" i="1" a="1"/>
  <c r="F391" i="1" s="1"/>
  <c r="F437" i="1" a="1"/>
  <c r="F437" i="1" s="1"/>
  <c r="F232" i="1" a="1"/>
  <c r="F232" i="1" s="1"/>
  <c r="F416" i="1" a="1"/>
  <c r="F416" i="1" s="1"/>
  <c r="F124" i="1" a="1"/>
  <c r="F124" i="1" s="1"/>
  <c r="F129" i="1" a="1"/>
  <c r="F129" i="1" s="1"/>
  <c r="F31" i="1" a="1"/>
  <c r="F31" i="1" s="1"/>
  <c r="F132" i="1" a="1"/>
  <c r="F132" i="1" s="1"/>
  <c r="F264" i="1" a="1"/>
  <c r="F264" i="1" s="1"/>
  <c r="F323" i="1" a="1"/>
  <c r="F323" i="1" s="1"/>
  <c r="F127" i="1" a="1"/>
  <c r="F127" i="1" s="1"/>
  <c r="F343" i="1" a="1"/>
  <c r="F343" i="1" s="1"/>
  <c r="F170" i="1" a="1"/>
  <c r="F170" i="1" s="1"/>
  <c r="F134" i="1" a="1"/>
  <c r="F134" i="1" s="1"/>
  <c r="F212" i="1" a="1"/>
  <c r="F212" i="1" s="1"/>
  <c r="F506" i="1" a="1"/>
  <c r="F506" i="1" s="1"/>
  <c r="F43" i="1" a="1"/>
  <c r="F43" i="1" s="1"/>
  <c r="F102" i="1" a="1"/>
  <c r="F102" i="1" s="1"/>
  <c r="F126" i="1" a="1"/>
  <c r="F126" i="1" s="1"/>
  <c r="F440" i="1" a="1"/>
  <c r="F440" i="1" s="1"/>
  <c r="F488" i="1" a="1"/>
  <c r="F488" i="1" s="1"/>
  <c r="F388" i="1" a="1"/>
  <c r="F388" i="1" s="1"/>
  <c r="F24" i="1" a="1"/>
  <c r="F24" i="1" s="1"/>
  <c r="F498" i="1" a="1"/>
  <c r="F498" i="1" s="1"/>
  <c r="F466" i="1" a="1"/>
  <c r="F466" i="1" s="1"/>
  <c r="F148" i="1" a="1"/>
  <c r="F148" i="1" s="1"/>
  <c r="F320" i="1" a="1"/>
  <c r="F320" i="1" s="1"/>
  <c r="F362" i="1" a="1"/>
  <c r="F362" i="1" s="1"/>
  <c r="F344" i="1" a="1"/>
  <c r="F344" i="1" s="1"/>
  <c r="F268" i="1" a="1"/>
  <c r="F268" i="1" s="1"/>
  <c r="F321" i="1" a="1"/>
  <c r="F321" i="1" s="1"/>
  <c r="F345" i="1" a="1"/>
  <c r="F345" i="1" s="1"/>
  <c r="F125" i="1" a="1"/>
  <c r="F125" i="1" s="1"/>
  <c r="F123" i="1" a="1"/>
  <c r="F123" i="1" s="1"/>
  <c r="F497" i="1" a="1"/>
  <c r="F497" i="1" s="1"/>
  <c r="F121" i="1" a="1"/>
  <c r="F121" i="1" s="1"/>
  <c r="F451" i="1" a="1"/>
  <c r="F451" i="1" s="1"/>
  <c r="F319" i="1" a="1"/>
  <c r="F319" i="1" s="1"/>
  <c r="F156" i="1" a="1"/>
  <c r="F156" i="1" s="1"/>
  <c r="F61" i="1" a="1"/>
  <c r="F61" i="1" s="1"/>
  <c r="F361" i="1" a="1"/>
  <c r="F361" i="1" s="1"/>
  <c r="F399" i="1" a="1"/>
  <c r="F399" i="1" s="1"/>
  <c r="F265" i="1" a="1"/>
  <c r="F265" i="1" s="1"/>
  <c r="F273" i="1" a="1"/>
  <c r="F273" i="1" s="1"/>
  <c r="F462" i="1" a="1"/>
  <c r="F462" i="1" s="1"/>
  <c r="F216" i="1" a="1"/>
  <c r="F216" i="1" s="1"/>
  <c r="F26" i="1" a="1"/>
  <c r="F26" i="1" s="1"/>
  <c r="F122" i="1" a="1"/>
  <c r="F122" i="1" s="1"/>
  <c r="F496" i="1" a="1"/>
  <c r="F496" i="1" s="1"/>
  <c r="F382" i="1" a="1"/>
  <c r="F382" i="1" s="1"/>
  <c r="F196" i="1" a="1"/>
  <c r="F196" i="1" s="1"/>
  <c r="F162" i="1" a="1"/>
  <c r="F162" i="1" s="1"/>
  <c r="F42" i="1" a="1"/>
  <c r="F42" i="1" s="1"/>
  <c r="F17" i="1" a="1"/>
  <c r="F17" i="1" s="1"/>
  <c r="F193" i="1" a="1"/>
  <c r="F193" i="1" s="1"/>
  <c r="F317" i="1" a="1"/>
  <c r="F317" i="1" s="1"/>
  <c r="F44" i="1" a="1"/>
  <c r="F44" i="1" s="1"/>
  <c r="F9" i="1" a="1"/>
  <c r="F9" i="1" s="1"/>
  <c r="F348" i="1" a="1"/>
  <c r="F348" i="1" s="1"/>
  <c r="F33" i="1" a="1"/>
  <c r="F33" i="1" s="1"/>
  <c r="F241" i="1" a="1"/>
  <c r="F241" i="1" s="1"/>
  <c r="F412" i="1" a="1"/>
  <c r="F412" i="1" s="1"/>
  <c r="F263" i="1" a="1"/>
  <c r="F263" i="1" s="1"/>
  <c r="F369" i="1" a="1"/>
  <c r="F369" i="1" s="1"/>
  <c r="F50" i="1" a="1"/>
  <c r="F50" i="1" s="1"/>
  <c r="F120" i="1" a="1"/>
  <c r="F120" i="1" s="1"/>
  <c r="F222" i="1" a="1"/>
  <c r="F222" i="1" s="1"/>
  <c r="F230" i="1" a="1"/>
  <c r="F230" i="1" s="1"/>
  <c r="F480" i="1" a="1"/>
  <c r="F480" i="1" s="1"/>
  <c r="F422" i="1" a="1"/>
  <c r="F422" i="1" s="1"/>
  <c r="F374" i="1" a="1"/>
  <c r="F374" i="1" s="1"/>
  <c r="F119" i="1" a="1"/>
  <c r="F119" i="1" s="1"/>
  <c r="F315" i="1" a="1"/>
  <c r="F315" i="1" s="1"/>
  <c r="F118" i="1" a="1"/>
  <c r="F118" i="1" s="1"/>
  <c r="F149" i="1" a="1"/>
  <c r="F149" i="1" s="1"/>
  <c r="F117" i="1" a="1"/>
  <c r="F117" i="1" s="1"/>
  <c r="F84" i="1" a="1"/>
  <c r="F84" i="1" s="1"/>
  <c r="F255" i="1" a="1"/>
  <c r="F255" i="1" s="1"/>
  <c r="F316" i="1" a="1"/>
  <c r="F316" i="1" s="1"/>
  <c r="F167" i="1" a="1"/>
  <c r="F167" i="1" s="1"/>
  <c r="F493" i="1" a="1"/>
  <c r="F493" i="1" s="1"/>
  <c r="F312" i="1" a="1"/>
  <c r="F312" i="1" s="1"/>
  <c r="F377" i="1" a="1"/>
  <c r="F377" i="1" s="1"/>
  <c r="F426" i="1" a="1"/>
  <c r="F426" i="1" s="1"/>
  <c r="F373" i="1" a="1"/>
  <c r="F373" i="1" s="1"/>
  <c r="F420" i="1" a="1"/>
  <c r="F420" i="1" s="1"/>
  <c r="F402" i="1" a="1"/>
  <c r="F402" i="1" s="1"/>
  <c r="F252" i="1" a="1"/>
  <c r="F252" i="1" s="1"/>
  <c r="F313" i="1" a="1"/>
  <c r="F313" i="1" s="1"/>
  <c r="F314" i="1" a="1"/>
  <c r="F314" i="1" s="1"/>
  <c r="F49" i="1" a="1"/>
  <c r="F49" i="1" s="1"/>
  <c r="F114" i="1" a="1"/>
  <c r="F114" i="1" s="1"/>
  <c r="F269" i="1" a="1"/>
  <c r="F269" i="1" s="1"/>
  <c r="F338" i="1" a="1"/>
  <c r="F338" i="1" s="1"/>
  <c r="F145" i="1" a="1"/>
  <c r="F145" i="1" s="1"/>
  <c r="F115" i="1" a="1"/>
  <c r="F115" i="1" s="1"/>
  <c r="F36" i="1" a="1"/>
  <c r="F36" i="1" s="1"/>
  <c r="F503" i="1" a="1"/>
  <c r="F503" i="1" s="1"/>
  <c r="F116" i="1" a="1"/>
  <c r="F116" i="1" s="1"/>
  <c r="F150" i="1" a="1"/>
  <c r="F150" i="1" s="1"/>
  <c r="F224" i="1" a="1"/>
  <c r="F224" i="1" s="1"/>
  <c r="F18" i="1" a="1"/>
  <c r="F18" i="1" s="1"/>
  <c r="F482" i="1" a="1"/>
  <c r="F482" i="1" s="1"/>
  <c r="F346" i="1" a="1"/>
  <c r="F346" i="1" s="1"/>
  <c r="F137" i="1" a="1"/>
  <c r="F137" i="1" s="1"/>
  <c r="F202" i="1" a="1"/>
  <c r="F202" i="1" s="1"/>
  <c r="F464" i="1" a="1"/>
  <c r="F464" i="1" s="1"/>
  <c r="F309" i="1" a="1"/>
  <c r="F309" i="1" s="1"/>
  <c r="F104" i="1" a="1"/>
  <c r="F104" i="1" s="1"/>
  <c r="F379" i="1" a="1"/>
  <c r="F379" i="1" s="1"/>
  <c r="F154" i="1" a="1"/>
  <c r="F154" i="1" s="1"/>
  <c r="F310" i="1" a="1"/>
  <c r="F310" i="1" s="1"/>
  <c r="F171" i="1" a="1"/>
  <c r="F171" i="1" s="1"/>
  <c r="F56" i="1" a="1"/>
  <c r="F56" i="1" s="1"/>
  <c r="F194" i="1" a="1"/>
  <c r="F194" i="1" s="1"/>
  <c r="F311" i="1" a="1"/>
  <c r="F311" i="1" s="1"/>
  <c r="F10" i="1" a="1"/>
  <c r="F10" i="1" s="1"/>
  <c r="F406" i="1" a="1"/>
  <c r="F406" i="1" s="1"/>
  <c r="F231" i="1" a="1"/>
  <c r="F231" i="1" s="1"/>
  <c r="F271" i="1" a="1"/>
  <c r="F271" i="1" s="1"/>
  <c r="F233" i="1" a="1"/>
  <c r="F233" i="1" s="1"/>
  <c r="F112" i="1" a="1"/>
  <c r="F112" i="1" s="1"/>
  <c r="F484" i="1" a="1"/>
  <c r="F484" i="1" s="1"/>
  <c r="F259" i="1" a="1"/>
  <c r="F259" i="1" s="1"/>
  <c r="F294" i="1" a="1"/>
  <c r="F294" i="1" s="1"/>
  <c r="F198" i="1" a="1"/>
  <c r="F198" i="1" s="1"/>
  <c r="F11" i="1" a="1"/>
  <c r="F11" i="1" s="1"/>
  <c r="F347" i="1" a="1"/>
  <c r="F347" i="1" s="1"/>
  <c r="F438" i="1" a="1"/>
  <c r="F438" i="1" s="1"/>
  <c r="F113" i="1" a="1"/>
  <c r="F113" i="1" s="1"/>
  <c r="F111" i="1" a="1"/>
  <c r="F111" i="1" s="1"/>
  <c r="F182" i="1" a="1"/>
  <c r="F182" i="1" s="1"/>
  <c r="F159" i="1" a="1"/>
  <c r="F159" i="1" s="1"/>
  <c r="F476" i="1" a="1"/>
  <c r="F476" i="1" s="1"/>
  <c r="F467" i="1" a="1"/>
  <c r="F467" i="1" s="1"/>
  <c r="F501" i="1" a="1"/>
  <c r="F501" i="1" s="1"/>
  <c r="F448" i="1" a="1"/>
  <c r="F448" i="1" s="1"/>
  <c r="F251" i="1" a="1"/>
  <c r="F251" i="1" s="1"/>
  <c r="F509" i="1" a="1"/>
  <c r="F509" i="1" s="1"/>
  <c r="F37" i="1" a="1"/>
  <c r="F37" i="1" s="1"/>
  <c r="F38" i="1" a="1"/>
  <c r="F38" i="1" s="1"/>
  <c r="F465" i="1" a="1"/>
  <c r="F465" i="1" s="1"/>
  <c r="F243" i="1" a="1"/>
  <c r="F243" i="1" s="1"/>
  <c r="F481" i="1" a="1"/>
  <c r="F481" i="1" s="1"/>
  <c r="F267" i="1" a="1"/>
  <c r="F267" i="1" s="1"/>
  <c r="F106" i="1" a="1"/>
  <c r="F106" i="1" s="1"/>
  <c r="F456" i="1" a="1"/>
  <c r="F456" i="1" s="1"/>
  <c r="F110" i="1" a="1"/>
  <c r="F110" i="1" s="1"/>
  <c r="F483" i="1" a="1"/>
  <c r="F483" i="1" s="1"/>
  <c r="F521" i="1" a="1"/>
  <c r="F521" i="1" s="1"/>
  <c r="F108" i="1" a="1"/>
  <c r="F108" i="1" s="1"/>
  <c r="F109" i="1" a="1"/>
  <c r="F109" i="1" s="1"/>
  <c r="F308" i="1" a="1"/>
  <c r="F308" i="1" s="1"/>
  <c r="F105" i="1" a="1"/>
  <c r="F105" i="1" s="1"/>
  <c r="F351" i="1" a="1"/>
  <c r="F351" i="1" s="1"/>
  <c r="F107" i="1" a="1"/>
  <c r="F107" i="1" s="1"/>
  <c r="F185" i="1" a="1"/>
  <c r="F185" i="1" s="1"/>
  <c r="F183" i="1" a="1"/>
  <c r="F183" i="1" s="1"/>
  <c r="F306" i="1" a="1"/>
  <c r="F306" i="1" s="1"/>
  <c r="F39" i="1" a="1"/>
  <c r="F39" i="1" s="1"/>
  <c r="F359" i="1" a="1"/>
  <c r="F359" i="1" s="1"/>
  <c r="F423" i="1" a="1"/>
  <c r="F423" i="1" s="1"/>
  <c r="F453" i="1" a="1"/>
  <c r="F453" i="1" s="1"/>
  <c r="F27" i="1" a="1"/>
  <c r="F27" i="1" s="1"/>
  <c r="F240" i="1" a="1"/>
  <c r="F240" i="1" s="1"/>
  <c r="F166" i="1" a="1"/>
  <c r="F166" i="1" s="1"/>
  <c r="F103" i="1" a="1"/>
  <c r="F103" i="1" s="1"/>
  <c r="F307" i="1" a="1"/>
  <c r="F307" i="1" s="1"/>
  <c r="F474" i="1" a="1"/>
  <c r="F474" i="1" s="1"/>
  <c r="F175" i="1" a="1"/>
  <c r="F175" i="1" s="1"/>
  <c r="F470" i="1" a="1"/>
  <c r="F470" i="1" s="1"/>
  <c r="F219" i="1" a="1"/>
  <c r="F219" i="1" s="1"/>
  <c r="F449" i="1" a="1"/>
  <c r="F449" i="1" s="1"/>
  <c r="F305" i="1" a="1"/>
  <c r="F305" i="1" s="1"/>
  <c r="F499" i="1" a="1"/>
  <c r="F499" i="1" s="1"/>
  <c r="F53" i="1" a="1"/>
  <c r="F53" i="1" s="1"/>
  <c r="F354" i="1" a="1"/>
  <c r="F354" i="1" s="1"/>
  <c r="F101" i="1" a="1"/>
  <c r="F101" i="1" s="1"/>
  <c r="F100" i="1" a="1"/>
  <c r="F100" i="1" s="1"/>
  <c r="F99" i="1" a="1"/>
  <c r="F99" i="1" s="1"/>
  <c r="F160" i="1" a="1"/>
  <c r="F160" i="1" s="1"/>
  <c r="F337" i="1" a="1"/>
  <c r="F337" i="1" s="1"/>
  <c r="F304" i="1" a="1"/>
  <c r="F304" i="1" s="1"/>
  <c r="F302" i="1" a="1"/>
  <c r="F302" i="1" s="1"/>
  <c r="F405" i="1" a="1"/>
  <c r="F405" i="1" s="1"/>
  <c r="F303" i="1" a="1"/>
  <c r="F303" i="1" s="1"/>
  <c r="F513" i="1" a="1"/>
  <c r="F513" i="1" s="1"/>
  <c r="F349" i="1" a="1"/>
  <c r="F349" i="1" s="1"/>
  <c r="F461" i="1" a="1"/>
  <c r="F461" i="1" s="1"/>
  <c r="F458" i="1" a="1"/>
  <c r="F458" i="1" s="1"/>
  <c r="F181" i="1" a="1"/>
  <c r="F181" i="1" s="1"/>
  <c r="F12" i="1" a="1"/>
  <c r="F12" i="1" s="1"/>
  <c r="F16" i="1" a="1"/>
  <c r="F16" i="1" s="1"/>
  <c r="F229" i="1" a="1"/>
  <c r="F229" i="1" s="1"/>
  <c r="F375" i="1" a="1"/>
  <c r="F375" i="1" s="1"/>
  <c r="F257" i="1" a="1"/>
  <c r="F257" i="1" s="1"/>
  <c r="F95" i="1" a="1"/>
  <c r="F95" i="1" s="1"/>
  <c r="F244" i="1" a="1"/>
  <c r="F244" i="1" s="1"/>
  <c r="F213" i="1" a="1"/>
  <c r="F213" i="1" s="1"/>
  <c r="F442" i="1" a="1"/>
  <c r="F442" i="1" s="1"/>
  <c r="F415" i="1" a="1"/>
  <c r="F415" i="1" s="1"/>
  <c r="F301" i="1" a="1"/>
  <c r="F301" i="1" s="1"/>
  <c r="F92" i="1" a="1"/>
  <c r="F92" i="1" s="1"/>
  <c r="F96" i="1" a="1"/>
  <c r="F96" i="1" s="1"/>
  <c r="F459" i="1" a="1"/>
  <c r="F459" i="1" s="1"/>
  <c r="F97" i="1" a="1"/>
  <c r="F97" i="1" s="1"/>
  <c r="F25" i="1" a="1"/>
  <c r="F25" i="1" s="1"/>
  <c r="F157" i="1" a="1"/>
  <c r="F157" i="1" s="1"/>
  <c r="F223" i="1" a="1"/>
  <c r="F223" i="1" s="1"/>
  <c r="F217" i="1" a="1"/>
  <c r="F217" i="1" s="1"/>
  <c r="F486" i="1" a="1"/>
  <c r="F486" i="1" s="1"/>
  <c r="F93" i="1" a="1"/>
  <c r="F93" i="1" s="1"/>
  <c r="F421" i="1" a="1"/>
  <c r="F421" i="1" s="1"/>
  <c r="F186" i="1" a="1"/>
  <c r="F186" i="1" s="1"/>
  <c r="F201" i="1" a="1"/>
  <c r="F201" i="1" s="1"/>
  <c r="F199" i="1" a="1"/>
  <c r="F199" i="1" s="1"/>
  <c r="F248" i="1" a="1"/>
  <c r="F248" i="1" s="1"/>
  <c r="F300" i="1" a="1"/>
  <c r="F300" i="1" s="1"/>
  <c r="F98" i="1" a="1"/>
  <c r="F98" i="1" s="1"/>
  <c r="F155" i="1" a="1"/>
  <c r="F155" i="1" s="1"/>
  <c r="F424" i="1" a="1"/>
  <c r="F424" i="1" s="1"/>
  <c r="F443" i="1" a="1"/>
  <c r="F443" i="1" s="1"/>
  <c r="F335" i="1" a="1"/>
  <c r="F335" i="1" s="1"/>
  <c r="F404" i="1" a="1"/>
  <c r="F404" i="1" s="1"/>
  <c r="F519" i="1" a="1"/>
  <c r="F519" i="1" s="1"/>
  <c r="F22" i="1" a="1"/>
  <c r="F22" i="1" s="1"/>
  <c r="F40" i="1" a="1"/>
  <c r="F40" i="1" s="1"/>
  <c r="F29" i="1" a="1"/>
  <c r="F29" i="1" s="1"/>
  <c r="F298" i="1" a="1"/>
  <c r="F298" i="1" s="1"/>
  <c r="F90" i="1" a="1"/>
  <c r="F90" i="1" s="1"/>
  <c r="F408" i="1" a="1"/>
  <c r="F408" i="1" s="1"/>
  <c r="F192" i="1" a="1"/>
  <c r="F192" i="1" s="1"/>
  <c r="F235" i="1" a="1"/>
  <c r="F235" i="1" s="1"/>
  <c r="F297" i="1" a="1"/>
  <c r="F297" i="1" s="1"/>
  <c r="F520" i="1" a="1"/>
  <c r="F520" i="1" s="1"/>
  <c r="F91" i="1" a="1"/>
  <c r="F91" i="1" s="1"/>
  <c r="F261" i="1" a="1"/>
  <c r="F261" i="1" s="1"/>
  <c r="F473" i="1" a="1"/>
  <c r="F473" i="1" s="1"/>
  <c r="F515" i="1" a="1"/>
  <c r="F515" i="1" s="1"/>
  <c r="F518" i="1" a="1"/>
  <c r="F518" i="1" s="1"/>
  <c r="F51" i="1" a="1"/>
  <c r="F51" i="1" s="1"/>
  <c r="F295" i="1" a="1"/>
  <c r="F295" i="1" s="1"/>
  <c r="F417" i="1" a="1"/>
  <c r="F417" i="1" s="1"/>
  <c r="F250" i="1" a="1"/>
  <c r="F250" i="1" s="1"/>
  <c r="F176" i="1" a="1"/>
  <c r="F176" i="1" s="1"/>
  <c r="F13" i="1" a="1"/>
  <c r="F13" i="1" s="1"/>
  <c r="F487" i="1" a="1"/>
  <c r="F487" i="1" s="1"/>
  <c r="F237" i="1" a="1"/>
  <c r="F237" i="1" s="1"/>
  <c r="F492" i="1" a="1"/>
  <c r="F492" i="1" s="1"/>
  <c r="F87" i="1" a="1"/>
  <c r="F87" i="1" s="1"/>
  <c r="F88" i="1" a="1"/>
  <c r="F88" i="1" s="1"/>
  <c r="F147" i="1" a="1"/>
  <c r="F147" i="1" s="1"/>
  <c r="F353" i="1" a="1"/>
  <c r="F353" i="1" s="1"/>
  <c r="F86" i="1" a="1"/>
  <c r="F86" i="1" s="1"/>
  <c r="F403" i="1" a="1"/>
  <c r="F403" i="1" s="1"/>
  <c r="F30" i="1" a="1"/>
  <c r="F30" i="1" s="1"/>
  <c r="F339" i="1" a="1"/>
  <c r="F339" i="1" s="1"/>
  <c r="F500" i="1" a="1"/>
  <c r="F500" i="1" s="1"/>
  <c r="F54" i="1" a="1"/>
  <c r="F54" i="1" s="1"/>
  <c r="F206" i="1" a="1"/>
  <c r="F206" i="1" s="1"/>
  <c r="F291" i="1" a="1"/>
  <c r="F291" i="1" s="1"/>
  <c r="F502" i="1" a="1"/>
  <c r="F502" i="1" s="1"/>
  <c r="F200" i="1" a="1"/>
  <c r="F200" i="1" s="1"/>
  <c r="F511" i="1" a="1"/>
  <c r="F511" i="1" s="1"/>
  <c r="F512" i="1" a="1"/>
  <c r="F512" i="1" s="1"/>
  <c r="F238" i="1" a="1"/>
  <c r="F238" i="1" s="1"/>
  <c r="F226" i="1" a="1"/>
  <c r="F226" i="1" s="1"/>
  <c r="F207" i="1" a="1"/>
  <c r="F207" i="1" s="1"/>
  <c r="F478" i="1" a="1"/>
  <c r="F478" i="1" s="1"/>
  <c r="F292" i="1" a="1"/>
  <c r="F292" i="1" s="1"/>
  <c r="F254" i="1" a="1"/>
  <c r="F254" i="1" s="1"/>
  <c r="F368" i="1" a="1"/>
  <c r="F368" i="1" s="1"/>
  <c r="F392" i="1" a="1"/>
  <c r="F392" i="1" s="1"/>
  <c r="F376" i="1" a="1"/>
  <c r="F376" i="1" s="1"/>
  <c r="F290" i="1" a="1"/>
  <c r="F290" i="1" s="1"/>
  <c r="F293" i="1" a="1"/>
  <c r="F293" i="1" s="1"/>
  <c r="F288" i="1" a="1"/>
  <c r="F288" i="1" s="1"/>
  <c r="F287" i="1" a="1"/>
  <c r="F287" i="1" s="1"/>
  <c r="F174" i="1" a="1"/>
  <c r="F174" i="1" s="1"/>
  <c r="F360" i="1" a="1"/>
  <c r="F360" i="1" s="1"/>
  <c r="F52" i="1" a="1"/>
  <c r="F52" i="1" s="1"/>
  <c r="F427" i="1" a="1"/>
  <c r="F427" i="1" s="1"/>
  <c r="F82" i="1" a="1"/>
  <c r="F82" i="1" s="1"/>
  <c r="F435" i="1" a="1"/>
  <c r="F435" i="1" s="1"/>
  <c r="F210" i="1" a="1"/>
  <c r="F210" i="1" s="1"/>
  <c r="F83" i="1" a="1"/>
  <c r="F83" i="1" s="1"/>
  <c r="F340" i="1" a="1"/>
  <c r="F340" i="1" s="1"/>
  <c r="F158" i="1" a="1"/>
  <c r="F158" i="1" s="1"/>
  <c r="F80" i="1" a="1"/>
  <c r="F80" i="1" s="1"/>
  <c r="F205" i="1" a="1"/>
  <c r="F205" i="1" s="1"/>
  <c r="F168" i="1" a="1"/>
  <c r="F168" i="1" s="1"/>
  <c r="F180" i="1" a="1"/>
  <c r="F180" i="1" s="1"/>
  <c r="F81" i="1" a="1"/>
  <c r="F81" i="1" s="1"/>
  <c r="F32" i="1" a="1"/>
  <c r="F32" i="1" s="1"/>
  <c r="F85" i="1" a="1"/>
  <c r="F85" i="1" s="1"/>
  <c r="F341" i="1" a="1"/>
  <c r="F341" i="1" s="1"/>
  <c r="F322" i="1" a="1"/>
  <c r="F322" i="1" s="1"/>
  <c r="F47" i="1" a="1"/>
  <c r="F47" i="1" s="1"/>
  <c r="F14" i="1" a="1"/>
  <c r="F14" i="1" s="1"/>
  <c r="F283" i="1" a="1"/>
  <c r="F283" i="1" s="1"/>
  <c r="F452" i="1" a="1"/>
  <c r="F452" i="1" s="1"/>
  <c r="F161" i="1" a="1"/>
  <c r="F161" i="1" s="1"/>
  <c r="F246" i="1" a="1"/>
  <c r="F246" i="1" s="1"/>
  <c r="F173" i="1" a="1"/>
  <c r="F173" i="1" s="1"/>
  <c r="F77" i="1" a="1"/>
  <c r="F77" i="1" s="1"/>
  <c r="F491" i="1" a="1"/>
  <c r="F491" i="1" s="1"/>
  <c r="F45" i="1" a="1"/>
  <c r="F45" i="1" s="1"/>
  <c r="F78" i="1" a="1"/>
  <c r="F78" i="1" s="1"/>
  <c r="F472" i="1" a="1"/>
  <c r="F472" i="1" s="1"/>
  <c r="F410" i="1" a="1"/>
  <c r="F410" i="1" s="1"/>
  <c r="F76" i="1" a="1"/>
  <c r="F76" i="1" s="1"/>
  <c r="F286" i="1" a="1"/>
  <c r="F286" i="1" s="1"/>
  <c r="F284" i="1" a="1"/>
  <c r="F284" i="1" s="1"/>
  <c r="F285" i="1" a="1"/>
  <c r="F285" i="1" s="1"/>
  <c r="F508" i="1" a="1"/>
  <c r="F508" i="1" s="1"/>
  <c r="F249" i="1" a="1"/>
  <c r="F249" i="1" s="1"/>
  <c r="F146" i="1" a="1"/>
  <c r="F146" i="1" s="1"/>
  <c r="F358" i="1" a="1"/>
  <c r="F358" i="1" s="1"/>
  <c r="F282" i="1" a="1"/>
  <c r="F282" i="1" s="1"/>
  <c r="F504" i="1" a="1"/>
  <c r="F504" i="1" s="1"/>
  <c r="F72" i="1" a="1"/>
  <c r="F72" i="1" s="1"/>
  <c r="F507" i="1" a="1"/>
  <c r="F507" i="1" s="1"/>
  <c r="F489" i="1" a="1"/>
  <c r="F489" i="1" s="1"/>
  <c r="F395" i="1" a="1"/>
  <c r="F395" i="1" s="1"/>
  <c r="F74" i="1" a="1"/>
  <c r="F74" i="1" s="1"/>
  <c r="F242" i="1" a="1"/>
  <c r="F242" i="1" s="1"/>
  <c r="F34" i="1" a="1"/>
  <c r="F34" i="1" s="1"/>
  <c r="F274" i="1" a="1"/>
  <c r="F274" i="1" s="1"/>
  <c r="F281" i="1" a="1"/>
  <c r="F281" i="1" s="1"/>
  <c r="F4" i="1" a="1"/>
  <c r="F4" i="1" s="1"/>
  <c r="F505" i="1" a="1"/>
  <c r="F505" i="1" s="1"/>
  <c r="F477" i="1" a="1"/>
  <c r="F477" i="1" s="1"/>
  <c r="F495" i="1" a="1"/>
  <c r="F495" i="1" s="1"/>
  <c r="F130" i="1" a="1"/>
  <c r="F130" i="1" s="1"/>
  <c r="F128" i="1" a="1"/>
  <c r="F128" i="1" s="1"/>
  <c r="F19" i="1" a="1"/>
  <c r="F19" i="1" s="1"/>
  <c r="F151" i="1" a="1"/>
  <c r="F151" i="1" s="1"/>
  <c r="F455" i="1" a="1"/>
  <c r="F455" i="1" s="1"/>
  <c r="F441" i="1" a="1"/>
  <c r="F441" i="1" s="1"/>
  <c r="F436" i="1" a="1"/>
  <c r="F436" i="1" s="1"/>
  <c r="F73" i="1" a="1"/>
  <c r="F73" i="1" s="1"/>
  <c r="F430" i="1" a="1"/>
  <c r="F430" i="1" s="1"/>
  <c r="F390" i="1" a="1"/>
  <c r="F390" i="1" s="1"/>
  <c r="F225" i="1" a="1"/>
  <c r="F225" i="1" s="1"/>
  <c r="F245" i="1" a="1"/>
  <c r="F245" i="1" s="1"/>
  <c r="F400" i="1" a="1"/>
  <c r="F400" i="1" s="1"/>
  <c r="F365" i="1" a="1"/>
  <c r="F365" i="1" s="1"/>
  <c r="F172" i="1" a="1"/>
  <c r="F172" i="1" s="1"/>
  <c r="F381" i="1" a="1"/>
  <c r="F381" i="1" s="1"/>
  <c r="F70" i="1" a="1"/>
  <c r="F70" i="1" s="1"/>
  <c r="F5" i="1" a="1"/>
  <c r="F5" i="1" s="1"/>
  <c r="F398" i="1" a="1"/>
  <c r="F398" i="1" s="1"/>
  <c r="F471" i="1" a="1"/>
  <c r="F471" i="1" s="1"/>
  <c r="F279" i="1" a="1"/>
  <c r="F279" i="1" s="1"/>
  <c r="F71" i="1" a="1"/>
  <c r="F71" i="1" s="1"/>
  <c r="F278" i="1" a="1"/>
  <c r="F278" i="1" s="1"/>
  <c r="F253" i="1" a="1"/>
  <c r="F253" i="1" s="1"/>
  <c r="F439" i="1" a="1"/>
  <c r="F439" i="1" s="1"/>
  <c r="F164" i="1" a="1"/>
  <c r="F164" i="1" s="1"/>
  <c r="F280" i="1" a="1"/>
  <c r="F280" i="1" s="1"/>
  <c r="F270" i="1" a="1"/>
  <c r="F270" i="1" s="1"/>
  <c r="F69" i="1" a="1"/>
  <c r="F69" i="1" s="1"/>
  <c r="F67" i="1" a="1"/>
  <c r="F67" i="1" s="1"/>
  <c r="F188" i="1" a="1"/>
  <c r="F188" i="1" s="1"/>
  <c r="F463" i="1" a="1"/>
  <c r="F463" i="1" s="1"/>
  <c r="F41" i="1" a="1"/>
  <c r="F41" i="1" s="1"/>
  <c r="F204" i="1" a="1"/>
  <c r="F204" i="1" s="1"/>
  <c r="F191" i="1" a="1"/>
  <c r="F191" i="1" s="1"/>
  <c r="F260" i="1" a="1"/>
  <c r="F260" i="1" s="1"/>
  <c r="F21" i="1" a="1"/>
  <c r="F21" i="1" s="1"/>
  <c r="F355" i="1" a="1"/>
  <c r="F355" i="1" s="1"/>
  <c r="F214" i="1" a="1"/>
  <c r="F214" i="1" s="1"/>
  <c r="F68" i="1" a="1"/>
  <c r="F68" i="1" s="1"/>
  <c r="F378" i="1" a="1"/>
  <c r="F378" i="1" s="1"/>
  <c r="F275" i="1" a="1"/>
  <c r="F275" i="1" s="1"/>
  <c r="F444" i="1" a="1"/>
  <c r="F444" i="1" s="1"/>
  <c r="F262" i="1" a="1"/>
  <c r="F262" i="1" s="1"/>
  <c r="F277" i="1" a="1"/>
  <c r="F277" i="1" s="1"/>
  <c r="F66" i="1" a="1"/>
  <c r="F66" i="1" s="1"/>
  <c r="F64" i="1" a="1"/>
  <c r="F64" i="1" s="1"/>
  <c r="F411" i="1" a="1"/>
  <c r="F411" i="1" s="1"/>
  <c r="F177" i="1" a="1"/>
  <c r="F177" i="1" s="1"/>
  <c r="F169" i="1" a="1"/>
  <c r="F169" i="1" s="1"/>
  <c r="F336" i="1" a="1"/>
  <c r="F336" i="1" s="1"/>
  <c r="F276" i="1" a="1"/>
  <c r="F276" i="1" s="1"/>
  <c r="F256" i="1" a="1"/>
  <c r="F256" i="1" s="1"/>
  <c r="F445" i="1" a="1"/>
  <c r="F445" i="1" s="1"/>
  <c r="F62" i="1" a="1"/>
  <c r="F62" i="1" s="1"/>
  <c r="F65" i="1" a="1"/>
  <c r="F65" i="1" s="1"/>
  <c r="F387" i="1" a="1"/>
  <c r="F387" i="1" s="1"/>
  <c r="F35" i="1" a="1"/>
  <c r="F35" i="1" s="1"/>
  <c r="F63" i="1" a="1"/>
  <c r="F63" i="1" s="1"/>
  <c r="F468" i="1" a="1"/>
  <c r="F468" i="1" s="1"/>
  <c r="F385" i="1" a="1"/>
  <c r="F385" i="1" s="1"/>
  <c r="F46" i="1" a="1"/>
  <c r="F46" i="1" s="1"/>
  <c r="F218" i="1" a="1"/>
  <c r="F218" i="1" s="1"/>
  <c r="F15" i="1" a="1"/>
  <c r="F15" i="1" s="1"/>
  <c r="F60" i="1" a="1"/>
  <c r="F60" i="1" s="1"/>
  <c r="F6" i="1" a="1"/>
  <c r="F6" i="1" s="1"/>
  <c r="F432" i="1" a="1"/>
  <c r="F432" i="1" s="1"/>
  <c r="G228" i="1" a="1"/>
  <c r="G228" i="1" s="1"/>
  <c r="G330" i="1" a="1"/>
  <c r="G330" i="1" s="1"/>
  <c r="G386" i="1" a="1"/>
  <c r="G386" i="1" s="1"/>
  <c r="G48" i="1" a="1"/>
  <c r="G48" i="1" s="1"/>
  <c r="G179" i="1" a="1"/>
  <c r="G179" i="1" s="1"/>
  <c r="G485" i="1" a="1"/>
  <c r="G485" i="1" s="1"/>
  <c r="G20" i="1" a="1"/>
  <c r="G20" i="1" s="1"/>
  <c r="G331" i="1" a="1"/>
  <c r="G331" i="1" s="1"/>
  <c r="G195" i="1" a="1"/>
  <c r="G195" i="1" s="1"/>
  <c r="G357" i="1" a="1"/>
  <c r="G357" i="1" s="1"/>
  <c r="G227" i="1" a="1"/>
  <c r="G227" i="1" s="1"/>
  <c r="G475" i="1" a="1"/>
  <c r="G475" i="1" s="1"/>
  <c r="G327" i="1" a="1"/>
  <c r="G327" i="1" s="1"/>
  <c r="G57" i="1" a="1"/>
  <c r="G57" i="1" s="1"/>
  <c r="G363" i="1" a="1"/>
  <c r="G363" i="1" s="1"/>
  <c r="G258" i="1" a="1"/>
  <c r="G258" i="1" s="1"/>
  <c r="G414" i="1" a="1"/>
  <c r="G414" i="1" s="1"/>
  <c r="G380" i="1" a="1"/>
  <c r="G380" i="1" s="1"/>
  <c r="G140" i="1" a="1"/>
  <c r="G140" i="1" s="1"/>
  <c r="G352" i="1" a="1"/>
  <c r="G352" i="1" s="1"/>
  <c r="G329" i="1" a="1"/>
  <c r="G329" i="1" s="1"/>
  <c r="G407" i="1" a="1"/>
  <c r="G407" i="1" s="1"/>
  <c r="G58" i="1" a="1"/>
  <c r="G58" i="1" s="1"/>
  <c r="G510" i="1" a="1"/>
  <c r="G510" i="1" s="1"/>
  <c r="G239" i="1" a="1"/>
  <c r="G239" i="1" s="1"/>
  <c r="G209" i="1" a="1"/>
  <c r="G209" i="1" s="1"/>
  <c r="G190" i="1" a="1"/>
  <c r="G190" i="1" s="1"/>
  <c r="G364" i="1" a="1"/>
  <c r="G364" i="1" s="1"/>
  <c r="G333" i="1" a="1"/>
  <c r="G333" i="1" s="1"/>
  <c r="G394" i="1" a="1"/>
  <c r="G394" i="1" s="1"/>
  <c r="G141" i="1" a="1"/>
  <c r="G141" i="1" s="1"/>
  <c r="G139" i="1" a="1"/>
  <c r="G139" i="1" s="1"/>
  <c r="G350" i="1" a="1"/>
  <c r="G350" i="1" s="1"/>
  <c r="G328" i="1" a="1"/>
  <c r="G328" i="1" s="1"/>
  <c r="G144" i="1" a="1"/>
  <c r="G144" i="1" s="1"/>
  <c r="G517" i="1" a="1"/>
  <c r="G517" i="1" s="1"/>
  <c r="G189" i="1" a="1"/>
  <c r="G189" i="1" s="1"/>
  <c r="G370" i="1" a="1"/>
  <c r="G370" i="1" s="1"/>
  <c r="G143" i="1" a="1"/>
  <c r="G143" i="1" s="1"/>
  <c r="G203" i="1" a="1"/>
  <c r="G203" i="1" s="1"/>
  <c r="G446" i="1" a="1"/>
  <c r="G446" i="1" s="1"/>
  <c r="G138" i="1" a="1"/>
  <c r="G138" i="1" s="1"/>
  <c r="G367" i="1" a="1"/>
  <c r="G367" i="1" s="1"/>
  <c r="G433" i="1" a="1"/>
  <c r="G433" i="1" s="1"/>
  <c r="G342" i="1" a="1"/>
  <c r="G342" i="1" s="1"/>
  <c r="G397" i="1" a="1"/>
  <c r="G397" i="1" s="1"/>
  <c r="G332" i="1" a="1"/>
  <c r="G332" i="1" s="1"/>
  <c r="G220" i="1" a="1"/>
  <c r="G220" i="1" s="1"/>
  <c r="G236" i="1" a="1"/>
  <c r="G236" i="1" s="1"/>
  <c r="G142" i="1" a="1"/>
  <c r="G142" i="1" s="1"/>
  <c r="G384" i="1" a="1"/>
  <c r="G384" i="1" s="1"/>
  <c r="G371" i="1" a="1"/>
  <c r="G371" i="1" s="1"/>
  <c r="G366" i="1" a="1"/>
  <c r="G366" i="1" s="1"/>
  <c r="G514" i="1" a="1"/>
  <c r="G514" i="1" s="1"/>
  <c r="G450" i="1" a="1"/>
  <c r="G450" i="1" s="1"/>
  <c r="G55" i="1" a="1"/>
  <c r="G55" i="1" s="1"/>
  <c r="G7" i="1" a="1"/>
  <c r="G7" i="1" s="1"/>
  <c r="G479" i="1" a="1"/>
  <c r="G479" i="1" s="1"/>
  <c r="G325" i="1" a="1"/>
  <c r="G325" i="1" s="1"/>
  <c r="G419" i="1" a="1"/>
  <c r="G419" i="1" s="1"/>
  <c r="G516" i="1" a="1"/>
  <c r="G516" i="1" s="1"/>
  <c r="G247" i="1" a="1"/>
  <c r="G247" i="1" s="1"/>
  <c r="G447" i="1" a="1"/>
  <c r="G447" i="1" s="1"/>
  <c r="G383" i="1" a="1"/>
  <c r="G383" i="1" s="1"/>
  <c r="G372" i="1" a="1"/>
  <c r="G372" i="1" s="1"/>
  <c r="G425" i="1" a="1"/>
  <c r="G425" i="1" s="1"/>
  <c r="G460" i="1" a="1"/>
  <c r="G460" i="1" s="1"/>
  <c r="G409" i="1" a="1"/>
  <c r="G409" i="1" s="1"/>
  <c r="G401" i="1" a="1"/>
  <c r="G401" i="1" s="1"/>
  <c r="G23" i="1" a="1"/>
  <c r="G23" i="1" s="1"/>
  <c r="G135" i="1" a="1"/>
  <c r="G135" i="1" s="1"/>
  <c r="G431" i="1" a="1"/>
  <c r="G431" i="1" s="1"/>
  <c r="G326" i="1" a="1"/>
  <c r="G326" i="1" s="1"/>
  <c r="G428" i="1" a="1"/>
  <c r="G428" i="1" s="1"/>
  <c r="G136" i="1" a="1"/>
  <c r="G136" i="1" s="1"/>
  <c r="G152" i="1" a="1"/>
  <c r="G152" i="1" s="1"/>
  <c r="G211" i="1" a="1"/>
  <c r="G211" i="1" s="1"/>
  <c r="G272" i="1" a="1"/>
  <c r="G272" i="1" s="1"/>
  <c r="G454" i="1" a="1"/>
  <c r="G454" i="1" s="1"/>
  <c r="G221" i="1" a="1"/>
  <c r="G221" i="1" s="1"/>
  <c r="G494" i="1" a="1"/>
  <c r="G494" i="1" s="1"/>
  <c r="G413" i="1" a="1"/>
  <c r="G413" i="1" s="1"/>
  <c r="G334" i="1" a="1"/>
  <c r="G334" i="1" s="1"/>
  <c r="G389" i="1" a="1"/>
  <c r="G389" i="1" s="1"/>
  <c r="G197" i="1" a="1"/>
  <c r="G197" i="1" s="1"/>
  <c r="G234" i="1" a="1"/>
  <c r="G234" i="1" s="1"/>
  <c r="G187" i="1" a="1"/>
  <c r="G187" i="1" s="1"/>
  <c r="G163" i="1" a="1"/>
  <c r="G163" i="1" s="1"/>
  <c r="G324" i="1" a="1"/>
  <c r="G324" i="1" s="1"/>
  <c r="G59" i="1" a="1"/>
  <c r="G59" i="1" s="1"/>
  <c r="G133" i="1" a="1"/>
  <c r="G133" i="1" s="1"/>
  <c r="G8" i="1" a="1"/>
  <c r="G8" i="1" s="1"/>
  <c r="G396" i="1" a="1"/>
  <c r="G396" i="1" s="1"/>
  <c r="G391" i="1" a="1"/>
  <c r="G391" i="1" s="1"/>
  <c r="G437" i="1" a="1"/>
  <c r="G437" i="1" s="1"/>
  <c r="G232" i="1" a="1"/>
  <c r="G232" i="1" s="1"/>
  <c r="G416" i="1" a="1"/>
  <c r="G416" i="1" s="1"/>
  <c r="G124" i="1" a="1"/>
  <c r="G124" i="1" s="1"/>
  <c r="G129" i="1" a="1"/>
  <c r="G129" i="1" s="1"/>
  <c r="G31" i="1" a="1"/>
  <c r="G31" i="1" s="1"/>
  <c r="G132" i="1" a="1"/>
  <c r="G132" i="1" s="1"/>
  <c r="G264" i="1" a="1"/>
  <c r="G264" i="1" s="1"/>
  <c r="G323" i="1" a="1"/>
  <c r="G323" i="1" s="1"/>
  <c r="G127" i="1" a="1"/>
  <c r="G127" i="1" s="1"/>
  <c r="G343" i="1" a="1"/>
  <c r="G343" i="1" s="1"/>
  <c r="G170" i="1" a="1"/>
  <c r="G170" i="1" s="1"/>
  <c r="G134" i="1" a="1"/>
  <c r="G134" i="1" s="1"/>
  <c r="G212" i="1" a="1"/>
  <c r="G212" i="1" s="1"/>
  <c r="G506" i="1" a="1"/>
  <c r="G506" i="1" s="1"/>
  <c r="G43" i="1" a="1"/>
  <c r="G43" i="1" s="1"/>
  <c r="G102" i="1" a="1"/>
  <c r="G102" i="1" s="1"/>
  <c r="G126" i="1" a="1"/>
  <c r="G126" i="1" s="1"/>
  <c r="G440" i="1" a="1"/>
  <c r="G440" i="1" s="1"/>
  <c r="G488" i="1" a="1"/>
  <c r="G488" i="1" s="1"/>
  <c r="G388" i="1" a="1"/>
  <c r="G388" i="1" s="1"/>
  <c r="G24" i="1" a="1"/>
  <c r="G24" i="1" s="1"/>
  <c r="G498" i="1" a="1"/>
  <c r="G498" i="1" s="1"/>
  <c r="G466" i="1" a="1"/>
  <c r="G466" i="1" s="1"/>
  <c r="G148" i="1" a="1"/>
  <c r="G148" i="1" s="1"/>
  <c r="G320" i="1" a="1"/>
  <c r="G320" i="1" s="1"/>
  <c r="G362" i="1" a="1"/>
  <c r="G362" i="1" s="1"/>
  <c r="G344" i="1" a="1"/>
  <c r="G344" i="1" s="1"/>
  <c r="G268" i="1" a="1"/>
  <c r="G268" i="1" s="1"/>
  <c r="G321" i="1" a="1"/>
  <c r="G321" i="1" s="1"/>
  <c r="G345" i="1" a="1"/>
  <c r="G345" i="1" s="1"/>
  <c r="G125" i="1" a="1"/>
  <c r="G125" i="1" s="1"/>
  <c r="G123" i="1" a="1"/>
  <c r="G123" i="1" s="1"/>
  <c r="G497" i="1" a="1"/>
  <c r="G497" i="1" s="1"/>
  <c r="G121" i="1" a="1"/>
  <c r="G121" i="1" s="1"/>
  <c r="G451" i="1" a="1"/>
  <c r="G451" i="1" s="1"/>
  <c r="G319" i="1" a="1"/>
  <c r="G319" i="1" s="1"/>
  <c r="G156" i="1" a="1"/>
  <c r="G156" i="1" s="1"/>
  <c r="G61" i="1" a="1"/>
  <c r="G61" i="1" s="1"/>
  <c r="G361" i="1" a="1"/>
  <c r="G361" i="1" s="1"/>
  <c r="G399" i="1" a="1"/>
  <c r="G399" i="1" s="1"/>
  <c r="G265" i="1" a="1"/>
  <c r="G265" i="1" s="1"/>
  <c r="G273" i="1" a="1"/>
  <c r="G273" i="1" s="1"/>
  <c r="G462" i="1" a="1"/>
  <c r="G462" i="1" s="1"/>
  <c r="G216" i="1" a="1"/>
  <c r="G216" i="1" s="1"/>
  <c r="G26" i="1" a="1"/>
  <c r="G26" i="1" s="1"/>
  <c r="G122" i="1" a="1"/>
  <c r="G122" i="1" s="1"/>
  <c r="G496" i="1" a="1"/>
  <c r="G496" i="1" s="1"/>
  <c r="G382" i="1" a="1"/>
  <c r="G382" i="1" s="1"/>
  <c r="G196" i="1" a="1"/>
  <c r="G196" i="1" s="1"/>
  <c r="G162" i="1" a="1"/>
  <c r="G162" i="1" s="1"/>
  <c r="G42" i="1" a="1"/>
  <c r="G42" i="1" s="1"/>
  <c r="G17" i="1" a="1"/>
  <c r="G17" i="1" s="1"/>
  <c r="G193" i="1" a="1"/>
  <c r="G193" i="1" s="1"/>
  <c r="G317" i="1" a="1"/>
  <c r="G317" i="1" s="1"/>
  <c r="G44" i="1" a="1"/>
  <c r="G44" i="1" s="1"/>
  <c r="G9" i="1" a="1"/>
  <c r="G9" i="1" s="1"/>
  <c r="G348" i="1" a="1"/>
  <c r="G348" i="1" s="1"/>
  <c r="G33" i="1" a="1"/>
  <c r="G33" i="1" s="1"/>
  <c r="G241" i="1" a="1"/>
  <c r="G241" i="1" s="1"/>
  <c r="G412" i="1" a="1"/>
  <c r="G412" i="1" s="1"/>
  <c r="G263" i="1" a="1"/>
  <c r="G263" i="1" s="1"/>
  <c r="G369" i="1" a="1"/>
  <c r="G369" i="1" s="1"/>
  <c r="G50" i="1" a="1"/>
  <c r="G50" i="1" s="1"/>
  <c r="G120" i="1" a="1"/>
  <c r="G120" i="1" s="1"/>
  <c r="G222" i="1" a="1"/>
  <c r="G222" i="1" s="1"/>
  <c r="G230" i="1" a="1"/>
  <c r="G230" i="1" s="1"/>
  <c r="G480" i="1" a="1"/>
  <c r="G480" i="1" s="1"/>
  <c r="G422" i="1" a="1"/>
  <c r="G422" i="1" s="1"/>
  <c r="G374" i="1" a="1"/>
  <c r="G374" i="1" s="1"/>
  <c r="G119" i="1" a="1"/>
  <c r="G119" i="1" s="1"/>
  <c r="G315" i="1" a="1"/>
  <c r="G315" i="1" s="1"/>
  <c r="G118" i="1" a="1"/>
  <c r="G118" i="1" s="1"/>
  <c r="G149" i="1" a="1"/>
  <c r="G149" i="1" s="1"/>
  <c r="G117" i="1" a="1"/>
  <c r="G117" i="1" s="1"/>
  <c r="G84" i="1" a="1"/>
  <c r="G84" i="1" s="1"/>
  <c r="G255" i="1" a="1"/>
  <c r="G255" i="1" s="1"/>
  <c r="G316" i="1" a="1"/>
  <c r="G316" i="1" s="1"/>
  <c r="G167" i="1" a="1"/>
  <c r="G167" i="1" s="1"/>
  <c r="G493" i="1" a="1"/>
  <c r="G493" i="1" s="1"/>
  <c r="G312" i="1" a="1"/>
  <c r="G312" i="1" s="1"/>
  <c r="G377" i="1" a="1"/>
  <c r="G377" i="1" s="1"/>
  <c r="G426" i="1" a="1"/>
  <c r="G426" i="1" s="1"/>
  <c r="G373" i="1" a="1"/>
  <c r="G373" i="1" s="1"/>
  <c r="G420" i="1" a="1"/>
  <c r="G420" i="1" s="1"/>
  <c r="G402" i="1" a="1"/>
  <c r="G402" i="1" s="1"/>
  <c r="G252" i="1" a="1"/>
  <c r="G252" i="1" s="1"/>
  <c r="G313" i="1" a="1"/>
  <c r="G313" i="1" s="1"/>
  <c r="G314" i="1" a="1"/>
  <c r="G314" i="1" s="1"/>
  <c r="G49" i="1" a="1"/>
  <c r="G49" i="1" s="1"/>
  <c r="G114" i="1" a="1"/>
  <c r="G114" i="1" s="1"/>
  <c r="G269" i="1" a="1"/>
  <c r="G269" i="1" s="1"/>
  <c r="G338" i="1" a="1"/>
  <c r="G338" i="1" s="1"/>
  <c r="G145" i="1" a="1"/>
  <c r="G145" i="1" s="1"/>
  <c r="G115" i="1" a="1"/>
  <c r="G115" i="1" s="1"/>
  <c r="G36" i="1" a="1"/>
  <c r="G36" i="1" s="1"/>
  <c r="G503" i="1" a="1"/>
  <c r="G503" i="1" s="1"/>
  <c r="G116" i="1" a="1"/>
  <c r="G116" i="1" s="1"/>
  <c r="G150" i="1" a="1"/>
  <c r="G150" i="1" s="1"/>
  <c r="G224" i="1" a="1"/>
  <c r="G224" i="1" s="1"/>
  <c r="G18" i="1" a="1"/>
  <c r="G18" i="1" s="1"/>
  <c r="G482" i="1" a="1"/>
  <c r="G482" i="1" s="1"/>
  <c r="G346" i="1" a="1"/>
  <c r="G346" i="1" s="1"/>
  <c r="G137" i="1" a="1"/>
  <c r="G137" i="1" s="1"/>
  <c r="G202" i="1" a="1"/>
  <c r="G202" i="1" s="1"/>
  <c r="G464" i="1" a="1"/>
  <c r="G464" i="1" s="1"/>
  <c r="G309" i="1" a="1"/>
  <c r="G309" i="1" s="1"/>
  <c r="G104" i="1" a="1"/>
  <c r="G104" i="1" s="1"/>
  <c r="G379" i="1" a="1"/>
  <c r="G379" i="1" s="1"/>
  <c r="G154" i="1" a="1"/>
  <c r="G154" i="1" s="1"/>
  <c r="G310" i="1" a="1"/>
  <c r="G310" i="1" s="1"/>
  <c r="G171" i="1" a="1"/>
  <c r="G171" i="1" s="1"/>
  <c r="G56" i="1" a="1"/>
  <c r="G56" i="1" s="1"/>
  <c r="G194" i="1" a="1"/>
  <c r="G194" i="1" s="1"/>
  <c r="G311" i="1" a="1"/>
  <c r="G311" i="1" s="1"/>
  <c r="G10" i="1" a="1"/>
  <c r="G10" i="1" s="1"/>
  <c r="G406" i="1" a="1"/>
  <c r="G406" i="1" s="1"/>
  <c r="G231" i="1" a="1"/>
  <c r="G231" i="1" s="1"/>
  <c r="G271" i="1" a="1"/>
  <c r="G271" i="1" s="1"/>
  <c r="G233" i="1" a="1"/>
  <c r="G233" i="1" s="1"/>
  <c r="G112" i="1" a="1"/>
  <c r="G112" i="1" s="1"/>
  <c r="G484" i="1" a="1"/>
  <c r="G484" i="1" s="1"/>
  <c r="G259" i="1" a="1"/>
  <c r="G259" i="1" s="1"/>
  <c r="G294" i="1" a="1"/>
  <c r="G294" i="1" s="1"/>
  <c r="G198" i="1" a="1"/>
  <c r="G198" i="1" s="1"/>
  <c r="G11" i="1" a="1"/>
  <c r="G11" i="1" s="1"/>
  <c r="G347" i="1" a="1"/>
  <c r="G347" i="1" s="1"/>
  <c r="G438" i="1" a="1"/>
  <c r="G438" i="1" s="1"/>
  <c r="G113" i="1" a="1"/>
  <c r="G113" i="1" s="1"/>
  <c r="G111" i="1" a="1"/>
  <c r="G111" i="1" s="1"/>
  <c r="G182" i="1" a="1"/>
  <c r="G182" i="1" s="1"/>
  <c r="G159" i="1" a="1"/>
  <c r="G159" i="1" s="1"/>
  <c r="G476" i="1" a="1"/>
  <c r="G476" i="1" s="1"/>
  <c r="G467" i="1" a="1"/>
  <c r="G467" i="1" s="1"/>
  <c r="G501" i="1" a="1"/>
  <c r="G501" i="1" s="1"/>
  <c r="G448" i="1" a="1"/>
  <c r="G448" i="1" s="1"/>
  <c r="G251" i="1" a="1"/>
  <c r="G251" i="1" s="1"/>
  <c r="G509" i="1" a="1"/>
  <c r="G509" i="1" s="1"/>
  <c r="G37" i="1" a="1"/>
  <c r="G37" i="1" s="1"/>
  <c r="G38" i="1" a="1"/>
  <c r="G38" i="1" s="1"/>
  <c r="G465" i="1" a="1"/>
  <c r="G465" i="1" s="1"/>
  <c r="G243" i="1" a="1"/>
  <c r="G243" i="1" s="1"/>
  <c r="G481" i="1" a="1"/>
  <c r="G481" i="1" s="1"/>
  <c r="G267" i="1" a="1"/>
  <c r="G267" i="1" s="1"/>
  <c r="G106" i="1" a="1"/>
  <c r="G106" i="1" s="1"/>
  <c r="G456" i="1" a="1"/>
  <c r="G456" i="1" s="1"/>
  <c r="G110" i="1" a="1"/>
  <c r="G110" i="1" s="1"/>
  <c r="G483" i="1" a="1"/>
  <c r="G483" i="1" s="1"/>
  <c r="G521" i="1" a="1"/>
  <c r="G521" i="1" s="1"/>
  <c r="G108" i="1" a="1"/>
  <c r="G108" i="1" s="1"/>
  <c r="G109" i="1" a="1"/>
  <c r="G109" i="1" s="1"/>
  <c r="G308" i="1" a="1"/>
  <c r="G308" i="1" s="1"/>
  <c r="G105" i="1" a="1"/>
  <c r="G105" i="1" s="1"/>
  <c r="G351" i="1" a="1"/>
  <c r="G351" i="1" s="1"/>
  <c r="G107" i="1" a="1"/>
  <c r="G107" i="1" s="1"/>
  <c r="G185" i="1" a="1"/>
  <c r="G185" i="1" s="1"/>
  <c r="G183" i="1" a="1"/>
  <c r="G183" i="1" s="1"/>
  <c r="G306" i="1" a="1"/>
  <c r="G306" i="1" s="1"/>
  <c r="G39" i="1" a="1"/>
  <c r="G39" i="1" s="1"/>
  <c r="G359" i="1" a="1"/>
  <c r="G359" i="1" s="1"/>
  <c r="G423" i="1" a="1"/>
  <c r="G423" i="1" s="1"/>
  <c r="G453" i="1" a="1"/>
  <c r="G453" i="1" s="1"/>
  <c r="G27" i="1" a="1"/>
  <c r="G27" i="1" s="1"/>
  <c r="G240" i="1" a="1"/>
  <c r="G240" i="1" s="1"/>
  <c r="G166" i="1" a="1"/>
  <c r="G166" i="1" s="1"/>
  <c r="G103" i="1" a="1"/>
  <c r="G103" i="1" s="1"/>
  <c r="G307" i="1" a="1"/>
  <c r="G307" i="1" s="1"/>
  <c r="G474" i="1" a="1"/>
  <c r="G474" i="1" s="1"/>
  <c r="G175" i="1" a="1"/>
  <c r="G175" i="1" s="1"/>
  <c r="G470" i="1" a="1"/>
  <c r="G470" i="1" s="1"/>
  <c r="G219" i="1" a="1"/>
  <c r="G219" i="1" s="1"/>
  <c r="G449" i="1" a="1"/>
  <c r="G449" i="1" s="1"/>
  <c r="G305" i="1" a="1"/>
  <c r="G305" i="1" s="1"/>
  <c r="G499" i="1" a="1"/>
  <c r="G499" i="1" s="1"/>
  <c r="G53" i="1" a="1"/>
  <c r="G53" i="1" s="1"/>
  <c r="G354" i="1" a="1"/>
  <c r="G354" i="1" s="1"/>
  <c r="G101" i="1" a="1"/>
  <c r="G101" i="1" s="1"/>
  <c r="G100" i="1" a="1"/>
  <c r="G100" i="1" s="1"/>
  <c r="G99" i="1" a="1"/>
  <c r="G99" i="1" s="1"/>
  <c r="G160" i="1" a="1"/>
  <c r="G160" i="1" s="1"/>
  <c r="G337" i="1" a="1"/>
  <c r="G337" i="1" s="1"/>
  <c r="G304" i="1" a="1"/>
  <c r="G304" i="1" s="1"/>
  <c r="G302" i="1" a="1"/>
  <c r="G302" i="1" s="1"/>
  <c r="G405" i="1" a="1"/>
  <c r="G405" i="1" s="1"/>
  <c r="G303" i="1" a="1"/>
  <c r="G303" i="1" s="1"/>
  <c r="G513" i="1" a="1"/>
  <c r="G513" i="1" s="1"/>
  <c r="G349" i="1" a="1"/>
  <c r="G349" i="1" s="1"/>
  <c r="G461" i="1" a="1"/>
  <c r="G461" i="1" s="1"/>
  <c r="G458" i="1" a="1"/>
  <c r="G458" i="1" s="1"/>
  <c r="G181" i="1" a="1"/>
  <c r="G181" i="1" s="1"/>
  <c r="G12" i="1" a="1"/>
  <c r="G12" i="1" s="1"/>
  <c r="G16" i="1" a="1"/>
  <c r="G16" i="1" s="1"/>
  <c r="G229" i="1" a="1"/>
  <c r="G229" i="1" s="1"/>
  <c r="G375" i="1" a="1"/>
  <c r="G375" i="1" s="1"/>
  <c r="G257" i="1" a="1"/>
  <c r="G257" i="1" s="1"/>
  <c r="G95" i="1" a="1"/>
  <c r="G95" i="1" s="1"/>
  <c r="G244" i="1" a="1"/>
  <c r="G244" i="1" s="1"/>
  <c r="G213" i="1" a="1"/>
  <c r="G213" i="1" s="1"/>
  <c r="G442" i="1" a="1"/>
  <c r="G442" i="1" s="1"/>
  <c r="G415" i="1" a="1"/>
  <c r="G415" i="1" s="1"/>
  <c r="G301" i="1" a="1"/>
  <c r="G301" i="1" s="1"/>
  <c r="G92" i="1" a="1"/>
  <c r="G92" i="1" s="1"/>
  <c r="G96" i="1" a="1"/>
  <c r="G96" i="1" s="1"/>
  <c r="G459" i="1" a="1"/>
  <c r="G459" i="1" s="1"/>
  <c r="G97" i="1" a="1"/>
  <c r="G97" i="1" s="1"/>
  <c r="G25" i="1" a="1"/>
  <c r="G25" i="1" s="1"/>
  <c r="G157" i="1" a="1"/>
  <c r="G157" i="1" s="1"/>
  <c r="G223" i="1" a="1"/>
  <c r="G223" i="1" s="1"/>
  <c r="G217" i="1" a="1"/>
  <c r="G217" i="1" s="1"/>
  <c r="G486" i="1" a="1"/>
  <c r="G486" i="1" s="1"/>
  <c r="G93" i="1" a="1"/>
  <c r="G93" i="1" s="1"/>
  <c r="G421" i="1" a="1"/>
  <c r="G421" i="1" s="1"/>
  <c r="G186" i="1" a="1"/>
  <c r="G186" i="1" s="1"/>
  <c r="G201" i="1" a="1"/>
  <c r="G201" i="1" s="1"/>
  <c r="G199" i="1" a="1"/>
  <c r="G199" i="1" s="1"/>
  <c r="G248" i="1" a="1"/>
  <c r="G248" i="1" s="1"/>
  <c r="G300" i="1" a="1"/>
  <c r="G300" i="1" s="1"/>
  <c r="G98" i="1" a="1"/>
  <c r="G98" i="1" s="1"/>
  <c r="G155" i="1" a="1"/>
  <c r="G155" i="1" s="1"/>
  <c r="G424" i="1" a="1"/>
  <c r="G424" i="1" s="1"/>
  <c r="G443" i="1" a="1"/>
  <c r="G443" i="1" s="1"/>
  <c r="G335" i="1" a="1"/>
  <c r="G335" i="1" s="1"/>
  <c r="G404" i="1" a="1"/>
  <c r="G404" i="1" s="1"/>
  <c r="G519" i="1" a="1"/>
  <c r="G519" i="1" s="1"/>
  <c r="G22" i="1" a="1"/>
  <c r="G22" i="1" s="1"/>
  <c r="G40" i="1" a="1"/>
  <c r="G40" i="1" s="1"/>
  <c r="G29" i="1" a="1"/>
  <c r="G29" i="1" s="1"/>
  <c r="G298" i="1" a="1"/>
  <c r="G298" i="1" s="1"/>
  <c r="G90" i="1" a="1"/>
  <c r="G90" i="1" s="1"/>
  <c r="G408" i="1" a="1"/>
  <c r="G408" i="1" s="1"/>
  <c r="G192" i="1" a="1"/>
  <c r="G192" i="1" s="1"/>
  <c r="G235" i="1" a="1"/>
  <c r="G235" i="1" s="1"/>
  <c r="G297" i="1" a="1"/>
  <c r="G297" i="1" s="1"/>
  <c r="G520" i="1" a="1"/>
  <c r="G520" i="1" s="1"/>
  <c r="G91" i="1" a="1"/>
  <c r="G91" i="1" s="1"/>
  <c r="G261" i="1" a="1"/>
  <c r="G261" i="1" s="1"/>
  <c r="G473" i="1" a="1"/>
  <c r="G473" i="1" s="1"/>
  <c r="G515" i="1" a="1"/>
  <c r="G515" i="1" s="1"/>
  <c r="G518" i="1" a="1"/>
  <c r="G518" i="1" s="1"/>
  <c r="G51" i="1" a="1"/>
  <c r="G51" i="1" s="1"/>
  <c r="G295" i="1" a="1"/>
  <c r="G295" i="1" s="1"/>
  <c r="G417" i="1" a="1"/>
  <c r="G417" i="1" s="1"/>
  <c r="G250" i="1" a="1"/>
  <c r="G250" i="1" s="1"/>
  <c r="G176" i="1" a="1"/>
  <c r="G176" i="1" s="1"/>
  <c r="G13" i="1" a="1"/>
  <c r="G13" i="1" s="1"/>
  <c r="G487" i="1" a="1"/>
  <c r="G487" i="1" s="1"/>
  <c r="G237" i="1" a="1"/>
  <c r="G237" i="1" s="1"/>
  <c r="G492" i="1" a="1"/>
  <c r="G492" i="1" s="1"/>
  <c r="G87" i="1" a="1"/>
  <c r="G87" i="1" s="1"/>
  <c r="G88" i="1" a="1"/>
  <c r="G88" i="1" s="1"/>
  <c r="G147" i="1" a="1"/>
  <c r="G147" i="1" s="1"/>
  <c r="G353" i="1" a="1"/>
  <c r="G353" i="1" s="1"/>
  <c r="G86" i="1" a="1"/>
  <c r="G86" i="1" s="1"/>
  <c r="G403" i="1" a="1"/>
  <c r="G403" i="1" s="1"/>
  <c r="G30" i="1" a="1"/>
  <c r="G30" i="1" s="1"/>
  <c r="G339" i="1" a="1"/>
  <c r="G339" i="1" s="1"/>
  <c r="G500" i="1" a="1"/>
  <c r="G500" i="1" s="1"/>
  <c r="G54" i="1" a="1"/>
  <c r="G54" i="1" s="1"/>
  <c r="G206" i="1" a="1"/>
  <c r="G206" i="1" s="1"/>
  <c r="G291" i="1" a="1"/>
  <c r="G291" i="1" s="1"/>
  <c r="G502" i="1" a="1"/>
  <c r="G502" i="1" s="1"/>
  <c r="G200" i="1" a="1"/>
  <c r="G200" i="1" s="1"/>
  <c r="G511" i="1" a="1"/>
  <c r="G511" i="1" s="1"/>
  <c r="G512" i="1" a="1"/>
  <c r="G512" i="1" s="1"/>
  <c r="G238" i="1" a="1"/>
  <c r="G238" i="1" s="1"/>
  <c r="G226" i="1" a="1"/>
  <c r="G226" i="1" s="1"/>
  <c r="G207" i="1" a="1"/>
  <c r="G207" i="1" s="1"/>
  <c r="G478" i="1" a="1"/>
  <c r="G478" i="1" s="1"/>
  <c r="G292" i="1" a="1"/>
  <c r="G292" i="1" s="1"/>
  <c r="G254" i="1" a="1"/>
  <c r="G254" i="1" s="1"/>
  <c r="G368" i="1" a="1"/>
  <c r="G368" i="1" s="1"/>
  <c r="G392" i="1" a="1"/>
  <c r="G392" i="1" s="1"/>
  <c r="G376" i="1" a="1"/>
  <c r="G376" i="1" s="1"/>
  <c r="G290" i="1" a="1"/>
  <c r="G290" i="1" s="1"/>
  <c r="G293" i="1" a="1"/>
  <c r="G293" i="1" s="1"/>
  <c r="G288" i="1" a="1"/>
  <c r="G288" i="1" s="1"/>
  <c r="G287" i="1" a="1"/>
  <c r="G287" i="1" s="1"/>
  <c r="G174" i="1" a="1"/>
  <c r="G174" i="1" s="1"/>
  <c r="G360" i="1" a="1"/>
  <c r="G360" i="1" s="1"/>
  <c r="G52" i="1" a="1"/>
  <c r="G52" i="1" s="1"/>
  <c r="G427" i="1" a="1"/>
  <c r="G427" i="1" s="1"/>
  <c r="G82" i="1" a="1"/>
  <c r="G82" i="1" s="1"/>
  <c r="G435" i="1" a="1"/>
  <c r="G435" i="1" s="1"/>
  <c r="G210" i="1" a="1"/>
  <c r="G210" i="1" s="1"/>
  <c r="G83" i="1" a="1"/>
  <c r="G83" i="1" s="1"/>
  <c r="G340" i="1" a="1"/>
  <c r="G340" i="1" s="1"/>
  <c r="G158" i="1" a="1"/>
  <c r="G158" i="1" s="1"/>
  <c r="G80" i="1" a="1"/>
  <c r="G80" i="1" s="1"/>
  <c r="G205" i="1" a="1"/>
  <c r="G205" i="1" s="1"/>
  <c r="G168" i="1" a="1"/>
  <c r="G168" i="1" s="1"/>
  <c r="G180" i="1" a="1"/>
  <c r="G180" i="1" s="1"/>
  <c r="G81" i="1" a="1"/>
  <c r="G81" i="1" s="1"/>
  <c r="G32" i="1" a="1"/>
  <c r="G32" i="1" s="1"/>
  <c r="G85" i="1" a="1"/>
  <c r="G85" i="1" s="1"/>
  <c r="G341" i="1" a="1"/>
  <c r="G341" i="1" s="1"/>
  <c r="G322" i="1" a="1"/>
  <c r="G322" i="1" s="1"/>
  <c r="G47" i="1" a="1"/>
  <c r="G47" i="1" s="1"/>
  <c r="G14" i="1" a="1"/>
  <c r="G14" i="1" s="1"/>
  <c r="G283" i="1" a="1"/>
  <c r="G283" i="1" s="1"/>
  <c r="G452" i="1" a="1"/>
  <c r="G452" i="1" s="1"/>
  <c r="G161" i="1" a="1"/>
  <c r="G161" i="1" s="1"/>
  <c r="G246" i="1" a="1"/>
  <c r="G246" i="1" s="1"/>
  <c r="G173" i="1" a="1"/>
  <c r="G173" i="1" s="1"/>
  <c r="G77" i="1" a="1"/>
  <c r="G77" i="1" s="1"/>
  <c r="G491" i="1" a="1"/>
  <c r="G491" i="1" s="1"/>
  <c r="G45" i="1" a="1"/>
  <c r="G45" i="1" s="1"/>
  <c r="G78" i="1" a="1"/>
  <c r="G78" i="1" s="1"/>
  <c r="G472" i="1" a="1"/>
  <c r="G472" i="1" s="1"/>
  <c r="G410" i="1" a="1"/>
  <c r="G410" i="1" s="1"/>
  <c r="G76" i="1" a="1"/>
  <c r="G76" i="1" s="1"/>
  <c r="G286" i="1" a="1"/>
  <c r="G286" i="1" s="1"/>
  <c r="G284" i="1" a="1"/>
  <c r="G284" i="1" s="1"/>
  <c r="G285" i="1" a="1"/>
  <c r="G285" i="1" s="1"/>
  <c r="G508" i="1" a="1"/>
  <c r="G508" i="1" s="1"/>
  <c r="G249" i="1" a="1"/>
  <c r="G249" i="1" s="1"/>
  <c r="G146" i="1" a="1"/>
  <c r="G146" i="1" s="1"/>
  <c r="G358" i="1" a="1"/>
  <c r="G358" i="1" s="1"/>
  <c r="G282" i="1" a="1"/>
  <c r="G282" i="1" s="1"/>
  <c r="G504" i="1" a="1"/>
  <c r="G504" i="1" s="1"/>
  <c r="G72" i="1" a="1"/>
  <c r="G72" i="1" s="1"/>
  <c r="G507" i="1" a="1"/>
  <c r="G507" i="1" s="1"/>
  <c r="G489" i="1" a="1"/>
  <c r="G489" i="1" s="1"/>
  <c r="G395" i="1" a="1"/>
  <c r="G395" i="1" s="1"/>
  <c r="G74" i="1" a="1"/>
  <c r="G74" i="1" s="1"/>
  <c r="G242" i="1" a="1"/>
  <c r="G242" i="1" s="1"/>
  <c r="G34" i="1" a="1"/>
  <c r="G34" i="1" s="1"/>
  <c r="G274" i="1" a="1"/>
  <c r="G274" i="1" s="1"/>
  <c r="G281" i="1" a="1"/>
  <c r="G281" i="1" s="1"/>
  <c r="G4" i="1" a="1"/>
  <c r="G4" i="1" s="1"/>
  <c r="G505" i="1" a="1"/>
  <c r="G505" i="1" s="1"/>
  <c r="G477" i="1" a="1"/>
  <c r="G477" i="1" s="1"/>
  <c r="G495" i="1" a="1"/>
  <c r="G495" i="1" s="1"/>
  <c r="G130" i="1" a="1"/>
  <c r="G130" i="1" s="1"/>
  <c r="G128" i="1" a="1"/>
  <c r="G128" i="1" s="1"/>
  <c r="G19" i="1" a="1"/>
  <c r="G19" i="1" s="1"/>
  <c r="G151" i="1" a="1"/>
  <c r="G151" i="1" s="1"/>
  <c r="G455" i="1" a="1"/>
  <c r="G455" i="1" s="1"/>
  <c r="G441" i="1" a="1"/>
  <c r="G441" i="1" s="1"/>
  <c r="G436" i="1" a="1"/>
  <c r="G436" i="1" s="1"/>
  <c r="G73" i="1" a="1"/>
  <c r="G73" i="1" s="1"/>
  <c r="G430" i="1" a="1"/>
  <c r="G430" i="1" s="1"/>
  <c r="G390" i="1" a="1"/>
  <c r="G390" i="1" s="1"/>
  <c r="G225" i="1" a="1"/>
  <c r="G225" i="1" s="1"/>
  <c r="G245" i="1" a="1"/>
  <c r="G245" i="1" s="1"/>
  <c r="G400" i="1" a="1"/>
  <c r="G400" i="1" s="1"/>
  <c r="G365" i="1" a="1"/>
  <c r="G365" i="1" s="1"/>
  <c r="G172" i="1" a="1"/>
  <c r="G172" i="1" s="1"/>
  <c r="G381" i="1" a="1"/>
  <c r="G381" i="1" s="1"/>
  <c r="G70" i="1" a="1"/>
  <c r="G70" i="1" s="1"/>
  <c r="G5" i="1" a="1"/>
  <c r="G5" i="1" s="1"/>
  <c r="G398" i="1" a="1"/>
  <c r="G398" i="1" s="1"/>
  <c r="G471" i="1" a="1"/>
  <c r="G471" i="1" s="1"/>
  <c r="G279" i="1" a="1"/>
  <c r="G279" i="1" s="1"/>
  <c r="G71" i="1" a="1"/>
  <c r="G71" i="1" s="1"/>
  <c r="G278" i="1" a="1"/>
  <c r="G278" i="1" s="1"/>
  <c r="G253" i="1" a="1"/>
  <c r="G253" i="1" s="1"/>
  <c r="G439" i="1" a="1"/>
  <c r="G439" i="1" s="1"/>
  <c r="G164" i="1" a="1"/>
  <c r="G164" i="1" s="1"/>
  <c r="G280" i="1" a="1"/>
  <c r="G280" i="1" s="1"/>
  <c r="G270" i="1" a="1"/>
  <c r="G270" i="1" s="1"/>
  <c r="G69" i="1" a="1"/>
  <c r="G69" i="1" s="1"/>
  <c r="G67" i="1" a="1"/>
  <c r="G67" i="1" s="1"/>
  <c r="G188" i="1" a="1"/>
  <c r="G188" i="1" s="1"/>
  <c r="G463" i="1" a="1"/>
  <c r="G463" i="1" s="1"/>
  <c r="G41" i="1" a="1"/>
  <c r="G41" i="1" s="1"/>
  <c r="G204" i="1" a="1"/>
  <c r="G204" i="1" s="1"/>
  <c r="G191" i="1" a="1"/>
  <c r="G191" i="1" s="1"/>
  <c r="G260" i="1" a="1"/>
  <c r="G260" i="1" s="1"/>
  <c r="G21" i="1" a="1"/>
  <c r="G21" i="1" s="1"/>
  <c r="G355" i="1" a="1"/>
  <c r="G355" i="1" s="1"/>
  <c r="G214" i="1" a="1"/>
  <c r="G214" i="1" s="1"/>
  <c r="G68" i="1" a="1"/>
  <c r="G68" i="1" s="1"/>
  <c r="G378" i="1" a="1"/>
  <c r="G378" i="1" s="1"/>
  <c r="G275" i="1" a="1"/>
  <c r="G275" i="1" s="1"/>
  <c r="G444" i="1" a="1"/>
  <c r="G444" i="1" s="1"/>
  <c r="G262" i="1" a="1"/>
  <c r="G262" i="1" s="1"/>
  <c r="G277" i="1" a="1"/>
  <c r="G277" i="1" s="1"/>
  <c r="G66" i="1" a="1"/>
  <c r="G66" i="1" s="1"/>
  <c r="G64" i="1" a="1"/>
  <c r="G64" i="1" s="1"/>
  <c r="G411" i="1" a="1"/>
  <c r="G411" i="1" s="1"/>
  <c r="G177" i="1" a="1"/>
  <c r="G177" i="1" s="1"/>
  <c r="G169" i="1" a="1"/>
  <c r="G169" i="1" s="1"/>
  <c r="G336" i="1" a="1"/>
  <c r="G336" i="1" s="1"/>
  <c r="G276" i="1" a="1"/>
  <c r="G276" i="1" s="1"/>
  <c r="G256" i="1" a="1"/>
  <c r="G256" i="1" s="1"/>
  <c r="G445" i="1" a="1"/>
  <c r="G445" i="1" s="1"/>
  <c r="G62" i="1" a="1"/>
  <c r="G62" i="1" s="1"/>
  <c r="G65" i="1" a="1"/>
  <c r="G65" i="1" s="1"/>
  <c r="G387" i="1" a="1"/>
  <c r="G387" i="1" s="1"/>
  <c r="G35" i="1" a="1"/>
  <c r="G35" i="1" s="1"/>
  <c r="G63" i="1" a="1"/>
  <c r="G63" i="1" s="1"/>
  <c r="G468" i="1" a="1"/>
  <c r="G468" i="1" s="1"/>
  <c r="G385" i="1" a="1"/>
  <c r="G385" i="1" s="1"/>
  <c r="G46" i="1" a="1"/>
  <c r="G46" i="1" s="1"/>
  <c r="G218" i="1" a="1"/>
  <c r="G218" i="1" s="1"/>
  <c r="G15" i="1" a="1"/>
  <c r="G15" i="1" s="1"/>
  <c r="G60" i="1" a="1"/>
  <c r="G60" i="1" s="1"/>
  <c r="G6" i="1" a="1"/>
  <c r="G6" i="1" s="1"/>
  <c r="G432" i="1" a="1"/>
  <c r="G432" i="1" s="1"/>
  <c r="H228" i="1" a="1"/>
  <c r="H228" i="1" s="1"/>
  <c r="H330" i="1" a="1"/>
  <c r="H330" i="1" s="1"/>
  <c r="H386" i="1" a="1"/>
  <c r="H386" i="1" s="1"/>
  <c r="H48" i="1" a="1"/>
  <c r="H48" i="1" s="1"/>
  <c r="H179" i="1" a="1"/>
  <c r="H179" i="1" s="1"/>
  <c r="H485" i="1" a="1"/>
  <c r="H485" i="1" s="1"/>
  <c r="H20" i="1" a="1"/>
  <c r="H20" i="1" s="1"/>
  <c r="H331" i="1" a="1"/>
  <c r="H331" i="1" s="1"/>
  <c r="H195" i="1" a="1"/>
  <c r="H195" i="1" s="1"/>
  <c r="H357" i="1" a="1"/>
  <c r="H357" i="1" s="1"/>
  <c r="H227" i="1" a="1"/>
  <c r="H227" i="1" s="1"/>
  <c r="H475" i="1" a="1"/>
  <c r="H475" i="1" s="1"/>
  <c r="H327" i="1" a="1"/>
  <c r="H327" i="1" s="1"/>
  <c r="H57" i="1" a="1"/>
  <c r="H57" i="1" s="1"/>
  <c r="H363" i="1" a="1"/>
  <c r="H363" i="1" s="1"/>
  <c r="H258" i="1" a="1"/>
  <c r="H258" i="1" s="1"/>
  <c r="H414" i="1" a="1"/>
  <c r="H414" i="1" s="1"/>
  <c r="H380" i="1" a="1"/>
  <c r="H380" i="1" s="1"/>
  <c r="H140" i="1" a="1"/>
  <c r="H140" i="1" s="1"/>
  <c r="H352" i="1" a="1"/>
  <c r="H352" i="1" s="1"/>
  <c r="H329" i="1" a="1"/>
  <c r="H329" i="1" s="1"/>
  <c r="H407" i="1" a="1"/>
  <c r="H407" i="1" s="1"/>
  <c r="H58" i="1" a="1"/>
  <c r="H58" i="1" s="1"/>
  <c r="H510" i="1" a="1"/>
  <c r="H510" i="1" s="1"/>
  <c r="H239" i="1" a="1"/>
  <c r="H239" i="1" s="1"/>
  <c r="H209" i="1" a="1"/>
  <c r="H209" i="1" s="1"/>
  <c r="H190" i="1" a="1"/>
  <c r="H190" i="1" s="1"/>
  <c r="H364" i="1" a="1"/>
  <c r="H364" i="1" s="1"/>
  <c r="H333" i="1" a="1"/>
  <c r="H333" i="1" s="1"/>
  <c r="H394" i="1" a="1"/>
  <c r="H394" i="1" s="1"/>
  <c r="H141" i="1" a="1"/>
  <c r="H141" i="1" s="1"/>
  <c r="H139" i="1" a="1"/>
  <c r="H139" i="1" s="1"/>
  <c r="H350" i="1" a="1"/>
  <c r="H350" i="1" s="1"/>
  <c r="H328" i="1" a="1"/>
  <c r="H328" i="1" s="1"/>
  <c r="H144" i="1" a="1"/>
  <c r="H144" i="1" s="1"/>
  <c r="H517" i="1" a="1"/>
  <c r="H517" i="1" s="1"/>
  <c r="H189" i="1" a="1"/>
  <c r="H189" i="1" s="1"/>
  <c r="H370" i="1" a="1"/>
  <c r="H370" i="1" s="1"/>
  <c r="H143" i="1" a="1"/>
  <c r="H143" i="1" s="1"/>
  <c r="H203" i="1" a="1"/>
  <c r="H203" i="1" s="1"/>
  <c r="H446" i="1" a="1"/>
  <c r="H446" i="1" s="1"/>
  <c r="H138" i="1" a="1"/>
  <c r="H138" i="1" s="1"/>
  <c r="H367" i="1" a="1"/>
  <c r="H367" i="1" s="1"/>
  <c r="H433" i="1" a="1"/>
  <c r="H433" i="1" s="1"/>
  <c r="H342" i="1" a="1"/>
  <c r="H342" i="1" s="1"/>
  <c r="H397" i="1" a="1"/>
  <c r="H397" i="1" s="1"/>
  <c r="H332" i="1" a="1"/>
  <c r="H332" i="1" s="1"/>
  <c r="H220" i="1" a="1"/>
  <c r="H220" i="1" s="1"/>
  <c r="H236" i="1" a="1"/>
  <c r="H236" i="1" s="1"/>
  <c r="H142" i="1" a="1"/>
  <c r="H142" i="1" s="1"/>
  <c r="H384" i="1" a="1"/>
  <c r="H384" i="1" s="1"/>
  <c r="H371" i="1" a="1"/>
  <c r="H371" i="1" s="1"/>
  <c r="H366" i="1" a="1"/>
  <c r="H366" i="1" s="1"/>
  <c r="H514" i="1" a="1"/>
  <c r="H514" i="1" s="1"/>
  <c r="H450" i="1" a="1"/>
  <c r="H450" i="1" s="1"/>
  <c r="H55" i="1" a="1"/>
  <c r="H55" i="1" s="1"/>
  <c r="H7" i="1" a="1"/>
  <c r="H7" i="1" s="1"/>
  <c r="H479" i="1" a="1"/>
  <c r="H479" i="1" s="1"/>
  <c r="H325" i="1" a="1"/>
  <c r="H325" i="1" s="1"/>
  <c r="H419" i="1" a="1"/>
  <c r="H419" i="1" s="1"/>
  <c r="H516" i="1" a="1"/>
  <c r="H516" i="1" s="1"/>
  <c r="H247" i="1" a="1"/>
  <c r="H247" i="1" s="1"/>
  <c r="H447" i="1" a="1"/>
  <c r="H447" i="1" s="1"/>
  <c r="H383" i="1" a="1"/>
  <c r="H383" i="1" s="1"/>
  <c r="H372" i="1" a="1"/>
  <c r="H372" i="1" s="1"/>
  <c r="H425" i="1" a="1"/>
  <c r="H425" i="1" s="1"/>
  <c r="H460" i="1" a="1"/>
  <c r="H460" i="1" s="1"/>
  <c r="H409" i="1" a="1"/>
  <c r="H409" i="1" s="1"/>
  <c r="H401" i="1" a="1"/>
  <c r="H401" i="1" s="1"/>
  <c r="H23" i="1" a="1"/>
  <c r="H23" i="1" s="1"/>
  <c r="H135" i="1" a="1"/>
  <c r="H135" i="1" s="1"/>
  <c r="H431" i="1" a="1"/>
  <c r="H431" i="1" s="1"/>
  <c r="H326" i="1" a="1"/>
  <c r="H326" i="1" s="1"/>
  <c r="H428" i="1" a="1"/>
  <c r="H428" i="1" s="1"/>
  <c r="H136" i="1" a="1"/>
  <c r="H136" i="1" s="1"/>
  <c r="H152" i="1" a="1"/>
  <c r="H152" i="1" s="1"/>
  <c r="H211" i="1" a="1"/>
  <c r="H211" i="1" s="1"/>
  <c r="H272" i="1" a="1"/>
  <c r="H272" i="1" s="1"/>
  <c r="H454" i="1" a="1"/>
  <c r="H454" i="1" s="1"/>
  <c r="H221" i="1" a="1"/>
  <c r="H221" i="1" s="1"/>
  <c r="H494" i="1" a="1"/>
  <c r="H494" i="1" s="1"/>
  <c r="H413" i="1" a="1"/>
  <c r="H413" i="1" s="1"/>
  <c r="H334" i="1" a="1"/>
  <c r="H334" i="1" s="1"/>
  <c r="H389" i="1" a="1"/>
  <c r="H389" i="1" s="1"/>
  <c r="H197" i="1" a="1"/>
  <c r="H197" i="1" s="1"/>
  <c r="H234" i="1" a="1"/>
  <c r="H234" i="1" s="1"/>
  <c r="H187" i="1" a="1"/>
  <c r="H187" i="1" s="1"/>
  <c r="H163" i="1" a="1"/>
  <c r="H163" i="1" s="1"/>
  <c r="H324" i="1" a="1"/>
  <c r="H324" i="1" s="1"/>
  <c r="H59" i="1" a="1"/>
  <c r="H59" i="1" s="1"/>
  <c r="H133" i="1" a="1"/>
  <c r="H133" i="1" s="1"/>
  <c r="H8" i="1" a="1"/>
  <c r="H8" i="1" s="1"/>
  <c r="H396" i="1" a="1"/>
  <c r="H396" i="1" s="1"/>
  <c r="H391" i="1" a="1"/>
  <c r="H391" i="1" s="1"/>
  <c r="H437" i="1" a="1"/>
  <c r="H437" i="1" s="1"/>
  <c r="H232" i="1" a="1"/>
  <c r="H232" i="1" s="1"/>
  <c r="H416" i="1" a="1"/>
  <c r="H416" i="1" s="1"/>
  <c r="H124" i="1" a="1"/>
  <c r="H124" i="1" s="1"/>
  <c r="H129" i="1" a="1"/>
  <c r="H129" i="1" s="1"/>
  <c r="H31" i="1" a="1"/>
  <c r="H31" i="1" s="1"/>
  <c r="H132" i="1" a="1"/>
  <c r="H132" i="1" s="1"/>
  <c r="H264" i="1" a="1"/>
  <c r="H264" i="1" s="1"/>
  <c r="H323" i="1" a="1"/>
  <c r="H323" i="1" s="1"/>
  <c r="H127" i="1" a="1"/>
  <c r="H127" i="1" s="1"/>
  <c r="H343" i="1" a="1"/>
  <c r="H343" i="1" s="1"/>
  <c r="H170" i="1" a="1"/>
  <c r="H170" i="1" s="1"/>
  <c r="H134" i="1" a="1"/>
  <c r="H134" i="1" s="1"/>
  <c r="H212" i="1" a="1"/>
  <c r="H212" i="1" s="1"/>
  <c r="H506" i="1" a="1"/>
  <c r="H506" i="1" s="1"/>
  <c r="H43" i="1" a="1"/>
  <c r="H43" i="1" s="1"/>
  <c r="H102" i="1" a="1"/>
  <c r="H102" i="1" s="1"/>
  <c r="H126" i="1" a="1"/>
  <c r="H126" i="1" s="1"/>
  <c r="H440" i="1" a="1"/>
  <c r="H440" i="1" s="1"/>
  <c r="H488" i="1" a="1"/>
  <c r="H488" i="1" s="1"/>
  <c r="H388" i="1" a="1"/>
  <c r="H388" i="1" s="1"/>
  <c r="H24" i="1" a="1"/>
  <c r="H24" i="1" s="1"/>
  <c r="H498" i="1" a="1"/>
  <c r="H498" i="1" s="1"/>
  <c r="H466" i="1" a="1"/>
  <c r="H466" i="1" s="1"/>
  <c r="H148" i="1" a="1"/>
  <c r="H148" i="1" s="1"/>
  <c r="H320" i="1" a="1"/>
  <c r="H320" i="1" s="1"/>
  <c r="H362" i="1" a="1"/>
  <c r="H362" i="1" s="1"/>
  <c r="H344" i="1" a="1"/>
  <c r="H344" i="1" s="1"/>
  <c r="H268" i="1" a="1"/>
  <c r="H268" i="1" s="1"/>
  <c r="H321" i="1" a="1"/>
  <c r="H321" i="1" s="1"/>
  <c r="H345" i="1" a="1"/>
  <c r="H345" i="1" s="1"/>
  <c r="H125" i="1" a="1"/>
  <c r="H125" i="1" s="1"/>
  <c r="H123" i="1" a="1"/>
  <c r="H123" i="1" s="1"/>
  <c r="H497" i="1" a="1"/>
  <c r="H497" i="1" s="1"/>
  <c r="H121" i="1" a="1"/>
  <c r="H121" i="1" s="1"/>
  <c r="H451" i="1" a="1"/>
  <c r="H451" i="1" s="1"/>
  <c r="H319" i="1" a="1"/>
  <c r="H319" i="1" s="1"/>
  <c r="H156" i="1" a="1"/>
  <c r="H156" i="1" s="1"/>
  <c r="H61" i="1" a="1"/>
  <c r="H61" i="1" s="1"/>
  <c r="H361" i="1" a="1"/>
  <c r="H361" i="1" s="1"/>
  <c r="H399" i="1" a="1"/>
  <c r="H399" i="1" s="1"/>
  <c r="H265" i="1" a="1"/>
  <c r="H265" i="1" s="1"/>
  <c r="H273" i="1" a="1"/>
  <c r="H273" i="1" s="1"/>
  <c r="H462" i="1" a="1"/>
  <c r="H462" i="1" s="1"/>
  <c r="H216" i="1" a="1"/>
  <c r="H216" i="1" s="1"/>
  <c r="H26" i="1" a="1"/>
  <c r="H26" i="1" s="1"/>
  <c r="H122" i="1" a="1"/>
  <c r="H122" i="1" s="1"/>
  <c r="H496" i="1" a="1"/>
  <c r="H496" i="1" s="1"/>
  <c r="H382" i="1" a="1"/>
  <c r="H382" i="1" s="1"/>
  <c r="H196" i="1" a="1"/>
  <c r="H196" i="1" s="1"/>
  <c r="H162" i="1" a="1"/>
  <c r="H162" i="1" s="1"/>
  <c r="H42" i="1" a="1"/>
  <c r="H42" i="1" s="1"/>
  <c r="H17" i="1" a="1"/>
  <c r="H17" i="1" s="1"/>
  <c r="H193" i="1" a="1"/>
  <c r="H193" i="1" s="1"/>
  <c r="H317" i="1" a="1"/>
  <c r="H317" i="1" s="1"/>
  <c r="H44" i="1" a="1"/>
  <c r="H44" i="1" s="1"/>
  <c r="H9" i="1" a="1"/>
  <c r="H9" i="1" s="1"/>
  <c r="H348" i="1" a="1"/>
  <c r="H348" i="1" s="1"/>
  <c r="H33" i="1" a="1"/>
  <c r="H33" i="1" s="1"/>
  <c r="H241" i="1" a="1"/>
  <c r="H241" i="1" s="1"/>
  <c r="H412" i="1" a="1"/>
  <c r="H412" i="1" s="1"/>
  <c r="H263" i="1" a="1"/>
  <c r="H263" i="1" s="1"/>
  <c r="H369" i="1" a="1"/>
  <c r="H369" i="1" s="1"/>
  <c r="H50" i="1" a="1"/>
  <c r="H50" i="1" s="1"/>
  <c r="H120" i="1" a="1"/>
  <c r="H120" i="1" s="1"/>
  <c r="H222" i="1" a="1"/>
  <c r="H222" i="1" s="1"/>
  <c r="H230" i="1" a="1"/>
  <c r="H230" i="1" s="1"/>
  <c r="H480" i="1" a="1"/>
  <c r="H480" i="1" s="1"/>
  <c r="H422" i="1" a="1"/>
  <c r="H422" i="1" s="1"/>
  <c r="H374" i="1" a="1"/>
  <c r="H374" i="1" s="1"/>
  <c r="H119" i="1" a="1"/>
  <c r="H119" i="1" s="1"/>
  <c r="H315" i="1" a="1"/>
  <c r="H315" i="1" s="1"/>
  <c r="H118" i="1" a="1"/>
  <c r="H118" i="1" s="1"/>
  <c r="H149" i="1" a="1"/>
  <c r="H149" i="1" s="1"/>
  <c r="H117" i="1" a="1"/>
  <c r="H117" i="1" s="1"/>
  <c r="H84" i="1" a="1"/>
  <c r="H84" i="1" s="1"/>
  <c r="H255" i="1" a="1"/>
  <c r="H255" i="1" s="1"/>
  <c r="H316" i="1" a="1"/>
  <c r="H316" i="1" s="1"/>
  <c r="H167" i="1" a="1"/>
  <c r="H167" i="1" s="1"/>
  <c r="H493" i="1" a="1"/>
  <c r="H493" i="1" s="1"/>
  <c r="H312" i="1" a="1"/>
  <c r="H312" i="1" s="1"/>
  <c r="H377" i="1" a="1"/>
  <c r="H377" i="1" s="1"/>
  <c r="H426" i="1" a="1"/>
  <c r="H426" i="1" s="1"/>
  <c r="H373" i="1" a="1"/>
  <c r="H373" i="1" s="1"/>
  <c r="H420" i="1" a="1"/>
  <c r="H420" i="1" s="1"/>
  <c r="H402" i="1" a="1"/>
  <c r="H402" i="1" s="1"/>
  <c r="H252" i="1" a="1"/>
  <c r="H252" i="1" s="1"/>
  <c r="H313" i="1" a="1"/>
  <c r="H313" i="1" s="1"/>
  <c r="H314" i="1" a="1"/>
  <c r="H314" i="1" s="1"/>
  <c r="H49" i="1" a="1"/>
  <c r="H49" i="1" s="1"/>
  <c r="H114" i="1" a="1"/>
  <c r="H114" i="1" s="1"/>
  <c r="H269" i="1" a="1"/>
  <c r="H269" i="1" s="1"/>
  <c r="H338" i="1" a="1"/>
  <c r="H338" i="1" s="1"/>
  <c r="H145" i="1" a="1"/>
  <c r="H145" i="1" s="1"/>
  <c r="H115" i="1" a="1"/>
  <c r="H115" i="1" s="1"/>
  <c r="H36" i="1" a="1"/>
  <c r="H36" i="1" s="1"/>
  <c r="H503" i="1" a="1"/>
  <c r="H503" i="1" s="1"/>
  <c r="H116" i="1" a="1"/>
  <c r="H116" i="1" s="1"/>
  <c r="H150" i="1" a="1"/>
  <c r="H150" i="1" s="1"/>
  <c r="H224" i="1" a="1"/>
  <c r="H224" i="1" s="1"/>
  <c r="H18" i="1" a="1"/>
  <c r="H18" i="1" s="1"/>
  <c r="H482" i="1" a="1"/>
  <c r="H482" i="1" s="1"/>
  <c r="H346" i="1" a="1"/>
  <c r="H346" i="1" s="1"/>
  <c r="H137" i="1" a="1"/>
  <c r="H137" i="1" s="1"/>
  <c r="H202" i="1" a="1"/>
  <c r="H202" i="1" s="1"/>
  <c r="H464" i="1" a="1"/>
  <c r="H464" i="1" s="1"/>
  <c r="H309" i="1" a="1"/>
  <c r="H309" i="1" s="1"/>
  <c r="H104" i="1" a="1"/>
  <c r="H104" i="1" s="1"/>
  <c r="H379" i="1" a="1"/>
  <c r="H379" i="1" s="1"/>
  <c r="H154" i="1" a="1"/>
  <c r="H154" i="1" s="1"/>
  <c r="H310" i="1" a="1"/>
  <c r="H310" i="1" s="1"/>
  <c r="H171" i="1" a="1"/>
  <c r="H171" i="1" s="1"/>
  <c r="H56" i="1" a="1"/>
  <c r="H56" i="1" s="1"/>
  <c r="H194" i="1" a="1"/>
  <c r="H194" i="1" s="1"/>
  <c r="H311" i="1" a="1"/>
  <c r="H311" i="1" s="1"/>
  <c r="H10" i="1" a="1"/>
  <c r="H10" i="1" s="1"/>
  <c r="H406" i="1" a="1"/>
  <c r="H406" i="1" s="1"/>
  <c r="H231" i="1" a="1"/>
  <c r="H231" i="1" s="1"/>
  <c r="H271" i="1" a="1"/>
  <c r="H271" i="1" s="1"/>
  <c r="H233" i="1" a="1"/>
  <c r="H233" i="1" s="1"/>
  <c r="H112" i="1" a="1"/>
  <c r="H112" i="1" s="1"/>
  <c r="H484" i="1" a="1"/>
  <c r="H484" i="1" s="1"/>
  <c r="H259" i="1" a="1"/>
  <c r="H259" i="1" s="1"/>
  <c r="H294" i="1" a="1"/>
  <c r="H294" i="1" s="1"/>
  <c r="H198" i="1" a="1"/>
  <c r="H198" i="1" s="1"/>
  <c r="H11" i="1" a="1"/>
  <c r="H11" i="1" s="1"/>
  <c r="H347" i="1" a="1"/>
  <c r="H347" i="1" s="1"/>
  <c r="H438" i="1" a="1"/>
  <c r="H438" i="1" s="1"/>
  <c r="H113" i="1" a="1"/>
  <c r="H113" i="1" s="1"/>
  <c r="H111" i="1" a="1"/>
  <c r="H111" i="1" s="1"/>
  <c r="H182" i="1" a="1"/>
  <c r="H182" i="1" s="1"/>
  <c r="H159" i="1" a="1"/>
  <c r="H159" i="1" s="1"/>
  <c r="H476" i="1" a="1"/>
  <c r="H476" i="1" s="1"/>
  <c r="H467" i="1" a="1"/>
  <c r="H467" i="1" s="1"/>
  <c r="H501" i="1" a="1"/>
  <c r="H501" i="1" s="1"/>
  <c r="H448" i="1" a="1"/>
  <c r="H448" i="1" s="1"/>
  <c r="H251" i="1" a="1"/>
  <c r="H251" i="1" s="1"/>
  <c r="H509" i="1" a="1"/>
  <c r="H509" i="1" s="1"/>
  <c r="H37" i="1" a="1"/>
  <c r="H37" i="1" s="1"/>
  <c r="H38" i="1" a="1"/>
  <c r="H38" i="1" s="1"/>
  <c r="H465" i="1" a="1"/>
  <c r="H465" i="1" s="1"/>
  <c r="H243" i="1" a="1"/>
  <c r="H243" i="1" s="1"/>
  <c r="H481" i="1" a="1"/>
  <c r="H481" i="1" s="1"/>
  <c r="H267" i="1" a="1"/>
  <c r="H267" i="1" s="1"/>
  <c r="H106" i="1" a="1"/>
  <c r="H106" i="1" s="1"/>
  <c r="H456" i="1" a="1"/>
  <c r="H456" i="1" s="1"/>
  <c r="H110" i="1" a="1"/>
  <c r="H110" i="1" s="1"/>
  <c r="H483" i="1" a="1"/>
  <c r="H483" i="1" s="1"/>
  <c r="H521" i="1" a="1"/>
  <c r="H521" i="1" s="1"/>
  <c r="H108" i="1" a="1"/>
  <c r="H108" i="1" s="1"/>
  <c r="H109" i="1" a="1"/>
  <c r="H109" i="1" s="1"/>
  <c r="H308" i="1" a="1"/>
  <c r="H308" i="1" s="1"/>
  <c r="H105" i="1" a="1"/>
  <c r="H105" i="1" s="1"/>
  <c r="H351" i="1" a="1"/>
  <c r="H351" i="1" s="1"/>
  <c r="H107" i="1" a="1"/>
  <c r="H107" i="1" s="1"/>
  <c r="H185" i="1" a="1"/>
  <c r="H185" i="1" s="1"/>
  <c r="H183" i="1" a="1"/>
  <c r="H183" i="1" s="1"/>
  <c r="H306" i="1" a="1"/>
  <c r="H306" i="1" s="1"/>
  <c r="H39" i="1" a="1"/>
  <c r="H39" i="1" s="1"/>
  <c r="H359" i="1" a="1"/>
  <c r="H359" i="1" s="1"/>
  <c r="H423" i="1" a="1"/>
  <c r="H423" i="1" s="1"/>
  <c r="H453" i="1" a="1"/>
  <c r="H453" i="1" s="1"/>
  <c r="H27" i="1" a="1"/>
  <c r="H27" i="1" s="1"/>
  <c r="H240" i="1" a="1"/>
  <c r="H240" i="1" s="1"/>
  <c r="H166" i="1" a="1"/>
  <c r="H166" i="1" s="1"/>
  <c r="H103" i="1" a="1"/>
  <c r="H103" i="1" s="1"/>
  <c r="H307" i="1" a="1"/>
  <c r="H307" i="1" s="1"/>
  <c r="H474" i="1" a="1"/>
  <c r="H474" i="1" s="1"/>
  <c r="H175" i="1" a="1"/>
  <c r="H175" i="1" s="1"/>
  <c r="H470" i="1" a="1"/>
  <c r="H470" i="1" s="1"/>
  <c r="H219" i="1" a="1"/>
  <c r="H219" i="1" s="1"/>
  <c r="H449" i="1" a="1"/>
  <c r="H449" i="1" s="1"/>
  <c r="H305" i="1" a="1"/>
  <c r="H305" i="1" s="1"/>
  <c r="H499" i="1" a="1"/>
  <c r="H499" i="1" s="1"/>
  <c r="H53" i="1" a="1"/>
  <c r="H53" i="1" s="1"/>
  <c r="H354" i="1" a="1"/>
  <c r="H354" i="1" s="1"/>
  <c r="H101" i="1" a="1"/>
  <c r="H101" i="1" s="1"/>
  <c r="H100" i="1" a="1"/>
  <c r="H100" i="1" s="1"/>
  <c r="H99" i="1" a="1"/>
  <c r="H99" i="1" s="1"/>
  <c r="H160" i="1" a="1"/>
  <c r="H160" i="1" s="1"/>
  <c r="H337" i="1" a="1"/>
  <c r="H337" i="1" s="1"/>
  <c r="H304" i="1" a="1"/>
  <c r="H304" i="1" s="1"/>
  <c r="H302" i="1" a="1"/>
  <c r="H302" i="1" s="1"/>
  <c r="H405" i="1" a="1"/>
  <c r="H405" i="1" s="1"/>
  <c r="H303" i="1" a="1"/>
  <c r="H303" i="1" s="1"/>
  <c r="H513" i="1" a="1"/>
  <c r="H513" i="1" s="1"/>
  <c r="H349" i="1" a="1"/>
  <c r="H349" i="1" s="1"/>
  <c r="H461" i="1" a="1"/>
  <c r="H461" i="1" s="1"/>
  <c r="H458" i="1" a="1"/>
  <c r="H458" i="1" s="1"/>
  <c r="H181" i="1" a="1"/>
  <c r="H181" i="1" s="1"/>
  <c r="H12" i="1" a="1"/>
  <c r="H12" i="1" s="1"/>
  <c r="H16" i="1" a="1"/>
  <c r="H16" i="1" s="1"/>
  <c r="H229" i="1" a="1"/>
  <c r="H229" i="1" s="1"/>
  <c r="H375" i="1" a="1"/>
  <c r="H375" i="1" s="1"/>
  <c r="H257" i="1" a="1"/>
  <c r="H257" i="1" s="1"/>
  <c r="H95" i="1" a="1"/>
  <c r="H95" i="1" s="1"/>
  <c r="H244" i="1" a="1"/>
  <c r="H244" i="1" s="1"/>
  <c r="H213" i="1" a="1"/>
  <c r="H213" i="1" s="1"/>
  <c r="H442" i="1" a="1"/>
  <c r="H442" i="1" s="1"/>
  <c r="H415" i="1" a="1"/>
  <c r="H415" i="1" s="1"/>
  <c r="H301" i="1" a="1"/>
  <c r="H301" i="1" s="1"/>
  <c r="H92" i="1" a="1"/>
  <c r="H92" i="1" s="1"/>
  <c r="H96" i="1" a="1"/>
  <c r="H96" i="1" s="1"/>
  <c r="H459" i="1" a="1"/>
  <c r="H459" i="1" s="1"/>
  <c r="H97" i="1" a="1"/>
  <c r="H97" i="1" s="1"/>
  <c r="H25" i="1" a="1"/>
  <c r="H25" i="1" s="1"/>
  <c r="H157" i="1" a="1"/>
  <c r="H157" i="1" s="1"/>
  <c r="H223" i="1" a="1"/>
  <c r="H223" i="1" s="1"/>
  <c r="H217" i="1" a="1"/>
  <c r="H217" i="1" s="1"/>
  <c r="H486" i="1" a="1"/>
  <c r="H486" i="1" s="1"/>
  <c r="H93" i="1" a="1"/>
  <c r="H93" i="1" s="1"/>
  <c r="H421" i="1" a="1"/>
  <c r="H421" i="1" s="1"/>
  <c r="H186" i="1" a="1"/>
  <c r="H186" i="1" s="1"/>
  <c r="H201" i="1" a="1"/>
  <c r="H201" i="1" s="1"/>
  <c r="H199" i="1" a="1"/>
  <c r="H199" i="1" s="1"/>
  <c r="H248" i="1" a="1"/>
  <c r="H248" i="1" s="1"/>
  <c r="H300" i="1" a="1"/>
  <c r="H300" i="1" s="1"/>
  <c r="H98" i="1" a="1"/>
  <c r="H98" i="1" s="1"/>
  <c r="H155" i="1" a="1"/>
  <c r="H155" i="1" s="1"/>
  <c r="H424" i="1" a="1"/>
  <c r="H424" i="1" s="1"/>
  <c r="H443" i="1" a="1"/>
  <c r="H443" i="1" s="1"/>
  <c r="H335" i="1" a="1"/>
  <c r="H335" i="1" s="1"/>
  <c r="H404" i="1" a="1"/>
  <c r="H404" i="1" s="1"/>
  <c r="H519" i="1" a="1"/>
  <c r="H519" i="1" s="1"/>
  <c r="H22" i="1" a="1"/>
  <c r="H22" i="1" s="1"/>
  <c r="H40" i="1" a="1"/>
  <c r="H40" i="1" s="1"/>
  <c r="H29" i="1" a="1"/>
  <c r="H29" i="1" s="1"/>
  <c r="H298" i="1" a="1"/>
  <c r="H298" i="1" s="1"/>
  <c r="H90" i="1" a="1"/>
  <c r="H90" i="1" s="1"/>
  <c r="H408" i="1" a="1"/>
  <c r="H408" i="1" s="1"/>
  <c r="H192" i="1" a="1"/>
  <c r="H192" i="1" s="1"/>
  <c r="H235" i="1" a="1"/>
  <c r="H235" i="1" s="1"/>
  <c r="H297" i="1" a="1"/>
  <c r="H297" i="1" s="1"/>
  <c r="H520" i="1" a="1"/>
  <c r="H520" i="1" s="1"/>
  <c r="H91" i="1" a="1"/>
  <c r="H91" i="1" s="1"/>
  <c r="H261" i="1" a="1"/>
  <c r="H261" i="1" s="1"/>
  <c r="H473" i="1" a="1"/>
  <c r="H473" i="1" s="1"/>
  <c r="H515" i="1" a="1"/>
  <c r="H515" i="1" s="1"/>
  <c r="H518" i="1" a="1"/>
  <c r="H518" i="1" s="1"/>
  <c r="H51" i="1" a="1"/>
  <c r="H51" i="1" s="1"/>
  <c r="H295" i="1" a="1"/>
  <c r="H295" i="1" s="1"/>
  <c r="H417" i="1" a="1"/>
  <c r="H417" i="1" s="1"/>
  <c r="H250" i="1" a="1"/>
  <c r="H250" i="1" s="1"/>
  <c r="H176" i="1" a="1"/>
  <c r="H176" i="1" s="1"/>
  <c r="H13" i="1" a="1"/>
  <c r="H13" i="1" s="1"/>
  <c r="H487" i="1" a="1"/>
  <c r="H487" i="1" s="1"/>
  <c r="H237" i="1" a="1"/>
  <c r="H237" i="1" s="1"/>
  <c r="H492" i="1" a="1"/>
  <c r="H492" i="1" s="1"/>
  <c r="H87" i="1" a="1"/>
  <c r="H87" i="1" s="1"/>
  <c r="H88" i="1" a="1"/>
  <c r="H88" i="1" s="1"/>
  <c r="H147" i="1" a="1"/>
  <c r="H147" i="1" s="1"/>
  <c r="H353" i="1" a="1"/>
  <c r="H353" i="1" s="1"/>
  <c r="H86" i="1" a="1"/>
  <c r="H86" i="1" s="1"/>
  <c r="H403" i="1" a="1"/>
  <c r="H403" i="1" s="1"/>
  <c r="H30" i="1" a="1"/>
  <c r="H30" i="1" s="1"/>
  <c r="H339" i="1" a="1"/>
  <c r="H339" i="1" s="1"/>
  <c r="H500" i="1" a="1"/>
  <c r="H500" i="1" s="1"/>
  <c r="H54" i="1" a="1"/>
  <c r="H54" i="1" s="1"/>
  <c r="H206" i="1" a="1"/>
  <c r="H206" i="1" s="1"/>
  <c r="H291" i="1" a="1"/>
  <c r="H291" i="1" s="1"/>
  <c r="H502" i="1" a="1"/>
  <c r="H502" i="1" s="1"/>
  <c r="H200" i="1" a="1"/>
  <c r="H200" i="1" s="1"/>
  <c r="H511" i="1" a="1"/>
  <c r="H511" i="1" s="1"/>
  <c r="H512" i="1" a="1"/>
  <c r="H512" i="1" s="1"/>
  <c r="H238" i="1" a="1"/>
  <c r="H238" i="1" s="1"/>
  <c r="H226" i="1" a="1"/>
  <c r="H226" i="1" s="1"/>
  <c r="H207" i="1" a="1"/>
  <c r="H207" i="1" s="1"/>
  <c r="H478" i="1" a="1"/>
  <c r="H478" i="1" s="1"/>
  <c r="H292" i="1" a="1"/>
  <c r="H292" i="1" s="1"/>
  <c r="H254" i="1" a="1"/>
  <c r="H254" i="1" s="1"/>
  <c r="H368" i="1" a="1"/>
  <c r="H368" i="1" s="1"/>
  <c r="H392" i="1" a="1"/>
  <c r="H392" i="1" s="1"/>
  <c r="H376" i="1" a="1"/>
  <c r="H376" i="1" s="1"/>
  <c r="H290" i="1" a="1"/>
  <c r="H290" i="1" s="1"/>
  <c r="H293" i="1" a="1"/>
  <c r="H293" i="1" s="1"/>
  <c r="H288" i="1" a="1"/>
  <c r="H288" i="1" s="1"/>
  <c r="H287" i="1" a="1"/>
  <c r="H287" i="1" s="1"/>
  <c r="H174" i="1" a="1"/>
  <c r="H174" i="1" s="1"/>
  <c r="H360" i="1" a="1"/>
  <c r="H360" i="1" s="1"/>
  <c r="H52" i="1" a="1"/>
  <c r="H52" i="1" s="1"/>
  <c r="H427" i="1" a="1"/>
  <c r="H427" i="1" s="1"/>
  <c r="H82" i="1" a="1"/>
  <c r="H82" i="1" s="1"/>
  <c r="H435" i="1" a="1"/>
  <c r="H435" i="1" s="1"/>
  <c r="H210" i="1" a="1"/>
  <c r="H210" i="1" s="1"/>
  <c r="H83" i="1" a="1"/>
  <c r="H83" i="1" s="1"/>
  <c r="H340" i="1" a="1"/>
  <c r="H340" i="1" s="1"/>
  <c r="H158" i="1" a="1"/>
  <c r="H158" i="1" s="1"/>
  <c r="H80" i="1" a="1"/>
  <c r="H80" i="1" s="1"/>
  <c r="H205" i="1" a="1"/>
  <c r="H205" i="1" s="1"/>
  <c r="H168" i="1" a="1"/>
  <c r="H168" i="1" s="1"/>
  <c r="H180" i="1" a="1"/>
  <c r="H180" i="1" s="1"/>
  <c r="H81" i="1" a="1"/>
  <c r="H81" i="1" s="1"/>
  <c r="H32" i="1" a="1"/>
  <c r="H32" i="1" s="1"/>
  <c r="H85" i="1" a="1"/>
  <c r="H85" i="1" s="1"/>
  <c r="H341" i="1" a="1"/>
  <c r="H341" i="1" s="1"/>
  <c r="H322" i="1" a="1"/>
  <c r="H322" i="1" s="1"/>
  <c r="H47" i="1" a="1"/>
  <c r="H47" i="1" s="1"/>
  <c r="H14" i="1" a="1"/>
  <c r="H14" i="1" s="1"/>
  <c r="H283" i="1" a="1"/>
  <c r="H283" i="1" s="1"/>
  <c r="H452" i="1" a="1"/>
  <c r="H452" i="1" s="1"/>
  <c r="H161" i="1" a="1"/>
  <c r="H161" i="1" s="1"/>
  <c r="H246" i="1" a="1"/>
  <c r="H246" i="1" s="1"/>
  <c r="H173" i="1" a="1"/>
  <c r="H173" i="1" s="1"/>
  <c r="H77" i="1" a="1"/>
  <c r="H77" i="1" s="1"/>
  <c r="H491" i="1" a="1"/>
  <c r="H491" i="1" s="1"/>
  <c r="H45" i="1" a="1"/>
  <c r="H45" i="1" s="1"/>
  <c r="H78" i="1" a="1"/>
  <c r="H78" i="1" s="1"/>
  <c r="H472" i="1" a="1"/>
  <c r="H472" i="1" s="1"/>
  <c r="H410" i="1" a="1"/>
  <c r="H410" i="1" s="1"/>
  <c r="H76" i="1" a="1"/>
  <c r="H76" i="1" s="1"/>
  <c r="H286" i="1" a="1"/>
  <c r="H286" i="1" s="1"/>
  <c r="H284" i="1" a="1"/>
  <c r="H284" i="1" s="1"/>
  <c r="H285" i="1" a="1"/>
  <c r="H285" i="1" s="1"/>
  <c r="H508" i="1" a="1"/>
  <c r="H508" i="1" s="1"/>
  <c r="H249" i="1" a="1"/>
  <c r="H249" i="1" s="1"/>
  <c r="H146" i="1" a="1"/>
  <c r="H146" i="1" s="1"/>
  <c r="H358" i="1" a="1"/>
  <c r="H358" i="1" s="1"/>
  <c r="H282" i="1" a="1"/>
  <c r="H282" i="1" s="1"/>
  <c r="H504" i="1" a="1"/>
  <c r="H504" i="1" s="1"/>
  <c r="H72" i="1" a="1"/>
  <c r="H72" i="1" s="1"/>
  <c r="H507" i="1" a="1"/>
  <c r="H507" i="1" s="1"/>
  <c r="H489" i="1" a="1"/>
  <c r="H489" i="1" s="1"/>
  <c r="H395" i="1" a="1"/>
  <c r="H395" i="1" s="1"/>
  <c r="H74" i="1" a="1"/>
  <c r="H74" i="1" s="1"/>
  <c r="H242" i="1" a="1"/>
  <c r="H242" i="1" s="1"/>
  <c r="H34" i="1" a="1"/>
  <c r="H34" i="1" s="1"/>
  <c r="H274" i="1" a="1"/>
  <c r="H274" i="1" s="1"/>
  <c r="H281" i="1" a="1"/>
  <c r="H281" i="1" s="1"/>
  <c r="H4" i="1" a="1"/>
  <c r="H4" i="1" s="1"/>
  <c r="H505" i="1" a="1"/>
  <c r="H505" i="1" s="1"/>
  <c r="H477" i="1" a="1"/>
  <c r="H477" i="1" s="1"/>
  <c r="H495" i="1" a="1"/>
  <c r="H495" i="1" s="1"/>
  <c r="H130" i="1" a="1"/>
  <c r="H130" i="1" s="1"/>
  <c r="H128" i="1" a="1"/>
  <c r="H128" i="1" s="1"/>
  <c r="H19" i="1" a="1"/>
  <c r="H19" i="1" s="1"/>
  <c r="H151" i="1" a="1"/>
  <c r="H151" i="1" s="1"/>
  <c r="H455" i="1" a="1"/>
  <c r="H455" i="1" s="1"/>
  <c r="H441" i="1" a="1"/>
  <c r="H441" i="1" s="1"/>
  <c r="H436" i="1" a="1"/>
  <c r="H436" i="1" s="1"/>
  <c r="H73" i="1" a="1"/>
  <c r="H73" i="1" s="1"/>
  <c r="H430" i="1" a="1"/>
  <c r="H430" i="1" s="1"/>
  <c r="H390" i="1" a="1"/>
  <c r="H390" i="1" s="1"/>
  <c r="H225" i="1" a="1"/>
  <c r="H225" i="1" s="1"/>
  <c r="H245" i="1" a="1"/>
  <c r="H245" i="1" s="1"/>
  <c r="H400" i="1" a="1"/>
  <c r="H400" i="1" s="1"/>
  <c r="H365" i="1" a="1"/>
  <c r="H365" i="1" s="1"/>
  <c r="H172" i="1" a="1"/>
  <c r="H172" i="1" s="1"/>
  <c r="H381" i="1" a="1"/>
  <c r="H381" i="1" s="1"/>
  <c r="H70" i="1" a="1"/>
  <c r="H70" i="1" s="1"/>
  <c r="H5" i="1" a="1"/>
  <c r="H5" i="1" s="1"/>
  <c r="H398" i="1" a="1"/>
  <c r="H398" i="1" s="1"/>
  <c r="H471" i="1" a="1"/>
  <c r="H471" i="1" s="1"/>
  <c r="H279" i="1" a="1"/>
  <c r="H279" i="1" s="1"/>
  <c r="H71" i="1" a="1"/>
  <c r="H71" i="1" s="1"/>
  <c r="H278" i="1" a="1"/>
  <c r="H278" i="1" s="1"/>
  <c r="H253" i="1" a="1"/>
  <c r="H253" i="1" s="1"/>
  <c r="H439" i="1" a="1"/>
  <c r="H439" i="1" s="1"/>
  <c r="H164" i="1" a="1"/>
  <c r="H164" i="1" s="1"/>
  <c r="H280" i="1" a="1"/>
  <c r="H280" i="1" s="1"/>
  <c r="H270" i="1" a="1"/>
  <c r="H270" i="1" s="1"/>
  <c r="H69" i="1" a="1"/>
  <c r="H69" i="1" s="1"/>
  <c r="H67" i="1" a="1"/>
  <c r="H67" i="1" s="1"/>
  <c r="H188" i="1" a="1"/>
  <c r="H188" i="1" s="1"/>
  <c r="H463" i="1" a="1"/>
  <c r="H463" i="1" s="1"/>
  <c r="H41" i="1" a="1"/>
  <c r="H41" i="1" s="1"/>
  <c r="H204" i="1" a="1"/>
  <c r="H204" i="1" s="1"/>
  <c r="H191" i="1" a="1"/>
  <c r="H191" i="1" s="1"/>
  <c r="H260" i="1" a="1"/>
  <c r="H260" i="1" s="1"/>
  <c r="H21" i="1" a="1"/>
  <c r="H21" i="1" s="1"/>
  <c r="H355" i="1" a="1"/>
  <c r="H355" i="1" s="1"/>
  <c r="H214" i="1" a="1"/>
  <c r="H214" i="1" s="1"/>
  <c r="H68" i="1" a="1"/>
  <c r="H68" i="1" s="1"/>
  <c r="H378" i="1" a="1"/>
  <c r="H378" i="1" s="1"/>
  <c r="H275" i="1" a="1"/>
  <c r="H275" i="1" s="1"/>
  <c r="H444" i="1" a="1"/>
  <c r="H444" i="1" s="1"/>
  <c r="H262" i="1" a="1"/>
  <c r="H262" i="1" s="1"/>
  <c r="H277" i="1" a="1"/>
  <c r="H277" i="1" s="1"/>
  <c r="H66" i="1" a="1"/>
  <c r="H66" i="1" s="1"/>
  <c r="H64" i="1" a="1"/>
  <c r="H64" i="1" s="1"/>
  <c r="H411" i="1" a="1"/>
  <c r="H411" i="1" s="1"/>
  <c r="H177" i="1" a="1"/>
  <c r="H177" i="1" s="1"/>
  <c r="H169" i="1" a="1"/>
  <c r="H169" i="1" s="1"/>
  <c r="H336" i="1" a="1"/>
  <c r="H336" i="1" s="1"/>
  <c r="H276" i="1" a="1"/>
  <c r="H276" i="1" s="1"/>
  <c r="H256" i="1" a="1"/>
  <c r="H256" i="1" s="1"/>
  <c r="H445" i="1" a="1"/>
  <c r="H445" i="1" s="1"/>
  <c r="H62" i="1" a="1"/>
  <c r="H62" i="1" s="1"/>
  <c r="H65" i="1" a="1"/>
  <c r="H65" i="1" s="1"/>
  <c r="H387" i="1" a="1"/>
  <c r="H387" i="1" s="1"/>
  <c r="H35" i="1" a="1"/>
  <c r="H35" i="1" s="1"/>
  <c r="H63" i="1" a="1"/>
  <c r="H63" i="1" s="1"/>
  <c r="H468" i="1" a="1"/>
  <c r="H468" i="1" s="1"/>
  <c r="H385" i="1" a="1"/>
  <c r="H385" i="1" s="1"/>
  <c r="H46" i="1" a="1"/>
  <c r="H46" i="1" s="1"/>
  <c r="H218" i="1" a="1"/>
  <c r="H218" i="1" s="1"/>
  <c r="H15" i="1" a="1"/>
  <c r="H15" i="1" s="1"/>
  <c r="H60" i="1" a="1"/>
  <c r="H60" i="1" s="1"/>
  <c r="H6" i="1" a="1"/>
  <c r="H6" i="1" s="1"/>
  <c r="H432" i="1" a="1"/>
  <c r="H432" i="1" s="1"/>
  <c r="I228" i="1" a="1"/>
  <c r="I228" i="1" s="1"/>
  <c r="I330" i="1" a="1"/>
  <c r="I330" i="1" s="1"/>
  <c r="I386" i="1" a="1"/>
  <c r="I386" i="1" s="1"/>
  <c r="I48" i="1" a="1"/>
  <c r="I48" i="1" s="1"/>
  <c r="I179" i="1" a="1"/>
  <c r="I179" i="1" s="1"/>
  <c r="I485" i="1" a="1"/>
  <c r="I485" i="1" s="1"/>
  <c r="I20" i="1" a="1"/>
  <c r="I20" i="1" s="1"/>
  <c r="I331" i="1" a="1"/>
  <c r="I331" i="1" s="1"/>
  <c r="I195" i="1" a="1"/>
  <c r="I195" i="1" s="1"/>
  <c r="I357" i="1" a="1"/>
  <c r="I357" i="1" s="1"/>
  <c r="I227" i="1" a="1"/>
  <c r="I227" i="1" s="1"/>
  <c r="I475" i="1" a="1"/>
  <c r="I475" i="1" s="1"/>
  <c r="I327" i="1" a="1"/>
  <c r="I327" i="1" s="1"/>
  <c r="I57" i="1" a="1"/>
  <c r="I57" i="1" s="1"/>
  <c r="I363" i="1" a="1"/>
  <c r="I363" i="1" s="1"/>
  <c r="I258" i="1" a="1"/>
  <c r="I258" i="1" s="1"/>
  <c r="I414" i="1" a="1"/>
  <c r="I414" i="1" s="1"/>
  <c r="I380" i="1" a="1"/>
  <c r="I380" i="1" s="1"/>
  <c r="I140" i="1" a="1"/>
  <c r="I140" i="1" s="1"/>
  <c r="I352" i="1" a="1"/>
  <c r="I352" i="1" s="1"/>
  <c r="I329" i="1" a="1"/>
  <c r="I329" i="1" s="1"/>
  <c r="I407" i="1" a="1"/>
  <c r="I407" i="1" s="1"/>
  <c r="I58" i="1" a="1"/>
  <c r="I58" i="1" s="1"/>
  <c r="I510" i="1" a="1"/>
  <c r="I510" i="1" s="1"/>
  <c r="I239" i="1" a="1"/>
  <c r="I239" i="1" s="1"/>
  <c r="I209" i="1" a="1"/>
  <c r="I209" i="1" s="1"/>
  <c r="I190" i="1" a="1"/>
  <c r="I190" i="1" s="1"/>
  <c r="I364" i="1" a="1"/>
  <c r="I364" i="1" s="1"/>
  <c r="I333" i="1" a="1"/>
  <c r="I333" i="1" s="1"/>
  <c r="I394" i="1" a="1"/>
  <c r="I394" i="1" s="1"/>
  <c r="I141" i="1" a="1"/>
  <c r="I141" i="1" s="1"/>
  <c r="I139" i="1" a="1"/>
  <c r="I139" i="1" s="1"/>
  <c r="I350" i="1" a="1"/>
  <c r="I350" i="1" s="1"/>
  <c r="I328" i="1" a="1"/>
  <c r="I328" i="1" s="1"/>
  <c r="I144" i="1" a="1"/>
  <c r="I144" i="1" s="1"/>
  <c r="I517" i="1" a="1"/>
  <c r="I517" i="1" s="1"/>
  <c r="I189" i="1" a="1"/>
  <c r="I189" i="1" s="1"/>
  <c r="I370" i="1" a="1"/>
  <c r="I370" i="1" s="1"/>
  <c r="I143" i="1" a="1"/>
  <c r="I143" i="1" s="1"/>
  <c r="I203" i="1" a="1"/>
  <c r="I203" i="1" s="1"/>
  <c r="I446" i="1" a="1"/>
  <c r="I446" i="1" s="1"/>
  <c r="I138" i="1" a="1"/>
  <c r="I138" i="1" s="1"/>
  <c r="I367" i="1" a="1"/>
  <c r="I367" i="1" s="1"/>
  <c r="I433" i="1" a="1"/>
  <c r="I433" i="1" s="1"/>
  <c r="I342" i="1" a="1"/>
  <c r="I342" i="1" s="1"/>
  <c r="I397" i="1" a="1"/>
  <c r="I397" i="1" s="1"/>
  <c r="I332" i="1" a="1"/>
  <c r="I332" i="1" s="1"/>
  <c r="I220" i="1" a="1"/>
  <c r="I220" i="1" s="1"/>
  <c r="I236" i="1" a="1"/>
  <c r="I236" i="1" s="1"/>
  <c r="I142" i="1" a="1"/>
  <c r="I142" i="1" s="1"/>
  <c r="I384" i="1" a="1"/>
  <c r="I384" i="1" s="1"/>
  <c r="I371" i="1" a="1"/>
  <c r="I371" i="1" s="1"/>
  <c r="I366" i="1" a="1"/>
  <c r="I366" i="1" s="1"/>
  <c r="I514" i="1" a="1"/>
  <c r="I514" i="1" s="1"/>
  <c r="I450" i="1" a="1"/>
  <c r="I450" i="1" s="1"/>
  <c r="I55" i="1" a="1"/>
  <c r="I55" i="1" s="1"/>
  <c r="I7" i="1" a="1"/>
  <c r="I7" i="1" s="1"/>
  <c r="I479" i="1" a="1"/>
  <c r="I479" i="1" s="1"/>
  <c r="I325" i="1" a="1"/>
  <c r="I325" i="1" s="1"/>
  <c r="I419" i="1" a="1"/>
  <c r="I419" i="1" s="1"/>
  <c r="I516" i="1" a="1"/>
  <c r="I516" i="1" s="1"/>
  <c r="I247" i="1" a="1"/>
  <c r="I247" i="1" s="1"/>
  <c r="I447" i="1" a="1"/>
  <c r="I447" i="1" s="1"/>
  <c r="I383" i="1" a="1"/>
  <c r="I383" i="1" s="1"/>
  <c r="I372" i="1" a="1"/>
  <c r="I372" i="1" s="1"/>
  <c r="I425" i="1" a="1"/>
  <c r="I425" i="1" s="1"/>
  <c r="I460" i="1" a="1"/>
  <c r="I460" i="1" s="1"/>
  <c r="I409" i="1" a="1"/>
  <c r="I409" i="1" s="1"/>
  <c r="I401" i="1" a="1"/>
  <c r="I401" i="1" s="1"/>
  <c r="I23" i="1" a="1"/>
  <c r="I23" i="1" s="1"/>
  <c r="I135" i="1" a="1"/>
  <c r="I135" i="1" s="1"/>
  <c r="I431" i="1" a="1"/>
  <c r="I431" i="1" s="1"/>
  <c r="I326" i="1" a="1"/>
  <c r="I326" i="1" s="1"/>
  <c r="I428" i="1" a="1"/>
  <c r="I428" i="1" s="1"/>
  <c r="I136" i="1" a="1"/>
  <c r="I136" i="1" s="1"/>
  <c r="I152" i="1" a="1"/>
  <c r="I152" i="1" s="1"/>
  <c r="I211" i="1" a="1"/>
  <c r="I211" i="1" s="1"/>
  <c r="I272" i="1" a="1"/>
  <c r="I272" i="1" s="1"/>
  <c r="I454" i="1" a="1"/>
  <c r="I454" i="1" s="1"/>
  <c r="I221" i="1" a="1"/>
  <c r="I221" i="1" s="1"/>
  <c r="I494" i="1" a="1"/>
  <c r="I494" i="1" s="1"/>
  <c r="I413" i="1" a="1"/>
  <c r="I413" i="1" s="1"/>
  <c r="I334" i="1" a="1"/>
  <c r="I334" i="1" s="1"/>
  <c r="I389" i="1" a="1"/>
  <c r="I389" i="1" s="1"/>
  <c r="I197" i="1" a="1"/>
  <c r="I197" i="1" s="1"/>
  <c r="I234" i="1" a="1"/>
  <c r="I234" i="1" s="1"/>
  <c r="I187" i="1" a="1"/>
  <c r="I187" i="1" s="1"/>
  <c r="I163" i="1" a="1"/>
  <c r="I163" i="1" s="1"/>
  <c r="I324" i="1" a="1"/>
  <c r="I324" i="1" s="1"/>
  <c r="I59" i="1" a="1"/>
  <c r="I59" i="1" s="1"/>
  <c r="I133" i="1" a="1"/>
  <c r="I133" i="1" s="1"/>
  <c r="I8" i="1" a="1"/>
  <c r="I8" i="1" s="1"/>
  <c r="I396" i="1" a="1"/>
  <c r="I396" i="1" s="1"/>
  <c r="I391" i="1" a="1"/>
  <c r="I391" i="1" s="1"/>
  <c r="I437" i="1" a="1"/>
  <c r="I437" i="1" s="1"/>
  <c r="I232" i="1" a="1"/>
  <c r="I232" i="1" s="1"/>
  <c r="I416" i="1" a="1"/>
  <c r="I416" i="1" s="1"/>
  <c r="I124" i="1" a="1"/>
  <c r="I124" i="1" s="1"/>
  <c r="I129" i="1" a="1"/>
  <c r="I129" i="1" s="1"/>
  <c r="I31" i="1" a="1"/>
  <c r="I31" i="1" s="1"/>
  <c r="I132" i="1" a="1"/>
  <c r="I132" i="1" s="1"/>
  <c r="I264" i="1" a="1"/>
  <c r="I264" i="1" s="1"/>
  <c r="I323" i="1" a="1"/>
  <c r="I323" i="1" s="1"/>
  <c r="I127" i="1" a="1"/>
  <c r="I127" i="1" s="1"/>
  <c r="I343" i="1" a="1"/>
  <c r="I343" i="1" s="1"/>
  <c r="I170" i="1" a="1"/>
  <c r="I170" i="1" s="1"/>
  <c r="I134" i="1" a="1"/>
  <c r="I134" i="1" s="1"/>
  <c r="I212" i="1" a="1"/>
  <c r="I212" i="1" s="1"/>
  <c r="I506" i="1" a="1"/>
  <c r="I506" i="1" s="1"/>
  <c r="I43" i="1" a="1"/>
  <c r="I43" i="1" s="1"/>
  <c r="I102" i="1" a="1"/>
  <c r="I102" i="1" s="1"/>
  <c r="I126" i="1" a="1"/>
  <c r="I126" i="1" s="1"/>
  <c r="I440" i="1" a="1"/>
  <c r="I440" i="1" s="1"/>
  <c r="I488" i="1" a="1"/>
  <c r="I488" i="1" s="1"/>
  <c r="I388" i="1" a="1"/>
  <c r="I388" i="1" s="1"/>
  <c r="I24" i="1" a="1"/>
  <c r="I24" i="1" s="1"/>
  <c r="I498" i="1" a="1"/>
  <c r="I498" i="1" s="1"/>
  <c r="I466" i="1" a="1"/>
  <c r="I466" i="1" s="1"/>
  <c r="I148" i="1" a="1"/>
  <c r="I148" i="1" s="1"/>
  <c r="I320" i="1" a="1"/>
  <c r="I320" i="1" s="1"/>
  <c r="I362" i="1" a="1"/>
  <c r="I362" i="1" s="1"/>
  <c r="I344" i="1" a="1"/>
  <c r="I344" i="1" s="1"/>
  <c r="I268" i="1" a="1"/>
  <c r="I268" i="1" s="1"/>
  <c r="I321" i="1" a="1"/>
  <c r="I321" i="1" s="1"/>
  <c r="I345" i="1" a="1"/>
  <c r="I345" i="1" s="1"/>
  <c r="I125" i="1" a="1"/>
  <c r="I125" i="1" s="1"/>
  <c r="I123" i="1" a="1"/>
  <c r="I123" i="1" s="1"/>
  <c r="I497" i="1" a="1"/>
  <c r="I497" i="1" s="1"/>
  <c r="I121" i="1" a="1"/>
  <c r="I121" i="1" s="1"/>
  <c r="I451" i="1" a="1"/>
  <c r="I451" i="1" s="1"/>
  <c r="I319" i="1" a="1"/>
  <c r="I319" i="1" s="1"/>
  <c r="I156" i="1" a="1"/>
  <c r="I156" i="1" s="1"/>
  <c r="I61" i="1" a="1"/>
  <c r="I61" i="1" s="1"/>
  <c r="I361" i="1" a="1"/>
  <c r="I361" i="1" s="1"/>
  <c r="I399" i="1" a="1"/>
  <c r="I399" i="1" s="1"/>
  <c r="I265" i="1" a="1"/>
  <c r="I265" i="1" s="1"/>
  <c r="I273" i="1" a="1"/>
  <c r="I273" i="1" s="1"/>
  <c r="I462" i="1" a="1"/>
  <c r="I462" i="1" s="1"/>
  <c r="I216" i="1" a="1"/>
  <c r="I216" i="1" s="1"/>
  <c r="I26" i="1" a="1"/>
  <c r="I26" i="1" s="1"/>
  <c r="I122" i="1" a="1"/>
  <c r="I122" i="1" s="1"/>
  <c r="I496" i="1" a="1"/>
  <c r="I496" i="1" s="1"/>
  <c r="I382" i="1" a="1"/>
  <c r="I382" i="1" s="1"/>
  <c r="I196" i="1" a="1"/>
  <c r="I196" i="1" s="1"/>
  <c r="I162" i="1" a="1"/>
  <c r="I162" i="1" s="1"/>
  <c r="I42" i="1" a="1"/>
  <c r="I42" i="1" s="1"/>
  <c r="I17" i="1" a="1"/>
  <c r="I17" i="1" s="1"/>
  <c r="I193" i="1" a="1"/>
  <c r="I193" i="1" s="1"/>
  <c r="I317" i="1" a="1"/>
  <c r="I317" i="1" s="1"/>
  <c r="I44" i="1" a="1"/>
  <c r="I44" i="1" s="1"/>
  <c r="I9" i="1" a="1"/>
  <c r="I9" i="1" s="1"/>
  <c r="I348" i="1" a="1"/>
  <c r="I348" i="1" s="1"/>
  <c r="I33" i="1" a="1"/>
  <c r="I33" i="1" s="1"/>
  <c r="I241" i="1" a="1"/>
  <c r="I241" i="1" s="1"/>
  <c r="I412" i="1" a="1"/>
  <c r="I412" i="1" s="1"/>
  <c r="I263" i="1" a="1"/>
  <c r="I263" i="1" s="1"/>
  <c r="I369" i="1" a="1"/>
  <c r="I369" i="1" s="1"/>
  <c r="I50" i="1" a="1"/>
  <c r="I50" i="1" s="1"/>
  <c r="I120" i="1" a="1"/>
  <c r="I120" i="1" s="1"/>
  <c r="I222" i="1" a="1"/>
  <c r="I222" i="1" s="1"/>
  <c r="I230" i="1" a="1"/>
  <c r="I230" i="1" s="1"/>
  <c r="I480" i="1" a="1"/>
  <c r="I480" i="1" s="1"/>
  <c r="I422" i="1" a="1"/>
  <c r="I422" i="1" s="1"/>
  <c r="I374" i="1" a="1"/>
  <c r="I374" i="1" s="1"/>
  <c r="I119" i="1" a="1"/>
  <c r="I119" i="1" s="1"/>
  <c r="I315" i="1" a="1"/>
  <c r="I315" i="1" s="1"/>
  <c r="I118" i="1" a="1"/>
  <c r="I118" i="1" s="1"/>
  <c r="I149" i="1" a="1"/>
  <c r="I149" i="1" s="1"/>
  <c r="I117" i="1" a="1"/>
  <c r="I117" i="1" s="1"/>
  <c r="I84" i="1" a="1"/>
  <c r="I84" i="1" s="1"/>
  <c r="I255" i="1" a="1"/>
  <c r="I255" i="1" s="1"/>
  <c r="I316" i="1" a="1"/>
  <c r="I316" i="1" s="1"/>
  <c r="I167" i="1" a="1"/>
  <c r="I167" i="1" s="1"/>
  <c r="I493" i="1" a="1"/>
  <c r="I493" i="1" s="1"/>
  <c r="I312" i="1" a="1"/>
  <c r="I312" i="1" s="1"/>
  <c r="I377" i="1" a="1"/>
  <c r="I377" i="1" s="1"/>
  <c r="I426" i="1" a="1"/>
  <c r="I426" i="1" s="1"/>
  <c r="I373" i="1" a="1"/>
  <c r="I373" i="1" s="1"/>
  <c r="I420" i="1" a="1"/>
  <c r="I420" i="1" s="1"/>
  <c r="I402" i="1" a="1"/>
  <c r="I402" i="1" s="1"/>
  <c r="I252" i="1" a="1"/>
  <c r="I252" i="1" s="1"/>
  <c r="I313" i="1" a="1"/>
  <c r="I313" i="1" s="1"/>
  <c r="I314" i="1" a="1"/>
  <c r="I314" i="1" s="1"/>
  <c r="I49" i="1" a="1"/>
  <c r="I49" i="1" s="1"/>
  <c r="I114" i="1" a="1"/>
  <c r="I114" i="1" s="1"/>
  <c r="I269" i="1" a="1"/>
  <c r="I269" i="1" s="1"/>
  <c r="I338" i="1" a="1"/>
  <c r="I338" i="1" s="1"/>
  <c r="I145" i="1" a="1"/>
  <c r="I145" i="1" s="1"/>
  <c r="I115" i="1" a="1"/>
  <c r="I115" i="1" s="1"/>
  <c r="I36" i="1" a="1"/>
  <c r="I36" i="1" s="1"/>
  <c r="I503" i="1" a="1"/>
  <c r="I503" i="1" s="1"/>
  <c r="I116" i="1" a="1"/>
  <c r="I116" i="1" s="1"/>
  <c r="I150" i="1" a="1"/>
  <c r="I150" i="1" s="1"/>
  <c r="I224" i="1" a="1"/>
  <c r="I224" i="1" s="1"/>
  <c r="I18" i="1" a="1"/>
  <c r="I18" i="1" s="1"/>
  <c r="I482" i="1" a="1"/>
  <c r="I482" i="1" s="1"/>
  <c r="I346" i="1" a="1"/>
  <c r="I346" i="1" s="1"/>
  <c r="I137" i="1" a="1"/>
  <c r="I137" i="1" s="1"/>
  <c r="I202" i="1" a="1"/>
  <c r="I202" i="1" s="1"/>
  <c r="I464" i="1" a="1"/>
  <c r="I464" i="1" s="1"/>
  <c r="I309" i="1" a="1"/>
  <c r="I309" i="1" s="1"/>
  <c r="I104" i="1" a="1"/>
  <c r="I104" i="1" s="1"/>
  <c r="I379" i="1" a="1"/>
  <c r="I379" i="1" s="1"/>
  <c r="I154" i="1" a="1"/>
  <c r="I154" i="1" s="1"/>
  <c r="I310" i="1" a="1"/>
  <c r="I310" i="1" s="1"/>
  <c r="I171" i="1" a="1"/>
  <c r="I171" i="1" s="1"/>
  <c r="I56" i="1" a="1"/>
  <c r="I56" i="1" s="1"/>
  <c r="I194" i="1" a="1"/>
  <c r="I194" i="1" s="1"/>
  <c r="I311" i="1" a="1"/>
  <c r="I311" i="1" s="1"/>
  <c r="I10" i="1" a="1"/>
  <c r="I10" i="1" s="1"/>
  <c r="I406" i="1" a="1"/>
  <c r="I406" i="1" s="1"/>
  <c r="I231" i="1" a="1"/>
  <c r="I231" i="1" s="1"/>
  <c r="I271" i="1" a="1"/>
  <c r="I271" i="1" s="1"/>
  <c r="I233" i="1" a="1"/>
  <c r="I233" i="1" s="1"/>
  <c r="I112" i="1" a="1"/>
  <c r="I112" i="1" s="1"/>
  <c r="I484" i="1" a="1"/>
  <c r="I484" i="1" s="1"/>
  <c r="I259" i="1" a="1"/>
  <c r="I259" i="1" s="1"/>
  <c r="I294" i="1" a="1"/>
  <c r="I294" i="1" s="1"/>
  <c r="I198" i="1" a="1"/>
  <c r="I198" i="1" s="1"/>
  <c r="I11" i="1" a="1"/>
  <c r="I11" i="1" s="1"/>
  <c r="I347" i="1" a="1"/>
  <c r="I347" i="1" s="1"/>
  <c r="I438" i="1" a="1"/>
  <c r="I438" i="1" s="1"/>
  <c r="I113" i="1" a="1"/>
  <c r="I113" i="1" s="1"/>
  <c r="I111" i="1" a="1"/>
  <c r="I111" i="1" s="1"/>
  <c r="I182" i="1" a="1"/>
  <c r="I182" i="1" s="1"/>
  <c r="I159" i="1" a="1"/>
  <c r="I159" i="1" s="1"/>
  <c r="I476" i="1" a="1"/>
  <c r="I476" i="1" s="1"/>
  <c r="I467" i="1" a="1"/>
  <c r="I467" i="1" s="1"/>
  <c r="I501" i="1" a="1"/>
  <c r="I501" i="1" s="1"/>
  <c r="I448" i="1" a="1"/>
  <c r="I448" i="1" s="1"/>
  <c r="I251" i="1" a="1"/>
  <c r="I251" i="1" s="1"/>
  <c r="I509" i="1" a="1"/>
  <c r="I509" i="1" s="1"/>
  <c r="I37" i="1" a="1"/>
  <c r="I37" i="1" s="1"/>
  <c r="I38" i="1" a="1"/>
  <c r="I38" i="1" s="1"/>
  <c r="I465" i="1" a="1"/>
  <c r="I465" i="1" s="1"/>
  <c r="I243" i="1" a="1"/>
  <c r="I243" i="1" s="1"/>
  <c r="I481" i="1" a="1"/>
  <c r="I481" i="1" s="1"/>
  <c r="I267" i="1" a="1"/>
  <c r="I267" i="1" s="1"/>
  <c r="I106" i="1" a="1"/>
  <c r="I106" i="1" s="1"/>
  <c r="I456" i="1" a="1"/>
  <c r="I456" i="1" s="1"/>
  <c r="I110" i="1" a="1"/>
  <c r="I110" i="1" s="1"/>
  <c r="I483" i="1" a="1"/>
  <c r="I483" i="1" s="1"/>
  <c r="I521" i="1" a="1"/>
  <c r="I521" i="1" s="1"/>
  <c r="I108" i="1" a="1"/>
  <c r="I108" i="1" s="1"/>
  <c r="I109" i="1" a="1"/>
  <c r="I109" i="1" s="1"/>
  <c r="I308" i="1" a="1"/>
  <c r="I308" i="1" s="1"/>
  <c r="I105" i="1" a="1"/>
  <c r="I105" i="1" s="1"/>
  <c r="I351" i="1" a="1"/>
  <c r="I351" i="1" s="1"/>
  <c r="I107" i="1" a="1"/>
  <c r="I107" i="1" s="1"/>
  <c r="I185" i="1" a="1"/>
  <c r="I185" i="1" s="1"/>
  <c r="I183" i="1" a="1"/>
  <c r="I183" i="1" s="1"/>
  <c r="I306" i="1" a="1"/>
  <c r="I306" i="1" s="1"/>
  <c r="I39" i="1" a="1"/>
  <c r="I39" i="1" s="1"/>
  <c r="I359" i="1" a="1"/>
  <c r="I359" i="1" s="1"/>
  <c r="I423" i="1" a="1"/>
  <c r="I423" i="1" s="1"/>
  <c r="I453" i="1" a="1"/>
  <c r="I453" i="1" s="1"/>
  <c r="I27" i="1" a="1"/>
  <c r="I27" i="1" s="1"/>
  <c r="I240" i="1" a="1"/>
  <c r="I240" i="1" s="1"/>
  <c r="I166" i="1" a="1"/>
  <c r="I166" i="1" s="1"/>
  <c r="I103" i="1" a="1"/>
  <c r="I103" i="1" s="1"/>
  <c r="I307" i="1" a="1"/>
  <c r="I307" i="1" s="1"/>
  <c r="I474" i="1" a="1"/>
  <c r="I474" i="1" s="1"/>
  <c r="I175" i="1" a="1"/>
  <c r="I175" i="1" s="1"/>
  <c r="I470" i="1" a="1"/>
  <c r="I470" i="1" s="1"/>
  <c r="I219" i="1" a="1"/>
  <c r="I219" i="1" s="1"/>
  <c r="I449" i="1" a="1"/>
  <c r="I449" i="1" s="1"/>
  <c r="I305" i="1" a="1"/>
  <c r="I305" i="1" s="1"/>
  <c r="I499" i="1" a="1"/>
  <c r="I499" i="1" s="1"/>
  <c r="I53" i="1" a="1"/>
  <c r="I53" i="1" s="1"/>
  <c r="I354" i="1" a="1"/>
  <c r="I354" i="1" s="1"/>
  <c r="I101" i="1" a="1"/>
  <c r="I101" i="1" s="1"/>
  <c r="I100" i="1" a="1"/>
  <c r="I100" i="1" s="1"/>
  <c r="I99" i="1" a="1"/>
  <c r="I99" i="1" s="1"/>
  <c r="I160" i="1" a="1"/>
  <c r="I160" i="1" s="1"/>
  <c r="I337" i="1" a="1"/>
  <c r="I337" i="1" s="1"/>
  <c r="I304" i="1" a="1"/>
  <c r="I304" i="1" s="1"/>
  <c r="I302" i="1" a="1"/>
  <c r="I302" i="1" s="1"/>
  <c r="I405" i="1" a="1"/>
  <c r="I405" i="1" s="1"/>
  <c r="I303" i="1" a="1"/>
  <c r="I303" i="1" s="1"/>
  <c r="I513" i="1" a="1"/>
  <c r="I513" i="1" s="1"/>
  <c r="I349" i="1" a="1"/>
  <c r="I349" i="1" s="1"/>
  <c r="I461" i="1" a="1"/>
  <c r="I461" i="1" s="1"/>
  <c r="I458" i="1" a="1"/>
  <c r="I458" i="1" s="1"/>
  <c r="I181" i="1" a="1"/>
  <c r="I181" i="1" s="1"/>
  <c r="I12" i="1" a="1"/>
  <c r="I12" i="1" s="1"/>
  <c r="I16" i="1" a="1"/>
  <c r="I16" i="1" s="1"/>
  <c r="I229" i="1" a="1"/>
  <c r="I229" i="1" s="1"/>
  <c r="I375" i="1" a="1"/>
  <c r="I375" i="1" s="1"/>
  <c r="I257" i="1" a="1"/>
  <c r="I257" i="1" s="1"/>
  <c r="I95" i="1" a="1"/>
  <c r="I95" i="1" s="1"/>
  <c r="I244" i="1" a="1"/>
  <c r="I244" i="1" s="1"/>
  <c r="I213" i="1" a="1"/>
  <c r="I213" i="1" s="1"/>
  <c r="I442" i="1" a="1"/>
  <c r="I442" i="1" s="1"/>
  <c r="I415" i="1" a="1"/>
  <c r="I415" i="1" s="1"/>
  <c r="I301" i="1" a="1"/>
  <c r="I301" i="1" s="1"/>
  <c r="I92" i="1" a="1"/>
  <c r="I92" i="1" s="1"/>
  <c r="I96" i="1" a="1"/>
  <c r="I96" i="1" s="1"/>
  <c r="I459" i="1" a="1"/>
  <c r="I459" i="1" s="1"/>
  <c r="I97" i="1" a="1"/>
  <c r="I97" i="1" s="1"/>
  <c r="I25" i="1" a="1"/>
  <c r="I25" i="1" s="1"/>
  <c r="I157" i="1" a="1"/>
  <c r="I157" i="1" s="1"/>
  <c r="I223" i="1" a="1"/>
  <c r="I223" i="1" s="1"/>
  <c r="I217" i="1" a="1"/>
  <c r="I217" i="1" s="1"/>
  <c r="I486" i="1" a="1"/>
  <c r="I486" i="1" s="1"/>
  <c r="I93" i="1" a="1"/>
  <c r="I93" i="1" s="1"/>
  <c r="I421" i="1" a="1"/>
  <c r="I421" i="1" s="1"/>
  <c r="I186" i="1" a="1"/>
  <c r="I186" i="1" s="1"/>
  <c r="I201" i="1" a="1"/>
  <c r="I201" i="1" s="1"/>
  <c r="I199" i="1" a="1"/>
  <c r="I199" i="1" s="1"/>
  <c r="I248" i="1" a="1"/>
  <c r="I248" i="1" s="1"/>
  <c r="I300" i="1" a="1"/>
  <c r="I300" i="1" s="1"/>
  <c r="I98" i="1" a="1"/>
  <c r="I98" i="1" s="1"/>
  <c r="I155" i="1" a="1"/>
  <c r="I155" i="1" s="1"/>
  <c r="I424" i="1" a="1"/>
  <c r="I424" i="1" s="1"/>
  <c r="I443" i="1" a="1"/>
  <c r="I443" i="1" s="1"/>
  <c r="I335" i="1" a="1"/>
  <c r="I335" i="1" s="1"/>
  <c r="I404" i="1" a="1"/>
  <c r="I404" i="1" s="1"/>
  <c r="I519" i="1" a="1"/>
  <c r="I519" i="1" s="1"/>
  <c r="I22" i="1" a="1"/>
  <c r="I22" i="1" s="1"/>
  <c r="I40" i="1" a="1"/>
  <c r="I40" i="1" s="1"/>
  <c r="I29" i="1" a="1"/>
  <c r="I29" i="1" s="1"/>
  <c r="I298" i="1" a="1"/>
  <c r="I298" i="1" s="1"/>
  <c r="I90" i="1" a="1"/>
  <c r="I90" i="1" s="1"/>
  <c r="I408" i="1" a="1"/>
  <c r="I408" i="1" s="1"/>
  <c r="I192" i="1" a="1"/>
  <c r="I192" i="1" s="1"/>
  <c r="I235" i="1" a="1"/>
  <c r="I235" i="1" s="1"/>
  <c r="I297" i="1" a="1"/>
  <c r="I297" i="1" s="1"/>
  <c r="I520" i="1" a="1"/>
  <c r="I520" i="1" s="1"/>
  <c r="I91" i="1" a="1"/>
  <c r="I91" i="1" s="1"/>
  <c r="I261" i="1" a="1"/>
  <c r="I261" i="1" s="1"/>
  <c r="I473" i="1" a="1"/>
  <c r="I473" i="1" s="1"/>
  <c r="I515" i="1" a="1"/>
  <c r="I515" i="1" s="1"/>
  <c r="I518" i="1" a="1"/>
  <c r="I518" i="1" s="1"/>
  <c r="I51" i="1" a="1"/>
  <c r="I51" i="1" s="1"/>
  <c r="I295" i="1" a="1"/>
  <c r="I295" i="1" s="1"/>
  <c r="I417" i="1" a="1"/>
  <c r="I417" i="1" s="1"/>
  <c r="I250" i="1" a="1"/>
  <c r="I250" i="1" s="1"/>
  <c r="I176" i="1" a="1"/>
  <c r="I176" i="1" s="1"/>
  <c r="I13" i="1" a="1"/>
  <c r="I13" i="1" s="1"/>
  <c r="I487" i="1" a="1"/>
  <c r="I487" i="1" s="1"/>
  <c r="I237" i="1" a="1"/>
  <c r="I237" i="1" s="1"/>
  <c r="I492" i="1" a="1"/>
  <c r="I492" i="1" s="1"/>
  <c r="I87" i="1" a="1"/>
  <c r="I87" i="1" s="1"/>
  <c r="I88" i="1" a="1"/>
  <c r="I88" i="1" s="1"/>
  <c r="I147" i="1" a="1"/>
  <c r="I147" i="1" s="1"/>
  <c r="I353" i="1" a="1"/>
  <c r="I353" i="1" s="1"/>
  <c r="I86" i="1" a="1"/>
  <c r="I86" i="1" s="1"/>
  <c r="I403" i="1" a="1"/>
  <c r="I403" i="1" s="1"/>
  <c r="I30" i="1" a="1"/>
  <c r="I30" i="1" s="1"/>
  <c r="I339" i="1" a="1"/>
  <c r="I339" i="1" s="1"/>
  <c r="I500" i="1" a="1"/>
  <c r="I500" i="1" s="1"/>
  <c r="I54" i="1" a="1"/>
  <c r="I54" i="1" s="1"/>
  <c r="I206" i="1" a="1"/>
  <c r="I206" i="1" s="1"/>
  <c r="I291" i="1" a="1"/>
  <c r="I291" i="1" s="1"/>
  <c r="I502" i="1" a="1"/>
  <c r="I502" i="1" s="1"/>
  <c r="I200" i="1" a="1"/>
  <c r="I200" i="1" s="1"/>
  <c r="I511" i="1" a="1"/>
  <c r="I511" i="1" s="1"/>
  <c r="I512" i="1" a="1"/>
  <c r="I512" i="1" s="1"/>
  <c r="I238" i="1" a="1"/>
  <c r="I238" i="1" s="1"/>
  <c r="I226" i="1" a="1"/>
  <c r="I226" i="1" s="1"/>
  <c r="I207" i="1" a="1"/>
  <c r="I207" i="1" s="1"/>
  <c r="I478" i="1" a="1"/>
  <c r="I478" i="1" s="1"/>
  <c r="I292" i="1" a="1"/>
  <c r="I292" i="1" s="1"/>
  <c r="I254" i="1" a="1"/>
  <c r="I254" i="1" s="1"/>
  <c r="I368" i="1" a="1"/>
  <c r="I368" i="1" s="1"/>
  <c r="I392" i="1" a="1"/>
  <c r="I392" i="1" s="1"/>
  <c r="I376" i="1" a="1"/>
  <c r="I376" i="1" s="1"/>
  <c r="I290" i="1" a="1"/>
  <c r="I290" i="1" s="1"/>
  <c r="I293" i="1" a="1"/>
  <c r="I293" i="1" s="1"/>
  <c r="I288" i="1" a="1"/>
  <c r="I288" i="1" s="1"/>
  <c r="I287" i="1" a="1"/>
  <c r="I287" i="1" s="1"/>
  <c r="I174" i="1" a="1"/>
  <c r="I174" i="1" s="1"/>
  <c r="I360" i="1" a="1"/>
  <c r="I360" i="1" s="1"/>
  <c r="I52" i="1" a="1"/>
  <c r="I52" i="1" s="1"/>
  <c r="I427" i="1" a="1"/>
  <c r="I427" i="1" s="1"/>
  <c r="I82" i="1" a="1"/>
  <c r="I82" i="1" s="1"/>
  <c r="I435" i="1" a="1"/>
  <c r="I435" i="1" s="1"/>
  <c r="I210" i="1" a="1"/>
  <c r="I210" i="1" s="1"/>
  <c r="I83" i="1" a="1"/>
  <c r="I83" i="1" s="1"/>
  <c r="I340" i="1" a="1"/>
  <c r="I340" i="1" s="1"/>
  <c r="I158" i="1" a="1"/>
  <c r="I158" i="1" s="1"/>
  <c r="I80" i="1" a="1"/>
  <c r="I80" i="1" s="1"/>
  <c r="I205" i="1" a="1"/>
  <c r="I205" i="1" s="1"/>
  <c r="I168" i="1" a="1"/>
  <c r="I168" i="1" s="1"/>
  <c r="I180" i="1" a="1"/>
  <c r="I180" i="1" s="1"/>
  <c r="I81" i="1" a="1"/>
  <c r="I81" i="1" s="1"/>
  <c r="I32" i="1" a="1"/>
  <c r="I32" i="1" s="1"/>
  <c r="I85" i="1" a="1"/>
  <c r="I85" i="1" s="1"/>
  <c r="I341" i="1" a="1"/>
  <c r="I341" i="1" s="1"/>
  <c r="I322" i="1" a="1"/>
  <c r="I322" i="1" s="1"/>
  <c r="I47" i="1" a="1"/>
  <c r="I47" i="1" s="1"/>
  <c r="I14" i="1" a="1"/>
  <c r="I14" i="1" s="1"/>
  <c r="I283" i="1" a="1"/>
  <c r="I283" i="1" s="1"/>
  <c r="I452" i="1" a="1"/>
  <c r="I452" i="1" s="1"/>
  <c r="I161" i="1" a="1"/>
  <c r="I161" i="1" s="1"/>
  <c r="I246" i="1" a="1"/>
  <c r="I246" i="1" s="1"/>
  <c r="I173" i="1" a="1"/>
  <c r="I173" i="1" s="1"/>
  <c r="I77" i="1" a="1"/>
  <c r="I77" i="1" s="1"/>
  <c r="I491" i="1" a="1"/>
  <c r="I491" i="1" s="1"/>
  <c r="I45" i="1" a="1"/>
  <c r="I45" i="1" s="1"/>
  <c r="I78" i="1" a="1"/>
  <c r="I78" i="1" s="1"/>
  <c r="I472" i="1" a="1"/>
  <c r="I472" i="1" s="1"/>
  <c r="I410" i="1" a="1"/>
  <c r="I410" i="1" s="1"/>
  <c r="I76" i="1" a="1"/>
  <c r="I76" i="1" s="1"/>
  <c r="I286" i="1" a="1"/>
  <c r="I286" i="1" s="1"/>
  <c r="I284" i="1" a="1"/>
  <c r="I284" i="1" s="1"/>
  <c r="I285" i="1" a="1"/>
  <c r="I285" i="1" s="1"/>
  <c r="I508" i="1" a="1"/>
  <c r="I508" i="1" s="1"/>
  <c r="I249" i="1" a="1"/>
  <c r="I249" i="1" s="1"/>
  <c r="I146" i="1" a="1"/>
  <c r="I146" i="1" s="1"/>
  <c r="I358" i="1" a="1"/>
  <c r="I358" i="1" s="1"/>
  <c r="I282" i="1" a="1"/>
  <c r="I282" i="1" s="1"/>
  <c r="I504" i="1" a="1"/>
  <c r="I504" i="1" s="1"/>
  <c r="I72" i="1" a="1"/>
  <c r="I72" i="1" s="1"/>
  <c r="I507" i="1" a="1"/>
  <c r="I507" i="1" s="1"/>
  <c r="I489" i="1" a="1"/>
  <c r="I489" i="1" s="1"/>
  <c r="I395" i="1" a="1"/>
  <c r="I395" i="1" s="1"/>
  <c r="I74" i="1" a="1"/>
  <c r="I74" i="1" s="1"/>
  <c r="I242" i="1" a="1"/>
  <c r="I242" i="1" s="1"/>
  <c r="I34" i="1" a="1"/>
  <c r="I34" i="1" s="1"/>
  <c r="I274" i="1" a="1"/>
  <c r="I274" i="1" s="1"/>
  <c r="I281" i="1" a="1"/>
  <c r="I281" i="1" s="1"/>
  <c r="I4" i="1" a="1"/>
  <c r="I4" i="1" s="1"/>
  <c r="I505" i="1" a="1"/>
  <c r="I505" i="1" s="1"/>
  <c r="I477" i="1" a="1"/>
  <c r="I477" i="1" s="1"/>
  <c r="I495" i="1" a="1"/>
  <c r="I495" i="1" s="1"/>
  <c r="I130" i="1" a="1"/>
  <c r="I130" i="1" s="1"/>
  <c r="I128" i="1" a="1"/>
  <c r="I128" i="1" s="1"/>
  <c r="I19" i="1" a="1"/>
  <c r="I19" i="1" s="1"/>
  <c r="I151" i="1" a="1"/>
  <c r="I151" i="1" s="1"/>
  <c r="I455" i="1" a="1"/>
  <c r="I455" i="1" s="1"/>
  <c r="I441" i="1" a="1"/>
  <c r="I441" i="1" s="1"/>
  <c r="I436" i="1" a="1"/>
  <c r="I436" i="1" s="1"/>
  <c r="I73" i="1" a="1"/>
  <c r="I73" i="1" s="1"/>
  <c r="I430" i="1" a="1"/>
  <c r="I430" i="1" s="1"/>
  <c r="I390" i="1" a="1"/>
  <c r="I390" i="1" s="1"/>
  <c r="I225" i="1" a="1"/>
  <c r="I225" i="1" s="1"/>
  <c r="I245" i="1" a="1"/>
  <c r="I245" i="1" s="1"/>
  <c r="I400" i="1" a="1"/>
  <c r="I400" i="1" s="1"/>
  <c r="I365" i="1" a="1"/>
  <c r="I365" i="1" s="1"/>
  <c r="I172" i="1" a="1"/>
  <c r="I172" i="1" s="1"/>
  <c r="I381" i="1" a="1"/>
  <c r="I381" i="1" s="1"/>
  <c r="I70" i="1" a="1"/>
  <c r="I70" i="1" s="1"/>
  <c r="I5" i="1" a="1"/>
  <c r="I5" i="1" s="1"/>
  <c r="I398" i="1" a="1"/>
  <c r="I398" i="1" s="1"/>
  <c r="I471" i="1" a="1"/>
  <c r="I471" i="1" s="1"/>
  <c r="I279" i="1" a="1"/>
  <c r="I279" i="1" s="1"/>
  <c r="I71" i="1" a="1"/>
  <c r="I71" i="1" s="1"/>
  <c r="I278" i="1" a="1"/>
  <c r="I278" i="1" s="1"/>
  <c r="I253" i="1" a="1"/>
  <c r="I253" i="1" s="1"/>
  <c r="I439" i="1" a="1"/>
  <c r="I439" i="1" s="1"/>
  <c r="I164" i="1" a="1"/>
  <c r="I164" i="1" s="1"/>
  <c r="I280" i="1" a="1"/>
  <c r="I280" i="1" s="1"/>
  <c r="I270" i="1" a="1"/>
  <c r="I270" i="1" s="1"/>
  <c r="I69" i="1" a="1"/>
  <c r="I69" i="1" s="1"/>
  <c r="I67" i="1" a="1"/>
  <c r="I67" i="1" s="1"/>
  <c r="I188" i="1" a="1"/>
  <c r="I188" i="1" s="1"/>
  <c r="I463" i="1" a="1"/>
  <c r="I463" i="1" s="1"/>
  <c r="I41" i="1" a="1"/>
  <c r="I41" i="1" s="1"/>
  <c r="I204" i="1" a="1"/>
  <c r="I204" i="1" s="1"/>
  <c r="I191" i="1" a="1"/>
  <c r="I191" i="1" s="1"/>
  <c r="I260" i="1" a="1"/>
  <c r="I260" i="1" s="1"/>
  <c r="I21" i="1" a="1"/>
  <c r="I21" i="1" s="1"/>
  <c r="I355" i="1" a="1"/>
  <c r="I355" i="1" s="1"/>
  <c r="I214" i="1" a="1"/>
  <c r="I214" i="1" s="1"/>
  <c r="I68" i="1" a="1"/>
  <c r="I68" i="1" s="1"/>
  <c r="I378" i="1" a="1"/>
  <c r="I378" i="1" s="1"/>
  <c r="I275" i="1" a="1"/>
  <c r="I275" i="1" s="1"/>
  <c r="I444" i="1" a="1"/>
  <c r="I444" i="1" s="1"/>
  <c r="I262" i="1" a="1"/>
  <c r="I262" i="1" s="1"/>
  <c r="I277" i="1" a="1"/>
  <c r="I277" i="1" s="1"/>
  <c r="I66" i="1" a="1"/>
  <c r="I66" i="1" s="1"/>
  <c r="I64" i="1" a="1"/>
  <c r="I64" i="1" s="1"/>
  <c r="I411" i="1" a="1"/>
  <c r="I411" i="1" s="1"/>
  <c r="I177" i="1" a="1"/>
  <c r="I177" i="1" s="1"/>
  <c r="I169" i="1" a="1"/>
  <c r="I169" i="1" s="1"/>
  <c r="I336" i="1" a="1"/>
  <c r="I336" i="1" s="1"/>
  <c r="I276" i="1" a="1"/>
  <c r="I276" i="1" s="1"/>
  <c r="I256" i="1" a="1"/>
  <c r="I256" i="1" s="1"/>
  <c r="I445" i="1" a="1"/>
  <c r="I445" i="1" s="1"/>
  <c r="I62" i="1" a="1"/>
  <c r="I62" i="1" s="1"/>
  <c r="I65" i="1" a="1"/>
  <c r="I65" i="1" s="1"/>
  <c r="I387" i="1" a="1"/>
  <c r="I387" i="1" s="1"/>
  <c r="I35" i="1" a="1"/>
  <c r="I35" i="1" s="1"/>
  <c r="I63" i="1" a="1"/>
  <c r="I63" i="1" s="1"/>
  <c r="I468" i="1" a="1"/>
  <c r="I468" i="1" s="1"/>
  <c r="I385" i="1" a="1"/>
  <c r="I385" i="1" s="1"/>
  <c r="I46" i="1" a="1"/>
  <c r="I46" i="1" s="1"/>
  <c r="I218" i="1" a="1"/>
  <c r="I218" i="1" s="1"/>
  <c r="I15" i="1" a="1"/>
  <c r="I15" i="1" s="1"/>
  <c r="I60" i="1" a="1"/>
  <c r="I60" i="1" s="1"/>
  <c r="I6" i="1" a="1"/>
  <c r="I6" i="1" s="1"/>
  <c r="I432" i="1" a="1"/>
  <c r="I432" i="1" s="1"/>
  <c r="D588" i="1" l="1"/>
  <c r="E588" i="1"/>
  <c r="D580" i="1"/>
  <c r="E580" i="1"/>
  <c r="D573" i="1"/>
  <c r="E573" i="1"/>
  <c r="D565" i="1"/>
  <c r="E565" i="1"/>
  <c r="D557" i="1"/>
  <c r="E557" i="1"/>
  <c r="D550" i="1"/>
  <c r="E550" i="1"/>
  <c r="D543" i="1"/>
  <c r="E543" i="1"/>
  <c r="D535" i="1"/>
  <c r="E535" i="1"/>
  <c r="D527" i="1"/>
  <c r="E527" i="1"/>
  <c r="E75" i="1"/>
  <c r="D75" i="1"/>
  <c r="E215" i="1"/>
  <c r="D215" i="1"/>
  <c r="E318" i="1"/>
  <c r="D318" i="1"/>
  <c r="E60" i="1"/>
  <c r="D60" i="1"/>
  <c r="E35" i="1"/>
  <c r="D35" i="1"/>
  <c r="E169" i="1"/>
  <c r="D169" i="1"/>
  <c r="D275" i="1"/>
  <c r="E275" i="1"/>
  <c r="D204" i="1"/>
  <c r="E204" i="1"/>
  <c r="D164" i="1"/>
  <c r="E164" i="1"/>
  <c r="E5" i="1"/>
  <c r="D5" i="1"/>
  <c r="D225" i="1"/>
  <c r="E225" i="1"/>
  <c r="D19" i="1"/>
  <c r="E19" i="1"/>
  <c r="D274" i="1"/>
  <c r="E274" i="1"/>
  <c r="D504" i="1"/>
  <c r="E504" i="1"/>
  <c r="E286" i="1"/>
  <c r="D286" i="1"/>
  <c r="D173" i="1"/>
  <c r="E173" i="1"/>
  <c r="D341" i="1"/>
  <c r="E341" i="1"/>
  <c r="D158" i="1"/>
  <c r="E158" i="1"/>
  <c r="E52" i="1"/>
  <c r="D52" i="1"/>
  <c r="D392" i="1"/>
  <c r="E392" i="1"/>
  <c r="D512" i="1"/>
  <c r="E512" i="1"/>
  <c r="D339" i="1"/>
  <c r="E339" i="1"/>
  <c r="D492" i="1"/>
  <c r="E492" i="1"/>
  <c r="E51" i="1"/>
  <c r="D51" i="1"/>
  <c r="D235" i="1"/>
  <c r="E235" i="1"/>
  <c r="D22" i="1"/>
  <c r="E22" i="1"/>
  <c r="D98" i="1"/>
  <c r="E98" i="1"/>
  <c r="D486" i="1"/>
  <c r="E486" i="1"/>
  <c r="D96" i="1"/>
  <c r="E96" i="1"/>
  <c r="D257" i="1"/>
  <c r="E257" i="1"/>
  <c r="E349" i="1"/>
  <c r="D349" i="1"/>
  <c r="D160" i="1"/>
  <c r="E160" i="1"/>
  <c r="D449" i="1"/>
  <c r="E449" i="1"/>
  <c r="E240" i="1"/>
  <c r="D240" i="1"/>
  <c r="E185" i="1"/>
  <c r="D185" i="1"/>
  <c r="D521" i="1"/>
  <c r="E521" i="1"/>
  <c r="D465" i="1"/>
  <c r="E465" i="1"/>
  <c r="D476" i="1"/>
  <c r="E476" i="1"/>
  <c r="D11" i="1"/>
  <c r="E11" i="1"/>
  <c r="E231" i="1"/>
  <c r="D231" i="1"/>
  <c r="E154" i="1"/>
  <c r="D154" i="1"/>
  <c r="D482" i="1"/>
  <c r="E482" i="1"/>
  <c r="D145" i="1"/>
  <c r="E145" i="1"/>
  <c r="D402" i="1"/>
  <c r="E402" i="1"/>
  <c r="D316" i="1"/>
  <c r="E316" i="1"/>
  <c r="D374" i="1"/>
  <c r="E374" i="1"/>
  <c r="E263" i="1"/>
  <c r="D263" i="1"/>
  <c r="E193" i="1"/>
  <c r="D193" i="1"/>
  <c r="D26" i="1"/>
  <c r="E26" i="1"/>
  <c r="D156" i="1"/>
  <c r="E156" i="1"/>
  <c r="D321" i="1"/>
  <c r="E321" i="1"/>
  <c r="D498" i="1"/>
  <c r="E498" i="1"/>
  <c r="E506" i="1"/>
  <c r="D506" i="1"/>
  <c r="E132" i="1"/>
  <c r="D132" i="1"/>
  <c r="E396" i="1"/>
  <c r="D396" i="1"/>
  <c r="D197" i="1"/>
  <c r="E197" i="1"/>
  <c r="D211" i="1"/>
  <c r="E211" i="1"/>
  <c r="D401" i="1"/>
  <c r="E401" i="1"/>
  <c r="D516" i="1"/>
  <c r="E516" i="1"/>
  <c r="D366" i="1"/>
  <c r="E366" i="1"/>
  <c r="E342" i="1"/>
  <c r="D342" i="1"/>
  <c r="D189" i="1"/>
  <c r="E189" i="1"/>
  <c r="E333" i="1"/>
  <c r="D333" i="1"/>
  <c r="D329" i="1"/>
  <c r="E329" i="1"/>
  <c r="D57" i="1"/>
  <c r="E57" i="1"/>
  <c r="D485" i="1"/>
  <c r="E485" i="1"/>
  <c r="D587" i="1"/>
  <c r="E587" i="1"/>
  <c r="D579" i="1"/>
  <c r="E579" i="1"/>
  <c r="D572" i="1"/>
  <c r="E572" i="1"/>
  <c r="D564" i="1"/>
  <c r="E564" i="1"/>
  <c r="D549" i="1"/>
  <c r="E549" i="1"/>
  <c r="D542" i="1"/>
  <c r="E542" i="1"/>
  <c r="D534" i="1"/>
  <c r="E534" i="1"/>
  <c r="D526" i="1"/>
  <c r="E526" i="1"/>
  <c r="D184" i="1"/>
  <c r="E184" i="1"/>
  <c r="D94" i="1"/>
  <c r="E94" i="1"/>
  <c r="E131" i="1"/>
  <c r="D131" i="1"/>
  <c r="D15" i="1"/>
  <c r="E15" i="1"/>
  <c r="D387" i="1"/>
  <c r="E387" i="1"/>
  <c r="E177" i="1"/>
  <c r="D177" i="1"/>
  <c r="D378" i="1"/>
  <c r="E378" i="1"/>
  <c r="D41" i="1"/>
  <c r="E41" i="1"/>
  <c r="D439" i="1"/>
  <c r="E439" i="1"/>
  <c r="D70" i="1"/>
  <c r="E70" i="1"/>
  <c r="D390" i="1"/>
  <c r="E390" i="1"/>
  <c r="D128" i="1"/>
  <c r="E128" i="1"/>
  <c r="D34" i="1"/>
  <c r="E34" i="1"/>
  <c r="D282" i="1"/>
  <c r="E282" i="1"/>
  <c r="E76" i="1"/>
  <c r="D76" i="1"/>
  <c r="E246" i="1"/>
  <c r="D246" i="1"/>
  <c r="D85" i="1"/>
  <c r="E85" i="1"/>
  <c r="D360" i="1"/>
  <c r="E360" i="1"/>
  <c r="D368" i="1"/>
  <c r="E368" i="1"/>
  <c r="D511" i="1"/>
  <c r="E511" i="1"/>
  <c r="D30" i="1"/>
  <c r="E30" i="1"/>
  <c r="D237" i="1"/>
  <c r="E237" i="1"/>
  <c r="D518" i="1"/>
  <c r="E518" i="1"/>
  <c r="D519" i="1"/>
  <c r="E519" i="1"/>
  <c r="D300" i="1"/>
  <c r="E300" i="1"/>
  <c r="D217" i="1"/>
  <c r="E217" i="1"/>
  <c r="E92" i="1"/>
  <c r="D92" i="1"/>
  <c r="D375" i="1"/>
  <c r="E375" i="1"/>
  <c r="D513" i="1"/>
  <c r="E513" i="1"/>
  <c r="E99" i="1"/>
  <c r="D99" i="1"/>
  <c r="D219" i="1"/>
  <c r="E219" i="1"/>
  <c r="E27" i="1"/>
  <c r="D27" i="1"/>
  <c r="D107" i="1"/>
  <c r="E107" i="1"/>
  <c r="E483" i="1"/>
  <c r="D483" i="1"/>
  <c r="D38" i="1"/>
  <c r="E38" i="1"/>
  <c r="D159" i="1"/>
  <c r="E159" i="1"/>
  <c r="D198" i="1"/>
  <c r="E198" i="1"/>
  <c r="D406" i="1"/>
  <c r="E406" i="1"/>
  <c r="D379" i="1"/>
  <c r="E379" i="1"/>
  <c r="D18" i="1"/>
  <c r="E18" i="1"/>
  <c r="D338" i="1"/>
  <c r="E338" i="1"/>
  <c r="E420" i="1"/>
  <c r="D420" i="1"/>
  <c r="E255" i="1"/>
  <c r="D255" i="1"/>
  <c r="D422" i="1"/>
  <c r="E422" i="1"/>
  <c r="E412" i="1"/>
  <c r="D412" i="1"/>
  <c r="D17" i="1"/>
  <c r="E17" i="1"/>
  <c r="E216" i="1"/>
  <c r="D216" i="1"/>
  <c r="D319" i="1"/>
  <c r="E319" i="1"/>
  <c r="D268" i="1"/>
  <c r="E268" i="1"/>
  <c r="D24" i="1"/>
  <c r="E24" i="1"/>
  <c r="D212" i="1"/>
  <c r="E212" i="1"/>
  <c r="D31" i="1"/>
  <c r="E31" i="1"/>
  <c r="D8" i="1"/>
  <c r="E8" i="1"/>
  <c r="E389" i="1"/>
  <c r="D389" i="1"/>
  <c r="D152" i="1"/>
  <c r="E152" i="1"/>
  <c r="D409" i="1"/>
  <c r="E409" i="1"/>
  <c r="D419" i="1"/>
  <c r="E419" i="1"/>
  <c r="D371" i="1"/>
  <c r="E371" i="1"/>
  <c r="D433" i="1"/>
  <c r="E433" i="1"/>
  <c r="D517" i="1"/>
  <c r="E517" i="1"/>
  <c r="E364" i="1"/>
  <c r="D364" i="1"/>
  <c r="D352" i="1"/>
  <c r="E352" i="1"/>
  <c r="D327" i="1"/>
  <c r="E327" i="1"/>
  <c r="D179" i="1"/>
  <c r="E179" i="1"/>
  <c r="D586" i="1"/>
  <c r="E586" i="1"/>
  <c r="D578" i="1"/>
  <c r="E578" i="1"/>
  <c r="D571" i="1"/>
  <c r="E571" i="1"/>
  <c r="D563" i="1"/>
  <c r="E563" i="1"/>
  <c r="D556" i="1"/>
  <c r="E556" i="1"/>
  <c r="D548" i="1"/>
  <c r="E548" i="1"/>
  <c r="D541" i="1"/>
  <c r="E541" i="1"/>
  <c r="D533" i="1"/>
  <c r="E533" i="1"/>
  <c r="D525" i="1"/>
  <c r="E525" i="1"/>
  <c r="D79" i="1"/>
  <c r="E79" i="1"/>
  <c r="D299" i="1"/>
  <c r="E299" i="1"/>
  <c r="D165" i="1"/>
  <c r="E165" i="1"/>
  <c r="D218" i="1"/>
  <c r="E218" i="1"/>
  <c r="D65" i="1"/>
  <c r="E65" i="1"/>
  <c r="D411" i="1"/>
  <c r="E411" i="1"/>
  <c r="E68" i="1"/>
  <c r="D68" i="1"/>
  <c r="D463" i="1"/>
  <c r="E463" i="1"/>
  <c r="D253" i="1"/>
  <c r="E253" i="1"/>
  <c r="E381" i="1"/>
  <c r="D381" i="1"/>
  <c r="D430" i="1"/>
  <c r="E430" i="1"/>
  <c r="D130" i="1"/>
  <c r="E130" i="1"/>
  <c r="D242" i="1"/>
  <c r="E242" i="1"/>
  <c r="E358" i="1"/>
  <c r="D358" i="1"/>
  <c r="D410" i="1"/>
  <c r="E410" i="1"/>
  <c r="E161" i="1"/>
  <c r="D161" i="1"/>
  <c r="D32" i="1"/>
  <c r="E32" i="1"/>
  <c r="D340" i="1"/>
  <c r="E340" i="1"/>
  <c r="D174" i="1"/>
  <c r="E174" i="1"/>
  <c r="E254" i="1"/>
  <c r="D254" i="1"/>
  <c r="E200" i="1"/>
  <c r="D200" i="1"/>
  <c r="D403" i="1"/>
  <c r="E403" i="1"/>
  <c r="D487" i="1"/>
  <c r="E487" i="1"/>
  <c r="D515" i="1"/>
  <c r="E515" i="1"/>
  <c r="D192" i="1"/>
  <c r="E192" i="1"/>
  <c r="D404" i="1"/>
  <c r="E404" i="1"/>
  <c r="D248" i="1"/>
  <c r="E248" i="1"/>
  <c r="D223" i="1"/>
  <c r="E223" i="1"/>
  <c r="E301" i="1"/>
  <c r="D301" i="1"/>
  <c r="D229" i="1"/>
  <c r="E229" i="1"/>
  <c r="D303" i="1"/>
  <c r="E303" i="1"/>
  <c r="E100" i="1"/>
  <c r="D100" i="1"/>
  <c r="D470" i="1"/>
  <c r="E470" i="1"/>
  <c r="D453" i="1"/>
  <c r="E453" i="1"/>
  <c r="D110" i="1"/>
  <c r="E110" i="1"/>
  <c r="D37" i="1"/>
  <c r="E37" i="1"/>
  <c r="D182" i="1"/>
  <c r="E182" i="1"/>
  <c r="E294" i="1"/>
  <c r="D294" i="1"/>
  <c r="D10" i="1"/>
  <c r="E10" i="1"/>
  <c r="D104" i="1"/>
  <c r="E104" i="1"/>
  <c r="E224" i="1"/>
  <c r="D224" i="1"/>
  <c r="D269" i="1"/>
  <c r="E269" i="1"/>
  <c r="E373" i="1"/>
  <c r="D373" i="1"/>
  <c r="E84" i="1"/>
  <c r="D84" i="1"/>
  <c r="D480" i="1"/>
  <c r="E480" i="1"/>
  <c r="D241" i="1"/>
  <c r="E241" i="1"/>
  <c r="D42" i="1"/>
  <c r="E42" i="1"/>
  <c r="D462" i="1"/>
  <c r="E462" i="1"/>
  <c r="D451" i="1"/>
  <c r="E451" i="1"/>
  <c r="D344" i="1"/>
  <c r="E344" i="1"/>
  <c r="E388" i="1"/>
  <c r="D388" i="1"/>
  <c r="D134" i="1"/>
  <c r="E134" i="1"/>
  <c r="D129" i="1"/>
  <c r="E129" i="1"/>
  <c r="D133" i="1"/>
  <c r="E133" i="1"/>
  <c r="E334" i="1"/>
  <c r="D334" i="1"/>
  <c r="D136" i="1"/>
  <c r="E136" i="1"/>
  <c r="E460" i="1"/>
  <c r="D460" i="1"/>
  <c r="E325" i="1"/>
  <c r="D325" i="1"/>
  <c r="D384" i="1"/>
  <c r="E384" i="1"/>
  <c r="D367" i="1"/>
  <c r="E367" i="1"/>
  <c r="D144" i="1"/>
  <c r="E144" i="1"/>
  <c r="D190" i="1"/>
  <c r="E190" i="1"/>
  <c r="E140" i="1"/>
  <c r="D140" i="1"/>
  <c r="E475" i="1"/>
  <c r="D475" i="1"/>
  <c r="D48" i="1"/>
  <c r="E48" i="1"/>
  <c r="D585" i="1"/>
  <c r="E585" i="1"/>
  <c r="D577" i="1"/>
  <c r="E577" i="1"/>
  <c r="D570" i="1"/>
  <c r="E570" i="1"/>
  <c r="D562" i="1"/>
  <c r="E562" i="1"/>
  <c r="D555" i="1"/>
  <c r="E555" i="1"/>
  <c r="D547" i="1"/>
  <c r="E547" i="1"/>
  <c r="D540" i="1"/>
  <c r="E540" i="1"/>
  <c r="D532" i="1"/>
  <c r="E532" i="1"/>
  <c r="D524" i="1"/>
  <c r="E524" i="1"/>
  <c r="D469" i="1"/>
  <c r="E469" i="1"/>
  <c r="D266" i="1"/>
  <c r="E266" i="1"/>
  <c r="D490" i="1"/>
  <c r="E490" i="1"/>
  <c r="D46" i="1"/>
  <c r="E46" i="1"/>
  <c r="D62" i="1"/>
  <c r="E62" i="1"/>
  <c r="D64" i="1"/>
  <c r="E64" i="1"/>
  <c r="D214" i="1"/>
  <c r="E214" i="1"/>
  <c r="D188" i="1"/>
  <c r="E188" i="1"/>
  <c r="D278" i="1"/>
  <c r="E278" i="1"/>
  <c r="D172" i="1"/>
  <c r="E172" i="1"/>
  <c r="D73" i="1"/>
  <c r="E73" i="1"/>
  <c r="D495" i="1"/>
  <c r="E495" i="1"/>
  <c r="D74" i="1"/>
  <c r="E74" i="1"/>
  <c r="D146" i="1"/>
  <c r="E146" i="1"/>
  <c r="D472" i="1"/>
  <c r="E472" i="1"/>
  <c r="E452" i="1"/>
  <c r="D452" i="1"/>
  <c r="D81" i="1"/>
  <c r="E81" i="1"/>
  <c r="E83" i="1"/>
  <c r="D83" i="1"/>
  <c r="E287" i="1"/>
  <c r="D287" i="1"/>
  <c r="D292" i="1"/>
  <c r="E292" i="1"/>
  <c r="D502" i="1"/>
  <c r="E502" i="1"/>
  <c r="D86" i="1"/>
  <c r="E86" i="1"/>
  <c r="E13" i="1"/>
  <c r="D13" i="1"/>
  <c r="D473" i="1"/>
  <c r="E473" i="1"/>
  <c r="D408" i="1"/>
  <c r="E408" i="1"/>
  <c r="D199" i="1"/>
  <c r="E199" i="1"/>
  <c r="D157" i="1"/>
  <c r="E157" i="1"/>
  <c r="D415" i="1"/>
  <c r="E415" i="1"/>
  <c r="D16" i="1"/>
  <c r="E16" i="1"/>
  <c r="E405" i="1"/>
  <c r="D405" i="1"/>
  <c r="D101" i="1"/>
  <c r="E101" i="1"/>
  <c r="D175" i="1"/>
  <c r="E175" i="1"/>
  <c r="D423" i="1"/>
  <c r="E423" i="1"/>
  <c r="D351" i="1"/>
  <c r="E351" i="1"/>
  <c r="D456" i="1"/>
  <c r="E456" i="1"/>
  <c r="D509" i="1"/>
  <c r="E509" i="1"/>
  <c r="D259" i="1"/>
  <c r="E259" i="1"/>
  <c r="D311" i="1"/>
  <c r="E311" i="1"/>
  <c r="E309" i="1"/>
  <c r="D309" i="1"/>
  <c r="D150" i="1"/>
  <c r="E150" i="1"/>
  <c r="D114" i="1"/>
  <c r="E114" i="1"/>
  <c r="D426" i="1"/>
  <c r="E426" i="1"/>
  <c r="D117" i="1"/>
  <c r="E117" i="1"/>
  <c r="D230" i="1"/>
  <c r="E230" i="1"/>
  <c r="D33" i="1"/>
  <c r="E33" i="1"/>
  <c r="E162" i="1"/>
  <c r="D162" i="1"/>
  <c r="D273" i="1"/>
  <c r="E273" i="1"/>
  <c r="D121" i="1"/>
  <c r="E121" i="1"/>
  <c r="D488" i="1"/>
  <c r="E488" i="1"/>
  <c r="E170" i="1"/>
  <c r="D170" i="1"/>
  <c r="E124" i="1"/>
  <c r="D124" i="1"/>
  <c r="D59" i="1"/>
  <c r="E59" i="1"/>
  <c r="D413" i="1"/>
  <c r="E413" i="1"/>
  <c r="E428" i="1"/>
  <c r="D428" i="1"/>
  <c r="D425" i="1"/>
  <c r="E425" i="1"/>
  <c r="D479" i="1"/>
  <c r="E479" i="1"/>
  <c r="D142" i="1"/>
  <c r="E142" i="1"/>
  <c r="D138" i="1"/>
  <c r="E138" i="1"/>
  <c r="D328" i="1"/>
  <c r="E328" i="1"/>
  <c r="D209" i="1"/>
  <c r="E209" i="1"/>
  <c r="D380" i="1"/>
  <c r="E380" i="1"/>
  <c r="D227" i="1"/>
  <c r="E227" i="1"/>
  <c r="D386" i="1"/>
  <c r="E386" i="1"/>
  <c r="D584" i="1"/>
  <c r="E584" i="1"/>
  <c r="D576" i="1"/>
  <c r="E576" i="1"/>
  <c r="D569" i="1"/>
  <c r="E569" i="1"/>
  <c r="D561" i="1"/>
  <c r="E561" i="1"/>
  <c r="D554" i="1"/>
  <c r="E554" i="1"/>
  <c r="D546" i="1"/>
  <c r="E546" i="1"/>
  <c r="D539" i="1"/>
  <c r="E539" i="1"/>
  <c r="D531" i="1"/>
  <c r="E531" i="1"/>
  <c r="D523" i="1"/>
  <c r="E523" i="1"/>
  <c r="D289" i="1"/>
  <c r="E289" i="1"/>
  <c r="D457" i="1"/>
  <c r="E457" i="1"/>
  <c r="D393" i="1"/>
  <c r="E393" i="1"/>
  <c r="D385" i="1"/>
  <c r="E385" i="1"/>
  <c r="D445" i="1"/>
  <c r="E445" i="1"/>
  <c r="D66" i="1"/>
  <c r="E66" i="1"/>
  <c r="D355" i="1"/>
  <c r="E355" i="1"/>
  <c r="E67" i="1"/>
  <c r="D67" i="1"/>
  <c r="D71" i="1"/>
  <c r="E71" i="1"/>
  <c r="E365" i="1"/>
  <c r="D365" i="1"/>
  <c r="E436" i="1"/>
  <c r="D436" i="1"/>
  <c r="D477" i="1"/>
  <c r="E477" i="1"/>
  <c r="D395" i="1"/>
  <c r="E395" i="1"/>
  <c r="D249" i="1"/>
  <c r="E249" i="1"/>
  <c r="D78" i="1"/>
  <c r="E78" i="1"/>
  <c r="D283" i="1"/>
  <c r="E283" i="1"/>
  <c r="D180" i="1"/>
  <c r="E180" i="1"/>
  <c r="D210" i="1"/>
  <c r="E210" i="1"/>
  <c r="D288" i="1"/>
  <c r="E288" i="1"/>
  <c r="D478" i="1"/>
  <c r="E478" i="1"/>
  <c r="D291" i="1"/>
  <c r="E291" i="1"/>
  <c r="D353" i="1"/>
  <c r="E353" i="1"/>
  <c r="D176" i="1"/>
  <c r="E176" i="1"/>
  <c r="D261" i="1"/>
  <c r="E261" i="1"/>
  <c r="D90" i="1"/>
  <c r="E90" i="1"/>
  <c r="D335" i="1"/>
  <c r="E335" i="1"/>
  <c r="D201" i="1"/>
  <c r="E201" i="1"/>
  <c r="D25" i="1"/>
  <c r="E25" i="1"/>
  <c r="D442" i="1"/>
  <c r="E442" i="1"/>
  <c r="D12" i="1"/>
  <c r="E12" i="1"/>
  <c r="D354" i="1"/>
  <c r="E354" i="1"/>
  <c r="D474" i="1"/>
  <c r="E474" i="1"/>
  <c r="D359" i="1"/>
  <c r="E359" i="1"/>
  <c r="D105" i="1"/>
  <c r="E105" i="1"/>
  <c r="D106" i="1"/>
  <c r="E106" i="1"/>
  <c r="D251" i="1"/>
  <c r="E251" i="1"/>
  <c r="D111" i="1"/>
  <c r="E111" i="1"/>
  <c r="D484" i="1"/>
  <c r="E484" i="1"/>
  <c r="D194" i="1"/>
  <c r="E194" i="1"/>
  <c r="D464" i="1"/>
  <c r="E464" i="1"/>
  <c r="E116" i="1"/>
  <c r="D116" i="1"/>
  <c r="D49" i="1"/>
  <c r="E49" i="1"/>
  <c r="D377" i="1"/>
  <c r="E377" i="1"/>
  <c r="D149" i="1"/>
  <c r="E149" i="1"/>
  <c r="D222" i="1"/>
  <c r="E222" i="1"/>
  <c r="D348" i="1"/>
  <c r="E348" i="1"/>
  <c r="D196" i="1"/>
  <c r="E196" i="1"/>
  <c r="D265" i="1"/>
  <c r="E265" i="1"/>
  <c r="D497" i="1"/>
  <c r="E497" i="1"/>
  <c r="D362" i="1"/>
  <c r="E362" i="1"/>
  <c r="D440" i="1"/>
  <c r="E440" i="1"/>
  <c r="D343" i="1"/>
  <c r="E343" i="1"/>
  <c r="D416" i="1"/>
  <c r="E416" i="1"/>
  <c r="D324" i="1"/>
  <c r="E324" i="1"/>
  <c r="D494" i="1"/>
  <c r="E494" i="1"/>
  <c r="E326" i="1"/>
  <c r="D326" i="1"/>
  <c r="E372" i="1"/>
  <c r="D372" i="1"/>
  <c r="D7" i="1"/>
  <c r="E7" i="1"/>
  <c r="D236" i="1"/>
  <c r="E236" i="1"/>
  <c r="D446" i="1"/>
  <c r="E446" i="1"/>
  <c r="E350" i="1"/>
  <c r="D350" i="1"/>
  <c r="E239" i="1"/>
  <c r="D239" i="1"/>
  <c r="D414" i="1"/>
  <c r="E414" i="1"/>
  <c r="E357" i="1"/>
  <c r="D357" i="1"/>
  <c r="D330" i="1"/>
  <c r="E330" i="1"/>
  <c r="E583" i="1"/>
  <c r="D583" i="1"/>
  <c r="E568" i="1"/>
  <c r="D568" i="1"/>
  <c r="E560" i="1"/>
  <c r="D560" i="1"/>
  <c r="E553" i="1"/>
  <c r="D553" i="1"/>
  <c r="E545" i="1"/>
  <c r="D545" i="1"/>
  <c r="E538" i="1"/>
  <c r="D538" i="1"/>
  <c r="E530" i="1"/>
  <c r="D530" i="1"/>
  <c r="E522" i="1"/>
  <c r="D522" i="1"/>
  <c r="D434" i="1"/>
  <c r="E434" i="1"/>
  <c r="D356" i="1"/>
  <c r="E356" i="1"/>
  <c r="E28" i="1"/>
  <c r="D28" i="1"/>
  <c r="D256" i="1"/>
  <c r="E256" i="1"/>
  <c r="D277" i="1"/>
  <c r="E277" i="1"/>
  <c r="E21" i="1"/>
  <c r="D21" i="1"/>
  <c r="D69" i="1"/>
  <c r="E69" i="1"/>
  <c r="E279" i="1"/>
  <c r="D279" i="1"/>
  <c r="D400" i="1"/>
  <c r="E400" i="1"/>
  <c r="D441" i="1"/>
  <c r="E441" i="1"/>
  <c r="D505" i="1"/>
  <c r="E505" i="1"/>
  <c r="D489" i="1"/>
  <c r="E489" i="1"/>
  <c r="D508" i="1"/>
  <c r="E508" i="1"/>
  <c r="D45" i="1"/>
  <c r="E45" i="1"/>
  <c r="D14" i="1"/>
  <c r="E14" i="1"/>
  <c r="D168" i="1"/>
  <c r="E168" i="1"/>
  <c r="D435" i="1"/>
  <c r="E435" i="1"/>
  <c r="D293" i="1"/>
  <c r="E293" i="1"/>
  <c r="E207" i="1"/>
  <c r="D207" i="1"/>
  <c r="D206" i="1"/>
  <c r="E206" i="1"/>
  <c r="E147" i="1"/>
  <c r="D147" i="1"/>
  <c r="D250" i="1"/>
  <c r="E250" i="1"/>
  <c r="E91" i="1"/>
  <c r="D91" i="1"/>
  <c r="D298" i="1"/>
  <c r="E298" i="1"/>
  <c r="D443" i="1"/>
  <c r="E443" i="1"/>
  <c r="E186" i="1"/>
  <c r="D186" i="1"/>
  <c r="D213" i="1"/>
  <c r="E213" i="1"/>
  <c r="D181" i="1"/>
  <c r="E181" i="1"/>
  <c r="E302" i="1"/>
  <c r="D302" i="1"/>
  <c r="D53" i="1"/>
  <c r="E53" i="1"/>
  <c r="D307" i="1"/>
  <c r="E307" i="1"/>
  <c r="D39" i="1"/>
  <c r="E39" i="1"/>
  <c r="D308" i="1"/>
  <c r="E308" i="1"/>
  <c r="D267" i="1"/>
  <c r="E267" i="1"/>
  <c r="D448" i="1"/>
  <c r="E448" i="1"/>
  <c r="D113" i="1"/>
  <c r="E113" i="1"/>
  <c r="D112" i="1"/>
  <c r="E112" i="1"/>
  <c r="D56" i="1"/>
  <c r="E56" i="1"/>
  <c r="D202" i="1"/>
  <c r="E202" i="1"/>
  <c r="D503" i="1"/>
  <c r="E503" i="1"/>
  <c r="D314" i="1"/>
  <c r="E314" i="1"/>
  <c r="D312" i="1"/>
  <c r="E312" i="1"/>
  <c r="D118" i="1"/>
  <c r="E118" i="1"/>
  <c r="D120" i="1"/>
  <c r="E120" i="1"/>
  <c r="D9" i="1"/>
  <c r="E9" i="1"/>
  <c r="D382" i="1"/>
  <c r="E382" i="1"/>
  <c r="D399" i="1"/>
  <c r="E399" i="1"/>
  <c r="E123" i="1"/>
  <c r="D123" i="1"/>
  <c r="D320" i="1"/>
  <c r="E320" i="1"/>
  <c r="D126" i="1"/>
  <c r="E126" i="1"/>
  <c r="D127" i="1"/>
  <c r="E127" i="1"/>
  <c r="E232" i="1"/>
  <c r="D232" i="1"/>
  <c r="D163" i="1"/>
  <c r="E163" i="1"/>
  <c r="D221" i="1"/>
  <c r="E221" i="1"/>
  <c r="D431" i="1"/>
  <c r="E431" i="1"/>
  <c r="D383" i="1"/>
  <c r="E383" i="1"/>
  <c r="D55" i="1"/>
  <c r="E55" i="1"/>
  <c r="D220" i="1"/>
  <c r="E220" i="1"/>
  <c r="D203" i="1"/>
  <c r="E203" i="1"/>
  <c r="E139" i="1"/>
  <c r="D139" i="1"/>
  <c r="D510" i="1"/>
  <c r="E510" i="1"/>
  <c r="D258" i="1"/>
  <c r="E258" i="1"/>
  <c r="D195" i="1"/>
  <c r="E195" i="1"/>
  <c r="D228" i="1"/>
  <c r="E228" i="1"/>
  <c r="D582" i="1"/>
  <c r="E582" i="1"/>
  <c r="D575" i="1"/>
  <c r="E575" i="1"/>
  <c r="D567" i="1"/>
  <c r="E567" i="1"/>
  <c r="D559" i="1"/>
  <c r="E559" i="1"/>
  <c r="D552" i="1"/>
  <c r="E552" i="1"/>
  <c r="D537" i="1"/>
  <c r="E537" i="1"/>
  <c r="D529" i="1"/>
  <c r="E529" i="1"/>
  <c r="D429" i="1"/>
  <c r="E429" i="1"/>
  <c r="D296" i="1"/>
  <c r="E296" i="1"/>
  <c r="E208" i="1"/>
  <c r="D208" i="1"/>
  <c r="D432" i="1"/>
  <c r="E432" i="1"/>
  <c r="E468" i="1"/>
  <c r="D468" i="1"/>
  <c r="D276" i="1"/>
  <c r="E276" i="1"/>
  <c r="E262" i="1"/>
  <c r="D262" i="1"/>
  <c r="D260" i="1"/>
  <c r="E260" i="1"/>
  <c r="E270" i="1"/>
  <c r="D270" i="1"/>
  <c r="D471" i="1"/>
  <c r="E471" i="1"/>
  <c r="D455" i="1"/>
  <c r="E455" i="1"/>
  <c r="E4" i="1"/>
  <c r="D4" i="1"/>
  <c r="D507" i="1"/>
  <c r="E507" i="1"/>
  <c r="D285" i="1"/>
  <c r="E285" i="1"/>
  <c r="E491" i="1"/>
  <c r="D491" i="1"/>
  <c r="D47" i="1"/>
  <c r="E47" i="1"/>
  <c r="D205" i="1"/>
  <c r="E205" i="1"/>
  <c r="D82" i="1"/>
  <c r="E82" i="1"/>
  <c r="D290" i="1"/>
  <c r="E290" i="1"/>
  <c r="D226" i="1"/>
  <c r="E226" i="1"/>
  <c r="D54" i="1"/>
  <c r="E54" i="1"/>
  <c r="D88" i="1"/>
  <c r="E88" i="1"/>
  <c r="D417" i="1"/>
  <c r="E417" i="1"/>
  <c r="D520" i="1"/>
  <c r="E520" i="1"/>
  <c r="D29" i="1"/>
  <c r="E29" i="1"/>
  <c r="D424" i="1"/>
  <c r="E424" i="1"/>
  <c r="D421" i="1"/>
  <c r="E421" i="1"/>
  <c r="D97" i="1"/>
  <c r="E97" i="1"/>
  <c r="D244" i="1"/>
  <c r="E244" i="1"/>
  <c r="D458" i="1"/>
  <c r="E458" i="1"/>
  <c r="D304" i="1"/>
  <c r="E304" i="1"/>
  <c r="E499" i="1"/>
  <c r="D499" i="1"/>
  <c r="D103" i="1"/>
  <c r="E103" i="1"/>
  <c r="D306" i="1"/>
  <c r="E306" i="1"/>
  <c r="D109" i="1"/>
  <c r="E109" i="1"/>
  <c r="D481" i="1"/>
  <c r="E481" i="1"/>
  <c r="D501" i="1"/>
  <c r="E501" i="1"/>
  <c r="D438" i="1"/>
  <c r="E438" i="1"/>
  <c r="D233" i="1"/>
  <c r="E233" i="1"/>
  <c r="D171" i="1"/>
  <c r="E171" i="1"/>
  <c r="D137" i="1"/>
  <c r="E137" i="1"/>
  <c r="E36" i="1"/>
  <c r="D36" i="1"/>
  <c r="D313" i="1"/>
  <c r="E313" i="1"/>
  <c r="D493" i="1"/>
  <c r="E493" i="1"/>
  <c r="D315" i="1"/>
  <c r="E315" i="1"/>
  <c r="D50" i="1"/>
  <c r="E50" i="1"/>
  <c r="E44" i="1"/>
  <c r="D44" i="1"/>
  <c r="D496" i="1"/>
  <c r="E496" i="1"/>
  <c r="D361" i="1"/>
  <c r="E361" i="1"/>
  <c r="D125" i="1"/>
  <c r="E125" i="1"/>
  <c r="D148" i="1"/>
  <c r="E148" i="1"/>
  <c r="D102" i="1"/>
  <c r="E102" i="1"/>
  <c r="D323" i="1"/>
  <c r="E323" i="1"/>
  <c r="D437" i="1"/>
  <c r="E437" i="1"/>
  <c r="D187" i="1"/>
  <c r="E187" i="1"/>
  <c r="D454" i="1"/>
  <c r="E454" i="1"/>
  <c r="D135" i="1"/>
  <c r="E135" i="1"/>
  <c r="D447" i="1"/>
  <c r="E447" i="1"/>
  <c r="D450" i="1"/>
  <c r="E450" i="1"/>
  <c r="D332" i="1"/>
  <c r="E332" i="1"/>
  <c r="D143" i="1"/>
  <c r="E143" i="1"/>
  <c r="D141" i="1"/>
  <c r="E141" i="1"/>
  <c r="D58" i="1"/>
  <c r="E58" i="1"/>
  <c r="D363" i="1"/>
  <c r="E363" i="1"/>
  <c r="D331" i="1"/>
  <c r="E331" i="1"/>
  <c r="E178" i="1"/>
  <c r="D178" i="1"/>
  <c r="D581" i="1"/>
  <c r="E581" i="1"/>
  <c r="D574" i="1"/>
  <c r="E574" i="1"/>
  <c r="D566" i="1"/>
  <c r="E566" i="1"/>
  <c r="D558" i="1"/>
  <c r="E558" i="1"/>
  <c r="D551" i="1"/>
  <c r="E551" i="1"/>
  <c r="D544" i="1"/>
  <c r="E544" i="1"/>
  <c r="D536" i="1"/>
  <c r="E536" i="1"/>
  <c r="D528" i="1"/>
  <c r="E528" i="1"/>
  <c r="E153" i="1"/>
  <c r="D153" i="1"/>
  <c r="D89" i="1"/>
  <c r="E89" i="1"/>
  <c r="D418" i="1"/>
  <c r="E418" i="1"/>
  <c r="D6" i="1"/>
  <c r="E6" i="1"/>
  <c r="D63" i="1"/>
  <c r="E63" i="1"/>
  <c r="D336" i="1"/>
  <c r="E336" i="1"/>
  <c r="E444" i="1"/>
  <c r="D444" i="1"/>
  <c r="D191" i="1"/>
  <c r="E191" i="1"/>
  <c r="D280" i="1"/>
  <c r="E280" i="1"/>
  <c r="D398" i="1"/>
  <c r="E398" i="1"/>
  <c r="D245" i="1"/>
  <c r="E245" i="1"/>
  <c r="D151" i="1"/>
  <c r="E151" i="1"/>
  <c r="D281" i="1"/>
  <c r="E281" i="1"/>
  <c r="D72" i="1"/>
  <c r="E72" i="1"/>
  <c r="D284" i="1"/>
  <c r="E284" i="1"/>
  <c r="D77" i="1"/>
  <c r="E77" i="1"/>
  <c r="D322" i="1"/>
  <c r="E322" i="1"/>
  <c r="D80" i="1"/>
  <c r="E80" i="1"/>
  <c r="D427" i="1"/>
  <c r="E427" i="1"/>
  <c r="D376" i="1"/>
  <c r="E376" i="1"/>
  <c r="D238" i="1"/>
  <c r="E238" i="1"/>
  <c r="D500" i="1"/>
  <c r="E500" i="1"/>
  <c r="D87" i="1"/>
  <c r="E87" i="1"/>
  <c r="E295" i="1"/>
  <c r="D295" i="1"/>
  <c r="D297" i="1"/>
  <c r="E297" i="1"/>
  <c r="D40" i="1"/>
  <c r="E40" i="1"/>
  <c r="D155" i="1"/>
  <c r="E155" i="1"/>
  <c r="D93" i="1"/>
  <c r="E93" i="1"/>
  <c r="D459" i="1"/>
  <c r="E459" i="1"/>
  <c r="D95" i="1"/>
  <c r="E95" i="1"/>
  <c r="D461" i="1"/>
  <c r="E461" i="1"/>
  <c r="D337" i="1"/>
  <c r="E337" i="1"/>
  <c r="D305" i="1"/>
  <c r="E305" i="1"/>
  <c r="D166" i="1"/>
  <c r="E166" i="1"/>
  <c r="D183" i="1"/>
  <c r="E183" i="1"/>
  <c r="E108" i="1"/>
  <c r="D108" i="1"/>
  <c r="D243" i="1"/>
  <c r="E243" i="1"/>
  <c r="D467" i="1"/>
  <c r="E467" i="1"/>
  <c r="D347" i="1"/>
  <c r="E347" i="1"/>
  <c r="E271" i="1"/>
  <c r="D271" i="1"/>
  <c r="E310" i="1"/>
  <c r="D310" i="1"/>
  <c r="D346" i="1"/>
  <c r="E346" i="1"/>
  <c r="E115" i="1"/>
  <c r="D115" i="1"/>
  <c r="D252" i="1"/>
  <c r="E252" i="1"/>
  <c r="D167" i="1"/>
  <c r="E167" i="1"/>
  <c r="D119" i="1"/>
  <c r="E119" i="1"/>
  <c r="D369" i="1"/>
  <c r="E369" i="1"/>
  <c r="E317" i="1"/>
  <c r="D317" i="1"/>
  <c r="D122" i="1"/>
  <c r="E122" i="1"/>
  <c r="D61" i="1"/>
  <c r="E61" i="1"/>
  <c r="D345" i="1"/>
  <c r="E345" i="1"/>
  <c r="D466" i="1"/>
  <c r="E466" i="1"/>
  <c r="E43" i="1"/>
  <c r="D43" i="1"/>
  <c r="D264" i="1"/>
  <c r="E264" i="1"/>
  <c r="D391" i="1"/>
  <c r="E391" i="1"/>
  <c r="D234" i="1"/>
  <c r="E234" i="1"/>
  <c r="D272" i="1"/>
  <c r="E272" i="1"/>
  <c r="D23" i="1"/>
  <c r="E23" i="1"/>
  <c r="E247" i="1"/>
  <c r="D247" i="1"/>
  <c r="E514" i="1"/>
  <c r="D514" i="1"/>
  <c r="E397" i="1"/>
  <c r="D397" i="1"/>
  <c r="D370" i="1"/>
  <c r="E370" i="1"/>
  <c r="D394" i="1"/>
  <c r="E394" i="1"/>
  <c r="D407" i="1"/>
  <c r="E407" i="1"/>
  <c r="E20" i="1"/>
  <c r="D20" i="1"/>
  <c r="F178" i="1" a="1"/>
  <c r="F178" i="1" s="1"/>
  <c r="G178" i="1" a="1"/>
  <c r="G178" i="1" s="1"/>
  <c r="J6" i="13" s="1"/>
  <c r="H178" i="1" a="1"/>
  <c r="H178" i="1" s="1"/>
  <c r="L1166" i="1" s="1"/>
  <c r="B178" i="1" a="1"/>
  <c r="B178" i="1" s="1"/>
  <c r="H6" i="13" s="1"/>
  <c r="I178" i="1" a="1"/>
  <c r="I178" i="1" s="1"/>
  <c r="J6" i="1" l="1"/>
  <c r="K20" i="1"/>
  <c r="J370" i="1"/>
  <c r="J23" i="1"/>
  <c r="J61" i="1"/>
  <c r="J119" i="1"/>
  <c r="J346" i="1"/>
  <c r="J264" i="1"/>
  <c r="J467" i="1"/>
  <c r="J166" i="1"/>
  <c r="J398" i="1"/>
  <c r="K43" i="1"/>
  <c r="J243" i="1"/>
  <c r="J238" i="1"/>
  <c r="J281" i="1"/>
  <c r="J63" i="1"/>
  <c r="J450" i="1"/>
  <c r="J233" i="1"/>
  <c r="J417" i="1"/>
  <c r="J529" i="1"/>
  <c r="K139" i="1"/>
  <c r="J120" i="1"/>
  <c r="J39" i="1"/>
  <c r="J435" i="1"/>
  <c r="J356" i="1"/>
  <c r="K357" i="1"/>
  <c r="J265" i="1"/>
  <c r="J474" i="1"/>
  <c r="J291" i="1"/>
  <c r="J546" i="1"/>
  <c r="J413" i="1"/>
  <c r="J426" i="1"/>
  <c r="J157" i="1"/>
  <c r="K452" i="1"/>
  <c r="J555" i="1"/>
  <c r="J190" i="1"/>
  <c r="J269" i="1"/>
  <c r="K514" i="1"/>
  <c r="K317" i="1"/>
  <c r="J337" i="1"/>
  <c r="K295" i="1"/>
  <c r="L1623" i="1"/>
  <c r="L1126" i="1"/>
  <c r="L1310" i="1"/>
  <c r="L1332" i="1"/>
  <c r="L1339" i="1"/>
  <c r="L1409" i="1"/>
  <c r="L1477" i="1"/>
  <c r="L982" i="1"/>
  <c r="L1399" i="1"/>
  <c r="L1608" i="1"/>
  <c r="L1358" i="1"/>
  <c r="L1111" i="1"/>
  <c r="L688" i="1"/>
  <c r="L1249" i="1"/>
  <c r="L750" i="1"/>
  <c r="L1271" i="1"/>
  <c r="L771" i="1"/>
  <c r="L1278" i="1"/>
  <c r="L778" i="1"/>
  <c r="L1346" i="1"/>
  <c r="L848" i="1"/>
  <c r="L1415" i="1"/>
  <c r="L918" i="1"/>
  <c r="J122" i="1"/>
  <c r="J305" i="1"/>
  <c r="J551" i="1"/>
  <c r="J58" i="1"/>
  <c r="J313" i="1"/>
  <c r="J304" i="1"/>
  <c r="K491" i="1"/>
  <c r="J432" i="1"/>
  <c r="J228" i="1"/>
  <c r="J113" i="1"/>
  <c r="J508" i="1"/>
  <c r="J446" i="1"/>
  <c r="J464" i="1"/>
  <c r="J442" i="1"/>
  <c r="J395" i="1"/>
  <c r="J445" i="1"/>
  <c r="J380" i="1"/>
  <c r="J311" i="1"/>
  <c r="J473" i="1"/>
  <c r="J46" i="1"/>
  <c r="L178" i="1"/>
  <c r="L610" i="1"/>
  <c r="L673" i="1"/>
  <c r="L736" i="1"/>
  <c r="L797" i="1"/>
  <c r="L861" i="1"/>
  <c r="L924" i="1"/>
  <c r="L988" i="1"/>
  <c r="L1049" i="1"/>
  <c r="L1112" i="1"/>
  <c r="L1173" i="1"/>
  <c r="L1236" i="1"/>
  <c r="L1298" i="1"/>
  <c r="L1359" i="1"/>
  <c r="L1421" i="1"/>
  <c r="L1483" i="1"/>
  <c r="L1546" i="1"/>
  <c r="L1609" i="1"/>
  <c r="L611" i="1"/>
  <c r="L674" i="1"/>
  <c r="L737" i="1"/>
  <c r="L798" i="1"/>
  <c r="L862" i="1"/>
  <c r="L925" i="1"/>
  <c r="L989" i="1"/>
  <c r="L1050" i="1"/>
  <c r="L1113" i="1"/>
  <c r="L1174" i="1"/>
  <c r="L1237" i="1"/>
  <c r="L1299" i="1"/>
  <c r="L612" i="1"/>
  <c r="L675" i="1"/>
  <c r="L738" i="1"/>
  <c r="L799" i="1"/>
  <c r="L863" i="1"/>
  <c r="L926" i="1"/>
  <c r="L990" i="1"/>
  <c r="L1051" i="1"/>
  <c r="L1114" i="1"/>
  <c r="L1175" i="1"/>
  <c r="L1238" i="1"/>
  <c r="L1300" i="1"/>
  <c r="L1361" i="1"/>
  <c r="L1423" i="1"/>
  <c r="L1485" i="1"/>
  <c r="L1548" i="1"/>
  <c r="L1611" i="1"/>
  <c r="L668" i="1"/>
  <c r="L731" i="1"/>
  <c r="L792" i="1"/>
  <c r="L856" i="1"/>
  <c r="L919" i="1"/>
  <c r="L983" i="1"/>
  <c r="L1044" i="1"/>
  <c r="L1107" i="1"/>
  <c r="L1168" i="1"/>
  <c r="L1231" i="1"/>
  <c r="L1293" i="1"/>
  <c r="L1354" i="1"/>
  <c r="L1416" i="1"/>
  <c r="L1478" i="1"/>
  <c r="L1541" i="1"/>
  <c r="L1604" i="1"/>
  <c r="L600" i="1"/>
  <c r="L661" i="1"/>
  <c r="L724" i="1"/>
  <c r="L785" i="1"/>
  <c r="L849" i="1"/>
  <c r="L913" i="1"/>
  <c r="L976" i="1"/>
  <c r="L1038" i="1"/>
  <c r="L1100" i="1"/>
  <c r="L1161" i="1"/>
  <c r="L1224" i="1"/>
  <c r="L1286" i="1"/>
  <c r="L1347" i="1"/>
  <c r="L1471" i="1"/>
  <c r="L1534" i="1"/>
  <c r="L593" i="1"/>
  <c r="L655" i="1"/>
  <c r="L717" i="1"/>
  <c r="L779" i="1"/>
  <c r="L842" i="1"/>
  <c r="L906" i="1"/>
  <c r="L969" i="1"/>
  <c r="L1031" i="1"/>
  <c r="L1093" i="1"/>
  <c r="L1155" i="1"/>
  <c r="L1217" i="1"/>
  <c r="L1279" i="1"/>
  <c r="L1340" i="1"/>
  <c r="L1403" i="1"/>
  <c r="L1464" i="1"/>
  <c r="L1527" i="1"/>
  <c r="L1590" i="1"/>
  <c r="L632" i="1"/>
  <c r="L694" i="1"/>
  <c r="L757" i="1"/>
  <c r="L819" i="1"/>
  <c r="L883" i="1"/>
  <c r="L946" i="1"/>
  <c r="L1010" i="1"/>
  <c r="L1071" i="1"/>
  <c r="L1133" i="1"/>
  <c r="L1195" i="1"/>
  <c r="L1257" i="1"/>
  <c r="L1318" i="1"/>
  <c r="L1380" i="1"/>
  <c r="L1442" i="1"/>
  <c r="L1505" i="1"/>
  <c r="L1567" i="1"/>
  <c r="L1630" i="1"/>
  <c r="L633" i="1"/>
  <c r="L695" i="1"/>
  <c r="L758" i="1"/>
  <c r="L820" i="1"/>
  <c r="L884" i="1"/>
  <c r="L947" i="1"/>
  <c r="L1011" i="1"/>
  <c r="L1072" i="1"/>
  <c r="L1134" i="1"/>
  <c r="L1196" i="1"/>
  <c r="L1258" i="1"/>
  <c r="L1319" i="1"/>
  <c r="L1381" i="1"/>
  <c r="L1443" i="1"/>
  <c r="L1506" i="1"/>
  <c r="L1568" i="1"/>
  <c r="L1631" i="1"/>
  <c r="L1628" i="1"/>
  <c r="L1383" i="1"/>
  <c r="L1516" i="1"/>
  <c r="L1586" i="1"/>
  <c r="L1620" i="1"/>
  <c r="L1644" i="1"/>
  <c r="L589" i="1"/>
  <c r="L618" i="1"/>
  <c r="L681" i="1"/>
  <c r="L744" i="1"/>
  <c r="L805" i="1"/>
  <c r="L869" i="1"/>
  <c r="L932" i="1"/>
  <c r="L996" i="1"/>
  <c r="L1057" i="1"/>
  <c r="L1120" i="1"/>
  <c r="L1181" i="1"/>
  <c r="L1244" i="1"/>
  <c r="L1306" i="1"/>
  <c r="L1367" i="1"/>
  <c r="L1429" i="1"/>
  <c r="L1491" i="1"/>
  <c r="L1553" i="1"/>
  <c r="L1617" i="1"/>
  <c r="L619" i="1"/>
  <c r="L682" i="1"/>
  <c r="L745" i="1"/>
  <c r="L806" i="1"/>
  <c r="L870" i="1"/>
  <c r="L933" i="1"/>
  <c r="L997" i="1"/>
  <c r="L1058" i="1"/>
  <c r="L1182" i="1"/>
  <c r="L1245" i="1"/>
  <c r="L1307" i="1"/>
  <c r="L620" i="1"/>
  <c r="L683" i="1"/>
  <c r="L746" i="1"/>
  <c r="L807" i="1"/>
  <c r="L871" i="1"/>
  <c r="L934" i="1"/>
  <c r="L998" i="1"/>
  <c r="L1059" i="1"/>
  <c r="L1121" i="1"/>
  <c r="L1183" i="1"/>
  <c r="L1246" i="1"/>
  <c r="L1369" i="1"/>
  <c r="L1493" i="1"/>
  <c r="L1555" i="1"/>
  <c r="L1618" i="1"/>
  <c r="L613" i="1"/>
  <c r="L676" i="1"/>
  <c r="L739" i="1"/>
  <c r="L800" i="1"/>
  <c r="L864" i="1"/>
  <c r="L927" i="1"/>
  <c r="L991" i="1"/>
  <c r="L1052" i="1"/>
  <c r="L1115" i="1"/>
  <c r="L1176" i="1"/>
  <c r="L1239" i="1"/>
  <c r="L1301" i="1"/>
  <c r="L1362" i="1"/>
  <c r="L1424" i="1"/>
  <c r="L1486" i="1"/>
  <c r="L1549" i="1"/>
  <c r="L1612" i="1"/>
  <c r="L606" i="1"/>
  <c r="L669" i="1"/>
  <c r="L732" i="1"/>
  <c r="L793" i="1"/>
  <c r="L857" i="1"/>
  <c r="L920" i="1"/>
  <c r="L984" i="1"/>
  <c r="L1045" i="1"/>
  <c r="L1108" i="1"/>
  <c r="L1169" i="1"/>
  <c r="L1232" i="1"/>
  <c r="L1294" i="1"/>
  <c r="L1355" i="1"/>
  <c r="L1417" i="1"/>
  <c r="L1479" i="1"/>
  <c r="L1542" i="1"/>
  <c r="L601" i="1"/>
  <c r="L662" i="1"/>
  <c r="L725" i="1"/>
  <c r="L786" i="1"/>
  <c r="L850" i="1"/>
  <c r="L977" i="1"/>
  <c r="L1101" i="1"/>
  <c r="L1162" i="1"/>
  <c r="L1225" i="1"/>
  <c r="L1287" i="1"/>
  <c r="L1348" i="1"/>
  <c r="L1410" i="1"/>
  <c r="L1472" i="1"/>
  <c r="L1535" i="1"/>
  <c r="L1598" i="1"/>
  <c r="L640" i="1"/>
  <c r="L702" i="1"/>
  <c r="L764" i="1"/>
  <c r="L827" i="1"/>
  <c r="L891" i="1"/>
  <c r="L954" i="1"/>
  <c r="L1017" i="1"/>
  <c r="L1078" i="1"/>
  <c r="L1141" i="1"/>
  <c r="L1203" i="1"/>
  <c r="L1265" i="1"/>
  <c r="L1326" i="1"/>
  <c r="L1388" i="1"/>
  <c r="L1450" i="1"/>
  <c r="L1513" i="1"/>
  <c r="L1575" i="1"/>
  <c r="L1638" i="1"/>
  <c r="L641" i="1"/>
  <c r="L703" i="1"/>
  <c r="L765" i="1"/>
  <c r="L828" i="1"/>
  <c r="L892" i="1"/>
  <c r="L955" i="1"/>
  <c r="L1018" i="1"/>
  <c r="L1079" i="1"/>
  <c r="L1142" i="1"/>
  <c r="L1204" i="1"/>
  <c r="L1266" i="1"/>
  <c r="L1327" i="1"/>
  <c r="L1389" i="1"/>
  <c r="L1451" i="1"/>
  <c r="L1514" i="1"/>
  <c r="L1576" i="1"/>
  <c r="L1639" i="1"/>
  <c r="L1649" i="1"/>
  <c r="L1445" i="1"/>
  <c r="L1578" i="1"/>
  <c r="L1641" i="1"/>
  <c r="L1360" i="1"/>
  <c r="L626" i="1"/>
  <c r="L689" i="1"/>
  <c r="L752" i="1"/>
  <c r="L813" i="1"/>
  <c r="L877" i="1"/>
  <c r="L940" i="1"/>
  <c r="L1004" i="1"/>
  <c r="L1065" i="1"/>
  <c r="L1127" i="1"/>
  <c r="L1189" i="1"/>
  <c r="L1251" i="1"/>
  <c r="L1312" i="1"/>
  <c r="L1374" i="1"/>
  <c r="L1436" i="1"/>
  <c r="L1499" i="1"/>
  <c r="L1561" i="1"/>
  <c r="L1624" i="1"/>
  <c r="L627" i="1"/>
  <c r="L690" i="1"/>
  <c r="L814" i="1"/>
  <c r="L878" i="1"/>
  <c r="L941" i="1"/>
  <c r="L1005" i="1"/>
  <c r="L1066" i="1"/>
  <c r="L1128" i="1"/>
  <c r="L1190" i="1"/>
  <c r="L1252" i="1"/>
  <c r="L1313" i="1"/>
  <c r="L628" i="1"/>
  <c r="L753" i="1"/>
  <c r="L815" i="1"/>
  <c r="L879" i="1"/>
  <c r="L942" i="1"/>
  <c r="L1006" i="1"/>
  <c r="L1067" i="1"/>
  <c r="L1129" i="1"/>
  <c r="L1191" i="1"/>
  <c r="L1253" i="1"/>
  <c r="L1314" i="1"/>
  <c r="L1376" i="1"/>
  <c r="L1438" i="1"/>
  <c r="L1501" i="1"/>
  <c r="L1563" i="1"/>
  <c r="L1626" i="1"/>
  <c r="L621" i="1"/>
  <c r="L684" i="1"/>
  <c r="L747" i="1"/>
  <c r="L808" i="1"/>
  <c r="L872" i="1"/>
  <c r="L935" i="1"/>
  <c r="L999" i="1"/>
  <c r="L1060" i="1"/>
  <c r="L1122" i="1"/>
  <c r="L1184" i="1"/>
  <c r="L1370" i="1"/>
  <c r="L1431" i="1"/>
  <c r="L1494" i="1"/>
  <c r="L1556" i="1"/>
  <c r="L1619" i="1"/>
  <c r="L614" i="1"/>
  <c r="L677" i="1"/>
  <c r="L740" i="1"/>
  <c r="L801" i="1"/>
  <c r="L865" i="1"/>
  <c r="L928" i="1"/>
  <c r="L992" i="1"/>
  <c r="L1053" i="1"/>
  <c r="L1116" i="1"/>
  <c r="L1177" i="1"/>
  <c r="L1240" i="1"/>
  <c r="L1302" i="1"/>
  <c r="L1363" i="1"/>
  <c r="L1425" i="1"/>
  <c r="L1487" i="1"/>
  <c r="L1550" i="1"/>
  <c r="L607" i="1"/>
  <c r="L670" i="1"/>
  <c r="L733" i="1"/>
  <c r="L794" i="1"/>
  <c r="L858" i="1"/>
  <c r="L921" i="1"/>
  <c r="L985" i="1"/>
  <c r="L1046" i="1"/>
  <c r="L1109" i="1"/>
  <c r="L1170" i="1"/>
  <c r="L1233" i="1"/>
  <c r="L1295" i="1"/>
  <c r="L1356" i="1"/>
  <c r="L1418" i="1"/>
  <c r="L1480" i="1"/>
  <c r="L1543" i="1"/>
  <c r="L1606" i="1"/>
  <c r="L648" i="1"/>
  <c r="L710" i="1"/>
  <c r="L772" i="1"/>
  <c r="L835" i="1"/>
  <c r="L899" i="1"/>
  <c r="L962" i="1"/>
  <c r="L1025" i="1"/>
  <c r="L1086" i="1"/>
  <c r="L1149" i="1"/>
  <c r="L1272" i="1"/>
  <c r="L1333" i="1"/>
  <c r="L1396" i="1"/>
  <c r="L1457" i="1"/>
  <c r="L1521" i="1"/>
  <c r="L1583" i="1"/>
  <c r="L1646" i="1"/>
  <c r="L649" i="1"/>
  <c r="L711" i="1"/>
  <c r="L773" i="1"/>
  <c r="L836" i="1"/>
  <c r="L900" i="1"/>
  <c r="L963" i="1"/>
  <c r="L1026" i="1"/>
  <c r="L1087" i="1"/>
  <c r="L1150" i="1"/>
  <c r="L1211" i="1"/>
  <c r="L1273" i="1"/>
  <c r="L1334" i="1"/>
  <c r="L1397" i="1"/>
  <c r="L1458" i="1"/>
  <c r="L1584" i="1"/>
  <c r="L1647" i="1"/>
  <c r="L1375" i="1"/>
  <c r="L1508" i="1"/>
  <c r="L1614" i="1"/>
  <c r="L1637" i="1"/>
  <c r="L1352" i="1"/>
  <c r="L1422" i="1"/>
  <c r="L971" i="1"/>
  <c r="L1281" i="1"/>
  <c r="L1405" i="1"/>
  <c r="L1529" i="1"/>
  <c r="L1437" i="1"/>
  <c r="L1570" i="1"/>
  <c r="L1344" i="1"/>
  <c r="L1484" i="1"/>
  <c r="L634" i="1"/>
  <c r="L696" i="1"/>
  <c r="L759" i="1"/>
  <c r="L821" i="1"/>
  <c r="L885" i="1"/>
  <c r="L948" i="1"/>
  <c r="L1012" i="1"/>
  <c r="L1073" i="1"/>
  <c r="L1135" i="1"/>
  <c r="L1197" i="1"/>
  <c r="L1259" i="1"/>
  <c r="L1320" i="1"/>
  <c r="L1382" i="1"/>
  <c r="L1444" i="1"/>
  <c r="L1507" i="1"/>
  <c r="L1569" i="1"/>
  <c r="L1632" i="1"/>
  <c r="L635" i="1"/>
  <c r="L697" i="1"/>
  <c r="L822" i="1"/>
  <c r="L886" i="1"/>
  <c r="L949" i="1"/>
  <c r="L1136" i="1"/>
  <c r="L1198" i="1"/>
  <c r="L1260" i="1"/>
  <c r="L1321" i="1"/>
  <c r="L636" i="1"/>
  <c r="L698" i="1"/>
  <c r="L760" i="1"/>
  <c r="L823" i="1"/>
  <c r="L887" i="1"/>
  <c r="L950" i="1"/>
  <c r="L1013" i="1"/>
  <c r="L1074" i="1"/>
  <c r="L1137" i="1"/>
  <c r="L1199" i="1"/>
  <c r="L1261" i="1"/>
  <c r="L1322" i="1"/>
  <c r="L1384" i="1"/>
  <c r="L1446" i="1"/>
  <c r="L1509" i="1"/>
  <c r="L1571" i="1"/>
  <c r="L1634" i="1"/>
  <c r="L629" i="1"/>
  <c r="L691" i="1"/>
  <c r="L754" i="1"/>
  <c r="L816" i="1"/>
  <c r="L880" i="1"/>
  <c r="L943" i="1"/>
  <c r="L1007" i="1"/>
  <c r="L1068" i="1"/>
  <c r="L1130" i="1"/>
  <c r="L1192" i="1"/>
  <c r="L1254" i="1"/>
  <c r="L1315" i="1"/>
  <c r="L1377" i="1"/>
  <c r="L1439" i="1"/>
  <c r="L1502" i="1"/>
  <c r="L1564" i="1"/>
  <c r="L1627" i="1"/>
  <c r="L622" i="1"/>
  <c r="L685" i="1"/>
  <c r="L748" i="1"/>
  <c r="L809" i="1"/>
  <c r="L873" i="1"/>
  <c r="L936" i="1"/>
  <c r="L1000" i="1"/>
  <c r="L1061" i="1"/>
  <c r="L1123" i="1"/>
  <c r="L1185" i="1"/>
  <c r="L1247" i="1"/>
  <c r="L1308" i="1"/>
  <c r="L1371" i="1"/>
  <c r="L1432" i="1"/>
  <c r="L1495" i="1"/>
  <c r="L1557" i="1"/>
  <c r="L615" i="1"/>
  <c r="L678" i="1"/>
  <c r="L741" i="1"/>
  <c r="L802" i="1"/>
  <c r="L866" i="1"/>
  <c r="L929" i="1"/>
  <c r="L993" i="1"/>
  <c r="L1054" i="1"/>
  <c r="L1117" i="1"/>
  <c r="L1178" i="1"/>
  <c r="L1241" i="1"/>
  <c r="L1303" i="1"/>
  <c r="L1364" i="1"/>
  <c r="L1426" i="1"/>
  <c r="L1488" i="1"/>
  <c r="L1551" i="1"/>
  <c r="L594" i="1"/>
  <c r="L718" i="1"/>
  <c r="L780" i="1"/>
  <c r="L843" i="1"/>
  <c r="L907" i="1"/>
  <c r="L970" i="1"/>
  <c r="L1032" i="1"/>
  <c r="L1094" i="1"/>
  <c r="L1156" i="1"/>
  <c r="L1218" i="1"/>
  <c r="L1280" i="1"/>
  <c r="L1341" i="1"/>
  <c r="L1404" i="1"/>
  <c r="L1465" i="1"/>
  <c r="L1528" i="1"/>
  <c r="L1591" i="1"/>
  <c r="L595" i="1"/>
  <c r="L656" i="1"/>
  <c r="L719" i="1"/>
  <c r="L781" i="1"/>
  <c r="L844" i="1"/>
  <c r="L908" i="1"/>
  <c r="L1033" i="1"/>
  <c r="L1095" i="1"/>
  <c r="L1219" i="1"/>
  <c r="L1342" i="1"/>
  <c r="L1466" i="1"/>
  <c r="L1592" i="1"/>
  <c r="L1368" i="1"/>
  <c r="L1636" i="1"/>
  <c r="L1414" i="1"/>
  <c r="L642" i="1"/>
  <c r="L704" i="1"/>
  <c r="L766" i="1"/>
  <c r="L829" i="1"/>
  <c r="L893" i="1"/>
  <c r="L956" i="1"/>
  <c r="L1019" i="1"/>
  <c r="L1080" i="1"/>
  <c r="L1143" i="1"/>
  <c r="L1205" i="1"/>
  <c r="L1267" i="1"/>
  <c r="L1328" i="1"/>
  <c r="L1390" i="1"/>
  <c r="L1452" i="1"/>
  <c r="L1515" i="1"/>
  <c r="L1577" i="1"/>
  <c r="L1640" i="1"/>
  <c r="L643" i="1"/>
  <c r="L705" i="1"/>
  <c r="L767" i="1"/>
  <c r="L830" i="1"/>
  <c r="L894" i="1"/>
  <c r="L957" i="1"/>
  <c r="L1020" i="1"/>
  <c r="L1081" i="1"/>
  <c r="L1144" i="1"/>
  <c r="L1206" i="1"/>
  <c r="L644" i="1"/>
  <c r="L706" i="1"/>
  <c r="L768" i="1"/>
  <c r="L831" i="1"/>
  <c r="L895" i="1"/>
  <c r="L958" i="1"/>
  <c r="L1021" i="1"/>
  <c r="L1082" i="1"/>
  <c r="L1145" i="1"/>
  <c r="L1207" i="1"/>
  <c r="L1268" i="1"/>
  <c r="L1329" i="1"/>
  <c r="L1392" i="1"/>
  <c r="L1454" i="1"/>
  <c r="L1517" i="1"/>
  <c r="L1579" i="1"/>
  <c r="L1642" i="1"/>
  <c r="L637" i="1"/>
  <c r="L699" i="1"/>
  <c r="L761" i="1"/>
  <c r="L824" i="1"/>
  <c r="L888" i="1"/>
  <c r="L951" i="1"/>
  <c r="L1014" i="1"/>
  <c r="L1075" i="1"/>
  <c r="L1138" i="1"/>
  <c r="L1200" i="1"/>
  <c r="L1262" i="1"/>
  <c r="L1323" i="1"/>
  <c r="L1385" i="1"/>
  <c r="L1447" i="1"/>
  <c r="L1510" i="1"/>
  <c r="L1572" i="1"/>
  <c r="L1635" i="1"/>
  <c r="L630" i="1"/>
  <c r="L692" i="1"/>
  <c r="L755" i="1"/>
  <c r="L817" i="1"/>
  <c r="L881" i="1"/>
  <c r="L944" i="1"/>
  <c r="L1008" i="1"/>
  <c r="L1069" i="1"/>
  <c r="L1131" i="1"/>
  <c r="L1193" i="1"/>
  <c r="L1255" i="1"/>
  <c r="L1316" i="1"/>
  <c r="L1378" i="1"/>
  <c r="L1440" i="1"/>
  <c r="L1503" i="1"/>
  <c r="L1565" i="1"/>
  <c r="L623" i="1"/>
  <c r="L686" i="1"/>
  <c r="L749" i="1"/>
  <c r="L810" i="1"/>
  <c r="L874" i="1"/>
  <c r="L937" i="1"/>
  <c r="L1001" i="1"/>
  <c r="L1062" i="1"/>
  <c r="L1124" i="1"/>
  <c r="L1186" i="1"/>
  <c r="L1248" i="1"/>
  <c r="L1309" i="1"/>
  <c r="L1372" i="1"/>
  <c r="L1433" i="1"/>
  <c r="L1496" i="1"/>
  <c r="L1558" i="1"/>
  <c r="L663" i="1"/>
  <c r="L726" i="1"/>
  <c r="L787" i="1"/>
  <c r="L851" i="1"/>
  <c r="L914" i="1"/>
  <c r="L978" i="1"/>
  <c r="L1039" i="1"/>
  <c r="L1102" i="1"/>
  <c r="L1163" i="1"/>
  <c r="L1226" i="1"/>
  <c r="L1288" i="1"/>
  <c r="L1349" i="1"/>
  <c r="L1411" i="1"/>
  <c r="L1473" i="1"/>
  <c r="L1536" i="1"/>
  <c r="L1599" i="1"/>
  <c r="L602" i="1"/>
  <c r="L664" i="1"/>
  <c r="L727" i="1"/>
  <c r="L788" i="1"/>
  <c r="L852" i="1"/>
  <c r="L915" i="1"/>
  <c r="L979" i="1"/>
  <c r="L1040" i="1"/>
  <c r="L1103" i="1"/>
  <c r="L1164" i="1"/>
  <c r="L1227" i="1"/>
  <c r="L1289" i="1"/>
  <c r="L1350" i="1"/>
  <c r="L1412" i="1"/>
  <c r="L1474" i="1"/>
  <c r="L1537" i="1"/>
  <c r="L1600" i="1"/>
  <c r="L1430" i="1"/>
  <c r="L1500" i="1"/>
  <c r="L1613" i="1"/>
  <c r="L1336" i="1"/>
  <c r="L1407" i="1"/>
  <c r="L1476" i="1"/>
  <c r="L1547" i="1"/>
  <c r="L650" i="1"/>
  <c r="L712" i="1"/>
  <c r="L774" i="1"/>
  <c r="L837" i="1"/>
  <c r="L901" i="1"/>
  <c r="L964" i="1"/>
  <c r="L1027" i="1"/>
  <c r="L1088" i="1"/>
  <c r="L1151" i="1"/>
  <c r="L1212" i="1"/>
  <c r="L1274" i="1"/>
  <c r="L1335" i="1"/>
  <c r="L1398" i="1"/>
  <c r="L1459" i="1"/>
  <c r="L1522" i="1"/>
  <c r="L1585" i="1"/>
  <c r="L1648" i="1"/>
  <c r="L651" i="1"/>
  <c r="L713" i="1"/>
  <c r="L775" i="1"/>
  <c r="L838" i="1"/>
  <c r="L902" i="1"/>
  <c r="L965" i="1"/>
  <c r="L1028" i="1"/>
  <c r="L1089" i="1"/>
  <c r="L1152" i="1"/>
  <c r="L1213" i="1"/>
  <c r="L1275" i="1"/>
  <c r="L590" i="1"/>
  <c r="L652" i="1"/>
  <c r="L714" i="1"/>
  <c r="L776" i="1"/>
  <c r="L839" i="1"/>
  <c r="L903" i="1"/>
  <c r="L966" i="1"/>
  <c r="L1090" i="1"/>
  <c r="L1214" i="1"/>
  <c r="L1276" i="1"/>
  <c r="L1337" i="1"/>
  <c r="L1400" i="1"/>
  <c r="L1461" i="1"/>
  <c r="L1524" i="1"/>
  <c r="L1587" i="1"/>
  <c r="L1650" i="1"/>
  <c r="L645" i="1"/>
  <c r="L707" i="1"/>
  <c r="L769" i="1"/>
  <c r="L832" i="1"/>
  <c r="L896" i="1"/>
  <c r="L959" i="1"/>
  <c r="L1022" i="1"/>
  <c r="L1083" i="1"/>
  <c r="L1146" i="1"/>
  <c r="L1208" i="1"/>
  <c r="L1269" i="1"/>
  <c r="L1330" i="1"/>
  <c r="L1393" i="1"/>
  <c r="L1455" i="1"/>
  <c r="L1518" i="1"/>
  <c r="L1580" i="1"/>
  <c r="L1643" i="1"/>
  <c r="L638" i="1"/>
  <c r="L700" i="1"/>
  <c r="L762" i="1"/>
  <c r="L825" i="1"/>
  <c r="L889" i="1"/>
  <c r="L952" i="1"/>
  <c r="L1015" i="1"/>
  <c r="L1076" i="1"/>
  <c r="L1139" i="1"/>
  <c r="L1201" i="1"/>
  <c r="L1263" i="1"/>
  <c r="L1324" i="1"/>
  <c r="L1386" i="1"/>
  <c r="L1448" i="1"/>
  <c r="L1511" i="1"/>
  <c r="L1573" i="1"/>
  <c r="L631" i="1"/>
  <c r="L693" i="1"/>
  <c r="L756" i="1"/>
  <c r="L818" i="1"/>
  <c r="L882" i="1"/>
  <c r="L945" i="1"/>
  <c r="L1009" i="1"/>
  <c r="L1070" i="1"/>
  <c r="L1132" i="1"/>
  <c r="L1194" i="1"/>
  <c r="L1256" i="1"/>
  <c r="L1317" i="1"/>
  <c r="L1379" i="1"/>
  <c r="L1441" i="1"/>
  <c r="L1504" i="1"/>
  <c r="L1566" i="1"/>
  <c r="L608" i="1"/>
  <c r="L671" i="1"/>
  <c r="L734" i="1"/>
  <c r="L795" i="1"/>
  <c r="L859" i="1"/>
  <c r="L922" i="1"/>
  <c r="L986" i="1"/>
  <c r="L1047" i="1"/>
  <c r="L1110" i="1"/>
  <c r="L1171" i="1"/>
  <c r="L1234" i="1"/>
  <c r="L1296" i="1"/>
  <c r="L1357" i="1"/>
  <c r="L1419" i="1"/>
  <c r="L1481" i="1"/>
  <c r="L1544" i="1"/>
  <c r="L1607" i="1"/>
  <c r="L609" i="1"/>
  <c r="L672" i="1"/>
  <c r="L735" i="1"/>
  <c r="L796" i="1"/>
  <c r="L860" i="1"/>
  <c r="L923" i="1"/>
  <c r="L987" i="1"/>
  <c r="L596" i="1"/>
  <c r="L657" i="1"/>
  <c r="L720" i="1"/>
  <c r="L782" i="1"/>
  <c r="L845" i="1"/>
  <c r="L909" i="1"/>
  <c r="L972" i="1"/>
  <c r="L1034" i="1"/>
  <c r="L1096" i="1"/>
  <c r="L1157" i="1"/>
  <c r="L1220" i="1"/>
  <c r="L1282" i="1"/>
  <c r="L1343" i="1"/>
  <c r="L1406" i="1"/>
  <c r="L1467" i="1"/>
  <c r="L1530" i="1"/>
  <c r="L1593" i="1"/>
  <c r="L597" i="1"/>
  <c r="L658" i="1"/>
  <c r="L721" i="1"/>
  <c r="L783" i="1"/>
  <c r="L846" i="1"/>
  <c r="L910" i="1"/>
  <c r="L973" i="1"/>
  <c r="L1035" i="1"/>
  <c r="L1097" i="1"/>
  <c r="L1158" i="1"/>
  <c r="L1221" i="1"/>
  <c r="L1283" i="1"/>
  <c r="L598" i="1"/>
  <c r="L659" i="1"/>
  <c r="L722" i="1"/>
  <c r="L784" i="1"/>
  <c r="L847" i="1"/>
  <c r="L911" i="1"/>
  <c r="L974" i="1"/>
  <c r="L1036" i="1"/>
  <c r="L1098" i="1"/>
  <c r="L1159" i="1"/>
  <c r="L1222" i="1"/>
  <c r="L1284" i="1"/>
  <c r="L1345" i="1"/>
  <c r="L1408" i="1"/>
  <c r="L1469" i="1"/>
  <c r="L1532" i="1"/>
  <c r="L1595" i="1"/>
  <c r="L591" i="1"/>
  <c r="L653" i="1"/>
  <c r="L715" i="1"/>
  <c r="L777" i="1"/>
  <c r="L840" i="1"/>
  <c r="L904" i="1"/>
  <c r="L967" i="1"/>
  <c r="L1029" i="1"/>
  <c r="L1091" i="1"/>
  <c r="L1153" i="1"/>
  <c r="L1215" i="1"/>
  <c r="L1277" i="1"/>
  <c r="L1338" i="1"/>
  <c r="L1401" i="1"/>
  <c r="L1462" i="1"/>
  <c r="L1525" i="1"/>
  <c r="L1588" i="1"/>
  <c r="L1651" i="1"/>
  <c r="L646" i="1"/>
  <c r="L708" i="1"/>
  <c r="L770" i="1"/>
  <c r="L833" i="1"/>
  <c r="L897" i="1"/>
  <c r="L960" i="1"/>
  <c r="L1023" i="1"/>
  <c r="L1084" i="1"/>
  <c r="L1147" i="1"/>
  <c r="L1209" i="1"/>
  <c r="L1270" i="1"/>
  <c r="L1331" i="1"/>
  <c r="L1394" i="1"/>
  <c r="L1456" i="1"/>
  <c r="L1519" i="1"/>
  <c r="L1581" i="1"/>
  <c r="L639" i="1"/>
  <c r="L701" i="1"/>
  <c r="L763" i="1"/>
  <c r="L826" i="1"/>
  <c r="L890" i="1"/>
  <c r="L953" i="1"/>
  <c r="L1016" i="1"/>
  <c r="L1077" i="1"/>
  <c r="L1140" i="1"/>
  <c r="L1202" i="1"/>
  <c r="L1264" i="1"/>
  <c r="L1325" i="1"/>
  <c r="L1387" i="1"/>
  <c r="L1449" i="1"/>
  <c r="L1512" i="1"/>
  <c r="L1574" i="1"/>
  <c r="L616" i="1"/>
  <c r="L679" i="1"/>
  <c r="L742" i="1"/>
  <c r="L803" i="1"/>
  <c r="L867" i="1"/>
  <c r="L930" i="1"/>
  <c r="L994" i="1"/>
  <c r="L1055" i="1"/>
  <c r="L1118" i="1"/>
  <c r="L1179" i="1"/>
  <c r="L1242" i="1"/>
  <c r="L1304" i="1"/>
  <c r="L1365" i="1"/>
  <c r="L1427" i="1"/>
  <c r="L1489" i="1"/>
  <c r="L1615" i="1"/>
  <c r="L617" i="1"/>
  <c r="L680" i="1"/>
  <c r="L743" i="1"/>
  <c r="L804" i="1"/>
  <c r="L868" i="1"/>
  <c r="L931" i="1"/>
  <c r="L995" i="1"/>
  <c r="L1056" i="1"/>
  <c r="L1119" i="1"/>
  <c r="L1180" i="1"/>
  <c r="L1243" i="1"/>
  <c r="L1305" i="1"/>
  <c r="L1366" i="1"/>
  <c r="L1428" i="1"/>
  <c r="L1490" i="1"/>
  <c r="L1552" i="1"/>
  <c r="L1616" i="1"/>
  <c r="L1554" i="1"/>
  <c r="L1610" i="1"/>
  <c r="L1391" i="1"/>
  <c r="L1460" i="1"/>
  <c r="L1531" i="1"/>
  <c r="L1597" i="1"/>
  <c r="L1625" i="1"/>
  <c r="L603" i="1"/>
  <c r="L665" i="1"/>
  <c r="L728" i="1"/>
  <c r="L789" i="1"/>
  <c r="L853" i="1"/>
  <c r="L916" i="1"/>
  <c r="L980" i="1"/>
  <c r="L1041" i="1"/>
  <c r="L1104" i="1"/>
  <c r="L1165" i="1"/>
  <c r="L1228" i="1"/>
  <c r="L1290" i="1"/>
  <c r="L1351" i="1"/>
  <c r="L1413" i="1"/>
  <c r="L1475" i="1"/>
  <c r="L1538" i="1"/>
  <c r="L1601" i="1"/>
  <c r="L604" i="1"/>
  <c r="L666" i="1"/>
  <c r="L729" i="1"/>
  <c r="L790" i="1"/>
  <c r="L854" i="1"/>
  <c r="L917" i="1"/>
  <c r="L981" i="1"/>
  <c r="L1042" i="1"/>
  <c r="L1105" i="1"/>
  <c r="J234" i="1"/>
  <c r="J252" i="1"/>
  <c r="K108" i="1"/>
  <c r="J77" i="1"/>
  <c r="J191" i="1"/>
  <c r="L1523" i="1"/>
  <c r="L1373" i="1"/>
  <c r="L751" i="1"/>
  <c r="L811" i="1"/>
  <c r="L834" i="1"/>
  <c r="L841" i="1"/>
  <c r="L912" i="1"/>
  <c r="L1229" i="1"/>
  <c r="L1645" i="1"/>
  <c r="L1453" i="1"/>
  <c r="L1560" i="1"/>
  <c r="L1311" i="1"/>
  <c r="L1064" i="1"/>
  <c r="L625" i="1"/>
  <c r="L1187" i="1"/>
  <c r="L687" i="1"/>
  <c r="L1210" i="1"/>
  <c r="L709" i="1"/>
  <c r="L1216" i="1"/>
  <c r="L716" i="1"/>
  <c r="L1285" i="1"/>
  <c r="L1353" i="1"/>
  <c r="L855" i="1"/>
  <c r="J95" i="1"/>
  <c r="J72" i="1"/>
  <c r="J544" i="1"/>
  <c r="J363" i="1"/>
  <c r="J454" i="1"/>
  <c r="J102" i="1"/>
  <c r="J493" i="1"/>
  <c r="J481" i="1"/>
  <c r="J520" i="1"/>
  <c r="J226" i="1"/>
  <c r="K270" i="1"/>
  <c r="K468" i="1"/>
  <c r="J552" i="1"/>
  <c r="J582" i="1"/>
  <c r="J55" i="1"/>
  <c r="J320" i="1"/>
  <c r="J314" i="1"/>
  <c r="J308" i="1"/>
  <c r="K186" i="1"/>
  <c r="J250" i="1"/>
  <c r="J45" i="1"/>
  <c r="K530" i="1"/>
  <c r="K560" i="1"/>
  <c r="K350" i="1"/>
  <c r="J497" i="1"/>
  <c r="K116" i="1"/>
  <c r="J359" i="1"/>
  <c r="J335" i="1"/>
  <c r="J210" i="1"/>
  <c r="K365" i="1"/>
  <c r="J66" i="1"/>
  <c r="J457" i="1"/>
  <c r="J569" i="1"/>
  <c r="J138" i="1"/>
  <c r="K170" i="1"/>
  <c r="J273" i="1"/>
  <c r="J117" i="1"/>
  <c r="K309" i="1"/>
  <c r="J415" i="1"/>
  <c r="J502" i="1"/>
  <c r="J74" i="1"/>
  <c r="J278" i="1"/>
  <c r="J469" i="1"/>
  <c r="J577" i="1"/>
  <c r="J384" i="1"/>
  <c r="K388" i="1"/>
  <c r="K373" i="1"/>
  <c r="J110" i="1"/>
  <c r="J223" i="1"/>
  <c r="K254" i="1"/>
  <c r="K161" i="1"/>
  <c r="J463" i="1"/>
  <c r="J525" i="1"/>
  <c r="J586" i="1"/>
  <c r="J419" i="1"/>
  <c r="J268" i="1"/>
  <c r="J338" i="1"/>
  <c r="J107" i="1"/>
  <c r="J300" i="1"/>
  <c r="J360" i="1"/>
  <c r="K76" i="1"/>
  <c r="J378" i="1"/>
  <c r="K131" i="1"/>
  <c r="J564" i="1"/>
  <c r="L1602" i="1"/>
  <c r="L1633" i="1"/>
  <c r="L1545" i="1"/>
  <c r="L1297" i="1"/>
  <c r="L1048" i="1"/>
  <c r="L1622" i="1"/>
  <c r="L1125" i="1"/>
  <c r="L624" i="1"/>
  <c r="L1148" i="1"/>
  <c r="L647" i="1"/>
  <c r="L1154" i="1"/>
  <c r="L654" i="1"/>
  <c r="L1223" i="1"/>
  <c r="L723" i="1"/>
  <c r="L1292" i="1"/>
  <c r="L791" i="1"/>
  <c r="J80" i="1"/>
  <c r="J574" i="1"/>
  <c r="J332" i="1"/>
  <c r="J496" i="1"/>
  <c r="J171" i="1"/>
  <c r="K499" i="1"/>
  <c r="J97" i="1"/>
  <c r="J47" i="1"/>
  <c r="K596" i="1"/>
  <c r="K603" i="1"/>
  <c r="K610" i="1"/>
  <c r="K618" i="1"/>
  <c r="K626" i="1"/>
  <c r="K634" i="1"/>
  <c r="K642" i="1"/>
  <c r="K650" i="1"/>
  <c r="K657" i="1"/>
  <c r="K665" i="1"/>
  <c r="K673" i="1"/>
  <c r="K681" i="1"/>
  <c r="K689" i="1"/>
  <c r="K696" i="1"/>
  <c r="K704" i="1"/>
  <c r="K712" i="1"/>
  <c r="K720" i="1"/>
  <c r="K728" i="1"/>
  <c r="K736" i="1"/>
  <c r="K744" i="1"/>
  <c r="K752" i="1"/>
  <c r="K759" i="1"/>
  <c r="K766" i="1"/>
  <c r="K774" i="1"/>
  <c r="K782" i="1"/>
  <c r="K789" i="1"/>
  <c r="K797" i="1"/>
  <c r="K805" i="1"/>
  <c r="K813" i="1"/>
  <c r="K821" i="1"/>
  <c r="K829" i="1"/>
  <c r="K845" i="1"/>
  <c r="K853" i="1"/>
  <c r="K861" i="1"/>
  <c r="K877" i="1"/>
  <c r="K885" i="1"/>
  <c r="K893" i="1"/>
  <c r="K916" i="1"/>
  <c r="K924" i="1"/>
  <c r="K932" i="1"/>
  <c r="K940" i="1"/>
  <c r="K948" i="1"/>
  <c r="K956" i="1"/>
  <c r="K980" i="1"/>
  <c r="K988" i="1"/>
  <c r="K996" i="1"/>
  <c r="K1004" i="1"/>
  <c r="K1012" i="1"/>
  <c r="K1019" i="1"/>
  <c r="K1041" i="1"/>
  <c r="K597" i="1"/>
  <c r="K604" i="1"/>
  <c r="K611" i="1"/>
  <c r="K619" i="1"/>
  <c r="K627" i="1"/>
  <c r="K635" i="1"/>
  <c r="K643" i="1"/>
  <c r="K651" i="1"/>
  <c r="K658" i="1"/>
  <c r="K666" i="1"/>
  <c r="K674" i="1"/>
  <c r="K682" i="1"/>
  <c r="K690" i="1"/>
  <c r="K697" i="1"/>
  <c r="K705" i="1"/>
  <c r="K713" i="1"/>
  <c r="K721" i="1"/>
  <c r="K729" i="1"/>
  <c r="K737" i="1"/>
  <c r="K745" i="1"/>
  <c r="K767" i="1"/>
  <c r="K775" i="1"/>
  <c r="K783" i="1"/>
  <c r="K790" i="1"/>
  <c r="K798" i="1"/>
  <c r="K806" i="1"/>
  <c r="K814" i="1"/>
  <c r="K822" i="1"/>
  <c r="K830" i="1"/>
  <c r="K838" i="1"/>
  <c r="K846" i="1"/>
  <c r="K854" i="1"/>
  <c r="K862" i="1"/>
  <c r="K870" i="1"/>
  <c r="K590" i="1"/>
  <c r="K598" i="1"/>
  <c r="K605" i="1"/>
  <c r="K612" i="1"/>
  <c r="K620" i="1"/>
  <c r="K628" i="1"/>
  <c r="K636" i="1"/>
  <c r="K644" i="1"/>
  <c r="K652" i="1"/>
  <c r="K659" i="1"/>
  <c r="K667" i="1"/>
  <c r="K675" i="1"/>
  <c r="K683" i="1"/>
  <c r="K698" i="1"/>
  <c r="K706" i="1"/>
  <c r="K714" i="1"/>
  <c r="K722" i="1"/>
  <c r="K730" i="1"/>
  <c r="K738" i="1"/>
  <c r="K746" i="1"/>
  <c r="K753" i="1"/>
  <c r="K760" i="1"/>
  <c r="K768" i="1"/>
  <c r="K776" i="1"/>
  <c r="K784" i="1"/>
  <c r="K791" i="1"/>
  <c r="K799" i="1"/>
  <c r="K807" i="1"/>
  <c r="K815" i="1"/>
  <c r="K823" i="1"/>
  <c r="K831" i="1"/>
  <c r="K839" i="1"/>
  <c r="K847" i="1"/>
  <c r="K855" i="1"/>
  <c r="K863" i="1"/>
  <c r="K871" i="1"/>
  <c r="K879" i="1"/>
  <c r="K887" i="1"/>
  <c r="K895" i="1"/>
  <c r="K903" i="1"/>
  <c r="K911" i="1"/>
  <c r="K918" i="1"/>
  <c r="K926" i="1"/>
  <c r="K934" i="1"/>
  <c r="K942" i="1"/>
  <c r="K950" i="1"/>
  <c r="K958" i="1"/>
  <c r="K966" i="1"/>
  <c r="K974" i="1"/>
  <c r="K982" i="1"/>
  <c r="K990" i="1"/>
  <c r="K998" i="1"/>
  <c r="K1006" i="1"/>
  <c r="K1013" i="1"/>
  <c r="K1021" i="1"/>
  <c r="K591" i="1"/>
  <c r="K599" i="1"/>
  <c r="K613" i="1"/>
  <c r="K621" i="1"/>
  <c r="K629" i="1"/>
  <c r="K637" i="1"/>
  <c r="K645" i="1"/>
  <c r="K653" i="1"/>
  <c r="K660" i="1"/>
  <c r="K668" i="1"/>
  <c r="K676" i="1"/>
  <c r="K684" i="1"/>
  <c r="K691" i="1"/>
  <c r="K699" i="1"/>
  <c r="K707" i="1"/>
  <c r="K715" i="1"/>
  <c r="K723" i="1"/>
  <c r="K731" i="1"/>
  <c r="K739" i="1"/>
  <c r="K747" i="1"/>
  <c r="K754" i="1"/>
  <c r="K761" i="1"/>
  <c r="K769" i="1"/>
  <c r="K777" i="1"/>
  <c r="K792" i="1"/>
  <c r="K800" i="1"/>
  <c r="K808" i="1"/>
  <c r="K816" i="1"/>
  <c r="K824" i="1"/>
  <c r="K832" i="1"/>
  <c r="K840" i="1"/>
  <c r="K848" i="1"/>
  <c r="K856" i="1"/>
  <c r="K864" i="1"/>
  <c r="K872" i="1"/>
  <c r="K880" i="1"/>
  <c r="K888" i="1"/>
  <c r="K592" i="1"/>
  <c r="K600" i="1"/>
  <c r="K606" i="1"/>
  <c r="K614" i="1"/>
  <c r="K622" i="1"/>
  <c r="K630" i="1"/>
  <c r="K638" i="1"/>
  <c r="K646" i="1"/>
  <c r="K654" i="1"/>
  <c r="K661" i="1"/>
  <c r="K669" i="1"/>
  <c r="K677" i="1"/>
  <c r="K685" i="1"/>
  <c r="K692" i="1"/>
  <c r="K700" i="1"/>
  <c r="K708" i="1"/>
  <c r="K716" i="1"/>
  <c r="K724" i="1"/>
  <c r="K732" i="1"/>
  <c r="K740" i="1"/>
  <c r="K748" i="1"/>
  <c r="K755" i="1"/>
  <c r="K762" i="1"/>
  <c r="K770" i="1"/>
  <c r="K778" i="1"/>
  <c r="K785" i="1"/>
  <c r="K793" i="1"/>
  <c r="K801" i="1"/>
  <c r="K809" i="1"/>
  <c r="K817" i="1"/>
  <c r="K825" i="1"/>
  <c r="K833" i="1"/>
  <c r="K841" i="1"/>
  <c r="K849" i="1"/>
  <c r="K857" i="1"/>
  <c r="K865" i="1"/>
  <c r="K873" i="1"/>
  <c r="K881" i="1"/>
  <c r="K889" i="1"/>
  <c r="K897" i="1"/>
  <c r="K905" i="1"/>
  <c r="K913" i="1"/>
  <c r="K920" i="1"/>
  <c r="K928" i="1"/>
  <c r="K936" i="1"/>
  <c r="K944" i="1"/>
  <c r="K952" i="1"/>
  <c r="K960" i="1"/>
  <c r="K968" i="1"/>
  <c r="K976" i="1"/>
  <c r="K593" i="1"/>
  <c r="K601" i="1"/>
  <c r="K607" i="1"/>
  <c r="K615" i="1"/>
  <c r="K623" i="1"/>
  <c r="K631" i="1"/>
  <c r="K639" i="1"/>
  <c r="K647" i="1"/>
  <c r="K655" i="1"/>
  <c r="K662" i="1"/>
  <c r="K670" i="1"/>
  <c r="K678" i="1"/>
  <c r="K686" i="1"/>
  <c r="K693" i="1"/>
  <c r="K701" i="1"/>
  <c r="K709" i="1"/>
  <c r="K717" i="1"/>
  <c r="K725" i="1"/>
  <c r="K733" i="1"/>
  <c r="K741" i="1"/>
  <c r="K749" i="1"/>
  <c r="K756" i="1"/>
  <c r="K763" i="1"/>
  <c r="K771" i="1"/>
  <c r="K779" i="1"/>
  <c r="K786" i="1"/>
  <c r="K794" i="1"/>
  <c r="K802" i="1"/>
  <c r="K810" i="1"/>
  <c r="K818" i="1"/>
  <c r="K826" i="1"/>
  <c r="K834" i="1"/>
  <c r="K842" i="1"/>
  <c r="K850" i="1"/>
  <c r="K858" i="1"/>
  <c r="K866" i="1"/>
  <c r="K874" i="1"/>
  <c r="K594" i="1"/>
  <c r="K608" i="1"/>
  <c r="K616" i="1"/>
  <c r="K624" i="1"/>
  <c r="K632" i="1"/>
  <c r="K640" i="1"/>
  <c r="K648" i="1"/>
  <c r="K663" i="1"/>
  <c r="K671" i="1"/>
  <c r="K679" i="1"/>
  <c r="K687" i="1"/>
  <c r="K694" i="1"/>
  <c r="K702" i="1"/>
  <c r="K710" i="1"/>
  <c r="K718" i="1"/>
  <c r="K726" i="1"/>
  <c r="K734" i="1"/>
  <c r="K742" i="1"/>
  <c r="K750" i="1"/>
  <c r="K757" i="1"/>
  <c r="K764" i="1"/>
  <c r="K772" i="1"/>
  <c r="K780" i="1"/>
  <c r="K787" i="1"/>
  <c r="K795" i="1"/>
  <c r="K803" i="1"/>
  <c r="K811" i="1"/>
  <c r="K819" i="1"/>
  <c r="K827" i="1"/>
  <c r="K835" i="1"/>
  <c r="K843" i="1"/>
  <c r="K851" i="1"/>
  <c r="K859" i="1"/>
  <c r="K867" i="1"/>
  <c r="K875" i="1"/>
  <c r="K883" i="1"/>
  <c r="K891" i="1"/>
  <c r="K899" i="1"/>
  <c r="K907" i="1"/>
  <c r="K914" i="1"/>
  <c r="K930" i="1"/>
  <c r="K938" i="1"/>
  <c r="K946" i="1"/>
  <c r="K954" i="1"/>
  <c r="K962" i="1"/>
  <c r="K595" i="1"/>
  <c r="K602" i="1"/>
  <c r="K609" i="1"/>
  <c r="K617" i="1"/>
  <c r="K625" i="1"/>
  <c r="K633" i="1"/>
  <c r="K641" i="1"/>
  <c r="K649" i="1"/>
  <c r="K656" i="1"/>
  <c r="K664" i="1"/>
  <c r="K672" i="1"/>
  <c r="K680" i="1"/>
  <c r="K688" i="1"/>
  <c r="K695" i="1"/>
  <c r="K703" i="1"/>
  <c r="K711" i="1"/>
  <c r="K719" i="1"/>
  <c r="K727" i="1"/>
  <c r="K735" i="1"/>
  <c r="K743" i="1"/>
  <c r="K751" i="1"/>
  <c r="K758" i="1"/>
  <c r="K765" i="1"/>
  <c r="K773" i="1"/>
  <c r="K781" i="1"/>
  <c r="K788" i="1"/>
  <c r="K796" i="1"/>
  <c r="K804" i="1"/>
  <c r="K812" i="1"/>
  <c r="K820" i="1"/>
  <c r="K828" i="1"/>
  <c r="K868" i="1"/>
  <c r="K894" i="1"/>
  <c r="K910" i="1"/>
  <c r="K925" i="1"/>
  <c r="K941" i="1"/>
  <c r="K957" i="1"/>
  <c r="K971" i="1"/>
  <c r="K984" i="1"/>
  <c r="K994" i="1"/>
  <c r="K1005" i="1"/>
  <c r="K1015" i="1"/>
  <c r="K1025" i="1"/>
  <c r="K1035" i="1"/>
  <c r="K1043" i="1"/>
  <c r="K1051" i="1"/>
  <c r="K1059" i="1"/>
  <c r="K1067" i="1"/>
  <c r="K1074" i="1"/>
  <c r="K1082" i="1"/>
  <c r="K1090" i="1"/>
  <c r="K1098" i="1"/>
  <c r="K1106" i="1"/>
  <c r="K1114" i="1"/>
  <c r="K1121" i="1"/>
  <c r="K1129" i="1"/>
  <c r="K1137" i="1"/>
  <c r="K1145" i="1"/>
  <c r="K1159" i="1"/>
  <c r="K1167" i="1"/>
  <c r="K1175" i="1"/>
  <c r="K1183" i="1"/>
  <c r="K1191" i="1"/>
  <c r="K1199" i="1"/>
  <c r="K1207" i="1"/>
  <c r="K1214" i="1"/>
  <c r="K1222" i="1"/>
  <c r="K1230" i="1"/>
  <c r="K1238" i="1"/>
  <c r="K1246" i="1"/>
  <c r="K1253" i="1"/>
  <c r="K1261" i="1"/>
  <c r="K1268" i="1"/>
  <c r="K1276" i="1"/>
  <c r="K1284" i="1"/>
  <c r="K1292" i="1"/>
  <c r="K1300" i="1"/>
  <c r="K1314" i="1"/>
  <c r="K1322" i="1"/>
  <c r="K1329" i="1"/>
  <c r="K1337" i="1"/>
  <c r="K1345" i="1"/>
  <c r="K1353" i="1"/>
  <c r="K1361" i="1"/>
  <c r="K1369" i="1"/>
  <c r="K1376" i="1"/>
  <c r="K1384" i="1"/>
  <c r="K1392" i="1"/>
  <c r="K1400" i="1"/>
  <c r="K1408" i="1"/>
  <c r="K1415" i="1"/>
  <c r="K1423" i="1"/>
  <c r="K1438" i="1"/>
  <c r="K1446" i="1"/>
  <c r="K1454" i="1"/>
  <c r="K1461" i="1"/>
  <c r="K1469" i="1"/>
  <c r="K1477" i="1"/>
  <c r="K1485" i="1"/>
  <c r="K1493" i="1"/>
  <c r="K1501" i="1"/>
  <c r="K1509" i="1"/>
  <c r="K1517" i="1"/>
  <c r="K1524" i="1"/>
  <c r="K1532" i="1"/>
  <c r="K1540" i="1"/>
  <c r="K1548" i="1"/>
  <c r="K1555" i="1"/>
  <c r="K1563" i="1"/>
  <c r="K1571" i="1"/>
  <c r="K1579" i="1"/>
  <c r="K1587" i="1"/>
  <c r="K1603" i="1"/>
  <c r="K1611" i="1"/>
  <c r="K1618" i="1"/>
  <c r="K1634" i="1"/>
  <c r="K1642" i="1"/>
  <c r="K1650" i="1"/>
  <c r="K876" i="1"/>
  <c r="K896" i="1"/>
  <c r="K912" i="1"/>
  <c r="K927" i="1"/>
  <c r="K959" i="1"/>
  <c r="K973" i="1"/>
  <c r="K985" i="1"/>
  <c r="K995" i="1"/>
  <c r="K1016" i="1"/>
  <c r="K1026" i="1"/>
  <c r="K1036" i="1"/>
  <c r="K1044" i="1"/>
  <c r="K1052" i="1"/>
  <c r="K1060" i="1"/>
  <c r="K1075" i="1"/>
  <c r="K1083" i="1"/>
  <c r="K1091" i="1"/>
  <c r="K1099" i="1"/>
  <c r="K1107" i="1"/>
  <c r="K1115" i="1"/>
  <c r="K1122" i="1"/>
  <c r="K1130" i="1"/>
  <c r="K1138" i="1"/>
  <c r="K1146" i="1"/>
  <c r="K1153" i="1"/>
  <c r="K1160" i="1"/>
  <c r="K1168" i="1"/>
  <c r="K1176" i="1"/>
  <c r="K1184" i="1"/>
  <c r="K1192" i="1"/>
  <c r="K1200" i="1"/>
  <c r="K1208" i="1"/>
  <c r="K1215" i="1"/>
  <c r="K1223" i="1"/>
  <c r="K1231" i="1"/>
  <c r="K1239" i="1"/>
  <c r="K1254" i="1"/>
  <c r="K1262" i="1"/>
  <c r="K1269" i="1"/>
  <c r="K1277" i="1"/>
  <c r="K1285" i="1"/>
  <c r="K1293" i="1"/>
  <c r="K1301" i="1"/>
  <c r="K1315" i="1"/>
  <c r="K1323" i="1"/>
  <c r="K1330" i="1"/>
  <c r="K1338" i="1"/>
  <c r="K1346" i="1"/>
  <c r="K1354" i="1"/>
  <c r="K1362" i="1"/>
  <c r="K1370" i="1"/>
  <c r="K1377" i="1"/>
  <c r="K1385" i="1"/>
  <c r="K1393" i="1"/>
  <c r="K1401" i="1"/>
  <c r="K1409" i="1"/>
  <c r="K1416" i="1"/>
  <c r="K1424" i="1"/>
  <c r="K1431" i="1"/>
  <c r="K1439" i="1"/>
  <c r="K1447" i="1"/>
  <c r="K1455" i="1"/>
  <c r="K1462" i="1"/>
  <c r="K1470" i="1"/>
  <c r="K1478" i="1"/>
  <c r="K1486" i="1"/>
  <c r="K1494" i="1"/>
  <c r="K1502" i="1"/>
  <c r="K1510" i="1"/>
  <c r="K1518" i="1"/>
  <c r="K1525" i="1"/>
  <c r="K1533" i="1"/>
  <c r="K1541" i="1"/>
  <c r="K1549" i="1"/>
  <c r="K1556" i="1"/>
  <c r="K1564" i="1"/>
  <c r="K1572" i="1"/>
  <c r="K1580" i="1"/>
  <c r="K1588" i="1"/>
  <c r="K1596" i="1"/>
  <c r="K1604" i="1"/>
  <c r="K1612" i="1"/>
  <c r="K1619" i="1"/>
  <c r="K1627" i="1"/>
  <c r="K1635" i="1"/>
  <c r="K1643" i="1"/>
  <c r="K1651" i="1"/>
  <c r="K878" i="1"/>
  <c r="K898" i="1"/>
  <c r="K929" i="1"/>
  <c r="K945" i="1"/>
  <c r="K961" i="1"/>
  <c r="K975" i="1"/>
  <c r="K997" i="1"/>
  <c r="K1008" i="1"/>
  <c r="K1017" i="1"/>
  <c r="K1028" i="1"/>
  <c r="K1037" i="1"/>
  <c r="K1045" i="1"/>
  <c r="K1053" i="1"/>
  <c r="K1061" i="1"/>
  <c r="K1069" i="1"/>
  <c r="K1076" i="1"/>
  <c r="K1084" i="1"/>
  <c r="K1092" i="1"/>
  <c r="K1100" i="1"/>
  <c r="K1108" i="1"/>
  <c r="K1116" i="1"/>
  <c r="K1123" i="1"/>
  <c r="K1131" i="1"/>
  <c r="K1139" i="1"/>
  <c r="K1147" i="1"/>
  <c r="K1154" i="1"/>
  <c r="K1161" i="1"/>
  <c r="K1169" i="1"/>
  <c r="K1177" i="1"/>
  <c r="K1185" i="1"/>
  <c r="K1193" i="1"/>
  <c r="K1201" i="1"/>
  <c r="K1209" i="1"/>
  <c r="K1216" i="1"/>
  <c r="K1224" i="1"/>
  <c r="K1232" i="1"/>
  <c r="K1240" i="1"/>
  <c r="K1247" i="1"/>
  <c r="K1263" i="1"/>
  <c r="K1270" i="1"/>
  <c r="K1278" i="1"/>
  <c r="K1286" i="1"/>
  <c r="K1294" i="1"/>
  <c r="K1302" i="1"/>
  <c r="K1308" i="1"/>
  <c r="K1316" i="1"/>
  <c r="K1324" i="1"/>
  <c r="K1331" i="1"/>
  <c r="K1339" i="1"/>
  <c r="K1347" i="1"/>
  <c r="K1355" i="1"/>
  <c r="K1363" i="1"/>
  <c r="K1371" i="1"/>
  <c r="K1378" i="1"/>
  <c r="K1386" i="1"/>
  <c r="K1394" i="1"/>
  <c r="K1402" i="1"/>
  <c r="K1417" i="1"/>
  <c r="K1425" i="1"/>
  <c r="K1432" i="1"/>
  <c r="K1440" i="1"/>
  <c r="K1448" i="1"/>
  <c r="K1456" i="1"/>
  <c r="K1463" i="1"/>
  <c r="K1471" i="1"/>
  <c r="K1479" i="1"/>
  <c r="K1487" i="1"/>
  <c r="K1495" i="1"/>
  <c r="K1503" i="1"/>
  <c r="K1511" i="1"/>
  <c r="K1519" i="1"/>
  <c r="K1526" i="1"/>
  <c r="K1534" i="1"/>
  <c r="K1542" i="1"/>
  <c r="K1550" i="1"/>
  <c r="K1557" i="1"/>
  <c r="K1565" i="1"/>
  <c r="K1573" i="1"/>
  <c r="K1581" i="1"/>
  <c r="K1589" i="1"/>
  <c r="K1597" i="1"/>
  <c r="K1605" i="1"/>
  <c r="K1613" i="1"/>
  <c r="K1620" i="1"/>
  <c r="K1628" i="1"/>
  <c r="K1636" i="1"/>
  <c r="K1644" i="1"/>
  <c r="K882" i="1"/>
  <c r="K900" i="1"/>
  <c r="K931" i="1"/>
  <c r="K947" i="1"/>
  <c r="K963" i="1"/>
  <c r="K977" i="1"/>
  <c r="K987" i="1"/>
  <c r="K999" i="1"/>
  <c r="K1009" i="1"/>
  <c r="K1018" i="1"/>
  <c r="K1029" i="1"/>
  <c r="K1038" i="1"/>
  <c r="K1046" i="1"/>
  <c r="K1054" i="1"/>
  <c r="K1062" i="1"/>
  <c r="K1070" i="1"/>
  <c r="K1077" i="1"/>
  <c r="K1085" i="1"/>
  <c r="K1093" i="1"/>
  <c r="K1101" i="1"/>
  <c r="K1109" i="1"/>
  <c r="K1117" i="1"/>
  <c r="K1124" i="1"/>
  <c r="K1132" i="1"/>
  <c r="K1140" i="1"/>
  <c r="K1148" i="1"/>
  <c r="K1155" i="1"/>
  <c r="K1162" i="1"/>
  <c r="K1170" i="1"/>
  <c r="K1178" i="1"/>
  <c r="K1186" i="1"/>
  <c r="K1194" i="1"/>
  <c r="K1202" i="1"/>
  <c r="K1210" i="1"/>
  <c r="K1217" i="1"/>
  <c r="K1225" i="1"/>
  <c r="K1233" i="1"/>
  <c r="K1241" i="1"/>
  <c r="K1248" i="1"/>
  <c r="K1256" i="1"/>
  <c r="K1264" i="1"/>
  <c r="K1271" i="1"/>
  <c r="K1279" i="1"/>
  <c r="K1287" i="1"/>
  <c r="K1295" i="1"/>
  <c r="K1303" i="1"/>
  <c r="K1309" i="1"/>
  <c r="K1317" i="1"/>
  <c r="K1325" i="1"/>
  <c r="K1332" i="1"/>
  <c r="K1340" i="1"/>
  <c r="K1348" i="1"/>
  <c r="K1356" i="1"/>
  <c r="K1364" i="1"/>
  <c r="K1372" i="1"/>
  <c r="K1379" i="1"/>
  <c r="K1387" i="1"/>
  <c r="K1395" i="1"/>
  <c r="K1403" i="1"/>
  <c r="K1410" i="1"/>
  <c r="K1418" i="1"/>
  <c r="K1426" i="1"/>
  <c r="K1433" i="1"/>
  <c r="K1441" i="1"/>
  <c r="K1449" i="1"/>
  <c r="K1464" i="1"/>
  <c r="K1472" i="1"/>
  <c r="K1480" i="1"/>
  <c r="K1488" i="1"/>
  <c r="K1496" i="1"/>
  <c r="K1504" i="1"/>
  <c r="K1512" i="1"/>
  <c r="K1520" i="1"/>
  <c r="K1527" i="1"/>
  <c r="K1535" i="1"/>
  <c r="K1543" i="1"/>
  <c r="K1551" i="1"/>
  <c r="K1558" i="1"/>
  <c r="K1566" i="1"/>
  <c r="K1574" i="1"/>
  <c r="K1590" i="1"/>
  <c r="K1598" i="1"/>
  <c r="K1606" i="1"/>
  <c r="K1621" i="1"/>
  <c r="K1629" i="1"/>
  <c r="K1637" i="1"/>
  <c r="K1645" i="1"/>
  <c r="K836" i="1"/>
  <c r="K884" i="1"/>
  <c r="K902" i="1"/>
  <c r="K917" i="1"/>
  <c r="K933" i="1"/>
  <c r="K949" i="1"/>
  <c r="K965" i="1"/>
  <c r="K978" i="1"/>
  <c r="K989" i="1"/>
  <c r="K1000" i="1"/>
  <c r="K1010" i="1"/>
  <c r="K1020" i="1"/>
  <c r="K1030" i="1"/>
  <c r="K1055" i="1"/>
  <c r="K1063" i="1"/>
  <c r="K1071" i="1"/>
  <c r="K1078" i="1"/>
  <c r="K1086" i="1"/>
  <c r="K1094" i="1"/>
  <c r="K1102" i="1"/>
  <c r="K1118" i="1"/>
  <c r="K1125" i="1"/>
  <c r="K1133" i="1"/>
  <c r="K1141" i="1"/>
  <c r="K1149" i="1"/>
  <c r="K1156" i="1"/>
  <c r="K1163" i="1"/>
  <c r="K1171" i="1"/>
  <c r="K1179" i="1"/>
  <c r="K1187" i="1"/>
  <c r="K1195" i="1"/>
  <c r="K1203" i="1"/>
  <c r="K1218" i="1"/>
  <c r="K1226" i="1"/>
  <c r="K1234" i="1"/>
  <c r="K1242" i="1"/>
  <c r="K1249" i="1"/>
  <c r="K1257" i="1"/>
  <c r="K1265" i="1"/>
  <c r="K1272" i="1"/>
  <c r="K1280" i="1"/>
  <c r="K1288" i="1"/>
  <c r="K1296" i="1"/>
  <c r="K1304" i="1"/>
  <c r="K1310" i="1"/>
  <c r="K1318" i="1"/>
  <c r="K1326" i="1"/>
  <c r="K1333" i="1"/>
  <c r="K1341" i="1"/>
  <c r="K1349" i="1"/>
  <c r="K1357" i="1"/>
  <c r="K1365" i="1"/>
  <c r="K1380" i="1"/>
  <c r="K1388" i="1"/>
  <c r="K1396" i="1"/>
  <c r="K1404" i="1"/>
  <c r="K1411" i="1"/>
  <c r="K1419" i="1"/>
  <c r="K1427" i="1"/>
  <c r="K1434" i="1"/>
  <c r="K1442" i="1"/>
  <c r="K1450" i="1"/>
  <c r="K1457" i="1"/>
  <c r="K1465" i="1"/>
  <c r="K1473" i="1"/>
  <c r="K1481" i="1"/>
  <c r="K1489" i="1"/>
  <c r="K1497" i="1"/>
  <c r="K1505" i="1"/>
  <c r="K1513" i="1"/>
  <c r="K1521" i="1"/>
  <c r="K1528" i="1"/>
  <c r="K1536" i="1"/>
  <c r="K1544" i="1"/>
  <c r="K1559" i="1"/>
  <c r="K1567" i="1"/>
  <c r="K1575" i="1"/>
  <c r="K1583" i="1"/>
  <c r="K1591" i="1"/>
  <c r="K1599" i="1"/>
  <c r="K1607" i="1"/>
  <c r="K1615" i="1"/>
  <c r="K1622" i="1"/>
  <c r="K1630" i="1"/>
  <c r="K1638" i="1"/>
  <c r="K844" i="1"/>
  <c r="K886" i="1"/>
  <c r="K904" i="1"/>
  <c r="K919" i="1"/>
  <c r="K935" i="1"/>
  <c r="K951" i="1"/>
  <c r="K967" i="1"/>
  <c r="K991" i="1"/>
  <c r="K1001" i="1"/>
  <c r="K1011" i="1"/>
  <c r="K1022" i="1"/>
  <c r="K1031" i="1"/>
  <c r="K1039" i="1"/>
  <c r="K1048" i="1"/>
  <c r="K1056" i="1"/>
  <c r="K1064" i="1"/>
  <c r="K1072" i="1"/>
  <c r="K1079" i="1"/>
  <c r="K1087" i="1"/>
  <c r="K1095" i="1"/>
  <c r="K1111" i="1"/>
  <c r="K1119" i="1"/>
  <c r="K1126" i="1"/>
  <c r="K1134" i="1"/>
  <c r="K1142" i="1"/>
  <c r="K1150" i="1"/>
  <c r="K1164" i="1"/>
  <c r="K1172" i="1"/>
  <c r="K1180" i="1"/>
  <c r="K1188" i="1"/>
  <c r="K1196" i="1"/>
  <c r="K1204" i="1"/>
  <c r="K1211" i="1"/>
  <c r="K1219" i="1"/>
  <c r="K1227" i="1"/>
  <c r="K1235" i="1"/>
  <c r="K1243" i="1"/>
  <c r="K1258" i="1"/>
  <c r="K1266" i="1"/>
  <c r="K1273" i="1"/>
  <c r="K1281" i="1"/>
  <c r="K1289" i="1"/>
  <c r="K1297" i="1"/>
  <c r="K1305" i="1"/>
  <c r="K1311" i="1"/>
  <c r="K1319" i="1"/>
  <c r="K1327" i="1"/>
  <c r="K1334" i="1"/>
  <c r="K1342" i="1"/>
  <c r="K1350" i="1"/>
  <c r="K1358" i="1"/>
  <c r="K1366" i="1"/>
  <c r="K1373" i="1"/>
  <c r="K1381" i="1"/>
  <c r="K1389" i="1"/>
  <c r="K1397" i="1"/>
  <c r="K1405" i="1"/>
  <c r="K1412" i="1"/>
  <c r="K1420" i="1"/>
  <c r="K1428" i="1"/>
  <c r="K1435" i="1"/>
  <c r="K1443" i="1"/>
  <c r="K1451" i="1"/>
  <c r="K1458" i="1"/>
  <c r="K1466" i="1"/>
  <c r="K1474" i="1"/>
  <c r="K1482" i="1"/>
  <c r="K1490" i="1"/>
  <c r="K1498" i="1"/>
  <c r="K1506" i="1"/>
  <c r="K1514" i="1"/>
  <c r="K1529" i="1"/>
  <c r="K1537" i="1"/>
  <c r="K1545" i="1"/>
  <c r="K1552" i="1"/>
  <c r="K1560" i="1"/>
  <c r="K1568" i="1"/>
  <c r="K1576" i="1"/>
  <c r="K1584" i="1"/>
  <c r="K1592" i="1"/>
  <c r="K1600" i="1"/>
  <c r="K1608" i="1"/>
  <c r="K1616" i="1"/>
  <c r="K1623" i="1"/>
  <c r="K1631" i="1"/>
  <c r="K1639" i="1"/>
  <c r="K1647" i="1"/>
  <c r="K852" i="1"/>
  <c r="K890" i="1"/>
  <c r="K906" i="1"/>
  <c r="K921" i="1"/>
  <c r="K937" i="1"/>
  <c r="K953" i="1"/>
  <c r="K969" i="1"/>
  <c r="K981" i="1"/>
  <c r="K992" i="1"/>
  <c r="K1002" i="1"/>
  <c r="K1023" i="1"/>
  <c r="K1032" i="1"/>
  <c r="K1049" i="1"/>
  <c r="K1057" i="1"/>
  <c r="K1065" i="1"/>
  <c r="K1073" i="1"/>
  <c r="K1080" i="1"/>
  <c r="K1104" i="1"/>
  <c r="K1112" i="1"/>
  <c r="K1120" i="1"/>
  <c r="K1127" i="1"/>
  <c r="K1135" i="1"/>
  <c r="K1143" i="1"/>
  <c r="K1151" i="1"/>
  <c r="K1157" i="1"/>
  <c r="K1165" i="1"/>
  <c r="K1173" i="1"/>
  <c r="K1181" i="1"/>
  <c r="K1189" i="1"/>
  <c r="K1197" i="1"/>
  <c r="K1212" i="1"/>
  <c r="K1220" i="1"/>
  <c r="K1228" i="1"/>
  <c r="K1236" i="1"/>
  <c r="K1244" i="1"/>
  <c r="K1251" i="1"/>
  <c r="K1259" i="1"/>
  <c r="K1267" i="1"/>
  <c r="K1274" i="1"/>
  <c r="K1282" i="1"/>
  <c r="K1290" i="1"/>
  <c r="K1298" i="1"/>
  <c r="K1306" i="1"/>
  <c r="K1312" i="1"/>
  <c r="K1320" i="1"/>
  <c r="K1328" i="1"/>
  <c r="K1335" i="1"/>
  <c r="K1343" i="1"/>
  <c r="K1351" i="1"/>
  <c r="K1359" i="1"/>
  <c r="K1367" i="1"/>
  <c r="K1374" i="1"/>
  <c r="K1382" i="1"/>
  <c r="K1390" i="1"/>
  <c r="K1398" i="1"/>
  <c r="K1406" i="1"/>
  <c r="K1413" i="1"/>
  <c r="K1421" i="1"/>
  <c r="K1429" i="1"/>
  <c r="K1436" i="1"/>
  <c r="K1444" i="1"/>
  <c r="K1452" i="1"/>
  <c r="K1459" i="1"/>
  <c r="K1467" i="1"/>
  <c r="K1475" i="1"/>
  <c r="K1483" i="1"/>
  <c r="K1491" i="1"/>
  <c r="K1499" i="1"/>
  <c r="K1507" i="1"/>
  <c r="K1515" i="1"/>
  <c r="K1522" i="1"/>
  <c r="K1530" i="1"/>
  <c r="K1538" i="1"/>
  <c r="K1546" i="1"/>
  <c r="K1553" i="1"/>
  <c r="K1561" i="1"/>
  <c r="K1569" i="1"/>
  <c r="K1577" i="1"/>
  <c r="K1585" i="1"/>
  <c r="K1593" i="1"/>
  <c r="K1601" i="1"/>
  <c r="K1609" i="1"/>
  <c r="K1617" i="1"/>
  <c r="K1624" i="1"/>
  <c r="K1632" i="1"/>
  <c r="K1640" i="1"/>
  <c r="K1648" i="1"/>
  <c r="K860" i="1"/>
  <c r="K892" i="1"/>
  <c r="K908" i="1"/>
  <c r="K923" i="1"/>
  <c r="K939" i="1"/>
  <c r="K955" i="1"/>
  <c r="K970" i="1"/>
  <c r="K983" i="1"/>
  <c r="K993" i="1"/>
  <c r="K1003" i="1"/>
  <c r="K1014" i="1"/>
  <c r="K1024" i="1"/>
  <c r="K1033" i="1"/>
  <c r="K1042" i="1"/>
  <c r="K1050" i="1"/>
  <c r="K1058" i="1"/>
  <c r="K1066" i="1"/>
  <c r="K1081" i="1"/>
  <c r="K1089" i="1"/>
  <c r="K1097" i="1"/>
  <c r="K1105" i="1"/>
  <c r="K1113" i="1"/>
  <c r="K1128" i="1"/>
  <c r="K1136" i="1"/>
  <c r="K1144" i="1"/>
  <c r="K1152" i="1"/>
  <c r="K1158" i="1"/>
  <c r="K1166" i="1"/>
  <c r="K1174" i="1"/>
  <c r="K1182" i="1"/>
  <c r="K1190" i="1"/>
  <c r="K1198" i="1"/>
  <c r="K1206" i="1"/>
  <c r="K1213" i="1"/>
  <c r="K1221" i="1"/>
  <c r="K1229" i="1"/>
  <c r="K1237" i="1"/>
  <c r="K1245" i="1"/>
  <c r="K1252" i="1"/>
  <c r="K1260" i="1"/>
  <c r="K1275" i="1"/>
  <c r="K1283" i="1"/>
  <c r="K1291" i="1"/>
  <c r="K1299" i="1"/>
  <c r="K1307" i="1"/>
  <c r="K1313" i="1"/>
  <c r="K1321" i="1"/>
  <c r="K1336" i="1"/>
  <c r="K1344" i="1"/>
  <c r="K1352" i="1"/>
  <c r="K1360" i="1"/>
  <c r="K1368" i="1"/>
  <c r="K1375" i="1"/>
  <c r="K1383" i="1"/>
  <c r="K1391" i="1"/>
  <c r="K1399" i="1"/>
  <c r="K1407" i="1"/>
  <c r="K1414" i="1"/>
  <c r="K1422" i="1"/>
  <c r="K1430" i="1"/>
  <c r="K1437" i="1"/>
  <c r="K1445" i="1"/>
  <c r="K1453" i="1"/>
  <c r="K1460" i="1"/>
  <c r="K1468" i="1"/>
  <c r="K1476" i="1"/>
  <c r="K1484" i="1"/>
  <c r="K1492" i="1"/>
  <c r="K1500" i="1"/>
  <c r="K1508" i="1"/>
  <c r="K1516" i="1"/>
  <c r="K1523" i="1"/>
  <c r="K1531" i="1"/>
  <c r="K1539" i="1"/>
  <c r="K1547" i="1"/>
  <c r="K1554" i="1"/>
  <c r="K1562" i="1"/>
  <c r="K1570" i="1"/>
  <c r="K1578" i="1"/>
  <c r="K1586" i="1"/>
  <c r="K1594" i="1"/>
  <c r="K1602" i="1"/>
  <c r="K1610" i="1"/>
  <c r="K1625" i="1"/>
  <c r="K1633" i="1"/>
  <c r="K1641" i="1"/>
  <c r="K1649" i="1"/>
  <c r="K589" i="1"/>
  <c r="K1027" i="1"/>
  <c r="K1205" i="1"/>
  <c r="K986" i="1"/>
  <c r="K1068" i="1"/>
  <c r="K1582" i="1"/>
  <c r="K1040" i="1"/>
  <c r="K909" i="1"/>
  <c r="K1646" i="1"/>
  <c r="K972" i="1"/>
  <c r="K1614" i="1"/>
  <c r="K1096" i="1"/>
  <c r="K964" i="1"/>
  <c r="K1255" i="1"/>
  <c r="K869" i="1"/>
  <c r="K915" i="1"/>
  <c r="K1250" i="1"/>
  <c r="K1007" i="1"/>
  <c r="K922" i="1"/>
  <c r="K1110" i="1"/>
  <c r="K1626" i="1"/>
  <c r="K1047" i="1"/>
  <c r="K943" i="1"/>
  <c r="K979" i="1"/>
  <c r="K837" i="1"/>
  <c r="K1103" i="1"/>
  <c r="K1088" i="1"/>
  <c r="K1034" i="1"/>
  <c r="K901" i="1"/>
  <c r="K1595" i="1"/>
  <c r="K4" i="1"/>
  <c r="J429" i="1"/>
  <c r="J510" i="1"/>
  <c r="J163" i="1"/>
  <c r="J9" i="1"/>
  <c r="J112" i="1"/>
  <c r="K302" i="1"/>
  <c r="J293" i="1"/>
  <c r="J441" i="1"/>
  <c r="K21" i="1"/>
  <c r="K28" i="1"/>
  <c r="J330" i="1"/>
  <c r="K372" i="1"/>
  <c r="J416" i="1"/>
  <c r="J222" i="1"/>
  <c r="J111" i="1"/>
  <c r="J12" i="1"/>
  <c r="J353" i="1"/>
  <c r="J249" i="1"/>
  <c r="J539" i="1"/>
  <c r="J227" i="1"/>
  <c r="K428" i="1"/>
  <c r="J509" i="1"/>
  <c r="J175" i="1"/>
  <c r="J408" i="1"/>
  <c r="J81" i="1"/>
  <c r="J62" i="1"/>
  <c r="J547" i="1"/>
  <c r="K140" i="1"/>
  <c r="K334" i="1"/>
  <c r="J42" i="1"/>
  <c r="J10" i="1"/>
  <c r="K100" i="1"/>
  <c r="J515" i="1"/>
  <c r="J130" i="1"/>
  <c r="J218" i="1"/>
  <c r="J556" i="1"/>
  <c r="K364" i="1"/>
  <c r="J8" i="1"/>
  <c r="K412" i="1"/>
  <c r="J198" i="1"/>
  <c r="J513" i="1"/>
  <c r="J237" i="1"/>
  <c r="J390" i="1"/>
  <c r="J534" i="1"/>
  <c r="L1621" i="1"/>
  <c r="L1629" i="1"/>
  <c r="L1498" i="1"/>
  <c r="L1250" i="1"/>
  <c r="L1003" i="1"/>
  <c r="L1559" i="1"/>
  <c r="L1063" i="1"/>
  <c r="L1582" i="1"/>
  <c r="L1085" i="1"/>
  <c r="L1589" i="1"/>
  <c r="L1092" i="1"/>
  <c r="L592" i="1"/>
  <c r="L1160" i="1"/>
  <c r="L660" i="1"/>
  <c r="L1230" i="1"/>
  <c r="L730" i="1"/>
  <c r="J500" i="1"/>
  <c r="J336" i="1"/>
  <c r="K397" i="1"/>
  <c r="J167" i="1"/>
  <c r="J297" i="1"/>
  <c r="J280" i="1"/>
  <c r="K153" i="1"/>
  <c r="J148" i="1"/>
  <c r="J109" i="1"/>
  <c r="J290" i="1"/>
  <c r="J260" i="1"/>
  <c r="J559" i="1"/>
  <c r="J503" i="1"/>
  <c r="J443" i="1"/>
  <c r="J277" i="1"/>
  <c r="K538" i="1"/>
  <c r="K326" i="1"/>
  <c r="J149" i="1"/>
  <c r="J90" i="1"/>
  <c r="J71" i="1"/>
  <c r="J289" i="1"/>
  <c r="J488" i="1"/>
  <c r="J456" i="1"/>
  <c r="J292" i="1"/>
  <c r="J188" i="1"/>
  <c r="J585" i="1"/>
  <c r="K325" i="1"/>
  <c r="J133" i="1"/>
  <c r="J241" i="1"/>
  <c r="K294" i="1"/>
  <c r="J303" i="1"/>
  <c r="J248" i="1"/>
  <c r="J487" i="1"/>
  <c r="J174" i="1"/>
  <c r="J410" i="1"/>
  <c r="J430" i="1"/>
  <c r="K68" i="1"/>
  <c r="J165" i="1"/>
  <c r="J533" i="1"/>
  <c r="J563" i="1"/>
  <c r="J179" i="1"/>
  <c r="J517" i="1"/>
  <c r="J409" i="1"/>
  <c r="J31" i="1"/>
  <c r="J319" i="1"/>
  <c r="J422" i="1"/>
  <c r="J18" i="1"/>
  <c r="J159" i="1"/>
  <c r="K27" i="1"/>
  <c r="J375" i="1"/>
  <c r="J519" i="1"/>
  <c r="J30" i="1"/>
  <c r="J282" i="1"/>
  <c r="J70" i="1"/>
  <c r="K177" i="1"/>
  <c r="J94" i="1"/>
  <c r="J542" i="1"/>
  <c r="J572" i="1"/>
  <c r="L1539" i="1"/>
  <c r="L1562" i="1"/>
  <c r="L1482" i="1"/>
  <c r="L1235" i="1"/>
  <c r="L939" i="1"/>
  <c r="L1497" i="1"/>
  <c r="L1002" i="1"/>
  <c r="L1520" i="1"/>
  <c r="L1024" i="1"/>
  <c r="L1526" i="1"/>
  <c r="L1030" i="1"/>
  <c r="L1596" i="1"/>
  <c r="L1099" i="1"/>
  <c r="L599" i="1"/>
  <c r="L1167" i="1"/>
  <c r="L667" i="1"/>
  <c r="K407" i="1"/>
  <c r="J514" i="1"/>
  <c r="K234" i="1"/>
  <c r="K466" i="1"/>
  <c r="J317" i="1"/>
  <c r="K252" i="1"/>
  <c r="L1594" i="1"/>
  <c r="L1605" i="1"/>
  <c r="L1435" i="1"/>
  <c r="L1188" i="1"/>
  <c r="L876" i="1"/>
  <c r="L1434" i="1"/>
  <c r="L938" i="1"/>
  <c r="L961" i="1"/>
  <c r="L1463" i="1"/>
  <c r="L968" i="1"/>
  <c r="L1533" i="1"/>
  <c r="L1037" i="1"/>
  <c r="L1603" i="1"/>
  <c r="L1106" i="1"/>
  <c r="L605" i="1"/>
  <c r="J40" i="1"/>
  <c r="J89" i="1"/>
  <c r="J272" i="1"/>
  <c r="K310" i="1"/>
  <c r="J459" i="1"/>
  <c r="J322" i="1"/>
  <c r="J581" i="1"/>
  <c r="J187" i="1"/>
  <c r="K44" i="1"/>
  <c r="J421" i="1"/>
  <c r="J455" i="1"/>
  <c r="J383" i="1"/>
  <c r="K232" i="1"/>
  <c r="K123" i="1"/>
  <c r="J181" i="1"/>
  <c r="K147" i="1"/>
  <c r="J400" i="1"/>
  <c r="K568" i="1"/>
  <c r="J343" i="1"/>
  <c r="J251" i="1"/>
  <c r="J180" i="1"/>
  <c r="J576" i="1"/>
  <c r="J142" i="1"/>
  <c r="K162" i="1"/>
  <c r="J101" i="1"/>
  <c r="J495" i="1"/>
  <c r="J524" i="1"/>
  <c r="J344" i="1"/>
  <c r="J407" i="1"/>
  <c r="J466" i="1"/>
  <c r="K271" i="1"/>
  <c r="J93" i="1"/>
  <c r="J376" i="1"/>
  <c r="J151" i="1"/>
  <c r="J528" i="1"/>
  <c r="J558" i="1"/>
  <c r="K178" i="1"/>
  <c r="J141" i="1"/>
  <c r="J447" i="1"/>
  <c r="J437" i="1"/>
  <c r="J125" i="1"/>
  <c r="J50" i="1"/>
  <c r="K36" i="1"/>
  <c r="J438" i="1"/>
  <c r="J306" i="1"/>
  <c r="J458" i="1"/>
  <c r="J424" i="1"/>
  <c r="J88" i="1"/>
  <c r="J82" i="1"/>
  <c r="J285" i="1"/>
  <c r="K262" i="1"/>
  <c r="K208" i="1"/>
  <c r="J537" i="1"/>
  <c r="J567" i="1"/>
  <c r="L1468" i="1"/>
  <c r="L1492" i="1"/>
  <c r="L1420" i="1"/>
  <c r="L1172" i="1"/>
  <c r="L812" i="1"/>
  <c r="L875" i="1"/>
  <c r="L1395" i="1"/>
  <c r="L898" i="1"/>
  <c r="L1402" i="1"/>
  <c r="L905" i="1"/>
  <c r="L1470" i="1"/>
  <c r="L975" i="1"/>
  <c r="L1540" i="1"/>
  <c r="L1043" i="1"/>
  <c r="L1291" i="1"/>
  <c r="J333" i="1"/>
  <c r="K516" i="1"/>
  <c r="J396" i="1"/>
  <c r="K321" i="1"/>
  <c r="J263" i="1"/>
  <c r="K145" i="1"/>
  <c r="K11" i="1"/>
  <c r="J185" i="1"/>
  <c r="J349" i="1"/>
  <c r="K98" i="1"/>
  <c r="K492" i="1"/>
  <c r="J52" i="1"/>
  <c r="J286" i="1"/>
  <c r="K225" i="1"/>
  <c r="K275" i="1"/>
  <c r="J318" i="1"/>
  <c r="K535" i="1"/>
  <c r="K565" i="1"/>
  <c r="J397" i="1"/>
  <c r="K272" i="1"/>
  <c r="J43" i="1"/>
  <c r="K122" i="1"/>
  <c r="K167" i="1"/>
  <c r="J310" i="1"/>
  <c r="K243" i="1"/>
  <c r="K305" i="1"/>
  <c r="K459" i="1"/>
  <c r="K297" i="1"/>
  <c r="K238" i="1"/>
  <c r="K322" i="1"/>
  <c r="K281" i="1"/>
  <c r="K280" i="1"/>
  <c r="K63" i="1"/>
  <c r="J153" i="1"/>
  <c r="K551" i="1"/>
  <c r="K581" i="1"/>
  <c r="K58" i="1"/>
  <c r="K450" i="1"/>
  <c r="K187" i="1"/>
  <c r="K148" i="1"/>
  <c r="J44" i="1"/>
  <c r="K313" i="1"/>
  <c r="K233" i="1"/>
  <c r="K109" i="1"/>
  <c r="K304" i="1"/>
  <c r="K421" i="1"/>
  <c r="K417" i="1"/>
  <c r="K290" i="1"/>
  <c r="J491" i="1"/>
  <c r="K455" i="1"/>
  <c r="K260" i="1"/>
  <c r="K432" i="1"/>
  <c r="K529" i="1"/>
  <c r="K559" i="1"/>
  <c r="K228" i="1"/>
  <c r="J139" i="1"/>
  <c r="K383" i="1"/>
  <c r="J232" i="1"/>
  <c r="J123" i="1"/>
  <c r="K120" i="1"/>
  <c r="K503" i="1"/>
  <c r="K113" i="1"/>
  <c r="K39" i="1"/>
  <c r="K181" i="1"/>
  <c r="K443" i="1"/>
  <c r="J147" i="1"/>
  <c r="K435" i="1"/>
  <c r="K508" i="1"/>
  <c r="K400" i="1"/>
  <c r="K277" i="1"/>
  <c r="K356" i="1"/>
  <c r="J538" i="1"/>
  <c r="J568" i="1"/>
  <c r="J357" i="1"/>
  <c r="K446" i="1"/>
  <c r="J326" i="1"/>
  <c r="K343" i="1"/>
  <c r="K265" i="1"/>
  <c r="K149" i="1"/>
  <c r="K464" i="1"/>
  <c r="K251" i="1"/>
  <c r="K474" i="1"/>
  <c r="K442" i="1"/>
  <c r="K90" i="1"/>
  <c r="K291" i="1"/>
  <c r="K180" i="1"/>
  <c r="K395" i="1"/>
  <c r="K71" i="1"/>
  <c r="K445" i="1"/>
  <c r="K289" i="1"/>
  <c r="K546" i="1"/>
  <c r="K576" i="1"/>
  <c r="K380" i="1"/>
  <c r="K142" i="1"/>
  <c r="K413" i="1"/>
  <c r="K488" i="1"/>
  <c r="J162" i="1"/>
  <c r="K426" i="1"/>
  <c r="K311" i="1"/>
  <c r="K456" i="1"/>
  <c r="K101" i="1"/>
  <c r="K157" i="1"/>
  <c r="K473" i="1"/>
  <c r="K292" i="1"/>
  <c r="J452" i="1"/>
  <c r="K495" i="1"/>
  <c r="K188" i="1"/>
  <c r="K46" i="1"/>
  <c r="K524" i="1"/>
  <c r="K555" i="1"/>
  <c r="K585" i="1"/>
  <c r="K190" i="1"/>
  <c r="J325" i="1"/>
  <c r="K133" i="1"/>
  <c r="K344" i="1"/>
  <c r="K241" i="1"/>
  <c r="K269" i="1"/>
  <c r="J294" i="1"/>
  <c r="K303" i="1"/>
  <c r="K248" i="1"/>
  <c r="K487" i="1"/>
  <c r="K174" i="1"/>
  <c r="K410" i="1"/>
  <c r="K430" i="1"/>
  <c r="J68" i="1"/>
  <c r="K165" i="1"/>
  <c r="K533" i="1"/>
  <c r="K563" i="1"/>
  <c r="K179" i="1"/>
  <c r="K517" i="1"/>
  <c r="K409" i="1"/>
  <c r="K31" i="1"/>
  <c r="K319" i="1"/>
  <c r="K422" i="1"/>
  <c r="K18" i="1"/>
  <c r="K159" i="1"/>
  <c r="J27" i="1"/>
  <c r="K375" i="1"/>
  <c r="K519" i="1"/>
  <c r="K30" i="1"/>
  <c r="K282" i="1"/>
  <c r="K70" i="1"/>
  <c r="J177" i="1"/>
  <c r="K94" i="1"/>
  <c r="K542" i="1"/>
  <c r="K572" i="1"/>
  <c r="K333" i="1"/>
  <c r="J516" i="1"/>
  <c r="K396" i="1"/>
  <c r="J321" i="1"/>
  <c r="K263" i="1"/>
  <c r="J145" i="1"/>
  <c r="J11" i="1"/>
  <c r="B10" i="2" s="1"/>
  <c r="C10" i="2" s="1" a="1"/>
  <c r="C10" i="2" s="1"/>
  <c r="K185" i="1"/>
  <c r="K349" i="1"/>
  <c r="J98" i="1"/>
  <c r="J492" i="1"/>
  <c r="K52" i="1"/>
  <c r="K286" i="1"/>
  <c r="J225" i="1"/>
  <c r="J275" i="1"/>
  <c r="K318" i="1"/>
  <c r="J535" i="1"/>
  <c r="J565" i="1"/>
  <c r="K485" i="1"/>
  <c r="K189" i="1"/>
  <c r="K401" i="1"/>
  <c r="J132" i="1"/>
  <c r="K156" i="1"/>
  <c r="K374" i="1"/>
  <c r="K482" i="1"/>
  <c r="K476" i="1"/>
  <c r="J240" i="1"/>
  <c r="K257" i="1"/>
  <c r="K22" i="1"/>
  <c r="K339" i="1"/>
  <c r="K158" i="1"/>
  <c r="K504" i="1"/>
  <c r="J5" i="1"/>
  <c r="J169" i="1"/>
  <c r="J215" i="1"/>
  <c r="K543" i="1"/>
  <c r="K573" i="1"/>
  <c r="J271" i="1"/>
  <c r="J108" i="1"/>
  <c r="K337" i="1"/>
  <c r="K93" i="1"/>
  <c r="J295" i="1"/>
  <c r="K376" i="1"/>
  <c r="K77" i="1"/>
  <c r="K151" i="1"/>
  <c r="K191" i="1"/>
  <c r="K6" i="1"/>
  <c r="K528" i="1"/>
  <c r="K558" i="1"/>
  <c r="J178" i="1"/>
  <c r="K141" i="1"/>
  <c r="K447" i="1"/>
  <c r="K437" i="1"/>
  <c r="K125" i="1"/>
  <c r="K50" i="1"/>
  <c r="J36" i="1"/>
  <c r="K438" i="1"/>
  <c r="K306" i="1"/>
  <c r="K458" i="1"/>
  <c r="K424" i="1"/>
  <c r="K88" i="1"/>
  <c r="K82" i="1"/>
  <c r="K285" i="1"/>
  <c r="J262" i="1"/>
  <c r="J208" i="1"/>
  <c r="K537" i="1"/>
  <c r="K567" i="1"/>
  <c r="K195" i="1"/>
  <c r="K203" i="1"/>
  <c r="K431" i="1"/>
  <c r="K127" i="1"/>
  <c r="K399" i="1"/>
  <c r="K118" i="1"/>
  <c r="K202" i="1"/>
  <c r="K448" i="1"/>
  <c r="K307" i="1"/>
  <c r="K213" i="1"/>
  <c r="K298" i="1"/>
  <c r="K206" i="1"/>
  <c r="K168" i="1"/>
  <c r="K489" i="1"/>
  <c r="J279" i="1"/>
  <c r="K256" i="1"/>
  <c r="K434" i="1"/>
  <c r="J545" i="1"/>
  <c r="K414" i="1"/>
  <c r="K236" i="1"/>
  <c r="K494" i="1"/>
  <c r="K440" i="1"/>
  <c r="K196" i="1"/>
  <c r="K377" i="1"/>
  <c r="K194" i="1"/>
  <c r="K106" i="1"/>
  <c r="K354" i="1"/>
  <c r="K25" i="1"/>
  <c r="K261" i="1"/>
  <c r="K478" i="1"/>
  <c r="K283" i="1"/>
  <c r="K477" i="1"/>
  <c r="J67" i="1"/>
  <c r="K385" i="1"/>
  <c r="K523" i="1"/>
  <c r="K554" i="1"/>
  <c r="K584" i="1"/>
  <c r="K209" i="1"/>
  <c r="K479" i="1"/>
  <c r="K59" i="1"/>
  <c r="K33" i="1"/>
  <c r="K114" i="1"/>
  <c r="K259" i="1"/>
  <c r="K351" i="1"/>
  <c r="J405" i="1"/>
  <c r="K199" i="1"/>
  <c r="J13" i="1"/>
  <c r="J287" i="1"/>
  <c r="K472" i="1"/>
  <c r="K73" i="1"/>
  <c r="K214" i="1"/>
  <c r="K490" i="1"/>
  <c r="K532" i="1"/>
  <c r="K562" i="1"/>
  <c r="K48" i="1"/>
  <c r="K144" i="1"/>
  <c r="J460" i="1"/>
  <c r="K129" i="1"/>
  <c r="K451" i="1"/>
  <c r="K480" i="1"/>
  <c r="J224" i="1"/>
  <c r="K182" i="1"/>
  <c r="K453" i="1"/>
  <c r="K229" i="1"/>
  <c r="K404" i="1"/>
  <c r="K403" i="1"/>
  <c r="K340" i="1"/>
  <c r="J358" i="1"/>
  <c r="J381" i="1"/>
  <c r="K411" i="1"/>
  <c r="K299" i="1"/>
  <c r="K541" i="1"/>
  <c r="K571" i="1"/>
  <c r="K327" i="1"/>
  <c r="K433" i="1"/>
  <c r="K152" i="1"/>
  <c r="K212" i="1"/>
  <c r="J216" i="1"/>
  <c r="J255" i="1"/>
  <c r="K379" i="1"/>
  <c r="K38" i="1"/>
  <c r="K219" i="1"/>
  <c r="J92" i="1"/>
  <c r="K511" i="1"/>
  <c r="K85" i="1"/>
  <c r="K34" i="1"/>
  <c r="K439" i="1"/>
  <c r="K387" i="1"/>
  <c r="K184" i="1"/>
  <c r="K549" i="1"/>
  <c r="K579" i="1"/>
  <c r="J485" i="1"/>
  <c r="J189" i="1"/>
  <c r="J401" i="1"/>
  <c r="K132" i="1"/>
  <c r="J156" i="1"/>
  <c r="J374" i="1"/>
  <c r="J482" i="1"/>
  <c r="J476" i="1"/>
  <c r="K240" i="1"/>
  <c r="J257" i="1"/>
  <c r="J22" i="1"/>
  <c r="J339" i="1"/>
  <c r="J158" i="1"/>
  <c r="J504" i="1"/>
  <c r="K5" i="1"/>
  <c r="K169" i="1"/>
  <c r="K215" i="1"/>
  <c r="J543" i="1"/>
  <c r="J573" i="1"/>
  <c r="J203" i="1"/>
  <c r="J399" i="1"/>
  <c r="J448" i="1"/>
  <c r="J298" i="1"/>
  <c r="J168" i="1"/>
  <c r="J256" i="1"/>
  <c r="J236" i="1"/>
  <c r="J494" i="1"/>
  <c r="J377" i="1"/>
  <c r="J106" i="1"/>
  <c r="J25" i="1"/>
  <c r="J478" i="1"/>
  <c r="K67" i="1"/>
  <c r="J523" i="1"/>
  <c r="J554" i="1"/>
  <c r="J209" i="1"/>
  <c r="J59" i="1"/>
  <c r="J33" i="1"/>
  <c r="J114" i="1"/>
  <c r="J351" i="1"/>
  <c r="J199" i="1"/>
  <c r="K287" i="1"/>
  <c r="J214" i="1"/>
  <c r="J562" i="1"/>
  <c r="J144" i="1"/>
  <c r="J129" i="1"/>
  <c r="J480" i="1"/>
  <c r="J182" i="1"/>
  <c r="J229" i="1"/>
  <c r="J403" i="1"/>
  <c r="K358" i="1"/>
  <c r="J411" i="1"/>
  <c r="J541" i="1"/>
  <c r="J327" i="1"/>
  <c r="J152" i="1"/>
  <c r="K216" i="1"/>
  <c r="K255" i="1"/>
  <c r="J38" i="1"/>
  <c r="J511" i="1"/>
  <c r="J34" i="1"/>
  <c r="J387" i="1"/>
  <c r="J579" i="1"/>
  <c r="K57" i="1"/>
  <c r="J342" i="1"/>
  <c r="K211" i="1"/>
  <c r="J506" i="1"/>
  <c r="K26" i="1"/>
  <c r="K316" i="1"/>
  <c r="J154" i="1"/>
  <c r="K465" i="1"/>
  <c r="K449" i="1"/>
  <c r="K96" i="1"/>
  <c r="K235" i="1"/>
  <c r="K512" i="1"/>
  <c r="K341" i="1"/>
  <c r="K274" i="1"/>
  <c r="K164" i="1"/>
  <c r="J35" i="1"/>
  <c r="J75" i="1"/>
  <c r="K550" i="1"/>
  <c r="K580" i="1"/>
  <c r="J431" i="1"/>
  <c r="J118" i="1"/>
  <c r="J307" i="1"/>
  <c r="J206" i="1"/>
  <c r="J489" i="1"/>
  <c r="J434" i="1"/>
  <c r="K545" i="1"/>
  <c r="J414" i="1"/>
  <c r="J440" i="1"/>
  <c r="J196" i="1"/>
  <c r="J194" i="1"/>
  <c r="J354" i="1"/>
  <c r="J261" i="1"/>
  <c r="J283" i="1"/>
  <c r="J477" i="1"/>
  <c r="J385" i="1"/>
  <c r="J584" i="1"/>
  <c r="J479" i="1"/>
  <c r="J259" i="1"/>
  <c r="K405" i="1"/>
  <c r="K13" i="1"/>
  <c r="J472" i="1"/>
  <c r="J73" i="1"/>
  <c r="J490" i="1"/>
  <c r="J532" i="1"/>
  <c r="J48" i="1"/>
  <c r="K460" i="1"/>
  <c r="J451" i="1"/>
  <c r="K224" i="1"/>
  <c r="J453" i="1"/>
  <c r="J404" i="1"/>
  <c r="J340" i="1"/>
  <c r="K381" i="1"/>
  <c r="J299" i="1"/>
  <c r="J571" i="1"/>
  <c r="J433" i="1"/>
  <c r="J212" i="1"/>
  <c r="J379" i="1"/>
  <c r="J219" i="1"/>
  <c r="K92" i="1"/>
  <c r="J85" i="1"/>
  <c r="J439" i="1"/>
  <c r="J184" i="1"/>
  <c r="J549" i="1"/>
  <c r="K394" i="1"/>
  <c r="J247" i="1"/>
  <c r="K391" i="1"/>
  <c r="K345" i="1"/>
  <c r="K369" i="1"/>
  <c r="J115" i="1"/>
  <c r="K347" i="1"/>
  <c r="K183" i="1"/>
  <c r="K461" i="1"/>
  <c r="K155" i="1"/>
  <c r="K87" i="1"/>
  <c r="K427" i="1"/>
  <c r="K284" i="1"/>
  <c r="K245" i="1"/>
  <c r="J444" i="1"/>
  <c r="K418" i="1"/>
  <c r="K536" i="1"/>
  <c r="K566" i="1"/>
  <c r="K331" i="1"/>
  <c r="K143" i="1"/>
  <c r="K135" i="1"/>
  <c r="K323" i="1"/>
  <c r="K361" i="1"/>
  <c r="K315" i="1"/>
  <c r="K137" i="1"/>
  <c r="K501" i="1"/>
  <c r="K103" i="1"/>
  <c r="K244" i="1"/>
  <c r="K29" i="1"/>
  <c r="K54" i="1"/>
  <c r="K205" i="1"/>
  <c r="K507" i="1"/>
  <c r="K471" i="1"/>
  <c r="K276" i="1"/>
  <c r="K296" i="1"/>
  <c r="K575" i="1"/>
  <c r="K258" i="1"/>
  <c r="K220" i="1"/>
  <c r="K221" i="1"/>
  <c r="K126" i="1"/>
  <c r="K382" i="1"/>
  <c r="K312" i="1"/>
  <c r="K56" i="1"/>
  <c r="K267" i="1"/>
  <c r="K53" i="1"/>
  <c r="J91" i="1"/>
  <c r="J207" i="1"/>
  <c r="K14" i="1"/>
  <c r="K505" i="1"/>
  <c r="K69" i="1"/>
  <c r="J522" i="1"/>
  <c r="J553" i="1"/>
  <c r="J583" i="1"/>
  <c r="J239" i="1"/>
  <c r="K7" i="1"/>
  <c r="K324" i="1"/>
  <c r="K362" i="1"/>
  <c r="K348" i="1"/>
  <c r="K49" i="1"/>
  <c r="K484" i="1"/>
  <c r="K105" i="1"/>
  <c r="K201" i="1"/>
  <c r="K176" i="1"/>
  <c r="K288" i="1"/>
  <c r="K78" i="1"/>
  <c r="J436" i="1"/>
  <c r="K355" i="1"/>
  <c r="K393" i="1"/>
  <c r="K531" i="1"/>
  <c r="K561" i="1"/>
  <c r="K386" i="1"/>
  <c r="K328" i="1"/>
  <c r="K425" i="1"/>
  <c r="J124" i="1"/>
  <c r="K121" i="1"/>
  <c r="K230" i="1"/>
  <c r="K150" i="1"/>
  <c r="K423" i="1"/>
  <c r="K16" i="1"/>
  <c r="K86" i="1"/>
  <c r="J83" i="1"/>
  <c r="K146" i="1"/>
  <c r="K172" i="1"/>
  <c r="K64" i="1"/>
  <c r="K266" i="1"/>
  <c r="K540" i="1"/>
  <c r="K570" i="1"/>
  <c r="J475" i="1"/>
  <c r="K367" i="1"/>
  <c r="K136" i="1"/>
  <c r="K134" i="1"/>
  <c r="K462" i="1"/>
  <c r="J84" i="1"/>
  <c r="K104" i="1"/>
  <c r="K37" i="1"/>
  <c r="K470" i="1"/>
  <c r="J301" i="1"/>
  <c r="K192" i="1"/>
  <c r="J200" i="1"/>
  <c r="K32" i="1"/>
  <c r="K242" i="1"/>
  <c r="K253" i="1"/>
  <c r="K65" i="1"/>
  <c r="K79" i="1"/>
  <c r="K548" i="1"/>
  <c r="K578" i="1"/>
  <c r="K352" i="1"/>
  <c r="K371" i="1"/>
  <c r="J389" i="1"/>
  <c r="K24" i="1"/>
  <c r="K17" i="1"/>
  <c r="J420" i="1"/>
  <c r="K406" i="1"/>
  <c r="J483" i="1"/>
  <c r="J99" i="1"/>
  <c r="K217" i="1"/>
  <c r="K518" i="1"/>
  <c r="K368" i="1"/>
  <c r="J246" i="1"/>
  <c r="K128" i="1"/>
  <c r="K41" i="1"/>
  <c r="K15" i="1"/>
  <c r="K526" i="1"/>
  <c r="K587" i="1"/>
  <c r="J57" i="1"/>
  <c r="K342" i="1"/>
  <c r="J211" i="1"/>
  <c r="K506" i="1"/>
  <c r="J26" i="1"/>
  <c r="J316" i="1"/>
  <c r="K154" i="1"/>
  <c r="J465" i="1"/>
  <c r="J449" i="1"/>
  <c r="J96" i="1"/>
  <c r="J235" i="1"/>
  <c r="J512" i="1"/>
  <c r="J341" i="1"/>
  <c r="J274" i="1"/>
  <c r="J164" i="1"/>
  <c r="K35" i="1"/>
  <c r="K75" i="1"/>
  <c r="J550" i="1"/>
  <c r="J580" i="1"/>
  <c r="K247" i="1"/>
  <c r="J345" i="1"/>
  <c r="K115" i="1"/>
  <c r="J183" i="1"/>
  <c r="J155" i="1"/>
  <c r="J427" i="1"/>
  <c r="J245" i="1"/>
  <c r="J418" i="1"/>
  <c r="J566" i="1"/>
  <c r="J143" i="1"/>
  <c r="J323" i="1"/>
  <c r="J315" i="1"/>
  <c r="J501" i="1"/>
  <c r="J244" i="1"/>
  <c r="J54" i="1"/>
  <c r="J205" i="1"/>
  <c r="J471" i="1"/>
  <c r="J276" i="1"/>
  <c r="J575" i="1"/>
  <c r="J221" i="1"/>
  <c r="J382" i="1"/>
  <c r="J56" i="1"/>
  <c r="J53" i="1"/>
  <c r="J505" i="1"/>
  <c r="K522" i="1"/>
  <c r="K553" i="1"/>
  <c r="K239" i="1"/>
  <c r="J324" i="1"/>
  <c r="J348" i="1"/>
  <c r="J484" i="1"/>
  <c r="J176" i="1"/>
  <c r="J288" i="1"/>
  <c r="K436" i="1"/>
  <c r="J531" i="1"/>
  <c r="J386" i="1"/>
  <c r="J425" i="1"/>
  <c r="K124" i="1"/>
  <c r="J230" i="1"/>
  <c r="J150" i="1"/>
  <c r="J16" i="1"/>
  <c r="J86" i="1"/>
  <c r="K83" i="1"/>
  <c r="J146" i="1"/>
  <c r="J172" i="1"/>
  <c r="J64" i="1"/>
  <c r="J266" i="1"/>
  <c r="J540" i="1"/>
  <c r="J570" i="1"/>
  <c r="K475" i="1"/>
  <c r="J367" i="1"/>
  <c r="J136" i="1"/>
  <c r="J134" i="1"/>
  <c r="J462" i="1"/>
  <c r="K84" i="1"/>
  <c r="J104" i="1"/>
  <c r="J37" i="1"/>
  <c r="J470" i="1"/>
  <c r="K301" i="1"/>
  <c r="J192" i="1"/>
  <c r="K200" i="1"/>
  <c r="J32" i="1"/>
  <c r="J242" i="1"/>
  <c r="J253" i="1"/>
  <c r="J65" i="1"/>
  <c r="J79" i="1"/>
  <c r="J548" i="1"/>
  <c r="J578" i="1"/>
  <c r="J352" i="1"/>
  <c r="J371" i="1"/>
  <c r="K389" i="1"/>
  <c r="J24" i="1"/>
  <c r="J17" i="1"/>
  <c r="K420" i="1"/>
  <c r="J406" i="1"/>
  <c r="K483" i="1"/>
  <c r="K99" i="1"/>
  <c r="J217" i="1"/>
  <c r="J518" i="1"/>
  <c r="J368" i="1"/>
  <c r="K246" i="1"/>
  <c r="J128" i="1"/>
  <c r="J41" i="1"/>
  <c r="J15" i="1"/>
  <c r="J526" i="1"/>
  <c r="J587" i="1"/>
  <c r="K329" i="1"/>
  <c r="K366" i="1"/>
  <c r="K197" i="1"/>
  <c r="K498" i="1"/>
  <c r="J193" i="1"/>
  <c r="K402" i="1"/>
  <c r="J231" i="1"/>
  <c r="K521" i="1"/>
  <c r="K160" i="1"/>
  <c r="K486" i="1"/>
  <c r="J51" i="1"/>
  <c r="K392" i="1"/>
  <c r="K173" i="1"/>
  <c r="K19" i="1"/>
  <c r="K204" i="1"/>
  <c r="J60" i="1"/>
  <c r="K527" i="1"/>
  <c r="K557" i="1"/>
  <c r="K588" i="1"/>
  <c r="J195" i="1"/>
  <c r="J127" i="1"/>
  <c r="J202" i="1"/>
  <c r="J213" i="1"/>
  <c r="K279" i="1"/>
  <c r="J394" i="1"/>
  <c r="J391" i="1"/>
  <c r="J369" i="1"/>
  <c r="J347" i="1"/>
  <c r="J461" i="1"/>
  <c r="J87" i="1"/>
  <c r="J284" i="1"/>
  <c r="K444" i="1"/>
  <c r="J536" i="1"/>
  <c r="J331" i="1"/>
  <c r="J135" i="1"/>
  <c r="J361" i="1"/>
  <c r="J137" i="1"/>
  <c r="J103" i="1"/>
  <c r="J29" i="1"/>
  <c r="J507" i="1"/>
  <c r="J296" i="1"/>
  <c r="J258" i="1"/>
  <c r="J220" i="1"/>
  <c r="J126" i="1"/>
  <c r="J312" i="1"/>
  <c r="J267" i="1"/>
  <c r="K91" i="1"/>
  <c r="K207" i="1"/>
  <c r="J14" i="1"/>
  <c r="J69" i="1"/>
  <c r="K583" i="1"/>
  <c r="J7" i="1"/>
  <c r="J362" i="1"/>
  <c r="J49" i="1"/>
  <c r="J105" i="1"/>
  <c r="J201" i="1"/>
  <c r="J78" i="1"/>
  <c r="J355" i="1"/>
  <c r="J393" i="1"/>
  <c r="J561" i="1"/>
  <c r="J328" i="1"/>
  <c r="J121" i="1"/>
  <c r="J423" i="1"/>
  <c r="J20" i="1"/>
  <c r="K370" i="1"/>
  <c r="K23" i="1"/>
  <c r="K264" i="1"/>
  <c r="K61" i="1"/>
  <c r="K119" i="1"/>
  <c r="K346" i="1"/>
  <c r="K467" i="1"/>
  <c r="K166" i="1"/>
  <c r="K95" i="1"/>
  <c r="K40" i="1"/>
  <c r="K500" i="1"/>
  <c r="K80" i="1"/>
  <c r="K72" i="1"/>
  <c r="K398" i="1"/>
  <c r="K336" i="1"/>
  <c r="K89" i="1"/>
  <c r="K544" i="1"/>
  <c r="K574" i="1"/>
  <c r="K363" i="1"/>
  <c r="K332" i="1"/>
  <c r="K454" i="1"/>
  <c r="K102" i="1"/>
  <c r="K496" i="1"/>
  <c r="K493" i="1"/>
  <c r="K171" i="1"/>
  <c r="K481" i="1"/>
  <c r="J499" i="1"/>
  <c r="K97" i="1"/>
  <c r="K520" i="1"/>
  <c r="K226" i="1"/>
  <c r="K47" i="1"/>
  <c r="J590" i="1"/>
  <c r="J598" i="1"/>
  <c r="J605" i="1"/>
  <c r="J612" i="1"/>
  <c r="J620" i="1"/>
  <c r="J628" i="1"/>
  <c r="J636" i="1"/>
  <c r="J644" i="1"/>
  <c r="J652" i="1"/>
  <c r="J659" i="1"/>
  <c r="J667" i="1"/>
  <c r="J675" i="1"/>
  <c r="J683" i="1"/>
  <c r="J698" i="1"/>
  <c r="J706" i="1"/>
  <c r="J714" i="1"/>
  <c r="J722" i="1"/>
  <c r="J730" i="1"/>
  <c r="J738" i="1"/>
  <c r="J746" i="1"/>
  <c r="J753" i="1"/>
  <c r="J760" i="1"/>
  <c r="J768" i="1"/>
  <c r="J776" i="1"/>
  <c r="J784" i="1"/>
  <c r="J791" i="1"/>
  <c r="J799" i="1"/>
  <c r="J807" i="1"/>
  <c r="J815" i="1"/>
  <c r="J823" i="1"/>
  <c r="J831" i="1"/>
  <c r="J839" i="1"/>
  <c r="J847" i="1"/>
  <c r="J855" i="1"/>
  <c r="J863" i="1"/>
  <c r="J871" i="1"/>
  <c r="J879" i="1"/>
  <c r="J887" i="1"/>
  <c r="J895" i="1"/>
  <c r="J903" i="1"/>
  <c r="J911" i="1"/>
  <c r="J918" i="1"/>
  <c r="J926" i="1"/>
  <c r="J934" i="1"/>
  <c r="J942" i="1"/>
  <c r="J950" i="1"/>
  <c r="J958" i="1"/>
  <c r="J966" i="1"/>
  <c r="J974" i="1"/>
  <c r="J982" i="1"/>
  <c r="J990" i="1"/>
  <c r="J998" i="1"/>
  <c r="J1006" i="1"/>
  <c r="J1013" i="1"/>
  <c r="J1021" i="1"/>
  <c r="J1036" i="1"/>
  <c r="J1043" i="1"/>
  <c r="J1051" i="1"/>
  <c r="J1059" i="1"/>
  <c r="J1067" i="1"/>
  <c r="J1074" i="1"/>
  <c r="J1082" i="1"/>
  <c r="J1090" i="1"/>
  <c r="J1098" i="1"/>
  <c r="J1106" i="1"/>
  <c r="J1114" i="1"/>
  <c r="J1121" i="1"/>
  <c r="J1129" i="1"/>
  <c r="J1137" i="1"/>
  <c r="J1145" i="1"/>
  <c r="J1159" i="1"/>
  <c r="J1167" i="1"/>
  <c r="J1175" i="1"/>
  <c r="J1183" i="1"/>
  <c r="J1191" i="1"/>
  <c r="J1199" i="1"/>
  <c r="J1207" i="1"/>
  <c r="J1214" i="1"/>
  <c r="J1222" i="1"/>
  <c r="J1230" i="1"/>
  <c r="J1238" i="1"/>
  <c r="J1246" i="1"/>
  <c r="J1253" i="1"/>
  <c r="J1261" i="1"/>
  <c r="J1268" i="1"/>
  <c r="J1276" i="1"/>
  <c r="J1284" i="1"/>
  <c r="J1292" i="1"/>
  <c r="J1300" i="1"/>
  <c r="J1314" i="1"/>
  <c r="J1322" i="1"/>
  <c r="J1329" i="1"/>
  <c r="J1337" i="1"/>
  <c r="J1345" i="1"/>
  <c r="J1353" i="1"/>
  <c r="J1361" i="1"/>
  <c r="J1369" i="1"/>
  <c r="J1376" i="1"/>
  <c r="J1384" i="1"/>
  <c r="J1392" i="1"/>
  <c r="J1400" i="1"/>
  <c r="J1408" i="1"/>
  <c r="J1415" i="1"/>
  <c r="J1423" i="1"/>
  <c r="J1438" i="1"/>
  <c r="J1446" i="1"/>
  <c r="J1454" i="1"/>
  <c r="J1461" i="1"/>
  <c r="J1469" i="1"/>
  <c r="J1477" i="1"/>
  <c r="J1485" i="1"/>
  <c r="J1493" i="1"/>
  <c r="J1501" i="1"/>
  <c r="J1509" i="1"/>
  <c r="J1517" i="1"/>
  <c r="J1524" i="1"/>
  <c r="J1532" i="1"/>
  <c r="J1540" i="1"/>
  <c r="J1548" i="1"/>
  <c r="J1555" i="1"/>
  <c r="J1563" i="1"/>
  <c r="J1571" i="1"/>
  <c r="J1579" i="1"/>
  <c r="J1587" i="1"/>
  <c r="J1603" i="1"/>
  <c r="J1611" i="1"/>
  <c r="J1618" i="1"/>
  <c r="J1634" i="1"/>
  <c r="J1642" i="1"/>
  <c r="J1650" i="1"/>
  <c r="J591" i="1"/>
  <c r="J599" i="1"/>
  <c r="J613" i="1"/>
  <c r="J621" i="1"/>
  <c r="J629" i="1"/>
  <c r="J637" i="1"/>
  <c r="J645" i="1"/>
  <c r="J653" i="1"/>
  <c r="J660" i="1"/>
  <c r="J668" i="1"/>
  <c r="J676" i="1"/>
  <c r="J684" i="1"/>
  <c r="J691" i="1"/>
  <c r="J699" i="1"/>
  <c r="J707" i="1"/>
  <c r="J715" i="1"/>
  <c r="J723" i="1"/>
  <c r="J731" i="1"/>
  <c r="J739" i="1"/>
  <c r="J747" i="1"/>
  <c r="J754" i="1"/>
  <c r="J761" i="1"/>
  <c r="J769" i="1"/>
  <c r="J777" i="1"/>
  <c r="J792" i="1"/>
  <c r="J800" i="1"/>
  <c r="J808" i="1"/>
  <c r="J816" i="1"/>
  <c r="J824" i="1"/>
  <c r="J832" i="1"/>
  <c r="J840" i="1"/>
  <c r="J848" i="1"/>
  <c r="J856" i="1"/>
  <c r="J864" i="1"/>
  <c r="J872" i="1"/>
  <c r="J880" i="1"/>
  <c r="J888" i="1"/>
  <c r="J896" i="1"/>
  <c r="J904" i="1"/>
  <c r="J912" i="1"/>
  <c r="J919" i="1"/>
  <c r="J927" i="1"/>
  <c r="J935" i="1"/>
  <c r="J951" i="1"/>
  <c r="J959" i="1"/>
  <c r="J967" i="1"/>
  <c r="J975" i="1"/>
  <c r="J983" i="1"/>
  <c r="J991" i="1"/>
  <c r="J999" i="1"/>
  <c r="J1014" i="1"/>
  <c r="J1022" i="1"/>
  <c r="J1029" i="1"/>
  <c r="J1037" i="1"/>
  <c r="J1044" i="1"/>
  <c r="J1052" i="1"/>
  <c r="J1060" i="1"/>
  <c r="J1075" i="1"/>
  <c r="J1083" i="1"/>
  <c r="J1091" i="1"/>
  <c r="J1099" i="1"/>
  <c r="J1107" i="1"/>
  <c r="J1115" i="1"/>
  <c r="J1122" i="1"/>
  <c r="J1130" i="1"/>
  <c r="J1138" i="1"/>
  <c r="J1146" i="1"/>
  <c r="J1153" i="1"/>
  <c r="J1160" i="1"/>
  <c r="J1168" i="1"/>
  <c r="J1176" i="1"/>
  <c r="J1184" i="1"/>
  <c r="J1192" i="1"/>
  <c r="J1200" i="1"/>
  <c r="J1208" i="1"/>
  <c r="J1215" i="1"/>
  <c r="J1223" i="1"/>
  <c r="J1231" i="1"/>
  <c r="J1239" i="1"/>
  <c r="J1254" i="1"/>
  <c r="J1262" i="1"/>
  <c r="J1269" i="1"/>
  <c r="J1277" i="1"/>
  <c r="J1285" i="1"/>
  <c r="J1293" i="1"/>
  <c r="J1301" i="1"/>
  <c r="J1315" i="1"/>
  <c r="J1323" i="1"/>
  <c r="J1330" i="1"/>
  <c r="J1338" i="1"/>
  <c r="J1346" i="1"/>
  <c r="J1354" i="1"/>
  <c r="J1362" i="1"/>
  <c r="J1370" i="1"/>
  <c r="J1377" i="1"/>
  <c r="J1385" i="1"/>
  <c r="J1393" i="1"/>
  <c r="J1401" i="1"/>
  <c r="J1409" i="1"/>
  <c r="J1416" i="1"/>
  <c r="J1424" i="1"/>
  <c r="J1431" i="1"/>
  <c r="J1439" i="1"/>
  <c r="J1447" i="1"/>
  <c r="J1455" i="1"/>
  <c r="J1462" i="1"/>
  <c r="J1470" i="1"/>
  <c r="J1478" i="1"/>
  <c r="J1486" i="1"/>
  <c r="J1494" i="1"/>
  <c r="J1502" i="1"/>
  <c r="J1510" i="1"/>
  <c r="J1518" i="1"/>
  <c r="J1525" i="1"/>
  <c r="J1533" i="1"/>
  <c r="J1541" i="1"/>
  <c r="J1549" i="1"/>
  <c r="J1556" i="1"/>
  <c r="J1564" i="1"/>
  <c r="J1572" i="1"/>
  <c r="J1580" i="1"/>
  <c r="J1588" i="1"/>
  <c r="J1596" i="1"/>
  <c r="J1604" i="1"/>
  <c r="J1612" i="1"/>
  <c r="J1619" i="1"/>
  <c r="J1627" i="1"/>
  <c r="J1635" i="1"/>
  <c r="J1643" i="1"/>
  <c r="J1651" i="1"/>
  <c r="J592" i="1"/>
  <c r="J600" i="1"/>
  <c r="J606" i="1"/>
  <c r="J614" i="1"/>
  <c r="J622" i="1"/>
  <c r="J630" i="1"/>
  <c r="J638" i="1"/>
  <c r="J646" i="1"/>
  <c r="J654" i="1"/>
  <c r="J661" i="1"/>
  <c r="J669" i="1"/>
  <c r="J677" i="1"/>
  <c r="J685" i="1"/>
  <c r="J692" i="1"/>
  <c r="J700" i="1"/>
  <c r="J708" i="1"/>
  <c r="J716" i="1"/>
  <c r="J724" i="1"/>
  <c r="J732" i="1"/>
  <c r="J740" i="1"/>
  <c r="J748" i="1"/>
  <c r="J755" i="1"/>
  <c r="J762" i="1"/>
  <c r="J770" i="1"/>
  <c r="J778" i="1"/>
  <c r="J785" i="1"/>
  <c r="J793" i="1"/>
  <c r="J801" i="1"/>
  <c r="J809" i="1"/>
  <c r="J817" i="1"/>
  <c r="J825" i="1"/>
  <c r="J833" i="1"/>
  <c r="J841" i="1"/>
  <c r="J849" i="1"/>
  <c r="J857" i="1"/>
  <c r="J865" i="1"/>
  <c r="J873" i="1"/>
  <c r="J881" i="1"/>
  <c r="J889" i="1"/>
  <c r="J897" i="1"/>
  <c r="J905" i="1"/>
  <c r="J913" i="1"/>
  <c r="J920" i="1"/>
  <c r="J928" i="1"/>
  <c r="J936" i="1"/>
  <c r="J944" i="1"/>
  <c r="J952" i="1"/>
  <c r="J960" i="1"/>
  <c r="J968" i="1"/>
  <c r="J976" i="1"/>
  <c r="J984" i="1"/>
  <c r="J992" i="1"/>
  <c r="J1000" i="1"/>
  <c r="J1008" i="1"/>
  <c r="J1015" i="1"/>
  <c r="J1023" i="1"/>
  <c r="J1030" i="1"/>
  <c r="J1038" i="1"/>
  <c r="J1045" i="1"/>
  <c r="J1053" i="1"/>
  <c r="J1061" i="1"/>
  <c r="J1069" i="1"/>
  <c r="J1076" i="1"/>
  <c r="J1084" i="1"/>
  <c r="J1092" i="1"/>
  <c r="J1100" i="1"/>
  <c r="J1108" i="1"/>
  <c r="J1116" i="1"/>
  <c r="J1123" i="1"/>
  <c r="J1131" i="1"/>
  <c r="J1139" i="1"/>
  <c r="J1147" i="1"/>
  <c r="J1154" i="1"/>
  <c r="J1161" i="1"/>
  <c r="J1169" i="1"/>
  <c r="J1177" i="1"/>
  <c r="J1185" i="1"/>
  <c r="J1193" i="1"/>
  <c r="J1201" i="1"/>
  <c r="J1209" i="1"/>
  <c r="J1216" i="1"/>
  <c r="J1224" i="1"/>
  <c r="J1232" i="1"/>
  <c r="J1240" i="1"/>
  <c r="J1247" i="1"/>
  <c r="J1255" i="1"/>
  <c r="J1263" i="1"/>
  <c r="J1270" i="1"/>
  <c r="J1278" i="1"/>
  <c r="J1286" i="1"/>
  <c r="J1294" i="1"/>
  <c r="J1302" i="1"/>
  <c r="J1308" i="1"/>
  <c r="J1316" i="1"/>
  <c r="J1324" i="1"/>
  <c r="J1331" i="1"/>
  <c r="J1339" i="1"/>
  <c r="J1347" i="1"/>
  <c r="J1355" i="1"/>
  <c r="J1363" i="1"/>
  <c r="J1371" i="1"/>
  <c r="J1378" i="1"/>
  <c r="J1386" i="1"/>
  <c r="J1394" i="1"/>
  <c r="J1402" i="1"/>
  <c r="J1417" i="1"/>
  <c r="J1425" i="1"/>
  <c r="J1432" i="1"/>
  <c r="J1440" i="1"/>
  <c r="J1448" i="1"/>
  <c r="J1456" i="1"/>
  <c r="J1463" i="1"/>
  <c r="J1471" i="1"/>
  <c r="J1479" i="1"/>
  <c r="J1487" i="1"/>
  <c r="J1495" i="1"/>
  <c r="J1503" i="1"/>
  <c r="J1511" i="1"/>
  <c r="J1519" i="1"/>
  <c r="J1526" i="1"/>
  <c r="J1534" i="1"/>
  <c r="J1542" i="1"/>
  <c r="J1550" i="1"/>
  <c r="J1557" i="1"/>
  <c r="J1565" i="1"/>
  <c r="J1573" i="1"/>
  <c r="J1581" i="1"/>
  <c r="J1589" i="1"/>
  <c r="J1597" i="1"/>
  <c r="J1605" i="1"/>
  <c r="J1613" i="1"/>
  <c r="J1620" i="1"/>
  <c r="J1628" i="1"/>
  <c r="J1636" i="1"/>
  <c r="J1644" i="1"/>
  <c r="J593" i="1"/>
  <c r="J601" i="1"/>
  <c r="J607" i="1"/>
  <c r="J615" i="1"/>
  <c r="J623" i="1"/>
  <c r="J631" i="1"/>
  <c r="J639" i="1"/>
  <c r="J647" i="1"/>
  <c r="J655" i="1"/>
  <c r="J662" i="1"/>
  <c r="J670" i="1"/>
  <c r="J678" i="1"/>
  <c r="J686" i="1"/>
  <c r="J693" i="1"/>
  <c r="J701" i="1"/>
  <c r="J709" i="1"/>
  <c r="J717" i="1"/>
  <c r="J725" i="1"/>
  <c r="J733" i="1"/>
  <c r="J741" i="1"/>
  <c r="J749" i="1"/>
  <c r="J756" i="1"/>
  <c r="J763" i="1"/>
  <c r="J771" i="1"/>
  <c r="J779" i="1"/>
  <c r="J786" i="1"/>
  <c r="J794" i="1"/>
  <c r="J802" i="1"/>
  <c r="J810" i="1"/>
  <c r="J818" i="1"/>
  <c r="J826" i="1"/>
  <c r="J834" i="1"/>
  <c r="J842" i="1"/>
  <c r="J850" i="1"/>
  <c r="J858" i="1"/>
  <c r="J866" i="1"/>
  <c r="J874" i="1"/>
  <c r="J882" i="1"/>
  <c r="J890" i="1"/>
  <c r="J898" i="1"/>
  <c r="J906" i="1"/>
  <c r="J921" i="1"/>
  <c r="J929" i="1"/>
  <c r="J937" i="1"/>
  <c r="J945" i="1"/>
  <c r="J953" i="1"/>
  <c r="J961" i="1"/>
  <c r="J969" i="1"/>
  <c r="J977" i="1"/>
  <c r="J985" i="1"/>
  <c r="J993" i="1"/>
  <c r="J1001" i="1"/>
  <c r="J1009" i="1"/>
  <c r="J1016" i="1"/>
  <c r="J1024" i="1"/>
  <c r="J1031" i="1"/>
  <c r="J1046" i="1"/>
  <c r="J1054" i="1"/>
  <c r="J1062" i="1"/>
  <c r="J1070" i="1"/>
  <c r="J1077" i="1"/>
  <c r="J1085" i="1"/>
  <c r="J1093" i="1"/>
  <c r="J1101" i="1"/>
  <c r="J1109" i="1"/>
  <c r="J1117" i="1"/>
  <c r="J1124" i="1"/>
  <c r="J1132" i="1"/>
  <c r="J1140" i="1"/>
  <c r="J1148" i="1"/>
  <c r="J1155" i="1"/>
  <c r="J1162" i="1"/>
  <c r="J1170" i="1"/>
  <c r="J1178" i="1"/>
  <c r="J1186" i="1"/>
  <c r="J1194" i="1"/>
  <c r="J1202" i="1"/>
  <c r="J1210" i="1"/>
  <c r="J1217" i="1"/>
  <c r="J1225" i="1"/>
  <c r="J1233" i="1"/>
  <c r="J1241" i="1"/>
  <c r="J1248" i="1"/>
  <c r="J1256" i="1"/>
  <c r="J1264" i="1"/>
  <c r="J1271" i="1"/>
  <c r="J1279" i="1"/>
  <c r="J1287" i="1"/>
  <c r="J1295" i="1"/>
  <c r="J1303" i="1"/>
  <c r="J1309" i="1"/>
  <c r="J1317" i="1"/>
  <c r="J1325" i="1"/>
  <c r="J1332" i="1"/>
  <c r="J1340" i="1"/>
  <c r="J1348" i="1"/>
  <c r="J1356" i="1"/>
  <c r="J1364" i="1"/>
  <c r="J1372" i="1"/>
  <c r="J1379" i="1"/>
  <c r="J1387" i="1"/>
  <c r="J1395" i="1"/>
  <c r="J1403" i="1"/>
  <c r="J1410" i="1"/>
  <c r="J1418" i="1"/>
  <c r="J1426" i="1"/>
  <c r="J1433" i="1"/>
  <c r="J1441" i="1"/>
  <c r="J1449" i="1"/>
  <c r="J1464" i="1"/>
  <c r="J1472" i="1"/>
  <c r="J1480" i="1"/>
  <c r="J1488" i="1"/>
  <c r="J1496" i="1"/>
  <c r="J1504" i="1"/>
  <c r="J1512" i="1"/>
  <c r="J1520" i="1"/>
  <c r="J1527" i="1"/>
  <c r="J1535" i="1"/>
  <c r="J1543" i="1"/>
  <c r="J1551" i="1"/>
  <c r="J1558" i="1"/>
  <c r="J1566" i="1"/>
  <c r="J1574" i="1"/>
  <c r="J1590" i="1"/>
  <c r="J1598" i="1"/>
  <c r="J1606" i="1"/>
  <c r="J1621" i="1"/>
  <c r="J1629" i="1"/>
  <c r="J1637" i="1"/>
  <c r="J1645" i="1"/>
  <c r="J594" i="1"/>
  <c r="J608" i="1"/>
  <c r="J616" i="1"/>
  <c r="J624" i="1"/>
  <c r="J632" i="1"/>
  <c r="J640" i="1"/>
  <c r="J648" i="1"/>
  <c r="J663" i="1"/>
  <c r="J671" i="1"/>
  <c r="J679" i="1"/>
  <c r="J687" i="1"/>
  <c r="J694" i="1"/>
  <c r="J702" i="1"/>
  <c r="J710" i="1"/>
  <c r="J718" i="1"/>
  <c r="J726" i="1"/>
  <c r="J734" i="1"/>
  <c r="J742" i="1"/>
  <c r="J750" i="1"/>
  <c r="J757" i="1"/>
  <c r="J764" i="1"/>
  <c r="J772" i="1"/>
  <c r="J780" i="1"/>
  <c r="J787" i="1"/>
  <c r="J795" i="1"/>
  <c r="J803" i="1"/>
  <c r="J811" i="1"/>
  <c r="J819" i="1"/>
  <c r="J827" i="1"/>
  <c r="J835" i="1"/>
  <c r="J843" i="1"/>
  <c r="J851" i="1"/>
  <c r="J859" i="1"/>
  <c r="J867" i="1"/>
  <c r="J875" i="1"/>
  <c r="J883" i="1"/>
  <c r="J891" i="1"/>
  <c r="J899" i="1"/>
  <c r="J907" i="1"/>
  <c r="J914" i="1"/>
  <c r="J930" i="1"/>
  <c r="J938" i="1"/>
  <c r="J946" i="1"/>
  <c r="J954" i="1"/>
  <c r="J962" i="1"/>
  <c r="J970" i="1"/>
  <c r="J978" i="1"/>
  <c r="J994" i="1"/>
  <c r="J1002" i="1"/>
  <c r="J1010" i="1"/>
  <c r="J1017" i="1"/>
  <c r="J1025" i="1"/>
  <c r="J1032" i="1"/>
  <c r="J1039" i="1"/>
  <c r="J1055" i="1"/>
  <c r="J1063" i="1"/>
  <c r="J1071" i="1"/>
  <c r="J1078" i="1"/>
  <c r="J1086" i="1"/>
  <c r="J1094" i="1"/>
  <c r="J1102" i="1"/>
  <c r="J1118" i="1"/>
  <c r="J1125" i="1"/>
  <c r="J1133" i="1"/>
  <c r="J1141" i="1"/>
  <c r="J1149" i="1"/>
  <c r="J1156" i="1"/>
  <c r="J1163" i="1"/>
  <c r="J1171" i="1"/>
  <c r="J1179" i="1"/>
  <c r="J1187" i="1"/>
  <c r="J1195" i="1"/>
  <c r="J1203" i="1"/>
  <c r="J1218" i="1"/>
  <c r="J1226" i="1"/>
  <c r="J1234" i="1"/>
  <c r="J1242" i="1"/>
  <c r="J1249" i="1"/>
  <c r="J1257" i="1"/>
  <c r="J1265" i="1"/>
  <c r="J1272" i="1"/>
  <c r="J1280" i="1"/>
  <c r="J1288" i="1"/>
  <c r="J1296" i="1"/>
  <c r="J1304" i="1"/>
  <c r="J1310" i="1"/>
  <c r="J1318" i="1"/>
  <c r="J1326" i="1"/>
  <c r="J1333" i="1"/>
  <c r="J1341" i="1"/>
  <c r="J1349" i="1"/>
  <c r="J1357" i="1"/>
  <c r="J1365" i="1"/>
  <c r="J1380" i="1"/>
  <c r="J1388" i="1"/>
  <c r="J1396" i="1"/>
  <c r="J1404" i="1"/>
  <c r="J1411" i="1"/>
  <c r="J1419" i="1"/>
  <c r="J1427" i="1"/>
  <c r="J1434" i="1"/>
  <c r="J1442" i="1"/>
  <c r="J1450" i="1"/>
  <c r="J1457" i="1"/>
  <c r="J1465" i="1"/>
  <c r="J1473" i="1"/>
  <c r="J1481" i="1"/>
  <c r="J1489" i="1"/>
  <c r="J1497" i="1"/>
  <c r="J1505" i="1"/>
  <c r="J1513" i="1"/>
  <c r="J1521" i="1"/>
  <c r="J1528" i="1"/>
  <c r="J1536" i="1"/>
  <c r="J1544" i="1"/>
  <c r="J1559" i="1"/>
  <c r="J1567" i="1"/>
  <c r="J1575" i="1"/>
  <c r="J1583" i="1"/>
  <c r="J1591" i="1"/>
  <c r="J1599" i="1"/>
  <c r="J1607" i="1"/>
  <c r="J1615" i="1"/>
  <c r="J1622" i="1"/>
  <c r="J1630" i="1"/>
  <c r="J1638" i="1"/>
  <c r="J595" i="1"/>
  <c r="J602" i="1"/>
  <c r="J609" i="1"/>
  <c r="J617" i="1"/>
  <c r="J625" i="1"/>
  <c r="J633" i="1"/>
  <c r="J641" i="1"/>
  <c r="J649" i="1"/>
  <c r="J656" i="1"/>
  <c r="J664" i="1"/>
  <c r="J672" i="1"/>
  <c r="J680" i="1"/>
  <c r="J688" i="1"/>
  <c r="J695" i="1"/>
  <c r="J703" i="1"/>
  <c r="J711" i="1"/>
  <c r="J719" i="1"/>
  <c r="J727" i="1"/>
  <c r="J735" i="1"/>
  <c r="J743" i="1"/>
  <c r="J751" i="1"/>
  <c r="J758" i="1"/>
  <c r="J765" i="1"/>
  <c r="J773" i="1"/>
  <c r="J781" i="1"/>
  <c r="J788" i="1"/>
  <c r="J796" i="1"/>
  <c r="J804" i="1"/>
  <c r="J812" i="1"/>
  <c r="J820" i="1"/>
  <c r="J828" i="1"/>
  <c r="J836" i="1"/>
  <c r="J844" i="1"/>
  <c r="J852" i="1"/>
  <c r="J860" i="1"/>
  <c r="J868" i="1"/>
  <c r="J876" i="1"/>
  <c r="J884" i="1"/>
  <c r="J892" i="1"/>
  <c r="J900" i="1"/>
  <c r="J908" i="1"/>
  <c r="J923" i="1"/>
  <c r="J931" i="1"/>
  <c r="J939" i="1"/>
  <c r="J947" i="1"/>
  <c r="J955" i="1"/>
  <c r="J963" i="1"/>
  <c r="J971" i="1"/>
  <c r="J987" i="1"/>
  <c r="J995" i="1"/>
  <c r="J1003" i="1"/>
  <c r="J1011" i="1"/>
  <c r="J1018" i="1"/>
  <c r="J1026" i="1"/>
  <c r="J1033" i="1"/>
  <c r="J1048" i="1"/>
  <c r="J1056" i="1"/>
  <c r="J1064" i="1"/>
  <c r="J1072" i="1"/>
  <c r="J1079" i="1"/>
  <c r="J1087" i="1"/>
  <c r="J1095" i="1"/>
  <c r="J1111" i="1"/>
  <c r="J1119" i="1"/>
  <c r="J1126" i="1"/>
  <c r="J1134" i="1"/>
  <c r="J1142" i="1"/>
  <c r="J1150" i="1"/>
  <c r="J1164" i="1"/>
  <c r="J1172" i="1"/>
  <c r="J1180" i="1"/>
  <c r="J1188" i="1"/>
  <c r="J1196" i="1"/>
  <c r="J1204" i="1"/>
  <c r="J1211" i="1"/>
  <c r="J1219" i="1"/>
  <c r="J1227" i="1"/>
  <c r="J1235" i="1"/>
  <c r="J1243" i="1"/>
  <c r="J1258" i="1"/>
  <c r="J1266" i="1"/>
  <c r="J1273" i="1"/>
  <c r="J1281" i="1"/>
  <c r="J1289" i="1"/>
  <c r="J1297" i="1"/>
  <c r="J1305" i="1"/>
  <c r="J1311" i="1"/>
  <c r="J1319" i="1"/>
  <c r="J1327" i="1"/>
  <c r="J1334" i="1"/>
  <c r="J1342" i="1"/>
  <c r="J1350" i="1"/>
  <c r="J1358" i="1"/>
  <c r="J1366" i="1"/>
  <c r="J1373" i="1"/>
  <c r="J1381" i="1"/>
  <c r="J1389" i="1"/>
  <c r="J1397" i="1"/>
  <c r="J1405" i="1"/>
  <c r="J1412" i="1"/>
  <c r="J1420" i="1"/>
  <c r="J1428" i="1"/>
  <c r="J1435" i="1"/>
  <c r="J1443" i="1"/>
  <c r="J1451" i="1"/>
  <c r="J1458" i="1"/>
  <c r="J1466" i="1"/>
  <c r="J1474" i="1"/>
  <c r="J1482" i="1"/>
  <c r="J1490" i="1"/>
  <c r="J1498" i="1"/>
  <c r="J1506" i="1"/>
  <c r="J1514" i="1"/>
  <c r="J1529" i="1"/>
  <c r="J1537" i="1"/>
  <c r="J1545" i="1"/>
  <c r="J1552" i="1"/>
  <c r="J1560" i="1"/>
  <c r="J1568" i="1"/>
  <c r="J1576" i="1"/>
  <c r="J1584" i="1"/>
  <c r="J1592" i="1"/>
  <c r="J1600" i="1"/>
  <c r="J1608" i="1"/>
  <c r="J1616" i="1"/>
  <c r="J1623" i="1"/>
  <c r="J1631" i="1"/>
  <c r="J1647" i="1"/>
  <c r="J596" i="1"/>
  <c r="J603" i="1"/>
  <c r="J610" i="1"/>
  <c r="J618" i="1"/>
  <c r="J626" i="1"/>
  <c r="J634" i="1"/>
  <c r="J642" i="1"/>
  <c r="J650" i="1"/>
  <c r="J657" i="1"/>
  <c r="J665" i="1"/>
  <c r="J673" i="1"/>
  <c r="J681" i="1"/>
  <c r="J689" i="1"/>
  <c r="J696" i="1"/>
  <c r="J704" i="1"/>
  <c r="J712" i="1"/>
  <c r="J720" i="1"/>
  <c r="J728" i="1"/>
  <c r="J736" i="1"/>
  <c r="J744" i="1"/>
  <c r="J752" i="1"/>
  <c r="J759" i="1"/>
  <c r="J766" i="1"/>
  <c r="J774" i="1"/>
  <c r="J782" i="1"/>
  <c r="J789" i="1"/>
  <c r="J797" i="1"/>
  <c r="J805" i="1"/>
  <c r="J813" i="1"/>
  <c r="J821" i="1"/>
  <c r="J829" i="1"/>
  <c r="J845" i="1"/>
  <c r="J853" i="1"/>
  <c r="J861" i="1"/>
  <c r="J877" i="1"/>
  <c r="J885" i="1"/>
  <c r="J893" i="1"/>
  <c r="J916" i="1"/>
  <c r="J924" i="1"/>
  <c r="J932" i="1"/>
  <c r="J940" i="1"/>
  <c r="J948" i="1"/>
  <c r="J956" i="1"/>
  <c r="J980" i="1"/>
  <c r="J988" i="1"/>
  <c r="J996" i="1"/>
  <c r="J1004" i="1"/>
  <c r="J1012" i="1"/>
  <c r="J1019" i="1"/>
  <c r="J1041" i="1"/>
  <c r="J1049" i="1"/>
  <c r="J1057" i="1"/>
  <c r="J1065" i="1"/>
  <c r="J1073" i="1"/>
  <c r="J1080" i="1"/>
  <c r="J1104" i="1"/>
  <c r="J1112" i="1"/>
  <c r="J1120" i="1"/>
  <c r="J1127" i="1"/>
  <c r="J1135" i="1"/>
  <c r="J1143" i="1"/>
  <c r="J1151" i="1"/>
  <c r="J1157" i="1"/>
  <c r="J1165" i="1"/>
  <c r="J1173" i="1"/>
  <c r="J1181" i="1"/>
  <c r="J1189" i="1"/>
  <c r="J1197" i="1"/>
  <c r="J1212" i="1"/>
  <c r="J1220" i="1"/>
  <c r="J1228" i="1"/>
  <c r="J1236" i="1"/>
  <c r="J1244" i="1"/>
  <c r="J1251" i="1"/>
  <c r="J1259" i="1"/>
  <c r="J1267" i="1"/>
  <c r="J1274" i="1"/>
  <c r="J1282" i="1"/>
  <c r="J1290" i="1"/>
  <c r="J1298" i="1"/>
  <c r="J1306" i="1"/>
  <c r="J1312" i="1"/>
  <c r="J1320" i="1"/>
  <c r="J1328" i="1"/>
  <c r="J1335" i="1"/>
  <c r="J1343" i="1"/>
  <c r="J1351" i="1"/>
  <c r="J1359" i="1"/>
  <c r="J1367" i="1"/>
  <c r="J1374" i="1"/>
  <c r="J1382" i="1"/>
  <c r="J1390" i="1"/>
  <c r="J1398" i="1"/>
  <c r="J1406" i="1"/>
  <c r="J1413" i="1"/>
  <c r="J1421" i="1"/>
  <c r="J1429" i="1"/>
  <c r="J1436" i="1"/>
  <c r="J1444" i="1"/>
  <c r="J1452" i="1"/>
  <c r="J1459" i="1"/>
  <c r="J1467" i="1"/>
  <c r="J1475" i="1"/>
  <c r="J1483" i="1"/>
  <c r="J1491" i="1"/>
  <c r="J1499" i="1"/>
  <c r="J1507" i="1"/>
  <c r="J1515" i="1"/>
  <c r="J1522" i="1"/>
  <c r="J1530" i="1"/>
  <c r="J1538" i="1"/>
  <c r="J1546" i="1"/>
  <c r="J1553" i="1"/>
  <c r="J1561" i="1"/>
  <c r="J1569" i="1"/>
  <c r="J1577" i="1"/>
  <c r="J1585" i="1"/>
  <c r="J1593" i="1"/>
  <c r="J1601" i="1"/>
  <c r="J1609" i="1"/>
  <c r="J1617" i="1"/>
  <c r="J1624" i="1"/>
  <c r="J1632" i="1"/>
  <c r="J1640" i="1"/>
  <c r="J1648" i="1"/>
  <c r="J597" i="1"/>
  <c r="J604" i="1"/>
  <c r="J611" i="1"/>
  <c r="J619" i="1"/>
  <c r="J627" i="1"/>
  <c r="J635" i="1"/>
  <c r="J643" i="1"/>
  <c r="J651" i="1"/>
  <c r="J658" i="1"/>
  <c r="J666" i="1"/>
  <c r="J674" i="1"/>
  <c r="J682" i="1"/>
  <c r="J690" i="1"/>
  <c r="J697" i="1"/>
  <c r="J705" i="1"/>
  <c r="J713" i="1"/>
  <c r="J721" i="1"/>
  <c r="J729" i="1"/>
  <c r="J737" i="1"/>
  <c r="J745" i="1"/>
  <c r="J767" i="1"/>
  <c r="J775" i="1"/>
  <c r="J783" i="1"/>
  <c r="J790" i="1"/>
  <c r="J798" i="1"/>
  <c r="J806" i="1"/>
  <c r="J814" i="1"/>
  <c r="J822" i="1"/>
  <c r="J830" i="1"/>
  <c r="J838" i="1"/>
  <c r="J846" i="1"/>
  <c r="J854" i="1"/>
  <c r="J862" i="1"/>
  <c r="J870" i="1"/>
  <c r="J878" i="1"/>
  <c r="J886" i="1"/>
  <c r="J894" i="1"/>
  <c r="J902" i="1"/>
  <c r="J910" i="1"/>
  <c r="J917" i="1"/>
  <c r="J925" i="1"/>
  <c r="J933" i="1"/>
  <c r="J941" i="1"/>
  <c r="J949" i="1"/>
  <c r="J957" i="1"/>
  <c r="J965" i="1"/>
  <c r="J973" i="1"/>
  <c r="J981" i="1"/>
  <c r="J989" i="1"/>
  <c r="J997" i="1"/>
  <c r="J1005" i="1"/>
  <c r="J1020" i="1"/>
  <c r="J1028" i="1"/>
  <c r="J1035" i="1"/>
  <c r="J1042" i="1"/>
  <c r="J1050" i="1"/>
  <c r="J1058" i="1"/>
  <c r="J1066" i="1"/>
  <c r="J1081" i="1"/>
  <c r="J1089" i="1"/>
  <c r="J1097" i="1"/>
  <c r="J1105" i="1"/>
  <c r="J1113" i="1"/>
  <c r="J1128" i="1"/>
  <c r="J1136" i="1"/>
  <c r="J1144" i="1"/>
  <c r="J1152" i="1"/>
  <c r="J1158" i="1"/>
  <c r="J1166" i="1"/>
  <c r="J1174" i="1"/>
  <c r="J1182" i="1"/>
  <c r="J1190" i="1"/>
  <c r="J1198" i="1"/>
  <c r="J1206" i="1"/>
  <c r="J1213" i="1"/>
  <c r="J1221" i="1"/>
  <c r="J1229" i="1"/>
  <c r="J1237" i="1"/>
  <c r="J1245" i="1"/>
  <c r="J1252" i="1"/>
  <c r="J1260" i="1"/>
  <c r="J1275" i="1"/>
  <c r="J1283" i="1"/>
  <c r="J1291" i="1"/>
  <c r="J1299" i="1"/>
  <c r="J1307" i="1"/>
  <c r="J1313" i="1"/>
  <c r="J1321" i="1"/>
  <c r="J1336" i="1"/>
  <c r="J1344" i="1"/>
  <c r="J1352" i="1"/>
  <c r="J1360" i="1"/>
  <c r="J1368" i="1"/>
  <c r="J1375" i="1"/>
  <c r="J1383" i="1"/>
  <c r="J1391" i="1"/>
  <c r="J1399" i="1"/>
  <c r="J1407" i="1"/>
  <c r="J1414" i="1"/>
  <c r="J1422" i="1"/>
  <c r="J1430" i="1"/>
  <c r="J1437" i="1"/>
  <c r="J1445" i="1"/>
  <c r="J1453" i="1"/>
  <c r="J1460" i="1"/>
  <c r="J1468" i="1"/>
  <c r="J1476" i="1"/>
  <c r="J1484" i="1"/>
  <c r="J1492" i="1"/>
  <c r="J1500" i="1"/>
  <c r="J1508" i="1"/>
  <c r="J1516" i="1"/>
  <c r="J1523" i="1"/>
  <c r="J1531" i="1"/>
  <c r="J1539" i="1"/>
  <c r="J1547" i="1"/>
  <c r="J1554" i="1"/>
  <c r="J1562" i="1"/>
  <c r="J1570" i="1"/>
  <c r="J1578" i="1"/>
  <c r="J1586" i="1"/>
  <c r="J1594" i="1"/>
  <c r="J1602" i="1"/>
  <c r="J1610" i="1"/>
  <c r="J1625" i="1"/>
  <c r="J1633" i="1"/>
  <c r="J1641" i="1"/>
  <c r="J1649" i="1"/>
  <c r="J589" i="1"/>
  <c r="J1088" i="1"/>
  <c r="J986" i="1"/>
  <c r="J1639" i="1"/>
  <c r="J1103" i="1"/>
  <c r="J837" i="1"/>
  <c r="J1614" i="1"/>
  <c r="J1205" i="1"/>
  <c r="J1040" i="1"/>
  <c r="J1027" i="1"/>
  <c r="J1646" i="1"/>
  <c r="J1595" i="1"/>
  <c r="J1096" i="1"/>
  <c r="J943" i="1"/>
  <c r="J915" i="1"/>
  <c r="J1250" i="1"/>
  <c r="J909" i="1"/>
  <c r="J1110" i="1"/>
  <c r="J869" i="1"/>
  <c r="J1626" i="1"/>
  <c r="J964" i="1"/>
  <c r="J922" i="1"/>
  <c r="J1068" i="1"/>
  <c r="J972" i="1"/>
  <c r="J1007" i="1"/>
  <c r="J979" i="1"/>
  <c r="J901" i="1"/>
  <c r="J1582" i="1"/>
  <c r="J1047" i="1"/>
  <c r="J1034" i="1"/>
  <c r="J4" i="1"/>
  <c r="J270" i="1"/>
  <c r="J468" i="1"/>
  <c r="K429" i="1"/>
  <c r="K552" i="1"/>
  <c r="K582" i="1"/>
  <c r="K510" i="1"/>
  <c r="K55" i="1"/>
  <c r="K163" i="1"/>
  <c r="K320" i="1"/>
  <c r="K9" i="1"/>
  <c r="K314" i="1"/>
  <c r="K112" i="1"/>
  <c r="K308" i="1"/>
  <c r="J302" i="1"/>
  <c r="J186" i="1"/>
  <c r="K250" i="1"/>
  <c r="K293" i="1"/>
  <c r="K45" i="1"/>
  <c r="K441" i="1"/>
  <c r="J21" i="1"/>
  <c r="J28" i="1"/>
  <c r="J530" i="1"/>
  <c r="J560" i="1"/>
  <c r="K330" i="1"/>
  <c r="J350" i="1"/>
  <c r="J372" i="1"/>
  <c r="K416" i="1"/>
  <c r="K497" i="1"/>
  <c r="K222" i="1"/>
  <c r="J116" i="1"/>
  <c r="K111" i="1"/>
  <c r="K359" i="1"/>
  <c r="K12" i="1"/>
  <c r="K335" i="1"/>
  <c r="K353" i="1"/>
  <c r="K210" i="1"/>
  <c r="K249" i="1"/>
  <c r="J365" i="1"/>
  <c r="K66" i="1"/>
  <c r="K457" i="1"/>
  <c r="K539" i="1"/>
  <c r="K569" i="1"/>
  <c r="K227" i="1"/>
  <c r="K138" i="1"/>
  <c r="J428" i="1"/>
  <c r="J170" i="1"/>
  <c r="K273" i="1"/>
  <c r="K117" i="1"/>
  <c r="J309" i="1"/>
  <c r="K509" i="1"/>
  <c r="K175" i="1"/>
  <c r="K415" i="1"/>
  <c r="K408" i="1"/>
  <c r="K502" i="1"/>
  <c r="K81" i="1"/>
  <c r="K74" i="1"/>
  <c r="K278" i="1"/>
  <c r="K62" i="1"/>
  <c r="K469" i="1"/>
  <c r="K547" i="1"/>
  <c r="K577" i="1"/>
  <c r="J140" i="1"/>
  <c r="K384" i="1"/>
  <c r="J334" i="1"/>
  <c r="J388" i="1"/>
  <c r="K42" i="1"/>
  <c r="J373" i="1"/>
  <c r="K10" i="1"/>
  <c r="K110" i="1"/>
  <c r="J100" i="1"/>
  <c r="K223" i="1"/>
  <c r="K515" i="1"/>
  <c r="J254" i="1"/>
  <c r="J161" i="1"/>
  <c r="K130" i="1"/>
  <c r="K463" i="1"/>
  <c r="K218" i="1"/>
  <c r="K525" i="1"/>
  <c r="K556" i="1"/>
  <c r="K586" i="1"/>
  <c r="J364" i="1"/>
  <c r="K419" i="1"/>
  <c r="K8" i="1"/>
  <c r="K268" i="1"/>
  <c r="J412" i="1"/>
  <c r="K338" i="1"/>
  <c r="K198" i="1"/>
  <c r="K107" i="1"/>
  <c r="K513" i="1"/>
  <c r="K300" i="1"/>
  <c r="K237" i="1"/>
  <c r="K360" i="1"/>
  <c r="J76" i="1"/>
  <c r="K390" i="1"/>
  <c r="K378" i="1"/>
  <c r="J131" i="1"/>
  <c r="K534" i="1"/>
  <c r="K564" i="1"/>
  <c r="J329" i="1"/>
  <c r="J366" i="1"/>
  <c r="J197" i="1"/>
  <c r="J498" i="1"/>
  <c r="K193" i="1"/>
  <c r="J402" i="1"/>
  <c r="K231" i="1"/>
  <c r="J521" i="1"/>
  <c r="J160" i="1"/>
  <c r="J486" i="1"/>
  <c r="K51" i="1"/>
  <c r="J392" i="1"/>
  <c r="J173" i="1"/>
  <c r="J19" i="1"/>
  <c r="J204" i="1"/>
  <c r="K60" i="1"/>
  <c r="J527" i="1"/>
  <c r="J557" i="1"/>
  <c r="J588" i="1"/>
  <c r="E6" i="13"/>
  <c r="L585" i="1"/>
  <c r="L407" i="1"/>
  <c r="L234" i="1"/>
  <c r="L317" i="1"/>
  <c r="L548" i="1"/>
  <c r="L296" i="1"/>
  <c r="L450" i="1"/>
  <c r="L148" i="1"/>
  <c r="L313" i="1"/>
  <c r="L109" i="1"/>
  <c r="L421" i="1"/>
  <c r="L290" i="1"/>
  <c r="L455" i="1"/>
  <c r="L432" i="1"/>
  <c r="L528" i="1"/>
  <c r="L139" i="1"/>
  <c r="L232" i="1"/>
  <c r="L120" i="1"/>
  <c r="L113" i="1"/>
  <c r="L181" i="1"/>
  <c r="L147" i="1"/>
  <c r="L508" i="1"/>
  <c r="L277" i="1"/>
  <c r="L535" i="1"/>
  <c r="L239" i="1"/>
  <c r="L324" i="1"/>
  <c r="L348" i="1"/>
  <c r="L484" i="1"/>
  <c r="L176" i="1"/>
  <c r="L78" i="1"/>
  <c r="L544" i="1"/>
  <c r="L490" i="1"/>
  <c r="L138" i="1"/>
  <c r="L170" i="1"/>
  <c r="L117" i="1"/>
  <c r="L509" i="1"/>
  <c r="L415" i="1"/>
  <c r="L502" i="1"/>
  <c r="L74" i="1"/>
  <c r="L62" i="1"/>
  <c r="L582" i="1"/>
  <c r="L140" i="1"/>
  <c r="L334" i="1"/>
  <c r="L42" i="1"/>
  <c r="L10" i="1"/>
  <c r="L100" i="1"/>
  <c r="L515" i="1"/>
  <c r="L568" i="1"/>
  <c r="L179" i="1"/>
  <c r="L409" i="1"/>
  <c r="L319" i="1"/>
  <c r="L18" i="1"/>
  <c r="L27" i="1"/>
  <c r="L519" i="1"/>
  <c r="L70" i="1"/>
  <c r="L525" i="1"/>
  <c r="L333" i="1"/>
  <c r="L396" i="1"/>
  <c r="L263" i="1"/>
  <c r="L11" i="1"/>
  <c r="L349" i="1"/>
  <c r="L492" i="1"/>
  <c r="L286" i="1"/>
  <c r="L275" i="1"/>
  <c r="L243" i="1"/>
  <c r="L459" i="1"/>
  <c r="L238" i="1"/>
  <c r="L281" i="1"/>
  <c r="L63" i="1"/>
  <c r="L174" i="1"/>
  <c r="L430" i="1"/>
  <c r="L526" i="1"/>
  <c r="L394" i="1"/>
  <c r="L391" i="1"/>
  <c r="L369" i="1"/>
  <c r="L556" i="1"/>
  <c r="L429" i="1"/>
  <c r="L447" i="1"/>
  <c r="L125" i="1"/>
  <c r="L36" i="1"/>
  <c r="L306" i="1"/>
  <c r="L424" i="1"/>
  <c r="L82" i="1"/>
  <c r="L542" i="1"/>
  <c r="L28" i="1"/>
  <c r="L203" i="1"/>
  <c r="L127" i="1"/>
  <c r="L118" i="1"/>
  <c r="L448" i="1"/>
  <c r="L213" i="1"/>
  <c r="L206" i="1"/>
  <c r="L489" i="1"/>
  <c r="L256" i="1"/>
  <c r="L543" i="1"/>
  <c r="L529" i="1"/>
  <c r="L350" i="1"/>
  <c r="L416" i="1"/>
  <c r="L222" i="1"/>
  <c r="L111" i="1"/>
  <c r="L12" i="1"/>
  <c r="L353" i="1"/>
  <c r="L249" i="1"/>
  <c r="L551" i="1"/>
  <c r="L266" i="1"/>
  <c r="L142" i="1"/>
  <c r="L488" i="1"/>
  <c r="L426" i="1"/>
  <c r="L456" i="1"/>
  <c r="L157" i="1"/>
  <c r="L292" i="1"/>
  <c r="L495" i="1"/>
  <c r="L46" i="1"/>
  <c r="L523" i="1"/>
  <c r="L190" i="1"/>
  <c r="L133" i="1"/>
  <c r="L241" i="1"/>
  <c r="L294" i="1"/>
  <c r="L303" i="1"/>
  <c r="L487" i="1"/>
  <c r="L327" i="1"/>
  <c r="L152" i="1"/>
  <c r="L216" i="1"/>
  <c r="L379" i="1"/>
  <c r="L219" i="1"/>
  <c r="L85" i="1"/>
  <c r="L439" i="1"/>
  <c r="L539" i="1"/>
  <c r="L533" i="1"/>
  <c r="L189" i="1"/>
  <c r="L132" i="1"/>
  <c r="L374" i="1"/>
  <c r="L476" i="1"/>
  <c r="L257" i="1"/>
  <c r="L339" i="1"/>
  <c r="L504" i="1"/>
  <c r="L169" i="1"/>
  <c r="L108" i="1"/>
  <c r="L93" i="1"/>
  <c r="L376" i="1"/>
  <c r="L151" i="1"/>
  <c r="L6" i="1"/>
  <c r="L340" i="1"/>
  <c r="L381" i="1"/>
  <c r="L540" i="1"/>
  <c r="L534" i="1"/>
  <c r="L370" i="1"/>
  <c r="L264" i="1"/>
  <c r="L119" i="1"/>
  <c r="L563" i="1"/>
  <c r="L331" i="1"/>
  <c r="L135" i="1"/>
  <c r="L361" i="1"/>
  <c r="L137" i="1"/>
  <c r="L103" i="1"/>
  <c r="L29" i="1"/>
  <c r="L205" i="1"/>
  <c r="L471" i="1"/>
  <c r="L549" i="1"/>
  <c r="L356" i="1"/>
  <c r="L220" i="1"/>
  <c r="L126" i="1"/>
  <c r="L312" i="1"/>
  <c r="L267" i="1"/>
  <c r="L207" i="1"/>
  <c r="L505" i="1"/>
  <c r="L550" i="1"/>
  <c r="L393" i="1"/>
  <c r="L446" i="1"/>
  <c r="L343" i="1"/>
  <c r="L149" i="1"/>
  <c r="L251" i="1"/>
  <c r="L442" i="1"/>
  <c r="L291" i="1"/>
  <c r="L395" i="1"/>
  <c r="L558" i="1"/>
  <c r="L469" i="1"/>
  <c r="L479" i="1"/>
  <c r="L114" i="1"/>
  <c r="L351" i="1"/>
  <c r="L199" i="1"/>
  <c r="L287" i="1"/>
  <c r="L73" i="1"/>
  <c r="L537" i="1"/>
  <c r="L531" i="1"/>
  <c r="L144" i="1"/>
  <c r="L129" i="1"/>
  <c r="L480" i="1"/>
  <c r="L182" i="1"/>
  <c r="L229" i="1"/>
  <c r="L403" i="1"/>
  <c r="L583" i="1"/>
  <c r="L352" i="1"/>
  <c r="L389" i="1"/>
  <c r="L17" i="1"/>
  <c r="L406" i="1"/>
  <c r="L99" i="1"/>
  <c r="L518" i="1"/>
  <c r="L246" i="1"/>
  <c r="L41" i="1"/>
  <c r="L546" i="1"/>
  <c r="L318" i="1"/>
  <c r="L342" i="1"/>
  <c r="L506" i="1"/>
  <c r="L316" i="1"/>
  <c r="L465" i="1"/>
  <c r="L96" i="1"/>
  <c r="L512" i="1"/>
  <c r="L274" i="1"/>
  <c r="L35" i="1"/>
  <c r="L183" i="1"/>
  <c r="L155" i="1"/>
  <c r="L427" i="1"/>
  <c r="L245" i="1"/>
  <c r="L67" i="1"/>
  <c r="L32" i="1"/>
  <c r="L253" i="1"/>
  <c r="L547" i="1"/>
  <c r="L418" i="1"/>
  <c r="L397" i="1"/>
  <c r="L43" i="1"/>
  <c r="L167" i="1"/>
  <c r="L571" i="1"/>
  <c r="L363" i="1"/>
  <c r="L454" i="1"/>
  <c r="L496" i="1"/>
  <c r="L171" i="1"/>
  <c r="L499" i="1"/>
  <c r="L520" i="1"/>
  <c r="L47" i="1"/>
  <c r="L270" i="1"/>
  <c r="L434" i="1"/>
  <c r="L55" i="1"/>
  <c r="L320" i="1"/>
  <c r="L314" i="1"/>
  <c r="L308" i="1"/>
  <c r="L186" i="1"/>
  <c r="L293" i="1"/>
  <c r="L441" i="1"/>
  <c r="L557" i="1"/>
  <c r="L457" i="1"/>
  <c r="L236" i="1"/>
  <c r="L440" i="1"/>
  <c r="L377" i="1"/>
  <c r="L106" i="1"/>
  <c r="L25" i="1"/>
  <c r="L478" i="1"/>
  <c r="L477" i="1"/>
  <c r="L566" i="1"/>
  <c r="L386" i="1"/>
  <c r="L425" i="1"/>
  <c r="L121" i="1"/>
  <c r="L150" i="1"/>
  <c r="L423" i="1"/>
  <c r="L83" i="1"/>
  <c r="L172" i="1"/>
  <c r="L165" i="1"/>
  <c r="L367" i="1"/>
  <c r="L134" i="1"/>
  <c r="L84" i="1"/>
  <c r="L37" i="1"/>
  <c r="L301" i="1"/>
  <c r="L200" i="1"/>
  <c r="L524" i="1"/>
  <c r="L364" i="1"/>
  <c r="L8" i="1"/>
  <c r="L412" i="1"/>
  <c r="L198" i="1"/>
  <c r="L513" i="1"/>
  <c r="L237" i="1"/>
  <c r="L76" i="1"/>
  <c r="L378" i="1"/>
  <c r="L554" i="1"/>
  <c r="L215" i="1"/>
  <c r="L366" i="1"/>
  <c r="L498" i="1"/>
  <c r="L402" i="1"/>
  <c r="L521" i="1"/>
  <c r="L486" i="1"/>
  <c r="L392" i="1"/>
  <c r="L19" i="1"/>
  <c r="L60" i="1"/>
  <c r="L166" i="1"/>
  <c r="L40" i="1"/>
  <c r="L80" i="1"/>
  <c r="L398" i="1"/>
  <c r="L355" i="1"/>
  <c r="L161" i="1"/>
  <c r="L463" i="1"/>
  <c r="L555" i="1"/>
  <c r="L89" i="1"/>
  <c r="L514" i="1"/>
  <c r="L466" i="1"/>
  <c r="L252" i="1"/>
  <c r="L578" i="1"/>
  <c r="L58" i="1"/>
  <c r="L187" i="1"/>
  <c r="L44" i="1"/>
  <c r="L233" i="1"/>
  <c r="L304" i="1"/>
  <c r="L417" i="1"/>
  <c r="L491" i="1"/>
  <c r="L260" i="1"/>
  <c r="L564" i="1"/>
  <c r="L228" i="1"/>
  <c r="L383" i="1"/>
  <c r="L123" i="1"/>
  <c r="L503" i="1"/>
  <c r="L39" i="1"/>
  <c r="L443" i="1"/>
  <c r="L435" i="1"/>
  <c r="L400" i="1"/>
  <c r="L565" i="1"/>
  <c r="L289" i="1"/>
  <c r="L7" i="1"/>
  <c r="L362" i="1"/>
  <c r="L49" i="1"/>
  <c r="L105" i="1"/>
  <c r="L201" i="1"/>
  <c r="L288" i="1"/>
  <c r="L436" i="1"/>
  <c r="L574" i="1"/>
  <c r="L227" i="1"/>
  <c r="L428" i="1"/>
  <c r="L273" i="1"/>
  <c r="L309" i="1"/>
  <c r="L175" i="1"/>
  <c r="L408" i="1"/>
  <c r="L81" i="1"/>
  <c r="L278" i="1"/>
  <c r="L552" i="1"/>
  <c r="L299" i="1"/>
  <c r="L384" i="1"/>
  <c r="L388" i="1"/>
  <c r="L373" i="1"/>
  <c r="L110" i="1"/>
  <c r="L223" i="1"/>
  <c r="L538" i="1"/>
  <c r="L532" i="1"/>
  <c r="L517" i="1"/>
  <c r="L31" i="1"/>
  <c r="L422" i="1"/>
  <c r="L159" i="1"/>
  <c r="L375" i="1"/>
  <c r="L30" i="1"/>
  <c r="L282" i="1"/>
  <c r="L177" i="1"/>
  <c r="L561" i="1"/>
  <c r="L75" i="1"/>
  <c r="L516" i="1"/>
  <c r="L321" i="1"/>
  <c r="L145" i="1"/>
  <c r="L185" i="1"/>
  <c r="L98" i="1"/>
  <c r="L52" i="1"/>
  <c r="L225" i="1"/>
  <c r="L310" i="1"/>
  <c r="L305" i="1"/>
  <c r="L297" i="1"/>
  <c r="L322" i="1"/>
  <c r="L280" i="1"/>
  <c r="L66" i="1"/>
  <c r="L410" i="1"/>
  <c r="L68" i="1"/>
  <c r="L562" i="1"/>
  <c r="L153" i="1"/>
  <c r="L247" i="1"/>
  <c r="L345" i="1"/>
  <c r="L115" i="1"/>
  <c r="L586" i="1"/>
  <c r="L141" i="1"/>
  <c r="L437" i="1"/>
  <c r="L50" i="1"/>
  <c r="L438" i="1"/>
  <c r="L458" i="1"/>
  <c r="L88" i="1"/>
  <c r="L285" i="1"/>
  <c r="L262" i="1"/>
  <c r="L572" i="1"/>
  <c r="L195" i="1"/>
  <c r="L431" i="1"/>
  <c r="L399" i="1"/>
  <c r="L202" i="1"/>
  <c r="L307" i="1"/>
  <c r="L298" i="1"/>
  <c r="L168" i="1"/>
  <c r="L279" i="1"/>
  <c r="L573" i="1"/>
  <c r="L330" i="1"/>
  <c r="L372" i="1"/>
  <c r="L497" i="1"/>
  <c r="L116" i="1"/>
  <c r="L359" i="1"/>
  <c r="L335" i="1"/>
  <c r="L210" i="1"/>
  <c r="L365" i="1"/>
  <c r="L581" i="1"/>
  <c r="L380" i="1"/>
  <c r="L413" i="1"/>
  <c r="L162" i="1"/>
  <c r="L311" i="1"/>
  <c r="L101" i="1"/>
  <c r="L473" i="1"/>
  <c r="L452" i="1"/>
  <c r="L188" i="1"/>
  <c r="L559" i="1"/>
  <c r="L79" i="1"/>
  <c r="L325" i="1"/>
  <c r="L344" i="1"/>
  <c r="L269" i="1"/>
  <c r="L248" i="1"/>
  <c r="L545" i="1"/>
  <c r="L131" i="1"/>
  <c r="L433" i="1"/>
  <c r="L212" i="1"/>
  <c r="L255" i="1"/>
  <c r="L38" i="1"/>
  <c r="L92" i="1"/>
  <c r="L511" i="1"/>
  <c r="L34" i="1"/>
  <c r="L387" i="1"/>
  <c r="L569" i="1"/>
  <c r="L485" i="1"/>
  <c r="L401" i="1"/>
  <c r="L156" i="1"/>
  <c r="L482" i="1"/>
  <c r="L240" i="1"/>
  <c r="L22" i="1"/>
  <c r="L158" i="1"/>
  <c r="L5" i="1"/>
  <c r="L271" i="1"/>
  <c r="L337" i="1"/>
  <c r="L295" i="1"/>
  <c r="L77" i="1"/>
  <c r="L191" i="1"/>
  <c r="L445" i="1"/>
  <c r="L358" i="1"/>
  <c r="L411" i="1"/>
  <c r="L570" i="1"/>
  <c r="L20" i="1"/>
  <c r="L23" i="1"/>
  <c r="L61" i="1"/>
  <c r="L346" i="1"/>
  <c r="L527" i="1"/>
  <c r="L143" i="1"/>
  <c r="L323" i="1"/>
  <c r="L315" i="1"/>
  <c r="L501" i="1"/>
  <c r="L244" i="1"/>
  <c r="L54" i="1"/>
  <c r="L507" i="1"/>
  <c r="L276" i="1"/>
  <c r="L579" i="1"/>
  <c r="L258" i="1"/>
  <c r="L221" i="1"/>
  <c r="L382" i="1"/>
  <c r="L56" i="1"/>
  <c r="L53" i="1"/>
  <c r="L91" i="1"/>
  <c r="L14" i="1"/>
  <c r="L69" i="1"/>
  <c r="L580" i="1"/>
  <c r="L357" i="1"/>
  <c r="L326" i="1"/>
  <c r="L265" i="1"/>
  <c r="L464" i="1"/>
  <c r="L474" i="1"/>
  <c r="L90" i="1"/>
  <c r="L180" i="1"/>
  <c r="L71" i="1"/>
  <c r="L522" i="1"/>
  <c r="L209" i="1"/>
  <c r="L59" i="1"/>
  <c r="L33" i="1"/>
  <c r="L259" i="1"/>
  <c r="L405" i="1"/>
  <c r="L13" i="1"/>
  <c r="L472" i="1"/>
  <c r="L214" i="1"/>
  <c r="L567" i="1"/>
  <c r="L48" i="1"/>
  <c r="L460" i="1"/>
  <c r="L451" i="1"/>
  <c r="L224" i="1"/>
  <c r="L453" i="1"/>
  <c r="L404" i="1"/>
  <c r="L553" i="1"/>
  <c r="L94" i="1"/>
  <c r="L371" i="1"/>
  <c r="L24" i="1"/>
  <c r="L420" i="1"/>
  <c r="L483" i="1"/>
  <c r="L217" i="1"/>
  <c r="L368" i="1"/>
  <c r="L128" i="1"/>
  <c r="L15" i="1"/>
  <c r="L576" i="1"/>
  <c r="L57" i="1"/>
  <c r="L211" i="1"/>
  <c r="L26" i="1"/>
  <c r="L154" i="1"/>
  <c r="L449" i="1"/>
  <c r="L235" i="1"/>
  <c r="L341" i="1"/>
  <c r="L164" i="1"/>
  <c r="L347" i="1"/>
  <c r="L461" i="1"/>
  <c r="L87" i="1"/>
  <c r="L284" i="1"/>
  <c r="L444" i="1"/>
  <c r="L385" i="1"/>
  <c r="L242" i="1"/>
  <c r="L65" i="1"/>
  <c r="L577" i="1"/>
  <c r="L272" i="1"/>
  <c r="L122" i="1"/>
  <c r="L541" i="1"/>
  <c r="L208" i="1"/>
  <c r="L332" i="1"/>
  <c r="L102" i="1"/>
  <c r="L493" i="1"/>
  <c r="L481" i="1"/>
  <c r="L97" i="1"/>
  <c r="L226" i="1"/>
  <c r="L4" i="1"/>
  <c r="L468" i="1"/>
  <c r="L587" i="1"/>
  <c r="L510" i="1"/>
  <c r="L163" i="1"/>
  <c r="L9" i="1"/>
  <c r="L112" i="1"/>
  <c r="L302" i="1"/>
  <c r="L250" i="1"/>
  <c r="L45" i="1"/>
  <c r="L21" i="1"/>
  <c r="L588" i="1"/>
  <c r="L414" i="1"/>
  <c r="L494" i="1"/>
  <c r="L196" i="1"/>
  <c r="L194" i="1"/>
  <c r="L354" i="1"/>
  <c r="L261" i="1"/>
  <c r="L283" i="1"/>
  <c r="L536" i="1"/>
  <c r="L530" i="1"/>
  <c r="L328" i="1"/>
  <c r="L124" i="1"/>
  <c r="L230" i="1"/>
  <c r="L16" i="1"/>
  <c r="L86" i="1"/>
  <c r="L146" i="1"/>
  <c r="L64" i="1"/>
  <c r="L575" i="1"/>
  <c r="L475" i="1"/>
  <c r="L136" i="1"/>
  <c r="L462" i="1"/>
  <c r="L104" i="1"/>
  <c r="L470" i="1"/>
  <c r="L192" i="1"/>
  <c r="L560" i="1"/>
  <c r="L184" i="1"/>
  <c r="L419" i="1"/>
  <c r="L268" i="1"/>
  <c r="L338" i="1"/>
  <c r="L107" i="1"/>
  <c r="L300" i="1"/>
  <c r="L360" i="1"/>
  <c r="L390" i="1"/>
  <c r="L584" i="1"/>
  <c r="L329" i="1"/>
  <c r="L197" i="1"/>
  <c r="L193" i="1"/>
  <c r="L231" i="1"/>
  <c r="L160" i="1"/>
  <c r="L51" i="1"/>
  <c r="L173" i="1"/>
  <c r="L204" i="1"/>
  <c r="L467" i="1"/>
  <c r="L95" i="1"/>
  <c r="L500" i="1"/>
  <c r="L72" i="1"/>
  <c r="L336" i="1"/>
  <c r="L254" i="1"/>
  <c r="L130" i="1"/>
  <c r="L218" i="1"/>
  <c r="B17" i="16" l="1"/>
  <c r="B6" i="16"/>
  <c r="B3" i="2"/>
  <c r="C3" i="2" s="1" a="1"/>
  <c r="C3" i="2" s="1"/>
  <c r="B21" i="16"/>
  <c r="C21" i="16" s="1" a="1"/>
  <c r="C21" i="16" s="1"/>
  <c r="B11" i="2"/>
  <c r="C11" i="2" s="1" a="1"/>
  <c r="C11" i="2" s="1"/>
  <c r="B5" i="2"/>
  <c r="C5" i="2" s="1" a="1"/>
  <c r="C5" i="2" s="1"/>
  <c r="B10" i="16"/>
  <c r="B17" i="2"/>
  <c r="C17" i="2" s="1" a="1"/>
  <c r="C17" i="2" s="1"/>
  <c r="B20" i="16"/>
  <c r="B6" i="2"/>
  <c r="C6" i="2" s="1" a="1"/>
  <c r="C6" i="2" s="1"/>
  <c r="B12" i="16"/>
  <c r="B8" i="2"/>
  <c r="C8" i="2" s="1" a="1"/>
  <c r="C8" i="2" s="1"/>
  <c r="B18" i="13" s="1" a="1"/>
  <c r="B18" i="13" s="1"/>
  <c r="B16" i="16"/>
  <c r="B21" i="2"/>
  <c r="C21" i="2" s="1" a="1"/>
  <c r="C21" i="2" s="1"/>
  <c r="B14" i="16"/>
  <c r="B13" i="2"/>
  <c r="C13" i="2" s="1" a="1"/>
  <c r="C13" i="2" s="1"/>
  <c r="B9" i="16"/>
  <c r="B20" i="2"/>
  <c r="C20" i="2" s="1" a="1"/>
  <c r="C20" i="2" s="1"/>
  <c r="B4" i="2"/>
  <c r="C4" i="2" s="1" a="1"/>
  <c r="C4" i="2" s="1"/>
  <c r="B15" i="16"/>
  <c r="G15" i="16" s="1" a="1"/>
  <c r="G15" i="16" s="1"/>
  <c r="B4" i="16"/>
  <c r="B18" i="16"/>
  <c r="B22" i="16"/>
  <c r="B16" i="2"/>
  <c r="C16" i="2" s="1" a="1"/>
  <c r="C16" i="2" s="1"/>
  <c r="B14" i="2"/>
  <c r="C14" i="2" s="1" a="1"/>
  <c r="C14" i="2" s="1"/>
  <c r="B19" i="2"/>
  <c r="C19" i="2" s="1" a="1"/>
  <c r="C19" i="2" s="1"/>
  <c r="B19" i="16"/>
  <c r="H19" i="16" s="1" a="1"/>
  <c r="H19" i="16" s="1"/>
  <c r="B8" i="16"/>
  <c r="F8" i="16" s="1" a="1"/>
  <c r="F8" i="16" s="1"/>
  <c r="B9" i="2"/>
  <c r="C9" i="2" s="1" a="1"/>
  <c r="C9" i="2" s="1"/>
  <c r="B11" i="16"/>
  <c r="B13" i="16"/>
  <c r="F13" i="16" s="1" a="1"/>
  <c r="F13" i="16" s="1"/>
  <c r="B15" i="2"/>
  <c r="C15" i="2" s="1" a="1"/>
  <c r="C15" i="2" s="1"/>
  <c r="B7" i="16"/>
  <c r="B12" i="2"/>
  <c r="C12" i="2" s="1" a="1"/>
  <c r="C12" i="2" s="1"/>
  <c r="B3" i="16"/>
  <c r="G3" i="16" s="1" a="1"/>
  <c r="G3" i="16" s="1"/>
  <c r="B5" i="16"/>
  <c r="H5" i="16" s="1" a="1"/>
  <c r="H5" i="16" s="1"/>
  <c r="I15" i="13" s="1" a="1"/>
  <c r="I15" i="13" s="1"/>
  <c r="B7" i="2"/>
  <c r="C7" i="2" s="1" a="1"/>
  <c r="C7" i="2" s="1"/>
  <c r="B18" i="2"/>
  <c r="C18" i="2" s="1" a="1"/>
  <c r="C18" i="2" s="1"/>
  <c r="B22" i="2"/>
  <c r="C22" i="2" s="1" a="1"/>
  <c r="C22" i="2" s="1"/>
  <c r="B18" i="17"/>
  <c r="I18" i="17" s="1" a="1"/>
  <c r="I18" i="17" s="1"/>
  <c r="B9" i="17"/>
  <c r="H9" i="17" s="1" a="1"/>
  <c r="H9" i="17" s="1"/>
  <c r="I16" i="2" a="1"/>
  <c r="I16" i="2" s="1"/>
  <c r="B7" i="17"/>
  <c r="C7" i="17" s="1" a="1"/>
  <c r="C7" i="17" s="1"/>
  <c r="L17" i="13" s="1" a="1"/>
  <c r="L17" i="13" s="1"/>
  <c r="B20" i="17"/>
  <c r="G20" i="17" s="1" a="1"/>
  <c r="G20" i="17" s="1"/>
  <c r="B10" i="17"/>
  <c r="G10" i="17" s="1" a="1"/>
  <c r="G10" i="17" s="1"/>
  <c r="H15" i="2" a="1"/>
  <c r="H15" i="2" s="1"/>
  <c r="E20" i="2" a="1"/>
  <c r="E20" i="2" s="1"/>
  <c r="F20" i="2" a="1"/>
  <c r="F20" i="2" s="1"/>
  <c r="I20" i="2" a="1"/>
  <c r="I20" i="2" s="1"/>
  <c r="G20" i="2" a="1"/>
  <c r="G20" i="2" s="1"/>
  <c r="E12" i="2" a="1"/>
  <c r="E12" i="2" s="1"/>
  <c r="H12" i="2" a="1"/>
  <c r="H12" i="2" s="1"/>
  <c r="D22" i="13" s="1" a="1"/>
  <c r="D22" i="13" s="1"/>
  <c r="G12" i="2" a="1"/>
  <c r="G12" i="2" s="1"/>
  <c r="H4" i="2" a="1"/>
  <c r="H4" i="2" s="1"/>
  <c r="D14" i="13" s="1" a="1"/>
  <c r="D14" i="13" s="1"/>
  <c r="E4" i="2" a="1"/>
  <c r="E4" i="2" s="1"/>
  <c r="F4" i="2" a="1"/>
  <c r="F4" i="2" s="1"/>
  <c r="I4" i="2" a="1"/>
  <c r="I4" i="2" s="1"/>
  <c r="E14" i="13" s="1" a="1"/>
  <c r="E14" i="13" s="1"/>
  <c r="B22" i="17"/>
  <c r="F22" i="17" s="1" a="1"/>
  <c r="F22" i="17" s="1"/>
  <c r="B12" i="17"/>
  <c r="F12" i="17" s="1" a="1"/>
  <c r="F12" i="17" s="1"/>
  <c r="N22" i="13" s="1" a="1"/>
  <c r="N22" i="13" s="1"/>
  <c r="B17" i="17"/>
  <c r="F17" i="17" s="1" a="1"/>
  <c r="F17" i="17" s="1"/>
  <c r="I14" i="2" a="1"/>
  <c r="I14" i="2" s="1"/>
  <c r="G14" i="2" a="1"/>
  <c r="G14" i="2" s="1"/>
  <c r="H14" i="2" a="1"/>
  <c r="H14" i="2" s="1"/>
  <c r="F14" i="2" a="1"/>
  <c r="F14" i="2" s="1"/>
  <c r="B4" i="17"/>
  <c r="F4" i="17" s="1" a="1"/>
  <c r="F4" i="17" s="1"/>
  <c r="N14" i="13" s="1" a="1"/>
  <c r="N14" i="13" s="1"/>
  <c r="H10" i="2" a="1"/>
  <c r="H10" i="2" s="1"/>
  <c r="D20" i="13" s="1" a="1"/>
  <c r="D20" i="13" s="1"/>
  <c r="I10" i="2" a="1"/>
  <c r="I10" i="2" s="1"/>
  <c r="E20" i="13" s="1" a="1"/>
  <c r="E20" i="13" s="1"/>
  <c r="G10" i="2" a="1"/>
  <c r="G10" i="2" s="1"/>
  <c r="E10" i="2" a="1"/>
  <c r="E10" i="2" s="1"/>
  <c r="F10" i="2" a="1"/>
  <c r="F10" i="2" s="1"/>
  <c r="F6" i="2" a="1"/>
  <c r="F6" i="2" s="1"/>
  <c r="I6" i="2" a="1"/>
  <c r="I6" i="2" s="1"/>
  <c r="E16" i="13" s="1" a="1"/>
  <c r="E16" i="13" s="1"/>
  <c r="E6" i="2" a="1"/>
  <c r="E6" i="2" s="1"/>
  <c r="H6" i="2" a="1"/>
  <c r="H6" i="2" s="1"/>
  <c r="D16" i="13" s="1" a="1"/>
  <c r="D16" i="13" s="1"/>
  <c r="G6" i="2" a="1"/>
  <c r="G6" i="2" s="1"/>
  <c r="E11" i="2" a="1"/>
  <c r="E11" i="2" s="1"/>
  <c r="H11" i="2" a="1"/>
  <c r="H11" i="2" s="1"/>
  <c r="D21" i="13" s="1" a="1"/>
  <c r="D21" i="13" s="1"/>
  <c r="F11" i="2" a="1"/>
  <c r="F11" i="2" s="1"/>
  <c r="I11" i="2" a="1"/>
  <c r="I11" i="2" s="1"/>
  <c r="E21" i="13" s="1" a="1"/>
  <c r="E21" i="13" s="1"/>
  <c r="G11" i="2" a="1"/>
  <c r="G11" i="2" s="1"/>
  <c r="B6" i="17"/>
  <c r="F6" i="17" s="1" a="1"/>
  <c r="F6" i="17" s="1"/>
  <c r="N16" i="13" s="1" a="1"/>
  <c r="N16" i="13" s="1"/>
  <c r="B8" i="17"/>
  <c r="H8" i="17" s="1" a="1"/>
  <c r="H8" i="17" s="1"/>
  <c r="B14" i="17"/>
  <c r="H14" i="17" s="1" a="1"/>
  <c r="H14" i="17" s="1"/>
  <c r="F8" i="2" a="1"/>
  <c r="F8" i="2" s="1"/>
  <c r="G21" i="2" a="1"/>
  <c r="G21" i="2" s="1"/>
  <c r="E21" i="2" a="1"/>
  <c r="E21" i="2" s="1"/>
  <c r="F21" i="2" a="1"/>
  <c r="F21" i="2" s="1"/>
  <c r="I21" i="2" a="1"/>
  <c r="I21" i="2" s="1"/>
  <c r="H21" i="2" a="1"/>
  <c r="H21" i="2" s="1"/>
  <c r="E3" i="2" a="1"/>
  <c r="E3" i="2" s="1"/>
  <c r="G3" i="2" a="1"/>
  <c r="G3" i="2" s="1"/>
  <c r="F3" i="2" a="1"/>
  <c r="F3" i="2" s="1"/>
  <c r="I3" i="2" a="1"/>
  <c r="I3" i="2" s="1"/>
  <c r="E13" i="13" s="1" a="1"/>
  <c r="E13" i="13" s="1"/>
  <c r="H3" i="2" a="1"/>
  <c r="H3" i="2" s="1"/>
  <c r="D13" i="13" s="1" a="1"/>
  <c r="D13" i="13" s="1"/>
  <c r="B21" i="17"/>
  <c r="F21" i="17" s="1" a="1"/>
  <c r="F21" i="17" s="1"/>
  <c r="B19" i="17"/>
  <c r="I19" i="17" s="1" a="1"/>
  <c r="I19" i="17" s="1"/>
  <c r="H17" i="2" a="1"/>
  <c r="H17" i="2" s="1"/>
  <c r="E17" i="2" a="1"/>
  <c r="E17" i="2" s="1"/>
  <c r="I13" i="2" a="1"/>
  <c r="I13" i="2" s="1"/>
  <c r="B13" i="17"/>
  <c r="I13" i="17" s="1" a="1"/>
  <c r="I13" i="17" s="1"/>
  <c r="B11" i="17"/>
  <c r="I11" i="17" s="1" a="1"/>
  <c r="I11" i="17" s="1"/>
  <c r="O21" i="13" s="1" a="1"/>
  <c r="O21" i="13" s="1"/>
  <c r="G9" i="2" a="1"/>
  <c r="G9" i="2" s="1"/>
  <c r="F9" i="2" a="1"/>
  <c r="F9" i="2" s="1"/>
  <c r="E9" i="2" a="1"/>
  <c r="E9" i="2" s="1"/>
  <c r="H9" i="2" a="1"/>
  <c r="H9" i="2" s="1"/>
  <c r="D19" i="13" s="1" a="1"/>
  <c r="D19" i="13" s="1"/>
  <c r="I9" i="2" a="1"/>
  <c r="I9" i="2" s="1"/>
  <c r="E19" i="13" s="1" a="1"/>
  <c r="E19" i="13" s="1"/>
  <c r="I5" i="2" a="1"/>
  <c r="I5" i="2" s="1"/>
  <c r="E15" i="13" s="1" a="1"/>
  <c r="E15" i="13" s="1"/>
  <c r="H5" i="2" a="1"/>
  <c r="H5" i="2" s="1"/>
  <c r="D15" i="13" s="1" a="1"/>
  <c r="D15" i="13" s="1"/>
  <c r="E5" i="2" a="1"/>
  <c r="E5" i="2" s="1"/>
  <c r="G5" i="2" a="1"/>
  <c r="G5" i="2" s="1"/>
  <c r="F5" i="2" a="1"/>
  <c r="F5" i="2" s="1"/>
  <c r="B5" i="17"/>
  <c r="F5" i="17" s="1" a="1"/>
  <c r="F5" i="17" s="1"/>
  <c r="N15" i="13" s="1" a="1"/>
  <c r="N15" i="13" s="1"/>
  <c r="B3" i="17"/>
  <c r="I3" i="17" s="1" a="1"/>
  <c r="I3" i="17" s="1"/>
  <c r="O13" i="13" s="1" a="1"/>
  <c r="O13" i="13" s="1"/>
  <c r="E19" i="2" a="1"/>
  <c r="E19" i="2" s="1"/>
  <c r="H19" i="2" a="1"/>
  <c r="H19" i="2" s="1"/>
  <c r="G19" i="2" a="1"/>
  <c r="G19" i="2" s="1"/>
  <c r="F19" i="2" a="1"/>
  <c r="F19" i="2" s="1"/>
  <c r="B15" i="17"/>
  <c r="F15" i="17" s="1" a="1"/>
  <c r="F15" i="17" s="1"/>
  <c r="B16" i="17"/>
  <c r="G16" i="17" s="1" a="1"/>
  <c r="G16" i="17" s="1"/>
  <c r="G13" i="16" a="1"/>
  <c r="G13" i="16" s="1"/>
  <c r="C13" i="16" a="1"/>
  <c r="C13" i="16" s="1"/>
  <c r="I13" i="16" a="1"/>
  <c r="I13" i="16" s="1"/>
  <c r="E13" i="16" a="1"/>
  <c r="E13" i="16" s="1"/>
  <c r="H13" i="16" a="1"/>
  <c r="H13" i="16" s="1"/>
  <c r="G9" i="17" a="1"/>
  <c r="G9" i="17" s="1"/>
  <c r="E9" i="17" a="1"/>
  <c r="E9" i="17" s="1"/>
  <c r="C9" i="17" a="1"/>
  <c r="C9" i="17" s="1"/>
  <c r="L19" i="13" s="1" a="1"/>
  <c r="L19" i="13" s="1"/>
  <c r="G9" i="16" a="1"/>
  <c r="G9" i="16" s="1"/>
  <c r="E9" i="16" a="1"/>
  <c r="E9" i="16" s="1"/>
  <c r="H9" i="16" a="1"/>
  <c r="H9" i="16" s="1"/>
  <c r="I19" i="13" s="1" a="1"/>
  <c r="I19" i="13" s="1"/>
  <c r="C9" i="16" a="1"/>
  <c r="C9" i="16" s="1"/>
  <c r="G19" i="13" s="1" a="1"/>
  <c r="G19" i="13" s="1"/>
  <c r="F9" i="16" a="1"/>
  <c r="F9" i="16" s="1"/>
  <c r="I9" i="16" a="1"/>
  <c r="I9" i="16" s="1"/>
  <c r="J19" i="13" s="1" a="1"/>
  <c r="J19" i="13" s="1"/>
  <c r="I5" i="16" a="1"/>
  <c r="I5" i="16" s="1"/>
  <c r="J15" i="13" s="1" a="1"/>
  <c r="J15" i="13" s="1"/>
  <c r="C5" i="16" a="1"/>
  <c r="C5" i="16" s="1"/>
  <c r="G15" i="13" s="1" a="1"/>
  <c r="G15" i="13" s="1"/>
  <c r="B19" i="13" a="1"/>
  <c r="B19" i="13" s="1"/>
  <c r="B15" i="13" a="1"/>
  <c r="B15" i="13" s="1"/>
  <c r="C20" i="16" a="1"/>
  <c r="C20" i="16" s="1"/>
  <c r="E20" i="16" a="1"/>
  <c r="E20" i="16" s="1"/>
  <c r="F20" i="16" a="1"/>
  <c r="F20" i="16" s="1"/>
  <c r="I20" i="16" a="1"/>
  <c r="I20" i="16" s="1"/>
  <c r="H20" i="16" a="1"/>
  <c r="H20" i="16" s="1"/>
  <c r="G20" i="16" a="1"/>
  <c r="G20" i="16" s="1"/>
  <c r="F22" i="16" a="1"/>
  <c r="F22" i="16" s="1"/>
  <c r="C22" i="16" a="1"/>
  <c r="C22" i="16" s="1"/>
  <c r="G22" i="16" a="1"/>
  <c r="G22" i="16" s="1"/>
  <c r="H22" i="16" a="1"/>
  <c r="H22" i="16" s="1"/>
  <c r="E22" i="16" a="1"/>
  <c r="E22" i="16" s="1"/>
  <c r="I22" i="16" a="1"/>
  <c r="I22" i="16" s="1"/>
  <c r="F20" i="17" a="1"/>
  <c r="F20" i="17" s="1"/>
  <c r="H20" i="17" a="1"/>
  <c r="H20" i="17" s="1"/>
  <c r="F4" i="16" a="1"/>
  <c r="F4" i="16" s="1"/>
  <c r="C4" i="16" a="1"/>
  <c r="C4" i="16" s="1"/>
  <c r="G14" i="13" s="1" a="1"/>
  <c r="G14" i="13" s="1"/>
  <c r="H4" i="16" a="1"/>
  <c r="H4" i="16" s="1"/>
  <c r="I14" i="13" s="1" a="1"/>
  <c r="I14" i="13" s="1"/>
  <c r="E4" i="16" a="1"/>
  <c r="E4" i="16" s="1"/>
  <c r="I4" i="16" a="1"/>
  <c r="I4" i="16" s="1"/>
  <c r="J14" i="13" s="1" a="1"/>
  <c r="J14" i="13" s="1"/>
  <c r="G4" i="16" a="1"/>
  <c r="G4" i="16" s="1"/>
  <c r="H18" i="17" a="1"/>
  <c r="H18" i="17" s="1"/>
  <c r="E18" i="17" a="1"/>
  <c r="E18" i="17" s="1"/>
  <c r="G14" i="16" a="1"/>
  <c r="G14" i="16" s="1"/>
  <c r="F14" i="16" a="1"/>
  <c r="F14" i="16" s="1"/>
  <c r="C14" i="16" a="1"/>
  <c r="C14" i="16" s="1"/>
  <c r="I14" i="16" a="1"/>
  <c r="I14" i="16" s="1"/>
  <c r="E14" i="16" a="1"/>
  <c r="E14" i="16" s="1"/>
  <c r="H14" i="16" a="1"/>
  <c r="H14" i="16" s="1"/>
  <c r="B17" i="13" a="1"/>
  <c r="B17" i="13" s="1"/>
  <c r="B22" i="13" a="1"/>
  <c r="B22" i="13" s="1"/>
  <c r="H12" i="16" a="1"/>
  <c r="H12" i="16" s="1"/>
  <c r="I22" i="13" s="1" a="1"/>
  <c r="I22" i="13" s="1"/>
  <c r="C12" i="16" a="1"/>
  <c r="C12" i="16" s="1"/>
  <c r="G22" i="13" s="1" a="1"/>
  <c r="G22" i="13" s="1"/>
  <c r="F12" i="16" a="1"/>
  <c r="F12" i="16" s="1"/>
  <c r="G12" i="16" a="1"/>
  <c r="G12" i="16" s="1"/>
  <c r="E12" i="16" a="1"/>
  <c r="E12" i="16" s="1"/>
  <c r="I12" i="16" a="1"/>
  <c r="I12" i="16" s="1"/>
  <c r="J22" i="13" s="1" a="1"/>
  <c r="J22" i="13" s="1"/>
  <c r="H18" i="16" a="1"/>
  <c r="H18" i="16" s="1"/>
  <c r="G18" i="16" a="1"/>
  <c r="G18" i="16" s="1"/>
  <c r="E18" i="16" a="1"/>
  <c r="E18" i="16" s="1"/>
  <c r="F18" i="16" a="1"/>
  <c r="F18" i="16" s="1"/>
  <c r="I18" i="16" a="1"/>
  <c r="I18" i="16" s="1"/>
  <c r="C18" i="16" a="1"/>
  <c r="C18" i="16" s="1"/>
  <c r="G6" i="16" a="1"/>
  <c r="G6" i="16" s="1"/>
  <c r="C6" i="16" a="1"/>
  <c r="C6" i="16" s="1"/>
  <c r="G16" i="13" s="1" a="1"/>
  <c r="G16" i="13" s="1"/>
  <c r="F6" i="16" a="1"/>
  <c r="F6" i="16" s="1"/>
  <c r="I6" i="16" a="1"/>
  <c r="I6" i="16" s="1"/>
  <c r="J16" i="13" s="1" a="1"/>
  <c r="J16" i="13" s="1"/>
  <c r="E6" i="16" a="1"/>
  <c r="E6" i="16" s="1"/>
  <c r="H6" i="16" a="1"/>
  <c r="H6" i="16" s="1"/>
  <c r="I16" i="13" s="1" a="1"/>
  <c r="I16" i="13" s="1"/>
  <c r="B14" i="13" a="1"/>
  <c r="B14" i="13" s="1"/>
  <c r="G10" i="16" a="1"/>
  <c r="G10" i="16" s="1"/>
  <c r="C10" i="16" a="1"/>
  <c r="C10" i="16" s="1"/>
  <c r="G20" i="13" s="1" a="1"/>
  <c r="G20" i="13" s="1"/>
  <c r="I10" i="16" a="1"/>
  <c r="I10" i="16" s="1"/>
  <c r="J20" i="13" s="1" a="1"/>
  <c r="J20" i="13" s="1"/>
  <c r="F10" i="16" a="1"/>
  <c r="F10" i="16" s="1"/>
  <c r="H10" i="16" a="1"/>
  <c r="H10" i="16" s="1"/>
  <c r="I20" i="13" s="1" a="1"/>
  <c r="I20" i="13" s="1"/>
  <c r="E10" i="16" a="1"/>
  <c r="E10" i="16" s="1"/>
  <c r="I15" i="16" a="1"/>
  <c r="I15" i="16" s="1"/>
  <c r="C15" i="16" a="1"/>
  <c r="C15" i="16" s="1"/>
  <c r="H11" i="16" a="1"/>
  <c r="H11" i="16" s="1"/>
  <c r="I21" i="13" s="1" a="1"/>
  <c r="I21" i="13" s="1"/>
  <c r="G11" i="16" a="1"/>
  <c r="G11" i="16" s="1"/>
  <c r="F11" i="16" a="1"/>
  <c r="F11" i="16" s="1"/>
  <c r="C11" i="16" a="1"/>
  <c r="C11" i="16" s="1"/>
  <c r="G21" i="13" s="1" a="1"/>
  <c r="G21" i="13" s="1"/>
  <c r="I11" i="16" a="1"/>
  <c r="I11" i="16" s="1"/>
  <c r="J21" i="13" s="1" a="1"/>
  <c r="J21" i="13" s="1"/>
  <c r="E11" i="16" a="1"/>
  <c r="E11" i="16" s="1"/>
  <c r="I16" i="16" a="1"/>
  <c r="I16" i="16" s="1"/>
  <c r="H16" i="16" a="1"/>
  <c r="H16" i="16" s="1"/>
  <c r="E16" i="16" a="1"/>
  <c r="E16" i="16" s="1"/>
  <c r="F16" i="16" a="1"/>
  <c r="F16" i="16" s="1"/>
  <c r="C16" i="16" a="1"/>
  <c r="C16" i="16" s="1"/>
  <c r="G16" i="16" a="1"/>
  <c r="G16" i="16" s="1"/>
  <c r="C7" i="16" a="1"/>
  <c r="C7" i="16" s="1"/>
  <c r="G17" i="13" s="1" a="1"/>
  <c r="G17" i="13" s="1"/>
  <c r="F7" i="16" a="1"/>
  <c r="F7" i="16" s="1"/>
  <c r="E7" i="16" a="1"/>
  <c r="E7" i="16" s="1"/>
  <c r="I7" i="16" a="1"/>
  <c r="I7" i="16" s="1"/>
  <c r="J17" i="13" s="1" a="1"/>
  <c r="J17" i="13" s="1"/>
  <c r="H7" i="16" a="1"/>
  <c r="H7" i="16" s="1"/>
  <c r="I17" i="13" s="1" a="1"/>
  <c r="I17" i="13" s="1"/>
  <c r="G7" i="16" a="1"/>
  <c r="G7" i="16" s="1"/>
  <c r="I17" i="16" a="1"/>
  <c r="I17" i="16" s="1"/>
  <c r="E17" i="16" a="1"/>
  <c r="E17" i="16" s="1"/>
  <c r="H17" i="16" a="1"/>
  <c r="H17" i="16" s="1"/>
  <c r="F17" i="16" a="1"/>
  <c r="F17" i="16" s="1"/>
  <c r="C17" i="16" a="1"/>
  <c r="C17" i="16" s="1"/>
  <c r="G17" i="16" a="1"/>
  <c r="G17" i="16" s="1"/>
  <c r="B20" i="13" a="1"/>
  <c r="B20" i="13" s="1"/>
  <c r="B16" i="13" a="1"/>
  <c r="B16" i="13" s="1"/>
  <c r="B21" i="13" a="1"/>
  <c r="B21" i="13" s="1"/>
  <c r="F19" i="16" a="1"/>
  <c r="F19" i="16" s="1"/>
  <c r="G19" i="16" a="1"/>
  <c r="G19" i="16" s="1"/>
  <c r="E19" i="16" a="1"/>
  <c r="E19" i="16" s="1"/>
  <c r="I19" i="16" a="1"/>
  <c r="I19" i="16" s="1"/>
  <c r="H3" i="16" a="1"/>
  <c r="H3" i="16" s="1"/>
  <c r="I13" i="13" s="1" a="1"/>
  <c r="I13" i="13" s="1"/>
  <c r="G8" i="16" a="1"/>
  <c r="G8" i="16" s="1"/>
  <c r="I21" i="16" a="1"/>
  <c r="I21" i="16" s="1"/>
  <c r="E21" i="16" a="1"/>
  <c r="E21" i="16" s="1"/>
  <c r="B13" i="13" a="1"/>
  <c r="B13" i="13" s="1"/>
  <c r="I7" i="2" l="1" a="1"/>
  <c r="I7" i="2" s="1"/>
  <c r="E17" i="13" s="1" a="1"/>
  <c r="E17" i="13" s="1"/>
  <c r="F21" i="16" a="1"/>
  <c r="F21" i="16" s="1"/>
  <c r="G21" i="16" a="1"/>
  <c r="G21" i="16" s="1"/>
  <c r="H8" i="16" a="1"/>
  <c r="H8" i="16" s="1"/>
  <c r="I18" i="13" s="1" a="1"/>
  <c r="I18" i="13" s="1"/>
  <c r="E15" i="16" a="1"/>
  <c r="E15" i="16" s="1"/>
  <c r="N15" i="16" s="1" a="1"/>
  <c r="N15" i="16" s="1"/>
  <c r="F15" i="16" a="1"/>
  <c r="F15" i="16" s="1"/>
  <c r="F18" i="17" a="1"/>
  <c r="F18" i="17" s="1"/>
  <c r="E5" i="16" a="1"/>
  <c r="E5" i="16" s="1"/>
  <c r="F13" i="2" a="1"/>
  <c r="F13" i="2" s="1"/>
  <c r="I17" i="2" a="1"/>
  <c r="I17" i="2" s="1"/>
  <c r="H8" i="2" a="1"/>
  <c r="H8" i="2" s="1"/>
  <c r="D18" i="13" s="1" a="1"/>
  <c r="D18" i="13" s="1"/>
  <c r="G8" i="2" a="1"/>
  <c r="G8" i="2" s="1"/>
  <c r="G15" i="2" a="1"/>
  <c r="G15" i="2" s="1"/>
  <c r="F16" i="2" a="1"/>
  <c r="F16" i="2" s="1"/>
  <c r="H21" i="16" a="1"/>
  <c r="H21" i="16" s="1"/>
  <c r="E8" i="16" a="1"/>
  <c r="E8" i="16" s="1"/>
  <c r="I8" i="16" a="1"/>
  <c r="I8" i="16" s="1"/>
  <c r="J18" i="13" s="1" a="1"/>
  <c r="J18" i="13" s="1"/>
  <c r="H15" i="16" a="1"/>
  <c r="H15" i="16" s="1"/>
  <c r="G18" i="17" a="1"/>
  <c r="G18" i="17" s="1"/>
  <c r="G5" i="16" a="1"/>
  <c r="G5" i="16" s="1"/>
  <c r="H13" i="2" a="1"/>
  <c r="H13" i="2" s="1"/>
  <c r="F17" i="2" a="1"/>
  <c r="F17" i="2" s="1"/>
  <c r="I8" i="2" a="1"/>
  <c r="I8" i="2" s="1"/>
  <c r="E18" i="13" s="1" a="1"/>
  <c r="E18" i="13" s="1"/>
  <c r="I15" i="2" a="1"/>
  <c r="I15" i="2" s="1"/>
  <c r="G16" i="2" a="1"/>
  <c r="G16" i="2" s="1"/>
  <c r="C8" i="16" a="1"/>
  <c r="C8" i="16" s="1"/>
  <c r="G18" i="13" s="1" a="1"/>
  <c r="G18" i="13" s="1"/>
  <c r="C18" i="17" a="1"/>
  <c r="C18" i="17" s="1"/>
  <c r="F5" i="16" a="1"/>
  <c r="F5" i="16" s="1"/>
  <c r="G13" i="2" a="1"/>
  <c r="G13" i="2" s="1"/>
  <c r="E13" i="2" a="1"/>
  <c r="E13" i="2" s="1"/>
  <c r="G17" i="2" a="1"/>
  <c r="G17" i="2" s="1"/>
  <c r="E8" i="2" a="1"/>
  <c r="E8" i="2" s="1"/>
  <c r="F15" i="2" a="1"/>
  <c r="F15" i="2" s="1"/>
  <c r="H16" i="2" a="1"/>
  <c r="H16" i="2" s="1"/>
  <c r="G7" i="2" a="1"/>
  <c r="G7" i="2" s="1"/>
  <c r="E7" i="2" a="1"/>
  <c r="E7" i="2" s="1"/>
  <c r="F9" i="17" a="1"/>
  <c r="F9" i="17" s="1"/>
  <c r="N19" i="13" s="1" a="1"/>
  <c r="N19" i="13" s="1"/>
  <c r="F18" i="2" a="1"/>
  <c r="F18" i="2" s="1"/>
  <c r="H7" i="2" a="1"/>
  <c r="H7" i="2" s="1"/>
  <c r="D17" i="13" s="1" a="1"/>
  <c r="D17" i="13" s="1"/>
  <c r="G18" i="2" a="1"/>
  <c r="G18" i="2" s="1"/>
  <c r="I12" i="2" a="1"/>
  <c r="I12" i="2" s="1"/>
  <c r="E22" i="13" s="1" a="1"/>
  <c r="E22" i="13" s="1"/>
  <c r="I19" i="2" a="1"/>
  <c r="I19" i="2" s="1"/>
  <c r="E14" i="2" a="1"/>
  <c r="E14" i="2" s="1"/>
  <c r="G4" i="2" a="1"/>
  <c r="G4" i="2" s="1"/>
  <c r="F12" i="2" a="1"/>
  <c r="F12" i="2" s="1"/>
  <c r="H20" i="2" a="1"/>
  <c r="H20" i="2" s="1"/>
  <c r="E18" i="2" a="1"/>
  <c r="E18" i="2" s="1"/>
  <c r="H18" i="2" a="1"/>
  <c r="H18" i="2" s="1"/>
  <c r="E15" i="2" a="1"/>
  <c r="E15" i="2" s="1"/>
  <c r="L15" i="2" s="1" a="1"/>
  <c r="L15" i="2" s="1"/>
  <c r="E16" i="2" a="1"/>
  <c r="E16" i="2" s="1"/>
  <c r="H22" i="2" a="1"/>
  <c r="H22" i="2" s="1"/>
  <c r="I22" i="2" a="1"/>
  <c r="I22" i="2" s="1"/>
  <c r="F22" i="2" a="1"/>
  <c r="F22" i="2" s="1"/>
  <c r="G22" i="2" a="1"/>
  <c r="G22" i="2" s="1"/>
  <c r="F3" i="16" a="1"/>
  <c r="F3" i="16" s="1"/>
  <c r="C19" i="16" a="1"/>
  <c r="C19" i="16" s="1"/>
  <c r="C13" i="17" a="1"/>
  <c r="C13" i="17" s="1"/>
  <c r="I18" i="2" a="1"/>
  <c r="I18" i="2" s="1"/>
  <c r="I3" i="16" a="1"/>
  <c r="I3" i="16" s="1"/>
  <c r="J13" i="13" s="1" a="1"/>
  <c r="J13" i="13" s="1"/>
  <c r="F13" i="17" a="1"/>
  <c r="F13" i="17" s="1"/>
  <c r="E13" i="17" a="1"/>
  <c r="E13" i="17" s="1"/>
  <c r="N13" i="17" s="1" a="1"/>
  <c r="N13" i="17" s="1"/>
  <c r="C3" i="16" a="1"/>
  <c r="C3" i="16" s="1"/>
  <c r="G13" i="13" s="1" a="1"/>
  <c r="G13" i="13" s="1"/>
  <c r="H13" i="17" a="1"/>
  <c r="H13" i="17" s="1"/>
  <c r="G13" i="17" a="1"/>
  <c r="G13" i="17" s="1"/>
  <c r="E3" i="16" a="1"/>
  <c r="E3" i="16" s="1"/>
  <c r="D3" i="16" s="1" a="1"/>
  <c r="D3" i="16" s="1"/>
  <c r="E22" i="2" a="1"/>
  <c r="E22" i="2" s="1"/>
  <c r="F7" i="2" a="1"/>
  <c r="F7" i="2" s="1"/>
  <c r="I4" i="17" a="1"/>
  <c r="I4" i="17" s="1"/>
  <c r="O14" i="13" s="1" a="1"/>
  <c r="O14" i="13" s="1"/>
  <c r="M19" i="13" a="1"/>
  <c r="M19" i="13" s="1"/>
  <c r="I9" i="17" a="1"/>
  <c r="I9" i="17" s="1"/>
  <c r="O19" i="13" s="1" a="1"/>
  <c r="O19" i="13" s="1"/>
  <c r="M20" i="13" a="1"/>
  <c r="M20" i="13" s="1"/>
  <c r="H13" i="13" a="1"/>
  <c r="H13" i="13" s="1"/>
  <c r="H15" i="13" a="1"/>
  <c r="H15" i="13" s="1"/>
  <c r="H19" i="13" a="1"/>
  <c r="H19" i="13" s="1"/>
  <c r="H22" i="13" a="1"/>
  <c r="H22" i="13" s="1"/>
  <c r="H21" i="13" a="1"/>
  <c r="H21" i="13" s="1"/>
  <c r="H20" i="13" a="1"/>
  <c r="H20" i="13" s="1"/>
  <c r="H17" i="13" a="1"/>
  <c r="H17" i="13" s="1"/>
  <c r="H14" i="13" a="1"/>
  <c r="H14" i="13" s="1"/>
  <c r="H18" i="13" a="1"/>
  <c r="H18" i="13" s="1"/>
  <c r="H16" i="13" a="1"/>
  <c r="H16" i="13" s="1"/>
  <c r="C15" i="13" a="1"/>
  <c r="C15" i="13" s="1"/>
  <c r="C19" i="13" a="1"/>
  <c r="C19" i="13" s="1"/>
  <c r="C22" i="13" a="1"/>
  <c r="C22" i="13" s="1"/>
  <c r="C21" i="13" a="1"/>
  <c r="C21" i="13" s="1"/>
  <c r="C13" i="13" a="1"/>
  <c r="C13" i="13" s="1"/>
  <c r="C16" i="13" a="1"/>
  <c r="C16" i="13" s="1"/>
  <c r="C14" i="13" a="1"/>
  <c r="C14" i="13" s="1"/>
  <c r="C18" i="13" a="1"/>
  <c r="C18" i="13" s="1"/>
  <c r="C20" i="13" a="1"/>
  <c r="C20" i="13" s="1"/>
  <c r="C17" i="13" a="1"/>
  <c r="C17" i="13" s="1"/>
  <c r="H22" i="17" a="1"/>
  <c r="H22" i="17" s="1"/>
  <c r="H4" i="17" a="1"/>
  <c r="H4" i="17" s="1"/>
  <c r="G22" i="17" a="1"/>
  <c r="G22" i="17" s="1"/>
  <c r="E3" i="17" a="1"/>
  <c r="E3" i="17" s="1"/>
  <c r="I20" i="17" a="1"/>
  <c r="I20" i="17" s="1"/>
  <c r="E20" i="17" a="1"/>
  <c r="E20" i="17" s="1"/>
  <c r="L20" i="17" s="1" a="1"/>
  <c r="L20" i="17" s="1"/>
  <c r="C20" i="17" a="1"/>
  <c r="C20" i="17" s="1"/>
  <c r="I7" i="17" a="1"/>
  <c r="I7" i="17" s="1"/>
  <c r="O17" i="13" s="1" a="1"/>
  <c r="O17" i="13" s="1"/>
  <c r="H17" i="17" a="1"/>
  <c r="H17" i="17" s="1"/>
  <c r="E21" i="17" a="1"/>
  <c r="E21" i="17" s="1"/>
  <c r="N21" i="17" s="1" a="1"/>
  <c r="N21" i="17" s="1"/>
  <c r="I22" i="17" a="1"/>
  <c r="I22" i="17" s="1"/>
  <c r="E11" i="17" a="1"/>
  <c r="E11" i="17" s="1"/>
  <c r="E12" i="17" a="1"/>
  <c r="E12" i="17" s="1"/>
  <c r="D12" i="17" s="1" a="1"/>
  <c r="D12" i="17" s="1"/>
  <c r="C8" i="17" a="1"/>
  <c r="C8" i="17" s="1"/>
  <c r="L18" i="13" s="1" a="1"/>
  <c r="L18" i="13" s="1"/>
  <c r="I8" i="17" a="1"/>
  <c r="I8" i="17" s="1"/>
  <c r="O18" i="13" s="1" a="1"/>
  <c r="O18" i="13" s="1"/>
  <c r="E7" i="17" a="1"/>
  <c r="E7" i="17" s="1"/>
  <c r="L7" i="17" s="1" a="1"/>
  <c r="L7" i="17" s="1"/>
  <c r="G17" i="17" a="1"/>
  <c r="G17" i="17" s="1"/>
  <c r="G21" i="17" a="1"/>
  <c r="G21" i="17" s="1"/>
  <c r="I12" i="17" a="1"/>
  <c r="I12" i="17" s="1"/>
  <c r="O22" i="13" s="1" a="1"/>
  <c r="O22" i="13" s="1"/>
  <c r="H11" i="17" a="1"/>
  <c r="H11" i="17" s="1"/>
  <c r="E17" i="17" a="1"/>
  <c r="E17" i="17" s="1"/>
  <c r="N17" i="17" s="1" a="1"/>
  <c r="N17" i="17" s="1"/>
  <c r="F7" i="17" a="1"/>
  <c r="F7" i="17" s="1"/>
  <c r="N17" i="13" s="1" a="1"/>
  <c r="N17" i="13" s="1"/>
  <c r="C4" i="17" a="1"/>
  <c r="C4" i="17" s="1"/>
  <c r="L14" i="13" s="1" a="1"/>
  <c r="L14" i="13" s="1"/>
  <c r="G8" i="17" a="1"/>
  <c r="G8" i="17" s="1"/>
  <c r="E22" i="17" a="1"/>
  <c r="E22" i="17" s="1"/>
  <c r="I14" i="17" a="1"/>
  <c r="I14" i="17" s="1"/>
  <c r="C11" i="17" a="1"/>
  <c r="C11" i="17" s="1"/>
  <c r="L21" i="13" s="1" a="1"/>
  <c r="L21" i="13" s="1"/>
  <c r="G12" i="17" a="1"/>
  <c r="G12" i="17" s="1"/>
  <c r="H12" i="17" a="1"/>
  <c r="H12" i="17" s="1"/>
  <c r="I17" i="17" a="1"/>
  <c r="I17" i="17" s="1"/>
  <c r="C17" i="17" a="1"/>
  <c r="C17" i="17" s="1"/>
  <c r="C22" i="17" a="1"/>
  <c r="C22" i="17" s="1"/>
  <c r="C12" i="17" a="1"/>
  <c r="C12" i="17" s="1"/>
  <c r="L22" i="13" s="1" a="1"/>
  <c r="L22" i="13" s="1"/>
  <c r="G7" i="17" a="1"/>
  <c r="G7" i="17" s="1"/>
  <c r="G4" i="17" a="1"/>
  <c r="G4" i="17" s="1"/>
  <c r="F8" i="17" a="1"/>
  <c r="F8" i="17" s="1"/>
  <c r="N18" i="13" s="1" a="1"/>
  <c r="N18" i="13" s="1"/>
  <c r="C14" i="17" a="1"/>
  <c r="C14" i="17" s="1"/>
  <c r="F11" i="17" a="1"/>
  <c r="F11" i="17" s="1"/>
  <c r="N21" i="13" s="1" a="1"/>
  <c r="N21" i="13" s="1"/>
  <c r="I16" i="17" a="1"/>
  <c r="I16" i="17" s="1"/>
  <c r="E8" i="17" a="1"/>
  <c r="E8" i="17" s="1"/>
  <c r="L8" i="17" s="1" a="1"/>
  <c r="L8" i="17" s="1"/>
  <c r="E14" i="17" a="1"/>
  <c r="E14" i="17" s="1"/>
  <c r="D14" i="17" s="1" a="1"/>
  <c r="D14" i="17" s="1"/>
  <c r="E4" i="17" a="1"/>
  <c r="E4" i="17" s="1"/>
  <c r="L4" i="17" s="1" a="1"/>
  <c r="L4" i="17" s="1"/>
  <c r="H7" i="17" a="1"/>
  <c r="H7" i="17" s="1"/>
  <c r="H21" i="17" a="1"/>
  <c r="H21" i="17" s="1"/>
  <c r="F14" i="17" a="1"/>
  <c r="F14" i="17" s="1"/>
  <c r="G11" i="17" a="1"/>
  <c r="G11" i="17" s="1"/>
  <c r="C16" i="17" a="1"/>
  <c r="C16" i="17" s="1"/>
  <c r="G14" i="17" a="1"/>
  <c r="G14" i="17" s="1"/>
  <c r="I21" i="17" a="1"/>
  <c r="I21" i="17" s="1"/>
  <c r="G6" i="17" a="1"/>
  <c r="G6" i="17" s="1"/>
  <c r="C3" i="17" a="1"/>
  <c r="C3" i="17" s="1"/>
  <c r="L13" i="13" s="1" a="1"/>
  <c r="L13" i="13" s="1"/>
  <c r="E16" i="17" a="1"/>
  <c r="E16" i="17" s="1"/>
  <c r="D16" i="17" s="1" a="1"/>
  <c r="D16" i="17" s="1"/>
  <c r="F3" i="17" a="1"/>
  <c r="F3" i="17" s="1"/>
  <c r="N13" i="13" s="1" a="1"/>
  <c r="N13" i="13" s="1"/>
  <c r="F16" i="17" a="1"/>
  <c r="F16" i="17" s="1"/>
  <c r="E19" i="17" a="1"/>
  <c r="E19" i="17" s="1"/>
  <c r="N19" i="17" s="1" a="1"/>
  <c r="N19" i="17" s="1"/>
  <c r="G3" i="17" a="1"/>
  <c r="G3" i="17" s="1"/>
  <c r="C21" i="17" a="1"/>
  <c r="C21" i="17" s="1"/>
  <c r="H15" i="17" a="1"/>
  <c r="H15" i="17" s="1"/>
  <c r="F19" i="17" a="1"/>
  <c r="F19" i="17" s="1"/>
  <c r="H3" i="17" a="1"/>
  <c r="H3" i="17" s="1"/>
  <c r="H19" i="17" a="1"/>
  <c r="H19" i="17" s="1"/>
  <c r="G19" i="17" a="1"/>
  <c r="G19" i="17" s="1"/>
  <c r="H16" i="17" a="1"/>
  <c r="H16" i="17" s="1"/>
  <c r="H5" i="17" a="1"/>
  <c r="H5" i="17" s="1"/>
  <c r="G15" i="17" a="1"/>
  <c r="G15" i="17" s="1"/>
  <c r="C5" i="17" a="1"/>
  <c r="C5" i="17" s="1"/>
  <c r="L15" i="13" s="1" a="1"/>
  <c r="L15" i="13" s="1"/>
  <c r="C19" i="17" a="1"/>
  <c r="C19" i="17" s="1"/>
  <c r="E5" i="17" a="1"/>
  <c r="E5" i="17" s="1"/>
  <c r="K5" i="17" s="1" a="1"/>
  <c r="K5" i="17" s="1"/>
  <c r="I15" i="17" a="1"/>
  <c r="I15" i="17" s="1"/>
  <c r="G5" i="17" a="1"/>
  <c r="G5" i="17" s="1"/>
  <c r="E6" i="17" a="1"/>
  <c r="E6" i="17" s="1"/>
  <c r="N6" i="17" s="1" a="1"/>
  <c r="N6" i="17" s="1"/>
  <c r="C15" i="17" a="1"/>
  <c r="C15" i="17" s="1"/>
  <c r="I5" i="17" a="1"/>
  <c r="I5" i="17" s="1"/>
  <c r="O15" i="13" s="1" a="1"/>
  <c r="O15" i="13" s="1"/>
  <c r="I10" i="17" a="1"/>
  <c r="I10" i="17" s="1"/>
  <c r="O20" i="13" s="1" a="1"/>
  <c r="O20" i="13" s="1"/>
  <c r="C6" i="17" a="1"/>
  <c r="C6" i="17" s="1"/>
  <c r="L16" i="13" s="1" a="1"/>
  <c r="L16" i="13" s="1"/>
  <c r="K11" i="2" a="1"/>
  <c r="K11" i="2" s="1"/>
  <c r="N11" i="2" a="1"/>
  <c r="N11" i="2" s="1"/>
  <c r="L11" i="2" a="1"/>
  <c r="L11" i="2" s="1"/>
  <c r="N10" i="2" a="1"/>
  <c r="N10" i="2" s="1"/>
  <c r="L10" i="2" a="1"/>
  <c r="L10" i="2" s="1"/>
  <c r="K10" i="2" a="1"/>
  <c r="K10" i="2" s="1"/>
  <c r="H10" i="17" a="1"/>
  <c r="H10" i="17" s="1"/>
  <c r="L9" i="2" a="1"/>
  <c r="L9" i="2" s="1"/>
  <c r="K9" i="2" a="1"/>
  <c r="K9" i="2" s="1"/>
  <c r="N9" i="2" a="1"/>
  <c r="N9" i="2" s="1"/>
  <c r="K20" i="2" a="1"/>
  <c r="K20" i="2" s="1"/>
  <c r="N20" i="2" a="1"/>
  <c r="N20" i="2" s="1"/>
  <c r="L20" i="2" a="1"/>
  <c r="L20" i="2" s="1"/>
  <c r="N19" i="2" a="1"/>
  <c r="N19" i="2" s="1"/>
  <c r="L19" i="2" a="1"/>
  <c r="L19" i="2" s="1"/>
  <c r="K19" i="2" a="1"/>
  <c r="K19" i="2" s="1"/>
  <c r="F10" i="17" a="1"/>
  <c r="F10" i="17" s="1"/>
  <c r="N20" i="13" s="1" a="1"/>
  <c r="N20" i="13" s="1"/>
  <c r="N13" i="2" a="1"/>
  <c r="N13" i="2" s="1"/>
  <c r="L13" i="2" a="1"/>
  <c r="L13" i="2" s="1"/>
  <c r="K13" i="2" a="1"/>
  <c r="K13" i="2" s="1"/>
  <c r="N21" i="2" a="1"/>
  <c r="N21" i="2" s="1"/>
  <c r="L21" i="2" a="1"/>
  <c r="L21" i="2" s="1"/>
  <c r="K21" i="2" a="1"/>
  <c r="K21" i="2" s="1"/>
  <c r="N7" i="2" a="1"/>
  <c r="N7" i="2" s="1"/>
  <c r="L7" i="2" a="1"/>
  <c r="L7" i="2" s="1"/>
  <c r="K7" i="2" a="1"/>
  <c r="K7" i="2" s="1"/>
  <c r="N4" i="2" a="1"/>
  <c r="N4" i="2" s="1"/>
  <c r="L4" i="2" a="1"/>
  <c r="L4" i="2" s="1"/>
  <c r="K4" i="2" a="1"/>
  <c r="K4" i="2" s="1"/>
  <c r="K17" i="2" a="1"/>
  <c r="K17" i="2" s="1"/>
  <c r="N17" i="2" a="1"/>
  <c r="N17" i="2" s="1"/>
  <c r="L17" i="2" a="1"/>
  <c r="L17" i="2" s="1"/>
  <c r="K6" i="2" a="1"/>
  <c r="K6" i="2" s="1"/>
  <c r="N6" i="2" a="1"/>
  <c r="N6" i="2" s="1"/>
  <c r="L6" i="2" a="1"/>
  <c r="L6" i="2" s="1"/>
  <c r="N16" i="2" a="1"/>
  <c r="N16" i="2" s="1"/>
  <c r="L16" i="2" a="1"/>
  <c r="L16" i="2" s="1"/>
  <c r="K16" i="2" a="1"/>
  <c r="K16" i="2" s="1"/>
  <c r="N12" i="2" a="1"/>
  <c r="N12" i="2" s="1"/>
  <c r="K12" i="2" a="1"/>
  <c r="K12" i="2" s="1"/>
  <c r="L12" i="2" a="1"/>
  <c r="L12" i="2" s="1"/>
  <c r="H6" i="17" a="1"/>
  <c r="H6" i="17" s="1"/>
  <c r="L5" i="2" a="1"/>
  <c r="L5" i="2" s="1"/>
  <c r="K5" i="2" a="1"/>
  <c r="K5" i="2" s="1"/>
  <c r="N5" i="2" a="1"/>
  <c r="N5" i="2" s="1"/>
  <c r="N22" i="2" a="1"/>
  <c r="N22" i="2" s="1"/>
  <c r="L22" i="2" a="1"/>
  <c r="L22" i="2" s="1"/>
  <c r="K22" i="2" a="1"/>
  <c r="K22" i="2" s="1"/>
  <c r="E10" i="17" a="1"/>
  <c r="E10" i="17" s="1"/>
  <c r="J10" i="17" s="1" a="1"/>
  <c r="J10" i="17" s="1"/>
  <c r="N18" i="2" a="1"/>
  <c r="N18" i="2" s="1"/>
  <c r="L18" i="2" a="1"/>
  <c r="L18" i="2" s="1"/>
  <c r="K18" i="2" a="1"/>
  <c r="K18" i="2" s="1"/>
  <c r="E15" i="17" a="1"/>
  <c r="E15" i="17" s="1"/>
  <c r="J15" i="17" s="1" a="1"/>
  <c r="J15" i="17" s="1"/>
  <c r="C10" i="17" a="1"/>
  <c r="C10" i="17" s="1"/>
  <c r="L20" i="13" s="1" a="1"/>
  <c r="L20" i="13" s="1"/>
  <c r="I6" i="17" a="1"/>
  <c r="I6" i="17" s="1"/>
  <c r="O16" i="13" s="1" a="1"/>
  <c r="O16" i="13" s="1"/>
  <c r="N3" i="2" a="1"/>
  <c r="N3" i="2" s="1"/>
  <c r="L3" i="2" a="1"/>
  <c r="L3" i="2" s="1"/>
  <c r="K3" i="2" a="1"/>
  <c r="K3" i="2" s="1"/>
  <c r="L8" i="2" a="1"/>
  <c r="L8" i="2" s="1"/>
  <c r="K8" i="2" a="1"/>
  <c r="K8" i="2" s="1"/>
  <c r="N8" i="2" a="1"/>
  <c r="N8" i="2" s="1"/>
  <c r="K14" i="2" a="1"/>
  <c r="K14" i="2" s="1"/>
  <c r="N14" i="2" a="1"/>
  <c r="N14" i="2" s="1"/>
  <c r="L14" i="2" a="1"/>
  <c r="L14" i="2" s="1"/>
  <c r="N3" i="17" a="1"/>
  <c r="N3" i="17" s="1"/>
  <c r="D3" i="17" a="1"/>
  <c r="D3" i="17" s="1"/>
  <c r="J3" i="17" a="1"/>
  <c r="J3" i="17" s="1"/>
  <c r="L3" i="17" a="1"/>
  <c r="L3" i="17" s="1"/>
  <c r="K3" i="17" a="1"/>
  <c r="K3" i="17" s="1"/>
  <c r="L12" i="17" a="1"/>
  <c r="L12" i="17" s="1"/>
  <c r="N5" i="16" a="1"/>
  <c r="N5" i="16" s="1"/>
  <c r="L5" i="16" a="1"/>
  <c r="L5" i="16" s="1"/>
  <c r="K5" i="16" a="1"/>
  <c r="K5" i="16" s="1"/>
  <c r="D5" i="16" a="1"/>
  <c r="D5" i="16" s="1"/>
  <c r="J5" i="16" a="1"/>
  <c r="J5" i="16" s="1"/>
  <c r="L9" i="16" a="1"/>
  <c r="L9" i="16" s="1"/>
  <c r="N9" i="16" a="1"/>
  <c r="N9" i="16" s="1"/>
  <c r="J9" i="16" a="1"/>
  <c r="J9" i="16" s="1"/>
  <c r="D9" i="16" a="1"/>
  <c r="D9" i="16" s="1"/>
  <c r="K9" i="16" a="1"/>
  <c r="K9" i="16" s="1"/>
  <c r="L19" i="16" a="1"/>
  <c r="L19" i="16" s="1"/>
  <c r="N19" i="16" a="1"/>
  <c r="N19" i="16" s="1"/>
  <c r="D19" i="16" a="1"/>
  <c r="D19" i="16" s="1"/>
  <c r="J19" i="16" a="1"/>
  <c r="J19" i="16" s="1"/>
  <c r="K19" i="16" a="1"/>
  <c r="K19" i="16" s="1"/>
  <c r="L17" i="16" a="1"/>
  <c r="L17" i="16" s="1"/>
  <c r="D17" i="16" a="1"/>
  <c r="D17" i="16" s="1"/>
  <c r="J17" i="16" a="1"/>
  <c r="J17" i="16" s="1"/>
  <c r="K17" i="16" a="1"/>
  <c r="K17" i="16" s="1"/>
  <c r="N17" i="16" a="1"/>
  <c r="N17" i="16" s="1"/>
  <c r="J15" i="16" a="1"/>
  <c r="J15" i="16" s="1"/>
  <c r="L16" i="17" a="1"/>
  <c r="L16" i="17" s="1"/>
  <c r="J4" i="16" a="1"/>
  <c r="J4" i="16" s="1"/>
  <c r="D4" i="16" a="1"/>
  <c r="D4" i="16" s="1"/>
  <c r="K4" i="16" a="1"/>
  <c r="K4" i="16" s="1"/>
  <c r="N4" i="16" a="1"/>
  <c r="N4" i="16" s="1"/>
  <c r="L4" i="16" a="1"/>
  <c r="L4" i="16" s="1"/>
  <c r="D11" i="17" a="1"/>
  <c r="D11" i="17" s="1"/>
  <c r="L11" i="17" a="1"/>
  <c r="L11" i="17" s="1"/>
  <c r="J11" i="17" a="1"/>
  <c r="J11" i="17" s="1"/>
  <c r="K11" i="17" a="1"/>
  <c r="K11" i="17" s="1"/>
  <c r="N11" i="17" a="1"/>
  <c r="N11" i="17" s="1"/>
  <c r="L20" i="16" a="1"/>
  <c r="L20" i="16" s="1"/>
  <c r="K20" i="16" a="1"/>
  <c r="K20" i="16" s="1"/>
  <c r="D20" i="16" a="1"/>
  <c r="D20" i="16" s="1"/>
  <c r="N20" i="16" a="1"/>
  <c r="N20" i="16" s="1"/>
  <c r="J20" i="16" a="1"/>
  <c r="J20" i="16" s="1"/>
  <c r="J21" i="16" a="1"/>
  <c r="J21" i="16" s="1"/>
  <c r="L21" i="16" a="1"/>
  <c r="L21" i="16" s="1"/>
  <c r="D21" i="16" a="1"/>
  <c r="D21" i="16" s="1"/>
  <c r="K21" i="16" a="1"/>
  <c r="K21" i="16" s="1"/>
  <c r="N21" i="16" a="1"/>
  <c r="N21" i="16" s="1"/>
  <c r="N6" i="16" a="1"/>
  <c r="N6" i="16" s="1"/>
  <c r="L6" i="16" a="1"/>
  <c r="L6" i="16" s="1"/>
  <c r="D6" i="16" a="1"/>
  <c r="D6" i="16" s="1"/>
  <c r="K6" i="16" a="1"/>
  <c r="K6" i="16" s="1"/>
  <c r="J6" i="16" a="1"/>
  <c r="J6" i="16" s="1"/>
  <c r="L12" i="16" a="1"/>
  <c r="L12" i="16" s="1"/>
  <c r="K12" i="16" a="1"/>
  <c r="K12" i="16" s="1"/>
  <c r="J12" i="16" a="1"/>
  <c r="J12" i="16" s="1"/>
  <c r="D12" i="16" a="1"/>
  <c r="D12" i="16" s="1"/>
  <c r="N12" i="16" a="1"/>
  <c r="N12" i="16" s="1"/>
  <c r="N13" i="16" a="1"/>
  <c r="N13" i="16" s="1"/>
  <c r="J13" i="16" a="1"/>
  <c r="J13" i="16" s="1"/>
  <c r="D13" i="16" a="1"/>
  <c r="D13" i="16" s="1"/>
  <c r="K13" i="16" a="1"/>
  <c r="K13" i="16" s="1"/>
  <c r="L13" i="16" a="1"/>
  <c r="L13" i="16" s="1"/>
  <c r="J22" i="17" a="1"/>
  <c r="J22" i="17" s="1"/>
  <c r="L22" i="17" a="1"/>
  <c r="L22" i="17" s="1"/>
  <c r="D22" i="17" a="1"/>
  <c r="D22" i="17" s="1"/>
  <c r="K22" i="17" a="1"/>
  <c r="K22" i="17" s="1"/>
  <c r="N22" i="17" a="1"/>
  <c r="N22" i="17" s="1"/>
  <c r="K17" i="17" a="1"/>
  <c r="K17" i="17" s="1"/>
  <c r="D17" i="17" a="1"/>
  <c r="D17" i="17" s="1"/>
  <c r="L16" i="16" a="1"/>
  <c r="L16" i="16" s="1"/>
  <c r="K16" i="16" a="1"/>
  <c r="K16" i="16" s="1"/>
  <c r="D16" i="16" a="1"/>
  <c r="D16" i="16" s="1"/>
  <c r="N16" i="16" a="1"/>
  <c r="N16" i="16" s="1"/>
  <c r="J16" i="16" a="1"/>
  <c r="J16" i="16" s="1"/>
  <c r="N10" i="16" a="1"/>
  <c r="N10" i="16" s="1"/>
  <c r="J10" i="16" a="1"/>
  <c r="J10" i="16" s="1"/>
  <c r="D10" i="16" a="1"/>
  <c r="D10" i="16" s="1"/>
  <c r="L10" i="16" a="1"/>
  <c r="L10" i="16" s="1"/>
  <c r="K10" i="16" a="1"/>
  <c r="K10" i="16" s="1"/>
  <c r="J18" i="17" a="1"/>
  <c r="J18" i="17" s="1"/>
  <c r="L18" i="17" a="1"/>
  <c r="L18" i="17" s="1"/>
  <c r="D18" i="17" a="1"/>
  <c r="D18" i="17" s="1"/>
  <c r="K18" i="17" a="1"/>
  <c r="K18" i="17" s="1"/>
  <c r="N18" i="17" a="1"/>
  <c r="N18" i="17" s="1"/>
  <c r="K9" i="17" a="1"/>
  <c r="K9" i="17" s="1"/>
  <c r="L9" i="17" a="1"/>
  <c r="L9" i="17" s="1"/>
  <c r="D9" i="17" a="1"/>
  <c r="D9" i="17" s="1"/>
  <c r="N9" i="17" a="1"/>
  <c r="N9" i="17" s="1"/>
  <c r="J9" i="17" a="1"/>
  <c r="J9" i="17" s="1"/>
  <c r="K11" i="16" a="1"/>
  <c r="K11" i="16" s="1"/>
  <c r="J11" i="16" a="1"/>
  <c r="J11" i="16" s="1"/>
  <c r="L11" i="16" a="1"/>
  <c r="L11" i="16" s="1"/>
  <c r="D11" i="16" a="1"/>
  <c r="D11" i="16" s="1"/>
  <c r="N11" i="16" a="1"/>
  <c r="N11" i="16" s="1"/>
  <c r="L10" i="17" a="1"/>
  <c r="L10" i="17" s="1"/>
  <c r="K10" i="17" a="1"/>
  <c r="K10" i="17" s="1"/>
  <c r="N10" i="17" a="1"/>
  <c r="N10" i="17" s="1"/>
  <c r="D6" i="17" a="1"/>
  <c r="D6" i="17" s="1"/>
  <c r="K6" i="17" a="1"/>
  <c r="K6" i="17" s="1"/>
  <c r="J8" i="16" a="1"/>
  <c r="J8" i="16" s="1"/>
  <c r="N8" i="16" a="1"/>
  <c r="N8" i="16" s="1"/>
  <c r="L8" i="16" a="1"/>
  <c r="L8" i="16" s="1"/>
  <c r="K8" i="16" a="1"/>
  <c r="K8" i="16" s="1"/>
  <c r="D8" i="16" a="1"/>
  <c r="D8" i="16" s="1"/>
  <c r="J7" i="16" a="1"/>
  <c r="J7" i="16" s="1"/>
  <c r="K7" i="16" a="1"/>
  <c r="K7" i="16" s="1"/>
  <c r="L7" i="16" a="1"/>
  <c r="L7" i="16" s="1"/>
  <c r="N7" i="16" a="1"/>
  <c r="N7" i="16" s="1"/>
  <c r="D7" i="16" a="1"/>
  <c r="D7" i="16" s="1"/>
  <c r="D18" i="16" a="1"/>
  <c r="D18" i="16" s="1"/>
  <c r="K18" i="16" a="1"/>
  <c r="K18" i="16" s="1"/>
  <c r="N18" i="16" a="1"/>
  <c r="N18" i="16" s="1"/>
  <c r="L18" i="16" a="1"/>
  <c r="L18" i="16" s="1"/>
  <c r="J18" i="16" a="1"/>
  <c r="J18" i="16" s="1"/>
  <c r="D14" i="16" a="1"/>
  <c r="D14" i="16" s="1"/>
  <c r="L14" i="16" a="1"/>
  <c r="L14" i="16" s="1"/>
  <c r="K14" i="16" a="1"/>
  <c r="K14" i="16" s="1"/>
  <c r="N14" i="16" a="1"/>
  <c r="N14" i="16" s="1"/>
  <c r="J14" i="16" a="1"/>
  <c r="J14" i="16" s="1"/>
  <c r="J22" i="16" a="1"/>
  <c r="J22" i="16" s="1"/>
  <c r="L22" i="16" a="1"/>
  <c r="L22" i="16" s="1"/>
  <c r="D22" i="16" a="1"/>
  <c r="D22" i="16" s="1"/>
  <c r="K22" i="16" a="1"/>
  <c r="K22" i="16" s="1"/>
  <c r="N22" i="16" a="1"/>
  <c r="N22" i="16" s="1"/>
  <c r="J8" i="2" a="1"/>
  <c r="J8" i="2" s="1"/>
  <c r="D8" i="2" a="1"/>
  <c r="D8" i="2" s="1"/>
  <c r="D4" i="2" a="1"/>
  <c r="D4" i="2" s="1"/>
  <c r="J4" i="2" a="1"/>
  <c r="J4" i="2" s="1"/>
  <c r="J16" i="2" a="1"/>
  <c r="J16" i="2" s="1"/>
  <c r="D16" i="2" a="1"/>
  <c r="D16" i="2" s="1"/>
  <c r="D3" i="2" a="1"/>
  <c r="D3" i="2" s="1"/>
  <c r="J3" i="2" a="1"/>
  <c r="J3" i="2" s="1"/>
  <c r="D21" i="2" a="1"/>
  <c r="D21" i="2" s="1"/>
  <c r="J21" i="2" a="1"/>
  <c r="J21" i="2" s="1"/>
  <c r="D6" i="2" a="1"/>
  <c r="D6" i="2" s="1"/>
  <c r="J6" i="2" a="1"/>
  <c r="J6" i="2" s="1"/>
  <c r="D5" i="2" a="1"/>
  <c r="D5" i="2" s="1"/>
  <c r="J5" i="2" a="1"/>
  <c r="J5" i="2" s="1"/>
  <c r="D19" i="2" a="1"/>
  <c r="D19" i="2" s="1"/>
  <c r="J19" i="2" a="1"/>
  <c r="J19" i="2" s="1"/>
  <c r="D20" i="2" a="1"/>
  <c r="D20" i="2" s="1"/>
  <c r="J20" i="2" a="1"/>
  <c r="J20" i="2" s="1"/>
  <c r="J7" i="2" a="1"/>
  <c r="J7" i="2" s="1"/>
  <c r="D7" i="2" a="1"/>
  <c r="D7" i="2" s="1"/>
  <c r="D13" i="17" l="1" a="1"/>
  <c r="D13" i="17" s="1"/>
  <c r="N3" i="16" a="1"/>
  <c r="N3" i="16" s="1"/>
  <c r="J15" i="2" a="1"/>
  <c r="J15" i="2" s="1"/>
  <c r="D21" i="17" a="1"/>
  <c r="D21" i="17" s="1"/>
  <c r="L13" i="17" a="1"/>
  <c r="L13" i="17" s="1"/>
  <c r="K3" i="16" a="1"/>
  <c r="K3" i="16" s="1"/>
  <c r="J21" i="17" a="1"/>
  <c r="J21" i="17" s="1"/>
  <c r="D15" i="16" a="1"/>
  <c r="D15" i="16" s="1"/>
  <c r="K15" i="16" a="1"/>
  <c r="K15" i="16" s="1"/>
  <c r="N15" i="2" a="1"/>
  <c r="N15" i="2" s="1"/>
  <c r="J13" i="17" a="1"/>
  <c r="J13" i="17" s="1"/>
  <c r="L3" i="16" a="1"/>
  <c r="L3" i="16" s="1"/>
  <c r="M3" i="16" s="1"/>
  <c r="K21" i="17" a="1"/>
  <c r="K21" i="17" s="1"/>
  <c r="L15" i="16" a="1"/>
  <c r="L15" i="16" s="1"/>
  <c r="K15" i="2" a="1"/>
  <c r="K15" i="2" s="1"/>
  <c r="D15" i="2" a="1"/>
  <c r="D15" i="2" s="1"/>
  <c r="K13" i="17" a="1"/>
  <c r="K13" i="17" s="1"/>
  <c r="J3" i="16" a="1"/>
  <c r="J3" i="16" s="1"/>
  <c r="L21" i="17" a="1"/>
  <c r="L21" i="17" s="1"/>
  <c r="M14" i="2"/>
  <c r="M20" i="2"/>
  <c r="M10" i="2"/>
  <c r="M19" i="2"/>
  <c r="L6" i="17" a="1"/>
  <c r="L6" i="17" s="1"/>
  <c r="M6" i="17" s="1"/>
  <c r="D10" i="17" a="1"/>
  <c r="D10" i="17" s="1"/>
  <c r="D19" i="17" a="1"/>
  <c r="D19" i="17" s="1"/>
  <c r="J6" i="17" a="1"/>
  <c r="J6" i="17" s="1"/>
  <c r="D7" i="17" a="1"/>
  <c r="D7" i="17" s="1"/>
  <c r="K19" i="17" a="1"/>
  <c r="K19" i="17" s="1"/>
  <c r="L19" i="17" a="1"/>
  <c r="L19" i="17" s="1"/>
  <c r="M19" i="17" s="1"/>
  <c r="J19" i="17" a="1"/>
  <c r="J19" i="17" s="1"/>
  <c r="M9" i="17"/>
  <c r="M10" i="17"/>
  <c r="M14" i="16"/>
  <c r="M6" i="16"/>
  <c r="K7" i="17" a="1"/>
  <c r="K7" i="17" s="1"/>
  <c r="M4" i="16"/>
  <c r="M3" i="2"/>
  <c r="M20" i="16"/>
  <c r="M22" i="2"/>
  <c r="M8" i="16"/>
  <c r="M13" i="16"/>
  <c r="M16" i="2"/>
  <c r="M9" i="2"/>
  <c r="M16" i="16"/>
  <c r="D15" i="17" a="1"/>
  <c r="D15" i="17" s="1"/>
  <c r="M15" i="16"/>
  <c r="M17" i="16"/>
  <c r="M7" i="2"/>
  <c r="M7" i="16"/>
  <c r="M9" i="16"/>
  <c r="M17" i="2"/>
  <c r="M11" i="16"/>
  <c r="M8" i="2"/>
  <c r="M18" i="2"/>
  <c r="M5" i="2"/>
  <c r="M21" i="2"/>
  <c r="M22" i="16"/>
  <c r="M18" i="16"/>
  <c r="M10" i="16"/>
  <c r="M21" i="16"/>
  <c r="M19" i="16"/>
  <c r="M12" i="2"/>
  <c r="M15" i="2"/>
  <c r="M4" i="2"/>
  <c r="M13" i="17"/>
  <c r="M18" i="17"/>
  <c r="L15" i="17" a="1"/>
  <c r="L15" i="17" s="1"/>
  <c r="M12" i="16"/>
  <c r="M5" i="16"/>
  <c r="M6" i="2"/>
  <c r="M13" i="2"/>
  <c r="M11" i="2"/>
  <c r="M18" i="13" a="1"/>
  <c r="M18" i="13" s="1"/>
  <c r="N7" i="17" a="1"/>
  <c r="N7" i="17" s="1"/>
  <c r="M7" i="17" s="1"/>
  <c r="K15" i="17" a="1"/>
  <c r="K15" i="17" s="1"/>
  <c r="M13" i="13" a="1"/>
  <c r="M13" i="13" s="1"/>
  <c r="M3" i="17"/>
  <c r="M15" i="13" a="1"/>
  <c r="M15" i="13" s="1"/>
  <c r="M21" i="13" a="1"/>
  <c r="M21" i="13" s="1"/>
  <c r="M11" i="17"/>
  <c r="J7" i="17" a="1"/>
  <c r="J7" i="17" s="1"/>
  <c r="N8" i="17" a="1"/>
  <c r="N8" i="17" s="1"/>
  <c r="M8" i="17" s="1"/>
  <c r="M22" i="13" a="1"/>
  <c r="M22" i="13" s="1"/>
  <c r="M14" i="13" a="1"/>
  <c r="M14" i="13" s="1"/>
  <c r="M22" i="17"/>
  <c r="M16" i="13" a="1"/>
  <c r="M16" i="13" s="1"/>
  <c r="M17" i="13" a="1"/>
  <c r="M17" i="13" s="1"/>
  <c r="M21" i="17"/>
  <c r="N15" i="17" a="1"/>
  <c r="N15" i="17" s="1"/>
  <c r="K20" i="17" a="1"/>
  <c r="K20" i="17" s="1"/>
  <c r="J17" i="17" a="1"/>
  <c r="J17" i="17" s="1"/>
  <c r="L17" i="17" a="1"/>
  <c r="L17" i="17" s="1"/>
  <c r="M17" i="17" s="1"/>
  <c r="D20" i="17" a="1"/>
  <c r="D20" i="17" s="1"/>
  <c r="N12" i="17" a="1"/>
  <c r="N12" i="17" s="1"/>
  <c r="M12" i="17" s="1"/>
  <c r="J20" i="17" a="1"/>
  <c r="J20" i="17" s="1"/>
  <c r="N20" i="17" a="1"/>
  <c r="N20" i="17" s="1"/>
  <c r="M20" i="17" s="1"/>
  <c r="L14" i="17" a="1"/>
  <c r="L14" i="17" s="1"/>
  <c r="J12" i="17" a="1"/>
  <c r="J12" i="17" s="1"/>
  <c r="J8" i="17" a="1"/>
  <c r="J8" i="17" s="1"/>
  <c r="K4" i="17" a="1"/>
  <c r="K4" i="17" s="1"/>
  <c r="K8" i="17" a="1"/>
  <c r="K8" i="17" s="1"/>
  <c r="D8" i="17" a="1"/>
  <c r="D8" i="17" s="1"/>
  <c r="K12" i="17" a="1"/>
  <c r="K12" i="17" s="1"/>
  <c r="N16" i="17" a="1"/>
  <c r="N16" i="17" s="1"/>
  <c r="M16" i="17" s="1"/>
  <c r="D5" i="17" a="1"/>
  <c r="D5" i="17" s="1"/>
  <c r="J14" i="17" a="1"/>
  <c r="J14" i="17" s="1"/>
  <c r="J16" i="17" a="1"/>
  <c r="J16" i="17" s="1"/>
  <c r="J5" i="17" a="1"/>
  <c r="J5" i="17" s="1"/>
  <c r="N4" i="17" a="1"/>
  <c r="N4" i="17" s="1"/>
  <c r="M4" i="17" s="1"/>
  <c r="K16" i="17" a="1"/>
  <c r="K16" i="17" s="1"/>
  <c r="N5" i="17" a="1"/>
  <c r="N5" i="17" s="1"/>
  <c r="J4" i="17" a="1"/>
  <c r="J4" i="17" s="1"/>
  <c r="D4" i="17" a="1"/>
  <c r="D4" i="17" s="1"/>
  <c r="N14" i="17" a="1"/>
  <c r="N14" i="17" s="1"/>
  <c r="K14" i="17" a="1"/>
  <c r="K14" i="17" s="1"/>
  <c r="L5" i="17" a="1"/>
  <c r="L5" i="17" s="1"/>
  <c r="D18" i="2" a="1"/>
  <c r="D18" i="2" s="1"/>
  <c r="J18" i="2" a="1"/>
  <c r="J18" i="2" s="1"/>
  <c r="D17" i="2" a="1"/>
  <c r="D17" i="2" s="1"/>
  <c r="J17" i="2" a="1"/>
  <c r="J17" i="2" s="1"/>
  <c r="D12" i="2" a="1"/>
  <c r="D12" i="2" s="1"/>
  <c r="J12" i="2" a="1"/>
  <c r="J12" i="2" s="1"/>
  <c r="D11" i="2" a="1"/>
  <c r="D11" i="2" s="1"/>
  <c r="J11" i="2" a="1"/>
  <c r="J11" i="2" s="1"/>
  <c r="D10" i="2" a="1"/>
  <c r="D10" i="2" s="1"/>
  <c r="J10" i="2" a="1"/>
  <c r="J10" i="2" s="1"/>
  <c r="D14" i="2" a="1"/>
  <c r="D14" i="2" s="1"/>
  <c r="J14" i="2" a="1"/>
  <c r="J14" i="2" s="1"/>
  <c r="J9" i="2" a="1"/>
  <c r="J9" i="2" s="1"/>
  <c r="D9" i="2" a="1"/>
  <c r="D9" i="2" s="1"/>
  <c r="D22" i="2" a="1"/>
  <c r="D22" i="2" s="1"/>
  <c r="J22" i="2" a="1"/>
  <c r="J22" i="2" s="1"/>
  <c r="D13" i="2" a="1"/>
  <c r="D13" i="2" s="1"/>
  <c r="J13" i="2" a="1"/>
  <c r="J13" i="2" s="1"/>
  <c r="M5" i="17" l="1"/>
  <c r="M15" i="17"/>
  <c r="M14"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49">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7"/>
        </ext>
      </extLst>
    </bk>
    <bk>
      <extLst>
        <ext uri="{3e2802c4-a4d2-4d8b-9148-e3be6c30e623}">
          <xlrd:rvb i="150"/>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7"/>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8"/>
        </ext>
      </extLst>
    </bk>
    <bk>
      <extLst>
        <ext uri="{3e2802c4-a4d2-4d8b-9148-e3be6c30e623}">
          <xlrd:rvb i="631"/>
        </ext>
      </extLst>
    </bk>
    <bk>
      <extLst>
        <ext uri="{3e2802c4-a4d2-4d8b-9148-e3be6c30e623}">
          <xlrd:rvb i="634"/>
        </ext>
      </extLst>
    </bk>
    <bk>
      <extLst>
        <ext uri="{3e2802c4-a4d2-4d8b-9148-e3be6c30e623}">
          <xlrd:rvb i="637"/>
        </ext>
      </extLst>
    </bk>
    <bk>
      <extLst>
        <ext uri="{3e2802c4-a4d2-4d8b-9148-e3be6c30e623}">
          <xlrd:rvb i="640"/>
        </ext>
      </extLst>
    </bk>
    <bk>
      <extLst>
        <ext uri="{3e2802c4-a4d2-4d8b-9148-e3be6c30e623}">
          <xlrd:rvb i="643"/>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4"/>
        </ext>
      </extLst>
    </bk>
    <bk>
      <extLst>
        <ext uri="{3e2802c4-a4d2-4d8b-9148-e3be6c30e623}">
          <xlrd:rvb i="737"/>
        </ext>
      </extLst>
    </bk>
    <bk>
      <extLst>
        <ext uri="{3e2802c4-a4d2-4d8b-9148-e3be6c30e623}">
          <xlrd:rvb i="740"/>
        </ext>
      </extLst>
    </bk>
    <bk>
      <extLst>
        <ext uri="{3e2802c4-a4d2-4d8b-9148-e3be6c30e623}">
          <xlrd:rvb i="743"/>
        </ext>
      </extLst>
    </bk>
    <bk>
      <extLst>
        <ext uri="{3e2802c4-a4d2-4d8b-9148-e3be6c30e623}">
          <xlrd:rvb i="746"/>
        </ext>
      </extLst>
    </bk>
    <bk>
      <extLst>
        <ext uri="{3e2802c4-a4d2-4d8b-9148-e3be6c30e623}">
          <xlrd:rvb i="749"/>
        </ext>
      </extLst>
    </bk>
    <bk>
      <extLst>
        <ext uri="{3e2802c4-a4d2-4d8b-9148-e3be6c30e623}">
          <xlrd:rvb i="752"/>
        </ext>
      </extLst>
    </bk>
    <bk>
      <extLst>
        <ext uri="{3e2802c4-a4d2-4d8b-9148-e3be6c30e623}">
          <xlrd:rvb i="755"/>
        </ext>
      </extLst>
    </bk>
    <bk>
      <extLst>
        <ext uri="{3e2802c4-a4d2-4d8b-9148-e3be6c30e623}">
          <xlrd:rvb i="758"/>
        </ext>
      </extLst>
    </bk>
    <bk>
      <extLst>
        <ext uri="{3e2802c4-a4d2-4d8b-9148-e3be6c30e623}">
          <xlrd:rvb i="761"/>
        </ext>
      </extLst>
    </bk>
    <bk>
      <extLst>
        <ext uri="{3e2802c4-a4d2-4d8b-9148-e3be6c30e623}">
          <xlrd:rvb i="764"/>
        </ext>
      </extLst>
    </bk>
    <bk>
      <extLst>
        <ext uri="{3e2802c4-a4d2-4d8b-9148-e3be6c30e623}">
          <xlrd:rvb i="767"/>
        </ext>
      </extLst>
    </bk>
    <bk>
      <extLst>
        <ext uri="{3e2802c4-a4d2-4d8b-9148-e3be6c30e623}">
          <xlrd:rvb i="770"/>
        </ext>
      </extLst>
    </bk>
    <bk>
      <extLst>
        <ext uri="{3e2802c4-a4d2-4d8b-9148-e3be6c30e623}">
          <xlrd:rvb i="773"/>
        </ext>
      </extLst>
    </bk>
    <bk>
      <extLst>
        <ext uri="{3e2802c4-a4d2-4d8b-9148-e3be6c30e623}">
          <xlrd:rvb i="776"/>
        </ext>
      </extLst>
    </bk>
    <bk>
      <extLst>
        <ext uri="{3e2802c4-a4d2-4d8b-9148-e3be6c30e623}">
          <xlrd:rvb i="779"/>
        </ext>
      </extLst>
    </bk>
    <bk>
      <extLst>
        <ext uri="{3e2802c4-a4d2-4d8b-9148-e3be6c30e623}">
          <xlrd:rvb i="782"/>
        </ext>
      </extLst>
    </bk>
    <bk>
      <extLst>
        <ext uri="{3e2802c4-a4d2-4d8b-9148-e3be6c30e623}">
          <xlrd:rvb i="785"/>
        </ext>
      </extLst>
    </bk>
    <bk>
      <extLst>
        <ext uri="{3e2802c4-a4d2-4d8b-9148-e3be6c30e623}">
          <xlrd:rvb i="788"/>
        </ext>
      </extLst>
    </bk>
    <bk>
      <extLst>
        <ext uri="{3e2802c4-a4d2-4d8b-9148-e3be6c30e623}">
          <xlrd:rvb i="791"/>
        </ext>
      </extLst>
    </bk>
    <bk>
      <extLst>
        <ext uri="{3e2802c4-a4d2-4d8b-9148-e3be6c30e623}">
          <xlrd:rvb i="794"/>
        </ext>
      </extLst>
    </bk>
    <bk>
      <extLst>
        <ext uri="{3e2802c4-a4d2-4d8b-9148-e3be6c30e623}">
          <xlrd:rvb i="797"/>
        </ext>
      </extLst>
    </bk>
    <bk>
      <extLst>
        <ext uri="{3e2802c4-a4d2-4d8b-9148-e3be6c30e623}">
          <xlrd:rvb i="800"/>
        </ext>
      </extLst>
    </bk>
    <bk>
      <extLst>
        <ext uri="{3e2802c4-a4d2-4d8b-9148-e3be6c30e623}">
          <xlrd:rvb i="803"/>
        </ext>
      </extLst>
    </bk>
    <bk>
      <extLst>
        <ext uri="{3e2802c4-a4d2-4d8b-9148-e3be6c30e623}">
          <xlrd:rvb i="806"/>
        </ext>
      </extLst>
    </bk>
    <bk>
      <extLst>
        <ext uri="{3e2802c4-a4d2-4d8b-9148-e3be6c30e623}">
          <xlrd:rvb i="809"/>
        </ext>
      </extLst>
    </bk>
    <bk>
      <extLst>
        <ext uri="{3e2802c4-a4d2-4d8b-9148-e3be6c30e623}">
          <xlrd:rvb i="812"/>
        </ext>
      </extLst>
    </bk>
    <bk>
      <extLst>
        <ext uri="{3e2802c4-a4d2-4d8b-9148-e3be6c30e623}">
          <xlrd:rvb i="815"/>
        </ext>
      </extLst>
    </bk>
    <bk>
      <extLst>
        <ext uri="{3e2802c4-a4d2-4d8b-9148-e3be6c30e623}">
          <xlrd:rvb i="818"/>
        </ext>
      </extLst>
    </bk>
    <bk>
      <extLst>
        <ext uri="{3e2802c4-a4d2-4d8b-9148-e3be6c30e623}">
          <xlrd:rvb i="821"/>
        </ext>
      </extLst>
    </bk>
    <bk>
      <extLst>
        <ext uri="{3e2802c4-a4d2-4d8b-9148-e3be6c30e623}">
          <xlrd:rvb i="824"/>
        </ext>
      </extLst>
    </bk>
    <bk>
      <extLst>
        <ext uri="{3e2802c4-a4d2-4d8b-9148-e3be6c30e623}">
          <xlrd:rvb i="827"/>
        </ext>
      </extLst>
    </bk>
    <bk>
      <extLst>
        <ext uri="{3e2802c4-a4d2-4d8b-9148-e3be6c30e623}">
          <xlrd:rvb i="830"/>
        </ext>
      </extLst>
    </bk>
    <bk>
      <extLst>
        <ext uri="{3e2802c4-a4d2-4d8b-9148-e3be6c30e623}">
          <xlrd:rvb i="833"/>
        </ext>
      </extLst>
    </bk>
    <bk>
      <extLst>
        <ext uri="{3e2802c4-a4d2-4d8b-9148-e3be6c30e623}">
          <xlrd:rvb i="836"/>
        </ext>
      </extLst>
    </bk>
    <bk>
      <extLst>
        <ext uri="{3e2802c4-a4d2-4d8b-9148-e3be6c30e623}">
          <xlrd:rvb i="839"/>
        </ext>
      </extLst>
    </bk>
    <bk>
      <extLst>
        <ext uri="{3e2802c4-a4d2-4d8b-9148-e3be6c30e623}">
          <xlrd:rvb i="842"/>
        </ext>
      </extLst>
    </bk>
    <bk>
      <extLst>
        <ext uri="{3e2802c4-a4d2-4d8b-9148-e3be6c30e623}">
          <xlrd:rvb i="845"/>
        </ext>
      </extLst>
    </bk>
    <bk>
      <extLst>
        <ext uri="{3e2802c4-a4d2-4d8b-9148-e3be6c30e623}">
          <xlrd:rvb i="848"/>
        </ext>
      </extLst>
    </bk>
    <bk>
      <extLst>
        <ext uri="{3e2802c4-a4d2-4d8b-9148-e3be6c30e623}">
          <xlrd:rvb i="851"/>
        </ext>
      </extLst>
    </bk>
    <bk>
      <extLst>
        <ext uri="{3e2802c4-a4d2-4d8b-9148-e3be6c30e623}">
          <xlrd:rvb i="854"/>
        </ext>
      </extLst>
    </bk>
    <bk>
      <extLst>
        <ext uri="{3e2802c4-a4d2-4d8b-9148-e3be6c30e623}">
          <xlrd:rvb i="857"/>
        </ext>
      </extLst>
    </bk>
    <bk>
      <extLst>
        <ext uri="{3e2802c4-a4d2-4d8b-9148-e3be6c30e623}">
          <xlrd:rvb i="860"/>
        </ext>
      </extLst>
    </bk>
    <bk>
      <extLst>
        <ext uri="{3e2802c4-a4d2-4d8b-9148-e3be6c30e623}">
          <xlrd:rvb i="863"/>
        </ext>
      </extLst>
    </bk>
    <bk>
      <extLst>
        <ext uri="{3e2802c4-a4d2-4d8b-9148-e3be6c30e623}">
          <xlrd:rvb i="866"/>
        </ext>
      </extLst>
    </bk>
    <bk>
      <extLst>
        <ext uri="{3e2802c4-a4d2-4d8b-9148-e3be6c30e623}">
          <xlrd:rvb i="869"/>
        </ext>
      </extLst>
    </bk>
    <bk>
      <extLst>
        <ext uri="{3e2802c4-a4d2-4d8b-9148-e3be6c30e623}">
          <xlrd:rvb i="872"/>
        </ext>
      </extLst>
    </bk>
    <bk>
      <extLst>
        <ext uri="{3e2802c4-a4d2-4d8b-9148-e3be6c30e623}">
          <xlrd:rvb i="875"/>
        </ext>
      </extLst>
    </bk>
    <bk>
      <extLst>
        <ext uri="{3e2802c4-a4d2-4d8b-9148-e3be6c30e623}">
          <xlrd:rvb i="878"/>
        </ext>
      </extLst>
    </bk>
    <bk>
      <extLst>
        <ext uri="{3e2802c4-a4d2-4d8b-9148-e3be6c30e623}">
          <xlrd:rvb i="881"/>
        </ext>
      </extLst>
    </bk>
    <bk>
      <extLst>
        <ext uri="{3e2802c4-a4d2-4d8b-9148-e3be6c30e623}">
          <xlrd:rvb i="884"/>
        </ext>
      </extLst>
    </bk>
    <bk>
      <extLst>
        <ext uri="{3e2802c4-a4d2-4d8b-9148-e3be6c30e623}">
          <xlrd:rvb i="887"/>
        </ext>
      </extLst>
    </bk>
    <bk>
      <extLst>
        <ext uri="{3e2802c4-a4d2-4d8b-9148-e3be6c30e623}">
          <xlrd:rvb i="890"/>
        </ext>
      </extLst>
    </bk>
    <bk>
      <extLst>
        <ext uri="{3e2802c4-a4d2-4d8b-9148-e3be6c30e623}">
          <xlrd:rvb i="893"/>
        </ext>
      </extLst>
    </bk>
    <bk>
      <extLst>
        <ext uri="{3e2802c4-a4d2-4d8b-9148-e3be6c30e623}">
          <xlrd:rvb i="899"/>
        </ext>
      </extLst>
    </bk>
    <bk>
      <extLst>
        <ext uri="{3e2802c4-a4d2-4d8b-9148-e3be6c30e623}">
          <xlrd:rvb i="902"/>
        </ext>
      </extLst>
    </bk>
    <bk>
      <extLst>
        <ext uri="{3e2802c4-a4d2-4d8b-9148-e3be6c30e623}">
          <xlrd:rvb i="905"/>
        </ext>
      </extLst>
    </bk>
    <bk>
      <extLst>
        <ext uri="{3e2802c4-a4d2-4d8b-9148-e3be6c30e623}">
          <xlrd:rvb i="908"/>
        </ext>
      </extLst>
    </bk>
    <bk>
      <extLst>
        <ext uri="{3e2802c4-a4d2-4d8b-9148-e3be6c30e623}">
          <xlrd:rvb i="911"/>
        </ext>
      </extLst>
    </bk>
    <bk>
      <extLst>
        <ext uri="{3e2802c4-a4d2-4d8b-9148-e3be6c30e623}">
          <xlrd:rvb i="914"/>
        </ext>
      </extLst>
    </bk>
    <bk>
      <extLst>
        <ext uri="{3e2802c4-a4d2-4d8b-9148-e3be6c30e623}">
          <xlrd:rvb i="917"/>
        </ext>
      </extLst>
    </bk>
    <bk>
      <extLst>
        <ext uri="{3e2802c4-a4d2-4d8b-9148-e3be6c30e623}">
          <xlrd:rvb i="920"/>
        </ext>
      </extLst>
    </bk>
    <bk>
      <extLst>
        <ext uri="{3e2802c4-a4d2-4d8b-9148-e3be6c30e623}">
          <xlrd:rvb i="923"/>
        </ext>
      </extLst>
    </bk>
    <bk>
      <extLst>
        <ext uri="{3e2802c4-a4d2-4d8b-9148-e3be6c30e623}">
          <xlrd:rvb i="926"/>
        </ext>
      </extLst>
    </bk>
    <bk>
      <extLst>
        <ext uri="{3e2802c4-a4d2-4d8b-9148-e3be6c30e623}">
          <xlrd:rvb i="929"/>
        </ext>
      </extLst>
    </bk>
    <bk>
      <extLst>
        <ext uri="{3e2802c4-a4d2-4d8b-9148-e3be6c30e623}">
          <xlrd:rvb i="932"/>
        </ext>
      </extLst>
    </bk>
    <bk>
      <extLst>
        <ext uri="{3e2802c4-a4d2-4d8b-9148-e3be6c30e623}">
          <xlrd:rvb i="935"/>
        </ext>
      </extLst>
    </bk>
    <bk>
      <extLst>
        <ext uri="{3e2802c4-a4d2-4d8b-9148-e3be6c30e623}">
          <xlrd:rvb i="941"/>
        </ext>
      </extLst>
    </bk>
    <bk>
      <extLst>
        <ext uri="{3e2802c4-a4d2-4d8b-9148-e3be6c30e623}">
          <xlrd:rvb i="944"/>
        </ext>
      </extLst>
    </bk>
    <bk>
      <extLst>
        <ext uri="{3e2802c4-a4d2-4d8b-9148-e3be6c30e623}">
          <xlrd:rvb i="947"/>
        </ext>
      </extLst>
    </bk>
    <bk>
      <extLst>
        <ext uri="{3e2802c4-a4d2-4d8b-9148-e3be6c30e623}">
          <xlrd:rvb i="950"/>
        </ext>
      </extLst>
    </bk>
    <bk>
      <extLst>
        <ext uri="{3e2802c4-a4d2-4d8b-9148-e3be6c30e623}">
          <xlrd:rvb i="953"/>
        </ext>
      </extLst>
    </bk>
    <bk>
      <extLst>
        <ext uri="{3e2802c4-a4d2-4d8b-9148-e3be6c30e623}">
          <xlrd:rvb i="956"/>
        </ext>
      </extLst>
    </bk>
    <bk>
      <extLst>
        <ext uri="{3e2802c4-a4d2-4d8b-9148-e3be6c30e623}">
          <xlrd:rvb i="959"/>
        </ext>
      </extLst>
    </bk>
    <bk>
      <extLst>
        <ext uri="{3e2802c4-a4d2-4d8b-9148-e3be6c30e623}">
          <xlrd:rvb i="962"/>
        </ext>
      </extLst>
    </bk>
    <bk>
      <extLst>
        <ext uri="{3e2802c4-a4d2-4d8b-9148-e3be6c30e623}">
          <xlrd:rvb i="965"/>
        </ext>
      </extLst>
    </bk>
    <bk>
      <extLst>
        <ext uri="{3e2802c4-a4d2-4d8b-9148-e3be6c30e623}">
          <xlrd:rvb i="968"/>
        </ext>
      </extLst>
    </bk>
    <bk>
      <extLst>
        <ext uri="{3e2802c4-a4d2-4d8b-9148-e3be6c30e623}">
          <xlrd:rvb i="971"/>
        </ext>
      </extLst>
    </bk>
    <bk>
      <extLst>
        <ext uri="{3e2802c4-a4d2-4d8b-9148-e3be6c30e623}">
          <xlrd:rvb i="974"/>
        </ext>
      </extLst>
    </bk>
    <bk>
      <extLst>
        <ext uri="{3e2802c4-a4d2-4d8b-9148-e3be6c30e623}">
          <xlrd:rvb i="977"/>
        </ext>
      </extLst>
    </bk>
    <bk>
      <extLst>
        <ext uri="{3e2802c4-a4d2-4d8b-9148-e3be6c30e623}">
          <xlrd:rvb i="980"/>
        </ext>
      </extLst>
    </bk>
    <bk>
      <extLst>
        <ext uri="{3e2802c4-a4d2-4d8b-9148-e3be6c30e623}">
          <xlrd:rvb i="983"/>
        </ext>
      </extLst>
    </bk>
    <bk>
      <extLst>
        <ext uri="{3e2802c4-a4d2-4d8b-9148-e3be6c30e623}">
          <xlrd:rvb i="986"/>
        </ext>
      </extLst>
    </bk>
    <bk>
      <extLst>
        <ext uri="{3e2802c4-a4d2-4d8b-9148-e3be6c30e623}">
          <xlrd:rvb i="989"/>
        </ext>
      </extLst>
    </bk>
    <bk>
      <extLst>
        <ext uri="{3e2802c4-a4d2-4d8b-9148-e3be6c30e623}">
          <xlrd:rvb i="992"/>
        </ext>
      </extLst>
    </bk>
    <bk>
      <extLst>
        <ext uri="{3e2802c4-a4d2-4d8b-9148-e3be6c30e623}">
          <xlrd:rvb i="995"/>
        </ext>
      </extLst>
    </bk>
    <bk>
      <extLst>
        <ext uri="{3e2802c4-a4d2-4d8b-9148-e3be6c30e623}">
          <xlrd:rvb i="998"/>
        </ext>
      </extLst>
    </bk>
    <bk>
      <extLst>
        <ext uri="{3e2802c4-a4d2-4d8b-9148-e3be6c30e623}">
          <xlrd:rvb i="1001"/>
        </ext>
      </extLst>
    </bk>
    <bk>
      <extLst>
        <ext uri="{3e2802c4-a4d2-4d8b-9148-e3be6c30e623}">
          <xlrd:rvb i="1004"/>
        </ext>
      </extLst>
    </bk>
    <bk>
      <extLst>
        <ext uri="{3e2802c4-a4d2-4d8b-9148-e3be6c30e623}">
          <xlrd:rvb i="1007"/>
        </ext>
      </extLst>
    </bk>
    <bk>
      <extLst>
        <ext uri="{3e2802c4-a4d2-4d8b-9148-e3be6c30e623}">
          <xlrd:rvb i="1010"/>
        </ext>
      </extLst>
    </bk>
    <bk>
      <extLst>
        <ext uri="{3e2802c4-a4d2-4d8b-9148-e3be6c30e623}">
          <xlrd:rvb i="1013"/>
        </ext>
      </extLst>
    </bk>
    <bk>
      <extLst>
        <ext uri="{3e2802c4-a4d2-4d8b-9148-e3be6c30e623}">
          <xlrd:rvb i="1016"/>
        </ext>
      </extLst>
    </bk>
    <bk>
      <extLst>
        <ext uri="{3e2802c4-a4d2-4d8b-9148-e3be6c30e623}">
          <xlrd:rvb i="1019"/>
        </ext>
      </extLst>
    </bk>
    <bk>
      <extLst>
        <ext uri="{3e2802c4-a4d2-4d8b-9148-e3be6c30e623}">
          <xlrd:rvb i="1022"/>
        </ext>
      </extLst>
    </bk>
    <bk>
      <extLst>
        <ext uri="{3e2802c4-a4d2-4d8b-9148-e3be6c30e623}">
          <xlrd:rvb i="1025"/>
        </ext>
      </extLst>
    </bk>
    <bk>
      <extLst>
        <ext uri="{3e2802c4-a4d2-4d8b-9148-e3be6c30e623}">
          <xlrd:rvb i="1028"/>
        </ext>
      </extLst>
    </bk>
    <bk>
      <extLst>
        <ext uri="{3e2802c4-a4d2-4d8b-9148-e3be6c30e623}">
          <xlrd:rvb i="1031"/>
        </ext>
      </extLst>
    </bk>
    <bk>
      <extLst>
        <ext uri="{3e2802c4-a4d2-4d8b-9148-e3be6c30e623}">
          <xlrd:rvb i="1034"/>
        </ext>
      </extLst>
    </bk>
    <bk>
      <extLst>
        <ext uri="{3e2802c4-a4d2-4d8b-9148-e3be6c30e623}">
          <xlrd:rvb i="1037"/>
        </ext>
      </extLst>
    </bk>
    <bk>
      <extLst>
        <ext uri="{3e2802c4-a4d2-4d8b-9148-e3be6c30e623}">
          <xlrd:rvb i="1040"/>
        </ext>
      </extLst>
    </bk>
    <bk>
      <extLst>
        <ext uri="{3e2802c4-a4d2-4d8b-9148-e3be6c30e623}">
          <xlrd:rvb i="1043"/>
        </ext>
      </extLst>
    </bk>
    <bk>
      <extLst>
        <ext uri="{3e2802c4-a4d2-4d8b-9148-e3be6c30e623}">
          <xlrd:rvb i="1046"/>
        </ext>
      </extLst>
    </bk>
    <bk>
      <extLst>
        <ext uri="{3e2802c4-a4d2-4d8b-9148-e3be6c30e623}">
          <xlrd:rvb i="1049"/>
        </ext>
      </extLst>
    </bk>
    <bk>
      <extLst>
        <ext uri="{3e2802c4-a4d2-4d8b-9148-e3be6c30e623}">
          <xlrd:rvb i="1052"/>
        </ext>
      </extLst>
    </bk>
    <bk>
      <extLst>
        <ext uri="{3e2802c4-a4d2-4d8b-9148-e3be6c30e623}">
          <xlrd:rvb i="1055"/>
        </ext>
      </extLst>
    </bk>
    <bk>
      <extLst>
        <ext uri="{3e2802c4-a4d2-4d8b-9148-e3be6c30e623}">
          <xlrd:rvb i="1058"/>
        </ext>
      </extLst>
    </bk>
    <bk>
      <extLst>
        <ext uri="{3e2802c4-a4d2-4d8b-9148-e3be6c30e623}">
          <xlrd:rvb i="1064"/>
        </ext>
      </extLst>
    </bk>
    <bk>
      <extLst>
        <ext uri="{3e2802c4-a4d2-4d8b-9148-e3be6c30e623}">
          <xlrd:rvb i="1067"/>
        </ext>
      </extLst>
    </bk>
    <bk>
      <extLst>
        <ext uri="{3e2802c4-a4d2-4d8b-9148-e3be6c30e623}">
          <xlrd:rvb i="1070"/>
        </ext>
      </extLst>
    </bk>
    <bk>
      <extLst>
        <ext uri="{3e2802c4-a4d2-4d8b-9148-e3be6c30e623}">
          <xlrd:rvb i="1073"/>
        </ext>
      </extLst>
    </bk>
    <bk>
      <extLst>
        <ext uri="{3e2802c4-a4d2-4d8b-9148-e3be6c30e623}">
          <xlrd:rvb i="1076"/>
        </ext>
      </extLst>
    </bk>
    <bk>
      <extLst>
        <ext uri="{3e2802c4-a4d2-4d8b-9148-e3be6c30e623}">
          <xlrd:rvb i="1079"/>
        </ext>
      </extLst>
    </bk>
    <bk>
      <extLst>
        <ext uri="{3e2802c4-a4d2-4d8b-9148-e3be6c30e623}">
          <xlrd:rvb i="1082"/>
        </ext>
      </extLst>
    </bk>
    <bk>
      <extLst>
        <ext uri="{3e2802c4-a4d2-4d8b-9148-e3be6c30e623}">
          <xlrd:rvb i="1088"/>
        </ext>
      </extLst>
    </bk>
    <bk>
      <extLst>
        <ext uri="{3e2802c4-a4d2-4d8b-9148-e3be6c30e623}">
          <xlrd:rvb i="1091"/>
        </ext>
      </extLst>
    </bk>
    <bk>
      <extLst>
        <ext uri="{3e2802c4-a4d2-4d8b-9148-e3be6c30e623}">
          <xlrd:rvb i="1094"/>
        </ext>
      </extLst>
    </bk>
    <bk>
      <extLst>
        <ext uri="{3e2802c4-a4d2-4d8b-9148-e3be6c30e623}">
          <xlrd:rvb i="1097"/>
        </ext>
      </extLst>
    </bk>
    <bk>
      <extLst>
        <ext uri="{3e2802c4-a4d2-4d8b-9148-e3be6c30e623}">
          <xlrd:rvb i="1100"/>
        </ext>
      </extLst>
    </bk>
    <bk>
      <extLst>
        <ext uri="{3e2802c4-a4d2-4d8b-9148-e3be6c30e623}">
          <xlrd:rvb i="1103"/>
        </ext>
      </extLst>
    </bk>
    <bk>
      <extLst>
        <ext uri="{3e2802c4-a4d2-4d8b-9148-e3be6c30e623}">
          <xlrd:rvb i="1106"/>
        </ext>
      </extLst>
    </bk>
    <bk>
      <extLst>
        <ext uri="{3e2802c4-a4d2-4d8b-9148-e3be6c30e623}">
          <xlrd:rvb i="1109"/>
        </ext>
      </extLst>
    </bk>
    <bk>
      <extLst>
        <ext uri="{3e2802c4-a4d2-4d8b-9148-e3be6c30e623}">
          <xlrd:rvb i="1112"/>
        </ext>
      </extLst>
    </bk>
    <bk>
      <extLst>
        <ext uri="{3e2802c4-a4d2-4d8b-9148-e3be6c30e623}">
          <xlrd:rvb i="1115"/>
        </ext>
      </extLst>
    </bk>
    <bk>
      <extLst>
        <ext uri="{3e2802c4-a4d2-4d8b-9148-e3be6c30e623}">
          <xlrd:rvb i="1118"/>
        </ext>
      </extLst>
    </bk>
    <bk>
      <extLst>
        <ext uri="{3e2802c4-a4d2-4d8b-9148-e3be6c30e623}">
          <xlrd:rvb i="1121"/>
        </ext>
      </extLst>
    </bk>
    <bk>
      <extLst>
        <ext uri="{3e2802c4-a4d2-4d8b-9148-e3be6c30e623}">
          <xlrd:rvb i="1124"/>
        </ext>
      </extLst>
    </bk>
    <bk>
      <extLst>
        <ext uri="{3e2802c4-a4d2-4d8b-9148-e3be6c30e623}">
          <xlrd:rvb i="1127"/>
        </ext>
      </extLst>
    </bk>
    <bk>
      <extLst>
        <ext uri="{3e2802c4-a4d2-4d8b-9148-e3be6c30e623}">
          <xlrd:rvb i="1130"/>
        </ext>
      </extLst>
    </bk>
    <bk>
      <extLst>
        <ext uri="{3e2802c4-a4d2-4d8b-9148-e3be6c30e623}">
          <xlrd:rvb i="1133"/>
        </ext>
      </extLst>
    </bk>
    <bk>
      <extLst>
        <ext uri="{3e2802c4-a4d2-4d8b-9148-e3be6c30e623}">
          <xlrd:rvb i="1136"/>
        </ext>
      </extLst>
    </bk>
    <bk>
      <extLst>
        <ext uri="{3e2802c4-a4d2-4d8b-9148-e3be6c30e623}">
          <xlrd:rvb i="1139"/>
        </ext>
      </extLst>
    </bk>
    <bk>
      <extLst>
        <ext uri="{3e2802c4-a4d2-4d8b-9148-e3be6c30e623}">
          <xlrd:rvb i="1142"/>
        </ext>
      </extLst>
    </bk>
    <bk>
      <extLst>
        <ext uri="{3e2802c4-a4d2-4d8b-9148-e3be6c30e623}">
          <xlrd:rvb i="1145"/>
        </ext>
      </extLst>
    </bk>
    <bk>
      <extLst>
        <ext uri="{3e2802c4-a4d2-4d8b-9148-e3be6c30e623}">
          <xlrd:rvb i="1148"/>
        </ext>
      </extLst>
    </bk>
    <bk>
      <extLst>
        <ext uri="{3e2802c4-a4d2-4d8b-9148-e3be6c30e623}">
          <xlrd:rvb i="1151"/>
        </ext>
      </extLst>
    </bk>
    <bk>
      <extLst>
        <ext uri="{3e2802c4-a4d2-4d8b-9148-e3be6c30e623}">
          <xlrd:rvb i="1154"/>
        </ext>
      </extLst>
    </bk>
    <bk>
      <extLst>
        <ext uri="{3e2802c4-a4d2-4d8b-9148-e3be6c30e623}">
          <xlrd:rvb i="1157"/>
        </ext>
      </extLst>
    </bk>
    <bk>
      <extLst>
        <ext uri="{3e2802c4-a4d2-4d8b-9148-e3be6c30e623}">
          <xlrd:rvb i="1160"/>
        </ext>
      </extLst>
    </bk>
    <bk>
      <extLst>
        <ext uri="{3e2802c4-a4d2-4d8b-9148-e3be6c30e623}">
          <xlrd:rvb i="1163"/>
        </ext>
      </extLst>
    </bk>
    <bk>
      <extLst>
        <ext uri="{3e2802c4-a4d2-4d8b-9148-e3be6c30e623}">
          <xlrd:rvb i="1166"/>
        </ext>
      </extLst>
    </bk>
    <bk>
      <extLst>
        <ext uri="{3e2802c4-a4d2-4d8b-9148-e3be6c30e623}">
          <xlrd:rvb i="1172"/>
        </ext>
      </extLst>
    </bk>
    <bk>
      <extLst>
        <ext uri="{3e2802c4-a4d2-4d8b-9148-e3be6c30e623}">
          <xlrd:rvb i="1175"/>
        </ext>
      </extLst>
    </bk>
    <bk>
      <extLst>
        <ext uri="{3e2802c4-a4d2-4d8b-9148-e3be6c30e623}">
          <xlrd:rvb i="1178"/>
        </ext>
      </extLst>
    </bk>
    <bk>
      <extLst>
        <ext uri="{3e2802c4-a4d2-4d8b-9148-e3be6c30e623}">
          <xlrd:rvb i="1181"/>
        </ext>
      </extLst>
    </bk>
    <bk>
      <extLst>
        <ext uri="{3e2802c4-a4d2-4d8b-9148-e3be6c30e623}">
          <xlrd:rvb i="1184"/>
        </ext>
      </extLst>
    </bk>
    <bk>
      <extLst>
        <ext uri="{3e2802c4-a4d2-4d8b-9148-e3be6c30e623}">
          <xlrd:rvb i="1187"/>
        </ext>
      </extLst>
    </bk>
    <bk>
      <extLst>
        <ext uri="{3e2802c4-a4d2-4d8b-9148-e3be6c30e623}">
          <xlrd:rvb i="1190"/>
        </ext>
      </extLst>
    </bk>
    <bk>
      <extLst>
        <ext uri="{3e2802c4-a4d2-4d8b-9148-e3be6c30e623}">
          <xlrd:rvb i="1193"/>
        </ext>
      </extLst>
    </bk>
    <bk>
      <extLst>
        <ext uri="{3e2802c4-a4d2-4d8b-9148-e3be6c30e623}">
          <xlrd:rvb i="1196"/>
        </ext>
      </extLst>
    </bk>
    <bk>
      <extLst>
        <ext uri="{3e2802c4-a4d2-4d8b-9148-e3be6c30e623}">
          <xlrd:rvb i="1199"/>
        </ext>
      </extLst>
    </bk>
    <bk>
      <extLst>
        <ext uri="{3e2802c4-a4d2-4d8b-9148-e3be6c30e623}">
          <xlrd:rvb i="1202"/>
        </ext>
      </extLst>
    </bk>
    <bk>
      <extLst>
        <ext uri="{3e2802c4-a4d2-4d8b-9148-e3be6c30e623}">
          <xlrd:rvb i="1205"/>
        </ext>
      </extLst>
    </bk>
    <bk>
      <extLst>
        <ext uri="{3e2802c4-a4d2-4d8b-9148-e3be6c30e623}">
          <xlrd:rvb i="1208"/>
        </ext>
      </extLst>
    </bk>
    <bk>
      <extLst>
        <ext uri="{3e2802c4-a4d2-4d8b-9148-e3be6c30e623}">
          <xlrd:rvb i="1211"/>
        </ext>
      </extLst>
    </bk>
    <bk>
      <extLst>
        <ext uri="{3e2802c4-a4d2-4d8b-9148-e3be6c30e623}">
          <xlrd:rvb i="1214"/>
        </ext>
      </extLst>
    </bk>
    <bk>
      <extLst>
        <ext uri="{3e2802c4-a4d2-4d8b-9148-e3be6c30e623}">
          <xlrd:rvb i="1217"/>
        </ext>
      </extLst>
    </bk>
    <bk>
      <extLst>
        <ext uri="{3e2802c4-a4d2-4d8b-9148-e3be6c30e623}">
          <xlrd:rvb i="1220"/>
        </ext>
      </extLst>
    </bk>
    <bk>
      <extLst>
        <ext uri="{3e2802c4-a4d2-4d8b-9148-e3be6c30e623}">
          <xlrd:rvb i="1223"/>
        </ext>
      </extLst>
    </bk>
    <bk>
      <extLst>
        <ext uri="{3e2802c4-a4d2-4d8b-9148-e3be6c30e623}">
          <xlrd:rvb i="1226"/>
        </ext>
      </extLst>
    </bk>
    <bk>
      <extLst>
        <ext uri="{3e2802c4-a4d2-4d8b-9148-e3be6c30e623}">
          <xlrd:rvb i="1229"/>
        </ext>
      </extLst>
    </bk>
    <bk>
      <extLst>
        <ext uri="{3e2802c4-a4d2-4d8b-9148-e3be6c30e623}">
          <xlrd:rvb i="1232"/>
        </ext>
      </extLst>
    </bk>
    <bk>
      <extLst>
        <ext uri="{3e2802c4-a4d2-4d8b-9148-e3be6c30e623}">
          <xlrd:rvb i="1235"/>
        </ext>
      </extLst>
    </bk>
    <bk>
      <extLst>
        <ext uri="{3e2802c4-a4d2-4d8b-9148-e3be6c30e623}">
          <xlrd:rvb i="1238"/>
        </ext>
      </extLst>
    </bk>
    <bk>
      <extLst>
        <ext uri="{3e2802c4-a4d2-4d8b-9148-e3be6c30e623}">
          <xlrd:rvb i="1241"/>
        </ext>
      </extLst>
    </bk>
    <bk>
      <extLst>
        <ext uri="{3e2802c4-a4d2-4d8b-9148-e3be6c30e623}">
          <xlrd:rvb i="1244"/>
        </ext>
      </extLst>
    </bk>
    <bk>
      <extLst>
        <ext uri="{3e2802c4-a4d2-4d8b-9148-e3be6c30e623}">
          <xlrd:rvb i="1247"/>
        </ext>
      </extLst>
    </bk>
    <bk>
      <extLst>
        <ext uri="{3e2802c4-a4d2-4d8b-9148-e3be6c30e623}">
          <xlrd:rvb i="1250"/>
        </ext>
      </extLst>
    </bk>
    <bk>
      <extLst>
        <ext uri="{3e2802c4-a4d2-4d8b-9148-e3be6c30e623}">
          <xlrd:rvb i="1253"/>
        </ext>
      </extLst>
    </bk>
    <bk>
      <extLst>
        <ext uri="{3e2802c4-a4d2-4d8b-9148-e3be6c30e623}">
          <xlrd:rvb i="1256"/>
        </ext>
      </extLst>
    </bk>
    <bk>
      <extLst>
        <ext uri="{3e2802c4-a4d2-4d8b-9148-e3be6c30e623}">
          <xlrd:rvb i="1259"/>
        </ext>
      </extLst>
    </bk>
    <bk>
      <extLst>
        <ext uri="{3e2802c4-a4d2-4d8b-9148-e3be6c30e623}">
          <xlrd:rvb i="1262"/>
        </ext>
      </extLst>
    </bk>
    <bk>
      <extLst>
        <ext uri="{3e2802c4-a4d2-4d8b-9148-e3be6c30e623}">
          <xlrd:rvb i="1265"/>
        </ext>
      </extLst>
    </bk>
    <bk>
      <extLst>
        <ext uri="{3e2802c4-a4d2-4d8b-9148-e3be6c30e623}">
          <xlrd:rvb i="1268"/>
        </ext>
      </extLst>
    </bk>
    <bk>
      <extLst>
        <ext uri="{3e2802c4-a4d2-4d8b-9148-e3be6c30e623}">
          <xlrd:rvb i="1271"/>
        </ext>
      </extLst>
    </bk>
    <bk>
      <extLst>
        <ext uri="{3e2802c4-a4d2-4d8b-9148-e3be6c30e623}">
          <xlrd:rvb i="1274"/>
        </ext>
      </extLst>
    </bk>
    <bk>
      <extLst>
        <ext uri="{3e2802c4-a4d2-4d8b-9148-e3be6c30e623}">
          <xlrd:rvb i="1277"/>
        </ext>
      </extLst>
    </bk>
    <bk>
      <extLst>
        <ext uri="{3e2802c4-a4d2-4d8b-9148-e3be6c30e623}">
          <xlrd:rvb i="1280"/>
        </ext>
      </extLst>
    </bk>
    <bk>
      <extLst>
        <ext uri="{3e2802c4-a4d2-4d8b-9148-e3be6c30e623}">
          <xlrd:rvb i="1286"/>
        </ext>
      </extLst>
    </bk>
    <bk>
      <extLst>
        <ext uri="{3e2802c4-a4d2-4d8b-9148-e3be6c30e623}">
          <xlrd:rvb i="1289"/>
        </ext>
      </extLst>
    </bk>
    <bk>
      <extLst>
        <ext uri="{3e2802c4-a4d2-4d8b-9148-e3be6c30e623}">
          <xlrd:rvb i="1292"/>
        </ext>
      </extLst>
    </bk>
    <bk>
      <extLst>
        <ext uri="{3e2802c4-a4d2-4d8b-9148-e3be6c30e623}">
          <xlrd:rvb i="1298"/>
        </ext>
      </extLst>
    </bk>
    <bk>
      <extLst>
        <ext uri="{3e2802c4-a4d2-4d8b-9148-e3be6c30e623}">
          <xlrd:rvb i="1304"/>
        </ext>
      </extLst>
    </bk>
    <bk>
      <extLst>
        <ext uri="{3e2802c4-a4d2-4d8b-9148-e3be6c30e623}">
          <xlrd:rvb i="1307"/>
        </ext>
      </extLst>
    </bk>
    <bk>
      <extLst>
        <ext uri="{3e2802c4-a4d2-4d8b-9148-e3be6c30e623}">
          <xlrd:rvb i="1310"/>
        </ext>
      </extLst>
    </bk>
    <bk>
      <extLst>
        <ext uri="{3e2802c4-a4d2-4d8b-9148-e3be6c30e623}">
          <xlrd:rvb i="1313"/>
        </ext>
      </extLst>
    </bk>
    <bk>
      <extLst>
        <ext uri="{3e2802c4-a4d2-4d8b-9148-e3be6c30e623}">
          <xlrd:rvb i="1316"/>
        </ext>
      </extLst>
    </bk>
    <bk>
      <extLst>
        <ext uri="{3e2802c4-a4d2-4d8b-9148-e3be6c30e623}">
          <xlrd:rvb i="1319"/>
        </ext>
      </extLst>
    </bk>
    <bk>
      <extLst>
        <ext uri="{3e2802c4-a4d2-4d8b-9148-e3be6c30e623}">
          <xlrd:rvb i="1322"/>
        </ext>
      </extLst>
    </bk>
    <bk>
      <extLst>
        <ext uri="{3e2802c4-a4d2-4d8b-9148-e3be6c30e623}">
          <xlrd:rvb i="1325"/>
        </ext>
      </extLst>
    </bk>
    <bk>
      <extLst>
        <ext uri="{3e2802c4-a4d2-4d8b-9148-e3be6c30e623}">
          <xlrd:rvb i="1328"/>
        </ext>
      </extLst>
    </bk>
    <bk>
      <extLst>
        <ext uri="{3e2802c4-a4d2-4d8b-9148-e3be6c30e623}">
          <xlrd:rvb i="1331"/>
        </ext>
      </extLst>
    </bk>
    <bk>
      <extLst>
        <ext uri="{3e2802c4-a4d2-4d8b-9148-e3be6c30e623}">
          <xlrd:rvb i="1334"/>
        </ext>
      </extLst>
    </bk>
    <bk>
      <extLst>
        <ext uri="{3e2802c4-a4d2-4d8b-9148-e3be6c30e623}">
          <xlrd:rvb i="1337"/>
        </ext>
      </extLst>
    </bk>
    <bk>
      <extLst>
        <ext uri="{3e2802c4-a4d2-4d8b-9148-e3be6c30e623}">
          <xlrd:rvb i="1340"/>
        </ext>
      </extLst>
    </bk>
    <bk>
      <extLst>
        <ext uri="{3e2802c4-a4d2-4d8b-9148-e3be6c30e623}">
          <xlrd:rvb i="1343"/>
        </ext>
      </extLst>
    </bk>
    <bk>
      <extLst>
        <ext uri="{3e2802c4-a4d2-4d8b-9148-e3be6c30e623}">
          <xlrd:rvb i="1346"/>
        </ext>
      </extLst>
    </bk>
    <bk>
      <extLst>
        <ext uri="{3e2802c4-a4d2-4d8b-9148-e3be6c30e623}">
          <xlrd:rvb i="1349"/>
        </ext>
      </extLst>
    </bk>
    <bk>
      <extLst>
        <ext uri="{3e2802c4-a4d2-4d8b-9148-e3be6c30e623}">
          <xlrd:rvb i="1352"/>
        </ext>
      </extLst>
    </bk>
    <bk>
      <extLst>
        <ext uri="{3e2802c4-a4d2-4d8b-9148-e3be6c30e623}">
          <xlrd:rvb i="1355"/>
        </ext>
      </extLst>
    </bk>
    <bk>
      <extLst>
        <ext uri="{3e2802c4-a4d2-4d8b-9148-e3be6c30e623}">
          <xlrd:rvb i="1358"/>
        </ext>
      </extLst>
    </bk>
    <bk>
      <extLst>
        <ext uri="{3e2802c4-a4d2-4d8b-9148-e3be6c30e623}">
          <xlrd:rvb i="1361"/>
        </ext>
      </extLst>
    </bk>
    <bk>
      <extLst>
        <ext uri="{3e2802c4-a4d2-4d8b-9148-e3be6c30e623}">
          <xlrd:rvb i="1364"/>
        </ext>
      </extLst>
    </bk>
    <bk>
      <extLst>
        <ext uri="{3e2802c4-a4d2-4d8b-9148-e3be6c30e623}">
          <xlrd:rvb i="1367"/>
        </ext>
      </extLst>
    </bk>
    <bk>
      <extLst>
        <ext uri="{3e2802c4-a4d2-4d8b-9148-e3be6c30e623}">
          <xlrd:rvb i="1374"/>
        </ext>
      </extLst>
    </bk>
    <bk>
      <extLst>
        <ext uri="{3e2802c4-a4d2-4d8b-9148-e3be6c30e623}">
          <xlrd:rvb i="1377"/>
        </ext>
      </extLst>
    </bk>
    <bk>
      <extLst>
        <ext uri="{3e2802c4-a4d2-4d8b-9148-e3be6c30e623}">
          <xlrd:rvb i="1380"/>
        </ext>
      </extLst>
    </bk>
    <bk>
      <extLst>
        <ext uri="{3e2802c4-a4d2-4d8b-9148-e3be6c30e623}">
          <xlrd:rvb i="1383"/>
        </ext>
      </extLst>
    </bk>
    <bk>
      <extLst>
        <ext uri="{3e2802c4-a4d2-4d8b-9148-e3be6c30e623}">
          <xlrd:rvb i="1386"/>
        </ext>
      </extLst>
    </bk>
    <bk>
      <extLst>
        <ext uri="{3e2802c4-a4d2-4d8b-9148-e3be6c30e623}">
          <xlrd:rvb i="1389"/>
        </ext>
      </extLst>
    </bk>
    <bk>
      <extLst>
        <ext uri="{3e2802c4-a4d2-4d8b-9148-e3be6c30e623}">
          <xlrd:rvb i="1392"/>
        </ext>
      </extLst>
    </bk>
    <bk>
      <extLst>
        <ext uri="{3e2802c4-a4d2-4d8b-9148-e3be6c30e623}">
          <xlrd:rvb i="1395"/>
        </ext>
      </extLst>
    </bk>
    <bk>
      <extLst>
        <ext uri="{3e2802c4-a4d2-4d8b-9148-e3be6c30e623}">
          <xlrd:rvb i="1398"/>
        </ext>
      </extLst>
    </bk>
    <bk>
      <extLst>
        <ext uri="{3e2802c4-a4d2-4d8b-9148-e3be6c30e623}">
          <xlrd:rvb i="1401"/>
        </ext>
      </extLst>
    </bk>
    <bk>
      <extLst>
        <ext uri="{3e2802c4-a4d2-4d8b-9148-e3be6c30e623}">
          <xlrd:rvb i="1404"/>
        </ext>
      </extLst>
    </bk>
    <bk>
      <extLst>
        <ext uri="{3e2802c4-a4d2-4d8b-9148-e3be6c30e623}">
          <xlrd:rvb i="1407"/>
        </ext>
      </extLst>
    </bk>
    <bk>
      <extLst>
        <ext uri="{3e2802c4-a4d2-4d8b-9148-e3be6c30e623}">
          <xlrd:rvb i="1410"/>
        </ext>
      </extLst>
    </bk>
    <bk>
      <extLst>
        <ext uri="{3e2802c4-a4d2-4d8b-9148-e3be6c30e623}">
          <xlrd:rvb i="1413"/>
        </ext>
      </extLst>
    </bk>
    <bk>
      <extLst>
        <ext uri="{3e2802c4-a4d2-4d8b-9148-e3be6c30e623}">
          <xlrd:rvb i="1416"/>
        </ext>
      </extLst>
    </bk>
    <bk>
      <extLst>
        <ext uri="{3e2802c4-a4d2-4d8b-9148-e3be6c30e623}">
          <xlrd:rvb i="1419"/>
        </ext>
      </extLst>
    </bk>
    <bk>
      <extLst>
        <ext uri="{3e2802c4-a4d2-4d8b-9148-e3be6c30e623}">
          <xlrd:rvb i="1422"/>
        </ext>
      </extLst>
    </bk>
    <bk>
      <extLst>
        <ext uri="{3e2802c4-a4d2-4d8b-9148-e3be6c30e623}">
          <xlrd:rvb i="1425"/>
        </ext>
      </extLst>
    </bk>
    <bk>
      <extLst>
        <ext uri="{3e2802c4-a4d2-4d8b-9148-e3be6c30e623}">
          <xlrd:rvb i="1428"/>
        </ext>
      </extLst>
    </bk>
    <bk>
      <extLst>
        <ext uri="{3e2802c4-a4d2-4d8b-9148-e3be6c30e623}">
          <xlrd:rvb i="1431"/>
        </ext>
      </extLst>
    </bk>
    <bk>
      <extLst>
        <ext uri="{3e2802c4-a4d2-4d8b-9148-e3be6c30e623}">
          <xlrd:rvb i="1434"/>
        </ext>
      </extLst>
    </bk>
    <bk>
      <extLst>
        <ext uri="{3e2802c4-a4d2-4d8b-9148-e3be6c30e623}">
          <xlrd:rvb i="1437"/>
        </ext>
      </extLst>
    </bk>
    <bk>
      <extLst>
        <ext uri="{3e2802c4-a4d2-4d8b-9148-e3be6c30e623}">
          <xlrd:rvb i="1440"/>
        </ext>
      </extLst>
    </bk>
    <bk>
      <extLst>
        <ext uri="{3e2802c4-a4d2-4d8b-9148-e3be6c30e623}">
          <xlrd:rvb i="1443"/>
        </ext>
      </extLst>
    </bk>
    <bk>
      <extLst>
        <ext uri="{3e2802c4-a4d2-4d8b-9148-e3be6c30e623}">
          <xlrd:rvb i="1446"/>
        </ext>
      </extLst>
    </bk>
    <bk>
      <extLst>
        <ext uri="{3e2802c4-a4d2-4d8b-9148-e3be6c30e623}">
          <xlrd:rvb i="1452"/>
        </ext>
      </extLst>
    </bk>
    <bk>
      <extLst>
        <ext uri="{3e2802c4-a4d2-4d8b-9148-e3be6c30e623}">
          <xlrd:rvb i="1455"/>
        </ext>
      </extLst>
    </bk>
    <bk>
      <extLst>
        <ext uri="{3e2802c4-a4d2-4d8b-9148-e3be6c30e623}">
          <xlrd:rvb i="1458"/>
        </ext>
      </extLst>
    </bk>
    <bk>
      <extLst>
        <ext uri="{3e2802c4-a4d2-4d8b-9148-e3be6c30e623}">
          <xlrd:rvb i="1461"/>
        </ext>
      </extLst>
    </bk>
    <bk>
      <extLst>
        <ext uri="{3e2802c4-a4d2-4d8b-9148-e3be6c30e623}">
          <xlrd:rvb i="1464"/>
        </ext>
      </extLst>
    </bk>
    <bk>
      <extLst>
        <ext uri="{3e2802c4-a4d2-4d8b-9148-e3be6c30e623}">
          <xlrd:rvb i="1467"/>
        </ext>
      </extLst>
    </bk>
    <bk>
      <extLst>
        <ext uri="{3e2802c4-a4d2-4d8b-9148-e3be6c30e623}">
          <xlrd:rvb i="1470"/>
        </ext>
      </extLst>
    </bk>
    <bk>
      <extLst>
        <ext uri="{3e2802c4-a4d2-4d8b-9148-e3be6c30e623}">
          <xlrd:rvb i="1473"/>
        </ext>
      </extLst>
    </bk>
    <bk>
      <extLst>
        <ext uri="{3e2802c4-a4d2-4d8b-9148-e3be6c30e623}">
          <xlrd:rvb i="1476"/>
        </ext>
      </extLst>
    </bk>
    <bk>
      <extLst>
        <ext uri="{3e2802c4-a4d2-4d8b-9148-e3be6c30e623}">
          <xlrd:rvb i="1479"/>
        </ext>
      </extLst>
    </bk>
    <bk>
      <extLst>
        <ext uri="{3e2802c4-a4d2-4d8b-9148-e3be6c30e623}">
          <xlrd:rvb i="1482"/>
        </ext>
      </extLst>
    </bk>
    <bk>
      <extLst>
        <ext uri="{3e2802c4-a4d2-4d8b-9148-e3be6c30e623}">
          <xlrd:rvb i="1485"/>
        </ext>
      </extLst>
    </bk>
    <bk>
      <extLst>
        <ext uri="{3e2802c4-a4d2-4d8b-9148-e3be6c30e623}">
          <xlrd:rvb i="1488"/>
        </ext>
      </extLst>
    </bk>
    <bk>
      <extLst>
        <ext uri="{3e2802c4-a4d2-4d8b-9148-e3be6c30e623}">
          <xlrd:rvb i="1491"/>
        </ext>
      </extLst>
    </bk>
    <bk>
      <extLst>
        <ext uri="{3e2802c4-a4d2-4d8b-9148-e3be6c30e623}">
          <xlrd:rvb i="1494"/>
        </ext>
      </extLst>
    </bk>
    <bk>
      <extLst>
        <ext uri="{3e2802c4-a4d2-4d8b-9148-e3be6c30e623}">
          <xlrd:rvb i="1497"/>
        </ext>
      </extLst>
    </bk>
    <bk>
      <extLst>
        <ext uri="{3e2802c4-a4d2-4d8b-9148-e3be6c30e623}">
          <xlrd:rvb i="1500"/>
        </ext>
      </extLst>
    </bk>
    <bk>
      <extLst>
        <ext uri="{3e2802c4-a4d2-4d8b-9148-e3be6c30e623}">
          <xlrd:rvb i="1503"/>
        </ext>
      </extLst>
    </bk>
    <bk>
      <extLst>
        <ext uri="{3e2802c4-a4d2-4d8b-9148-e3be6c30e623}">
          <xlrd:rvb i="1506"/>
        </ext>
      </extLst>
    </bk>
    <bk>
      <extLst>
        <ext uri="{3e2802c4-a4d2-4d8b-9148-e3be6c30e623}">
          <xlrd:rvb i="1509"/>
        </ext>
      </extLst>
    </bk>
    <bk>
      <extLst>
        <ext uri="{3e2802c4-a4d2-4d8b-9148-e3be6c30e623}">
          <xlrd:rvb i="1512"/>
        </ext>
      </extLst>
    </bk>
    <bk>
      <extLst>
        <ext uri="{3e2802c4-a4d2-4d8b-9148-e3be6c30e623}">
          <xlrd:rvb i="1515"/>
        </ext>
      </extLst>
    </bk>
    <bk>
      <extLst>
        <ext uri="{3e2802c4-a4d2-4d8b-9148-e3be6c30e623}">
          <xlrd:rvb i="1518"/>
        </ext>
      </extLst>
    </bk>
    <bk>
      <extLst>
        <ext uri="{3e2802c4-a4d2-4d8b-9148-e3be6c30e623}">
          <xlrd:rvb i="1521"/>
        </ext>
      </extLst>
    </bk>
    <bk>
      <extLst>
        <ext uri="{3e2802c4-a4d2-4d8b-9148-e3be6c30e623}">
          <xlrd:rvb i="1524"/>
        </ext>
      </extLst>
    </bk>
    <bk>
      <extLst>
        <ext uri="{3e2802c4-a4d2-4d8b-9148-e3be6c30e623}">
          <xlrd:rvb i="1527"/>
        </ext>
      </extLst>
    </bk>
    <bk>
      <extLst>
        <ext uri="{3e2802c4-a4d2-4d8b-9148-e3be6c30e623}">
          <xlrd:rvb i="1530"/>
        </ext>
      </extLst>
    </bk>
    <bk>
      <extLst>
        <ext uri="{3e2802c4-a4d2-4d8b-9148-e3be6c30e623}">
          <xlrd:rvb i="1533"/>
        </ext>
      </extLst>
    </bk>
    <bk>
      <extLst>
        <ext uri="{3e2802c4-a4d2-4d8b-9148-e3be6c30e623}">
          <xlrd:rvb i="1536"/>
        </ext>
      </extLst>
    </bk>
    <bk>
      <extLst>
        <ext uri="{3e2802c4-a4d2-4d8b-9148-e3be6c30e623}">
          <xlrd:rvb i="1539"/>
        </ext>
      </extLst>
    </bk>
    <bk>
      <extLst>
        <ext uri="{3e2802c4-a4d2-4d8b-9148-e3be6c30e623}">
          <xlrd:rvb i="1542"/>
        </ext>
      </extLst>
    </bk>
    <bk>
      <extLst>
        <ext uri="{3e2802c4-a4d2-4d8b-9148-e3be6c30e623}">
          <xlrd:rvb i="1545"/>
        </ext>
      </extLst>
    </bk>
    <bk>
      <extLst>
        <ext uri="{3e2802c4-a4d2-4d8b-9148-e3be6c30e623}">
          <xlrd:rvb i="1548"/>
        </ext>
      </extLst>
    </bk>
    <bk>
      <extLst>
        <ext uri="{3e2802c4-a4d2-4d8b-9148-e3be6c30e623}">
          <xlrd:rvb i="1551"/>
        </ext>
      </extLst>
    </bk>
    <bk>
      <extLst>
        <ext uri="{3e2802c4-a4d2-4d8b-9148-e3be6c30e623}">
          <xlrd:rvb i="1554"/>
        </ext>
      </extLst>
    </bk>
    <bk>
      <extLst>
        <ext uri="{3e2802c4-a4d2-4d8b-9148-e3be6c30e623}">
          <xlrd:rvb i="1557"/>
        </ext>
      </extLst>
    </bk>
    <bk>
      <extLst>
        <ext uri="{3e2802c4-a4d2-4d8b-9148-e3be6c30e623}">
          <xlrd:rvb i="1560"/>
        </ext>
      </extLst>
    </bk>
    <bk>
      <extLst>
        <ext uri="{3e2802c4-a4d2-4d8b-9148-e3be6c30e623}">
          <xlrd:rvb i="1563"/>
        </ext>
      </extLst>
    </bk>
    <bk>
      <extLst>
        <ext uri="{3e2802c4-a4d2-4d8b-9148-e3be6c30e623}">
          <xlrd:rvb i="1566"/>
        </ext>
      </extLst>
    </bk>
    <bk>
      <extLst>
        <ext uri="{3e2802c4-a4d2-4d8b-9148-e3be6c30e623}">
          <xlrd:rvb i="1569"/>
        </ext>
      </extLst>
    </bk>
    <bk>
      <extLst>
        <ext uri="{3e2802c4-a4d2-4d8b-9148-e3be6c30e623}">
          <xlrd:rvb i="1572"/>
        </ext>
      </extLst>
    </bk>
    <bk>
      <extLst>
        <ext uri="{3e2802c4-a4d2-4d8b-9148-e3be6c30e623}">
          <xlrd:rvb i="1575"/>
        </ext>
      </extLst>
    </bk>
    <bk>
      <extLst>
        <ext uri="{3e2802c4-a4d2-4d8b-9148-e3be6c30e623}">
          <xlrd:rvb i="1578"/>
        </ext>
      </extLst>
    </bk>
    <bk>
      <extLst>
        <ext uri="{3e2802c4-a4d2-4d8b-9148-e3be6c30e623}">
          <xlrd:rvb i="1581"/>
        </ext>
      </extLst>
    </bk>
    <bk>
      <extLst>
        <ext uri="{3e2802c4-a4d2-4d8b-9148-e3be6c30e623}">
          <xlrd:rvb i="1584"/>
        </ext>
      </extLst>
    </bk>
    <bk>
      <extLst>
        <ext uri="{3e2802c4-a4d2-4d8b-9148-e3be6c30e623}">
          <xlrd:rvb i="1587"/>
        </ext>
      </extLst>
    </bk>
    <bk>
      <extLst>
        <ext uri="{3e2802c4-a4d2-4d8b-9148-e3be6c30e623}">
          <xlrd:rvb i="1590"/>
        </ext>
      </extLst>
    </bk>
    <bk>
      <extLst>
        <ext uri="{3e2802c4-a4d2-4d8b-9148-e3be6c30e623}">
          <xlrd:rvb i="1593"/>
        </ext>
      </extLst>
    </bk>
    <bk>
      <extLst>
        <ext uri="{3e2802c4-a4d2-4d8b-9148-e3be6c30e623}">
          <xlrd:rvb i="1596"/>
        </ext>
      </extLst>
    </bk>
    <bk>
      <extLst>
        <ext uri="{3e2802c4-a4d2-4d8b-9148-e3be6c30e623}">
          <xlrd:rvb i="1599"/>
        </ext>
      </extLst>
    </bk>
    <bk>
      <extLst>
        <ext uri="{3e2802c4-a4d2-4d8b-9148-e3be6c30e623}">
          <xlrd:rvb i="1602"/>
        </ext>
      </extLst>
    </bk>
    <bk>
      <extLst>
        <ext uri="{3e2802c4-a4d2-4d8b-9148-e3be6c30e623}">
          <xlrd:rvb i="1605"/>
        </ext>
      </extLst>
    </bk>
    <bk>
      <extLst>
        <ext uri="{3e2802c4-a4d2-4d8b-9148-e3be6c30e623}">
          <xlrd:rvb i="1608"/>
        </ext>
      </extLst>
    </bk>
    <bk>
      <extLst>
        <ext uri="{3e2802c4-a4d2-4d8b-9148-e3be6c30e623}">
          <xlrd:rvb i="1611"/>
        </ext>
      </extLst>
    </bk>
    <bk>
      <extLst>
        <ext uri="{3e2802c4-a4d2-4d8b-9148-e3be6c30e623}">
          <xlrd:rvb i="1614"/>
        </ext>
      </extLst>
    </bk>
    <bk>
      <extLst>
        <ext uri="{3e2802c4-a4d2-4d8b-9148-e3be6c30e623}">
          <xlrd:rvb i="1617"/>
        </ext>
      </extLst>
    </bk>
    <bk>
      <extLst>
        <ext uri="{3e2802c4-a4d2-4d8b-9148-e3be6c30e623}">
          <xlrd:rvb i="1620"/>
        </ext>
      </extLst>
    </bk>
    <bk>
      <extLst>
        <ext uri="{3e2802c4-a4d2-4d8b-9148-e3be6c30e623}">
          <xlrd:rvb i="1623"/>
        </ext>
      </extLst>
    </bk>
    <bk>
      <extLst>
        <ext uri="{3e2802c4-a4d2-4d8b-9148-e3be6c30e623}">
          <xlrd:rvb i="1626"/>
        </ext>
      </extLst>
    </bk>
    <bk>
      <extLst>
        <ext uri="{3e2802c4-a4d2-4d8b-9148-e3be6c30e623}">
          <xlrd:rvb i="1629"/>
        </ext>
      </extLst>
    </bk>
    <bk>
      <extLst>
        <ext uri="{3e2802c4-a4d2-4d8b-9148-e3be6c30e623}">
          <xlrd:rvb i="1632"/>
        </ext>
      </extLst>
    </bk>
    <bk>
      <extLst>
        <ext uri="{3e2802c4-a4d2-4d8b-9148-e3be6c30e623}">
          <xlrd:rvb i="1635"/>
        </ext>
      </extLst>
    </bk>
    <bk>
      <extLst>
        <ext uri="{3e2802c4-a4d2-4d8b-9148-e3be6c30e623}">
          <xlrd:rvb i="1638"/>
        </ext>
      </extLst>
    </bk>
    <bk>
      <extLst>
        <ext uri="{3e2802c4-a4d2-4d8b-9148-e3be6c30e623}">
          <xlrd:rvb i="1641"/>
        </ext>
      </extLst>
    </bk>
    <bk>
      <extLst>
        <ext uri="{3e2802c4-a4d2-4d8b-9148-e3be6c30e623}">
          <xlrd:rvb i="1644"/>
        </ext>
      </extLst>
    </bk>
    <bk>
      <extLst>
        <ext uri="{3e2802c4-a4d2-4d8b-9148-e3be6c30e623}">
          <xlrd:rvb i="1647"/>
        </ext>
      </extLst>
    </bk>
    <bk>
      <extLst>
        <ext uri="{3e2802c4-a4d2-4d8b-9148-e3be6c30e623}">
          <xlrd:rvb i="1650"/>
        </ext>
      </extLst>
    </bk>
    <bk>
      <extLst>
        <ext uri="{3e2802c4-a4d2-4d8b-9148-e3be6c30e623}">
          <xlrd:rvb i="1653"/>
        </ext>
      </extLst>
    </bk>
    <bk>
      <extLst>
        <ext uri="{3e2802c4-a4d2-4d8b-9148-e3be6c30e623}">
          <xlrd:rvb i="1656"/>
        </ext>
      </extLst>
    </bk>
    <bk>
      <extLst>
        <ext uri="{3e2802c4-a4d2-4d8b-9148-e3be6c30e623}">
          <xlrd:rvb i="1659"/>
        </ext>
      </extLst>
    </bk>
    <bk>
      <extLst>
        <ext uri="{3e2802c4-a4d2-4d8b-9148-e3be6c30e623}">
          <xlrd:rvb i="1662"/>
        </ext>
      </extLst>
    </bk>
    <bk>
      <extLst>
        <ext uri="{3e2802c4-a4d2-4d8b-9148-e3be6c30e623}">
          <xlrd:rvb i="1665"/>
        </ext>
      </extLst>
    </bk>
    <bk>
      <extLst>
        <ext uri="{3e2802c4-a4d2-4d8b-9148-e3be6c30e623}">
          <xlrd:rvb i="1668"/>
        </ext>
      </extLst>
    </bk>
    <bk>
      <extLst>
        <ext uri="{3e2802c4-a4d2-4d8b-9148-e3be6c30e623}">
          <xlrd:rvb i="1671"/>
        </ext>
      </extLst>
    </bk>
    <bk>
      <extLst>
        <ext uri="{3e2802c4-a4d2-4d8b-9148-e3be6c30e623}">
          <xlrd:rvb i="1674"/>
        </ext>
      </extLst>
    </bk>
    <bk>
      <extLst>
        <ext uri="{3e2802c4-a4d2-4d8b-9148-e3be6c30e623}">
          <xlrd:rvb i="1677"/>
        </ext>
      </extLst>
    </bk>
    <bk>
      <extLst>
        <ext uri="{3e2802c4-a4d2-4d8b-9148-e3be6c30e623}">
          <xlrd:rvb i="1680"/>
        </ext>
      </extLst>
    </bk>
    <bk>
      <extLst>
        <ext uri="{3e2802c4-a4d2-4d8b-9148-e3be6c30e623}">
          <xlrd:rvb i="1683"/>
        </ext>
      </extLst>
    </bk>
    <bk>
      <extLst>
        <ext uri="{3e2802c4-a4d2-4d8b-9148-e3be6c30e623}">
          <xlrd:rvb i="1686"/>
        </ext>
      </extLst>
    </bk>
    <bk>
      <extLst>
        <ext uri="{3e2802c4-a4d2-4d8b-9148-e3be6c30e623}">
          <xlrd:rvb i="1689"/>
        </ext>
      </extLst>
    </bk>
    <bk>
      <extLst>
        <ext uri="{3e2802c4-a4d2-4d8b-9148-e3be6c30e623}">
          <xlrd:rvb i="1692"/>
        </ext>
      </extLst>
    </bk>
    <bk>
      <extLst>
        <ext uri="{3e2802c4-a4d2-4d8b-9148-e3be6c30e623}">
          <xlrd:rvb i="1695"/>
        </ext>
      </extLst>
    </bk>
    <bk>
      <extLst>
        <ext uri="{3e2802c4-a4d2-4d8b-9148-e3be6c30e623}">
          <xlrd:rvb i="1698"/>
        </ext>
      </extLst>
    </bk>
    <bk>
      <extLst>
        <ext uri="{3e2802c4-a4d2-4d8b-9148-e3be6c30e623}">
          <xlrd:rvb i="1701"/>
        </ext>
      </extLst>
    </bk>
    <bk>
      <extLst>
        <ext uri="{3e2802c4-a4d2-4d8b-9148-e3be6c30e623}">
          <xlrd:rvb i="1704"/>
        </ext>
      </extLst>
    </bk>
    <bk>
      <extLst>
        <ext uri="{3e2802c4-a4d2-4d8b-9148-e3be6c30e623}">
          <xlrd:rvb i="1707"/>
        </ext>
      </extLst>
    </bk>
    <bk>
      <extLst>
        <ext uri="{3e2802c4-a4d2-4d8b-9148-e3be6c30e623}">
          <xlrd:rvb i="1710"/>
        </ext>
      </extLst>
    </bk>
    <bk>
      <extLst>
        <ext uri="{3e2802c4-a4d2-4d8b-9148-e3be6c30e623}">
          <xlrd:rvb i="1713"/>
        </ext>
      </extLst>
    </bk>
    <bk>
      <extLst>
        <ext uri="{3e2802c4-a4d2-4d8b-9148-e3be6c30e623}">
          <xlrd:rvb i="1716"/>
        </ext>
      </extLst>
    </bk>
    <bk>
      <extLst>
        <ext uri="{3e2802c4-a4d2-4d8b-9148-e3be6c30e623}">
          <xlrd:rvb i="1719"/>
        </ext>
      </extLst>
    </bk>
    <bk>
      <extLst>
        <ext uri="{3e2802c4-a4d2-4d8b-9148-e3be6c30e623}">
          <xlrd:rvb i="1725"/>
        </ext>
      </extLst>
    </bk>
    <bk>
      <extLst>
        <ext uri="{3e2802c4-a4d2-4d8b-9148-e3be6c30e623}">
          <xlrd:rvb i="1728"/>
        </ext>
      </extLst>
    </bk>
    <bk>
      <extLst>
        <ext uri="{3e2802c4-a4d2-4d8b-9148-e3be6c30e623}">
          <xlrd:rvb i="1731"/>
        </ext>
      </extLst>
    </bk>
    <bk>
      <extLst>
        <ext uri="{3e2802c4-a4d2-4d8b-9148-e3be6c30e623}">
          <xlrd:rvb i="1734"/>
        </ext>
      </extLst>
    </bk>
    <bk>
      <extLst>
        <ext uri="{3e2802c4-a4d2-4d8b-9148-e3be6c30e623}">
          <xlrd:rvb i="1737"/>
        </ext>
      </extLst>
    </bk>
    <bk>
      <extLst>
        <ext uri="{3e2802c4-a4d2-4d8b-9148-e3be6c30e623}">
          <xlrd:rvb i="1740"/>
        </ext>
      </extLst>
    </bk>
    <bk>
      <extLst>
        <ext uri="{3e2802c4-a4d2-4d8b-9148-e3be6c30e623}">
          <xlrd:rvb i="1743"/>
        </ext>
      </extLst>
    </bk>
    <bk>
      <extLst>
        <ext uri="{3e2802c4-a4d2-4d8b-9148-e3be6c30e623}">
          <xlrd:rvb i="1746"/>
        </ext>
      </extLst>
    </bk>
    <bk>
      <extLst>
        <ext uri="{3e2802c4-a4d2-4d8b-9148-e3be6c30e623}">
          <xlrd:rvb i="1749"/>
        </ext>
      </extLst>
    </bk>
    <bk>
      <extLst>
        <ext uri="{3e2802c4-a4d2-4d8b-9148-e3be6c30e623}">
          <xlrd:rvb i="1752"/>
        </ext>
      </extLst>
    </bk>
    <bk>
      <extLst>
        <ext uri="{3e2802c4-a4d2-4d8b-9148-e3be6c30e623}">
          <xlrd:rvb i="1755"/>
        </ext>
      </extLst>
    </bk>
    <bk>
      <extLst>
        <ext uri="{3e2802c4-a4d2-4d8b-9148-e3be6c30e623}">
          <xlrd:rvb i="1758"/>
        </ext>
      </extLst>
    </bk>
    <bk>
      <extLst>
        <ext uri="{3e2802c4-a4d2-4d8b-9148-e3be6c30e623}">
          <xlrd:rvb i="1761"/>
        </ext>
      </extLst>
    </bk>
    <bk>
      <extLst>
        <ext uri="{3e2802c4-a4d2-4d8b-9148-e3be6c30e623}">
          <xlrd:rvb i="1764"/>
        </ext>
      </extLst>
    </bk>
    <bk>
      <extLst>
        <ext uri="{3e2802c4-a4d2-4d8b-9148-e3be6c30e623}">
          <xlrd:rvb i="1767"/>
        </ext>
      </extLst>
    </bk>
    <bk>
      <extLst>
        <ext uri="{3e2802c4-a4d2-4d8b-9148-e3be6c30e623}">
          <xlrd:rvb i="1770"/>
        </ext>
      </extLst>
    </bk>
    <bk>
      <extLst>
        <ext uri="{3e2802c4-a4d2-4d8b-9148-e3be6c30e623}">
          <xlrd:rvb i="1773"/>
        </ext>
      </extLst>
    </bk>
    <bk>
      <extLst>
        <ext uri="{3e2802c4-a4d2-4d8b-9148-e3be6c30e623}">
          <xlrd:rvb i="1776"/>
        </ext>
      </extLst>
    </bk>
    <bk>
      <extLst>
        <ext uri="{3e2802c4-a4d2-4d8b-9148-e3be6c30e623}">
          <xlrd:rvb i="1779"/>
        </ext>
      </extLst>
    </bk>
    <bk>
      <extLst>
        <ext uri="{3e2802c4-a4d2-4d8b-9148-e3be6c30e623}">
          <xlrd:rvb i="1782"/>
        </ext>
      </extLst>
    </bk>
    <bk>
      <extLst>
        <ext uri="{3e2802c4-a4d2-4d8b-9148-e3be6c30e623}">
          <xlrd:rvb i="1785"/>
        </ext>
      </extLst>
    </bk>
    <bk>
      <extLst>
        <ext uri="{3e2802c4-a4d2-4d8b-9148-e3be6c30e623}">
          <xlrd:rvb i="1788"/>
        </ext>
      </extLst>
    </bk>
    <bk>
      <extLst>
        <ext uri="{3e2802c4-a4d2-4d8b-9148-e3be6c30e623}">
          <xlrd:rvb i="1791"/>
        </ext>
      </extLst>
    </bk>
    <bk>
      <extLst>
        <ext uri="{3e2802c4-a4d2-4d8b-9148-e3be6c30e623}">
          <xlrd:rvb i="1794"/>
        </ext>
      </extLst>
    </bk>
    <bk>
      <extLst>
        <ext uri="{3e2802c4-a4d2-4d8b-9148-e3be6c30e623}">
          <xlrd:rvb i="1797"/>
        </ext>
      </extLst>
    </bk>
    <bk>
      <extLst>
        <ext uri="{3e2802c4-a4d2-4d8b-9148-e3be6c30e623}">
          <xlrd:rvb i="1800"/>
        </ext>
      </extLst>
    </bk>
    <bk>
      <extLst>
        <ext uri="{3e2802c4-a4d2-4d8b-9148-e3be6c30e623}">
          <xlrd:rvb i="1803"/>
        </ext>
      </extLst>
    </bk>
    <bk>
      <extLst>
        <ext uri="{3e2802c4-a4d2-4d8b-9148-e3be6c30e623}">
          <xlrd:rvb i="1806"/>
        </ext>
      </extLst>
    </bk>
    <bk>
      <extLst>
        <ext uri="{3e2802c4-a4d2-4d8b-9148-e3be6c30e623}">
          <xlrd:rvb i="1809"/>
        </ext>
      </extLst>
    </bk>
    <bk>
      <extLst>
        <ext uri="{3e2802c4-a4d2-4d8b-9148-e3be6c30e623}">
          <xlrd:rvb i="1812"/>
        </ext>
      </extLst>
    </bk>
    <bk>
      <extLst>
        <ext uri="{3e2802c4-a4d2-4d8b-9148-e3be6c30e623}">
          <xlrd:rvb i="1815"/>
        </ext>
      </extLst>
    </bk>
    <bk>
      <extLst>
        <ext uri="{3e2802c4-a4d2-4d8b-9148-e3be6c30e623}">
          <xlrd:rvb i="1818"/>
        </ext>
      </extLst>
    </bk>
    <bk>
      <extLst>
        <ext uri="{3e2802c4-a4d2-4d8b-9148-e3be6c30e623}">
          <xlrd:rvb i="1821"/>
        </ext>
      </extLst>
    </bk>
    <bk>
      <extLst>
        <ext uri="{3e2802c4-a4d2-4d8b-9148-e3be6c30e623}">
          <xlrd:rvb i="1824"/>
        </ext>
      </extLst>
    </bk>
    <bk>
      <extLst>
        <ext uri="{3e2802c4-a4d2-4d8b-9148-e3be6c30e623}">
          <xlrd:rvb i="1827"/>
        </ext>
      </extLst>
    </bk>
    <bk>
      <extLst>
        <ext uri="{3e2802c4-a4d2-4d8b-9148-e3be6c30e623}">
          <xlrd:rvb i="1830"/>
        </ext>
      </extLst>
    </bk>
    <bk>
      <extLst>
        <ext uri="{3e2802c4-a4d2-4d8b-9148-e3be6c30e623}">
          <xlrd:rvb i="1833"/>
        </ext>
      </extLst>
    </bk>
    <bk>
      <extLst>
        <ext uri="{3e2802c4-a4d2-4d8b-9148-e3be6c30e623}">
          <xlrd:rvb i="1836"/>
        </ext>
      </extLst>
    </bk>
    <bk>
      <extLst>
        <ext uri="{3e2802c4-a4d2-4d8b-9148-e3be6c30e623}">
          <xlrd:rvb i="1839"/>
        </ext>
      </extLst>
    </bk>
    <bk>
      <extLst>
        <ext uri="{3e2802c4-a4d2-4d8b-9148-e3be6c30e623}">
          <xlrd:rvb i="1842"/>
        </ext>
      </extLst>
    </bk>
    <bk>
      <extLst>
        <ext uri="{3e2802c4-a4d2-4d8b-9148-e3be6c30e623}">
          <xlrd:rvb i="1845"/>
        </ext>
      </extLst>
    </bk>
    <bk>
      <extLst>
        <ext uri="{3e2802c4-a4d2-4d8b-9148-e3be6c30e623}">
          <xlrd:rvb i="1851"/>
        </ext>
      </extLst>
    </bk>
    <bk>
      <extLst>
        <ext uri="{3e2802c4-a4d2-4d8b-9148-e3be6c30e623}">
          <xlrd:rvb i="1854"/>
        </ext>
      </extLst>
    </bk>
    <bk>
      <extLst>
        <ext uri="{3e2802c4-a4d2-4d8b-9148-e3be6c30e623}">
          <xlrd:rvb i="1857"/>
        </ext>
      </extLst>
    </bk>
    <bk>
      <extLst>
        <ext uri="{3e2802c4-a4d2-4d8b-9148-e3be6c30e623}">
          <xlrd:rvb i="1860"/>
        </ext>
      </extLst>
    </bk>
    <bk>
      <extLst>
        <ext uri="{3e2802c4-a4d2-4d8b-9148-e3be6c30e623}">
          <xlrd:rvb i="1863"/>
        </ext>
      </extLst>
    </bk>
    <bk>
      <extLst>
        <ext uri="{3e2802c4-a4d2-4d8b-9148-e3be6c30e623}">
          <xlrd:rvb i="1866"/>
        </ext>
      </extLst>
    </bk>
    <bk>
      <extLst>
        <ext uri="{3e2802c4-a4d2-4d8b-9148-e3be6c30e623}">
          <xlrd:rvb i="1869"/>
        </ext>
      </extLst>
    </bk>
    <bk>
      <extLst>
        <ext uri="{3e2802c4-a4d2-4d8b-9148-e3be6c30e623}">
          <xlrd:rvb i="1872"/>
        </ext>
      </extLst>
    </bk>
    <bk>
      <extLst>
        <ext uri="{3e2802c4-a4d2-4d8b-9148-e3be6c30e623}">
          <xlrd:rvb i="1875"/>
        </ext>
      </extLst>
    </bk>
    <bk>
      <extLst>
        <ext uri="{3e2802c4-a4d2-4d8b-9148-e3be6c30e623}">
          <xlrd:rvb i="1878"/>
        </ext>
      </extLst>
    </bk>
    <bk>
      <extLst>
        <ext uri="{3e2802c4-a4d2-4d8b-9148-e3be6c30e623}">
          <xlrd:rvb i="1881"/>
        </ext>
      </extLst>
    </bk>
    <bk>
      <extLst>
        <ext uri="{3e2802c4-a4d2-4d8b-9148-e3be6c30e623}">
          <xlrd:rvb i="1884"/>
        </ext>
      </extLst>
    </bk>
    <bk>
      <extLst>
        <ext uri="{3e2802c4-a4d2-4d8b-9148-e3be6c30e623}">
          <xlrd:rvb i="1890"/>
        </ext>
      </extLst>
    </bk>
    <bk>
      <extLst>
        <ext uri="{3e2802c4-a4d2-4d8b-9148-e3be6c30e623}">
          <xlrd:rvb i="1893"/>
        </ext>
      </extLst>
    </bk>
    <bk>
      <extLst>
        <ext uri="{3e2802c4-a4d2-4d8b-9148-e3be6c30e623}">
          <xlrd:rvb i="1896"/>
        </ext>
      </extLst>
    </bk>
    <bk>
      <extLst>
        <ext uri="{3e2802c4-a4d2-4d8b-9148-e3be6c30e623}">
          <xlrd:rvb i="1899"/>
        </ext>
      </extLst>
    </bk>
    <bk>
      <extLst>
        <ext uri="{3e2802c4-a4d2-4d8b-9148-e3be6c30e623}">
          <xlrd:rvb i="1902"/>
        </ext>
      </extLst>
    </bk>
    <bk>
      <extLst>
        <ext uri="{3e2802c4-a4d2-4d8b-9148-e3be6c30e623}">
          <xlrd:rvb i="1905"/>
        </ext>
      </extLst>
    </bk>
    <bk>
      <extLst>
        <ext uri="{3e2802c4-a4d2-4d8b-9148-e3be6c30e623}">
          <xlrd:rvb i="1908"/>
        </ext>
      </extLst>
    </bk>
    <bk>
      <extLst>
        <ext uri="{3e2802c4-a4d2-4d8b-9148-e3be6c30e623}">
          <xlrd:rvb i="1911"/>
        </ext>
      </extLst>
    </bk>
    <bk>
      <extLst>
        <ext uri="{3e2802c4-a4d2-4d8b-9148-e3be6c30e623}">
          <xlrd:rvb i="1917"/>
        </ext>
      </extLst>
    </bk>
    <bk>
      <extLst>
        <ext uri="{3e2802c4-a4d2-4d8b-9148-e3be6c30e623}">
          <xlrd:rvb i="1920"/>
        </ext>
      </extLst>
    </bk>
    <bk>
      <extLst>
        <ext uri="{3e2802c4-a4d2-4d8b-9148-e3be6c30e623}">
          <xlrd:rvb i="1923"/>
        </ext>
      </extLst>
    </bk>
    <bk>
      <extLst>
        <ext uri="{3e2802c4-a4d2-4d8b-9148-e3be6c30e623}">
          <xlrd:rvb i="1926"/>
        </ext>
      </extLst>
    </bk>
    <bk>
      <extLst>
        <ext uri="{3e2802c4-a4d2-4d8b-9148-e3be6c30e623}">
          <xlrd:rvb i="1929"/>
        </ext>
      </extLst>
    </bk>
    <bk>
      <extLst>
        <ext uri="{3e2802c4-a4d2-4d8b-9148-e3be6c30e623}">
          <xlrd:rvb i="1932"/>
        </ext>
      </extLst>
    </bk>
    <bk>
      <extLst>
        <ext uri="{3e2802c4-a4d2-4d8b-9148-e3be6c30e623}">
          <xlrd:rvb i="1935"/>
        </ext>
      </extLst>
    </bk>
    <bk>
      <extLst>
        <ext uri="{3e2802c4-a4d2-4d8b-9148-e3be6c30e623}">
          <xlrd:rvb i="1938"/>
        </ext>
      </extLst>
    </bk>
    <bk>
      <extLst>
        <ext uri="{3e2802c4-a4d2-4d8b-9148-e3be6c30e623}">
          <xlrd:rvb i="1941"/>
        </ext>
      </extLst>
    </bk>
    <bk>
      <extLst>
        <ext uri="{3e2802c4-a4d2-4d8b-9148-e3be6c30e623}">
          <xlrd:rvb i="1944"/>
        </ext>
      </extLst>
    </bk>
    <bk>
      <extLst>
        <ext uri="{3e2802c4-a4d2-4d8b-9148-e3be6c30e623}">
          <xlrd:rvb i="1947"/>
        </ext>
      </extLst>
    </bk>
    <bk>
      <extLst>
        <ext uri="{3e2802c4-a4d2-4d8b-9148-e3be6c30e623}">
          <xlrd:rvb i="1950"/>
        </ext>
      </extLst>
    </bk>
    <bk>
      <extLst>
        <ext uri="{3e2802c4-a4d2-4d8b-9148-e3be6c30e623}">
          <xlrd:rvb i="1956"/>
        </ext>
      </extLst>
    </bk>
    <bk>
      <extLst>
        <ext uri="{3e2802c4-a4d2-4d8b-9148-e3be6c30e623}">
          <xlrd:rvb i="1959"/>
        </ext>
      </extLst>
    </bk>
    <bk>
      <extLst>
        <ext uri="{3e2802c4-a4d2-4d8b-9148-e3be6c30e623}">
          <xlrd:rvb i="1962"/>
        </ext>
      </extLst>
    </bk>
    <bk>
      <extLst>
        <ext uri="{3e2802c4-a4d2-4d8b-9148-e3be6c30e623}">
          <xlrd:rvb i="1965"/>
        </ext>
      </extLst>
    </bk>
    <bk>
      <extLst>
        <ext uri="{3e2802c4-a4d2-4d8b-9148-e3be6c30e623}">
          <xlrd:rvb i="1968"/>
        </ext>
      </extLst>
    </bk>
    <bk>
      <extLst>
        <ext uri="{3e2802c4-a4d2-4d8b-9148-e3be6c30e623}">
          <xlrd:rvb i="1971"/>
        </ext>
      </extLst>
    </bk>
    <bk>
      <extLst>
        <ext uri="{3e2802c4-a4d2-4d8b-9148-e3be6c30e623}">
          <xlrd:rvb i="1974"/>
        </ext>
      </extLst>
    </bk>
    <bk>
      <extLst>
        <ext uri="{3e2802c4-a4d2-4d8b-9148-e3be6c30e623}">
          <xlrd:rvb i="1977"/>
        </ext>
      </extLst>
    </bk>
    <bk>
      <extLst>
        <ext uri="{3e2802c4-a4d2-4d8b-9148-e3be6c30e623}">
          <xlrd:rvb i="1980"/>
        </ext>
      </extLst>
    </bk>
    <bk>
      <extLst>
        <ext uri="{3e2802c4-a4d2-4d8b-9148-e3be6c30e623}">
          <xlrd:rvb i="1983"/>
        </ext>
      </extLst>
    </bk>
    <bk>
      <extLst>
        <ext uri="{3e2802c4-a4d2-4d8b-9148-e3be6c30e623}">
          <xlrd:rvb i="1986"/>
        </ext>
      </extLst>
    </bk>
    <bk>
      <extLst>
        <ext uri="{3e2802c4-a4d2-4d8b-9148-e3be6c30e623}">
          <xlrd:rvb i="1989"/>
        </ext>
      </extLst>
    </bk>
    <bk>
      <extLst>
        <ext uri="{3e2802c4-a4d2-4d8b-9148-e3be6c30e623}">
          <xlrd:rvb i="1992"/>
        </ext>
      </extLst>
    </bk>
    <bk>
      <extLst>
        <ext uri="{3e2802c4-a4d2-4d8b-9148-e3be6c30e623}">
          <xlrd:rvb i="1995"/>
        </ext>
      </extLst>
    </bk>
    <bk>
      <extLst>
        <ext uri="{3e2802c4-a4d2-4d8b-9148-e3be6c30e623}">
          <xlrd:rvb i="1998"/>
        </ext>
      </extLst>
    </bk>
    <bk>
      <extLst>
        <ext uri="{3e2802c4-a4d2-4d8b-9148-e3be6c30e623}">
          <xlrd:rvb i="2001"/>
        </ext>
      </extLst>
    </bk>
    <bk>
      <extLst>
        <ext uri="{3e2802c4-a4d2-4d8b-9148-e3be6c30e623}">
          <xlrd:rvb i="2004"/>
        </ext>
      </extLst>
    </bk>
    <bk>
      <extLst>
        <ext uri="{3e2802c4-a4d2-4d8b-9148-e3be6c30e623}">
          <xlrd:rvb i="2007"/>
        </ext>
      </extLst>
    </bk>
    <bk>
      <extLst>
        <ext uri="{3e2802c4-a4d2-4d8b-9148-e3be6c30e623}">
          <xlrd:rvb i="2010"/>
        </ext>
      </extLst>
    </bk>
    <bk>
      <extLst>
        <ext uri="{3e2802c4-a4d2-4d8b-9148-e3be6c30e623}">
          <xlrd:rvb i="2013"/>
        </ext>
      </extLst>
    </bk>
    <bk>
      <extLst>
        <ext uri="{3e2802c4-a4d2-4d8b-9148-e3be6c30e623}">
          <xlrd:rvb i="2016"/>
        </ext>
      </extLst>
    </bk>
    <bk>
      <extLst>
        <ext uri="{3e2802c4-a4d2-4d8b-9148-e3be6c30e623}">
          <xlrd:rvb i="2019"/>
        </ext>
      </extLst>
    </bk>
    <bk>
      <extLst>
        <ext uri="{3e2802c4-a4d2-4d8b-9148-e3be6c30e623}">
          <xlrd:rvb i="2022"/>
        </ext>
      </extLst>
    </bk>
    <bk>
      <extLst>
        <ext uri="{3e2802c4-a4d2-4d8b-9148-e3be6c30e623}">
          <xlrd:rvb i="2025"/>
        </ext>
      </extLst>
    </bk>
    <bk>
      <extLst>
        <ext uri="{3e2802c4-a4d2-4d8b-9148-e3be6c30e623}">
          <xlrd:rvb i="2028"/>
        </ext>
      </extLst>
    </bk>
    <bk>
      <extLst>
        <ext uri="{3e2802c4-a4d2-4d8b-9148-e3be6c30e623}">
          <xlrd:rvb i="2031"/>
        </ext>
      </extLst>
    </bk>
    <bk>
      <extLst>
        <ext uri="{3e2802c4-a4d2-4d8b-9148-e3be6c30e623}">
          <xlrd:rvb i="2034"/>
        </ext>
      </extLst>
    </bk>
    <bk>
      <extLst>
        <ext uri="{3e2802c4-a4d2-4d8b-9148-e3be6c30e623}">
          <xlrd:rvb i="2037"/>
        </ext>
      </extLst>
    </bk>
    <bk>
      <extLst>
        <ext uri="{3e2802c4-a4d2-4d8b-9148-e3be6c30e623}">
          <xlrd:rvb i="2040"/>
        </ext>
      </extLst>
    </bk>
    <bk>
      <extLst>
        <ext uri="{3e2802c4-a4d2-4d8b-9148-e3be6c30e623}">
          <xlrd:rvb i="2043"/>
        </ext>
      </extLst>
    </bk>
    <bk>
      <extLst>
        <ext uri="{3e2802c4-a4d2-4d8b-9148-e3be6c30e623}">
          <xlrd:rvb i="2046"/>
        </ext>
      </extLst>
    </bk>
    <bk>
      <extLst>
        <ext uri="{3e2802c4-a4d2-4d8b-9148-e3be6c30e623}">
          <xlrd:rvb i="2049"/>
        </ext>
      </extLst>
    </bk>
    <bk>
      <extLst>
        <ext uri="{3e2802c4-a4d2-4d8b-9148-e3be6c30e623}">
          <xlrd:rvb i="2052"/>
        </ext>
      </extLst>
    </bk>
    <bk>
      <extLst>
        <ext uri="{3e2802c4-a4d2-4d8b-9148-e3be6c30e623}">
          <xlrd:rvb i="2055"/>
        </ext>
      </extLst>
    </bk>
    <bk>
      <extLst>
        <ext uri="{3e2802c4-a4d2-4d8b-9148-e3be6c30e623}">
          <xlrd:rvb i="2058"/>
        </ext>
      </extLst>
    </bk>
    <bk>
      <extLst>
        <ext uri="{3e2802c4-a4d2-4d8b-9148-e3be6c30e623}">
          <xlrd:rvb i="2061"/>
        </ext>
      </extLst>
    </bk>
    <bk>
      <extLst>
        <ext uri="{3e2802c4-a4d2-4d8b-9148-e3be6c30e623}">
          <xlrd:rvb i="2064"/>
        </ext>
      </extLst>
    </bk>
    <bk>
      <extLst>
        <ext uri="{3e2802c4-a4d2-4d8b-9148-e3be6c30e623}">
          <xlrd:rvb i="2067"/>
        </ext>
      </extLst>
    </bk>
    <bk>
      <extLst>
        <ext uri="{3e2802c4-a4d2-4d8b-9148-e3be6c30e623}">
          <xlrd:rvb i="2070"/>
        </ext>
      </extLst>
    </bk>
    <bk>
      <extLst>
        <ext uri="{3e2802c4-a4d2-4d8b-9148-e3be6c30e623}">
          <xlrd:rvb i="2073"/>
        </ext>
      </extLst>
    </bk>
    <bk>
      <extLst>
        <ext uri="{3e2802c4-a4d2-4d8b-9148-e3be6c30e623}">
          <xlrd:rvb i="2076"/>
        </ext>
      </extLst>
    </bk>
    <bk>
      <extLst>
        <ext uri="{3e2802c4-a4d2-4d8b-9148-e3be6c30e623}">
          <xlrd:rvb i="2079"/>
        </ext>
      </extLst>
    </bk>
    <bk>
      <extLst>
        <ext uri="{3e2802c4-a4d2-4d8b-9148-e3be6c30e623}">
          <xlrd:rvb i="2082"/>
        </ext>
      </extLst>
    </bk>
    <bk>
      <extLst>
        <ext uri="{3e2802c4-a4d2-4d8b-9148-e3be6c30e623}">
          <xlrd:rvb i="2085"/>
        </ext>
      </extLst>
    </bk>
    <bk>
      <extLst>
        <ext uri="{3e2802c4-a4d2-4d8b-9148-e3be6c30e623}">
          <xlrd:rvb i="2088"/>
        </ext>
      </extLst>
    </bk>
    <bk>
      <extLst>
        <ext uri="{3e2802c4-a4d2-4d8b-9148-e3be6c30e623}">
          <xlrd:rvb i="2091"/>
        </ext>
      </extLst>
    </bk>
    <bk>
      <extLst>
        <ext uri="{3e2802c4-a4d2-4d8b-9148-e3be6c30e623}">
          <xlrd:rvb i="2094"/>
        </ext>
      </extLst>
    </bk>
    <bk>
      <extLst>
        <ext uri="{3e2802c4-a4d2-4d8b-9148-e3be6c30e623}">
          <xlrd:rvb i="2097"/>
        </ext>
      </extLst>
    </bk>
    <bk>
      <extLst>
        <ext uri="{3e2802c4-a4d2-4d8b-9148-e3be6c30e623}">
          <xlrd:rvb i="2100"/>
        </ext>
      </extLst>
    </bk>
    <bk>
      <extLst>
        <ext uri="{3e2802c4-a4d2-4d8b-9148-e3be6c30e623}">
          <xlrd:rvb i="2103"/>
        </ext>
      </extLst>
    </bk>
    <bk>
      <extLst>
        <ext uri="{3e2802c4-a4d2-4d8b-9148-e3be6c30e623}">
          <xlrd:rvb i="2106"/>
        </ext>
      </extLst>
    </bk>
    <bk>
      <extLst>
        <ext uri="{3e2802c4-a4d2-4d8b-9148-e3be6c30e623}">
          <xlrd:rvb i="2109"/>
        </ext>
      </extLst>
    </bk>
    <bk>
      <extLst>
        <ext uri="{3e2802c4-a4d2-4d8b-9148-e3be6c30e623}">
          <xlrd:rvb i="2112"/>
        </ext>
      </extLst>
    </bk>
    <bk>
      <extLst>
        <ext uri="{3e2802c4-a4d2-4d8b-9148-e3be6c30e623}">
          <xlrd:rvb i="2115"/>
        </ext>
      </extLst>
    </bk>
    <bk>
      <extLst>
        <ext uri="{3e2802c4-a4d2-4d8b-9148-e3be6c30e623}">
          <xlrd:rvb i="2118"/>
        </ext>
      </extLst>
    </bk>
    <bk>
      <extLst>
        <ext uri="{3e2802c4-a4d2-4d8b-9148-e3be6c30e623}">
          <xlrd:rvb i="2121"/>
        </ext>
      </extLst>
    </bk>
    <bk>
      <extLst>
        <ext uri="{3e2802c4-a4d2-4d8b-9148-e3be6c30e623}">
          <xlrd:rvb i="2124"/>
        </ext>
      </extLst>
    </bk>
    <bk>
      <extLst>
        <ext uri="{3e2802c4-a4d2-4d8b-9148-e3be6c30e623}">
          <xlrd:rvb i="2127"/>
        </ext>
      </extLst>
    </bk>
    <bk>
      <extLst>
        <ext uri="{3e2802c4-a4d2-4d8b-9148-e3be6c30e623}">
          <xlrd:rvb i="2130"/>
        </ext>
      </extLst>
    </bk>
    <bk>
      <extLst>
        <ext uri="{3e2802c4-a4d2-4d8b-9148-e3be6c30e623}">
          <xlrd:rvb i="2136"/>
        </ext>
      </extLst>
    </bk>
    <bk>
      <extLst>
        <ext uri="{3e2802c4-a4d2-4d8b-9148-e3be6c30e623}">
          <xlrd:rvb i="2139"/>
        </ext>
      </extLst>
    </bk>
    <bk>
      <extLst>
        <ext uri="{3e2802c4-a4d2-4d8b-9148-e3be6c30e623}">
          <xlrd:rvb i="2142"/>
        </ext>
      </extLst>
    </bk>
    <bk>
      <extLst>
        <ext uri="{3e2802c4-a4d2-4d8b-9148-e3be6c30e623}">
          <xlrd:rvb i="2145"/>
        </ext>
      </extLst>
    </bk>
    <bk>
      <extLst>
        <ext uri="{3e2802c4-a4d2-4d8b-9148-e3be6c30e623}">
          <xlrd:rvb i="2148"/>
        </ext>
      </extLst>
    </bk>
    <bk>
      <extLst>
        <ext uri="{3e2802c4-a4d2-4d8b-9148-e3be6c30e623}">
          <xlrd:rvb i="2151"/>
        </ext>
      </extLst>
    </bk>
    <bk>
      <extLst>
        <ext uri="{3e2802c4-a4d2-4d8b-9148-e3be6c30e623}">
          <xlrd:rvb i="2154"/>
        </ext>
      </extLst>
    </bk>
    <bk>
      <extLst>
        <ext uri="{3e2802c4-a4d2-4d8b-9148-e3be6c30e623}">
          <xlrd:rvb i="2157"/>
        </ext>
      </extLst>
    </bk>
    <bk>
      <extLst>
        <ext uri="{3e2802c4-a4d2-4d8b-9148-e3be6c30e623}">
          <xlrd:rvb i="2160"/>
        </ext>
      </extLst>
    </bk>
    <bk>
      <extLst>
        <ext uri="{3e2802c4-a4d2-4d8b-9148-e3be6c30e623}">
          <xlrd:rvb i="2163"/>
        </ext>
      </extLst>
    </bk>
    <bk>
      <extLst>
        <ext uri="{3e2802c4-a4d2-4d8b-9148-e3be6c30e623}">
          <xlrd:rvb i="2166"/>
        </ext>
      </extLst>
    </bk>
    <bk>
      <extLst>
        <ext uri="{3e2802c4-a4d2-4d8b-9148-e3be6c30e623}">
          <xlrd:rvb i="2169"/>
        </ext>
      </extLst>
    </bk>
    <bk>
      <extLst>
        <ext uri="{3e2802c4-a4d2-4d8b-9148-e3be6c30e623}">
          <xlrd:rvb i="2172"/>
        </ext>
      </extLst>
    </bk>
    <bk>
      <extLst>
        <ext uri="{3e2802c4-a4d2-4d8b-9148-e3be6c30e623}">
          <xlrd:rvb i="2175"/>
        </ext>
      </extLst>
    </bk>
    <bk>
      <extLst>
        <ext uri="{3e2802c4-a4d2-4d8b-9148-e3be6c30e623}">
          <xlrd:rvb i="2178"/>
        </ext>
      </extLst>
    </bk>
    <bk>
      <extLst>
        <ext uri="{3e2802c4-a4d2-4d8b-9148-e3be6c30e623}">
          <xlrd:rvb i="2181"/>
        </ext>
      </extLst>
    </bk>
    <bk>
      <extLst>
        <ext uri="{3e2802c4-a4d2-4d8b-9148-e3be6c30e623}">
          <xlrd:rvb i="2184"/>
        </ext>
      </extLst>
    </bk>
    <bk>
      <extLst>
        <ext uri="{3e2802c4-a4d2-4d8b-9148-e3be6c30e623}">
          <xlrd:rvb i="2187"/>
        </ext>
      </extLst>
    </bk>
    <bk>
      <extLst>
        <ext uri="{3e2802c4-a4d2-4d8b-9148-e3be6c30e623}">
          <xlrd:rvb i="2193"/>
        </ext>
      </extLst>
    </bk>
    <bk>
      <extLst>
        <ext uri="{3e2802c4-a4d2-4d8b-9148-e3be6c30e623}">
          <xlrd:rvb i="2196"/>
        </ext>
      </extLst>
    </bk>
    <bk>
      <extLst>
        <ext uri="{3e2802c4-a4d2-4d8b-9148-e3be6c30e623}">
          <xlrd:rvb i="2199"/>
        </ext>
      </extLst>
    </bk>
    <bk>
      <extLst>
        <ext uri="{3e2802c4-a4d2-4d8b-9148-e3be6c30e623}">
          <xlrd:rvb i="2202"/>
        </ext>
      </extLst>
    </bk>
    <bk>
      <extLst>
        <ext uri="{3e2802c4-a4d2-4d8b-9148-e3be6c30e623}">
          <xlrd:rvb i="2205"/>
        </ext>
      </extLst>
    </bk>
    <bk>
      <extLst>
        <ext uri="{3e2802c4-a4d2-4d8b-9148-e3be6c30e623}">
          <xlrd:rvb i="2208"/>
        </ext>
      </extLst>
    </bk>
    <bk>
      <extLst>
        <ext uri="{3e2802c4-a4d2-4d8b-9148-e3be6c30e623}">
          <xlrd:rvb i="2211"/>
        </ext>
      </extLst>
    </bk>
    <bk>
      <extLst>
        <ext uri="{3e2802c4-a4d2-4d8b-9148-e3be6c30e623}">
          <xlrd:rvb i="2214"/>
        </ext>
      </extLst>
    </bk>
    <bk>
      <extLst>
        <ext uri="{3e2802c4-a4d2-4d8b-9148-e3be6c30e623}">
          <xlrd:rvb i="2217"/>
        </ext>
      </extLst>
    </bk>
    <bk>
      <extLst>
        <ext uri="{3e2802c4-a4d2-4d8b-9148-e3be6c30e623}">
          <xlrd:rvb i="2220"/>
        </ext>
      </extLst>
    </bk>
    <bk>
      <extLst>
        <ext uri="{3e2802c4-a4d2-4d8b-9148-e3be6c30e623}">
          <xlrd:rvb i="2223"/>
        </ext>
      </extLst>
    </bk>
    <bk>
      <extLst>
        <ext uri="{3e2802c4-a4d2-4d8b-9148-e3be6c30e623}">
          <xlrd:rvb i="2229"/>
        </ext>
      </extLst>
    </bk>
    <bk>
      <extLst>
        <ext uri="{3e2802c4-a4d2-4d8b-9148-e3be6c30e623}">
          <xlrd:rvb i="2232"/>
        </ext>
      </extLst>
    </bk>
    <bk>
      <extLst>
        <ext uri="{3e2802c4-a4d2-4d8b-9148-e3be6c30e623}">
          <xlrd:rvb i="2235"/>
        </ext>
      </extLst>
    </bk>
    <bk>
      <extLst>
        <ext uri="{3e2802c4-a4d2-4d8b-9148-e3be6c30e623}">
          <xlrd:rvb i="2238"/>
        </ext>
      </extLst>
    </bk>
    <bk>
      <extLst>
        <ext uri="{3e2802c4-a4d2-4d8b-9148-e3be6c30e623}">
          <xlrd:rvb i="2241"/>
        </ext>
      </extLst>
    </bk>
    <bk>
      <extLst>
        <ext uri="{3e2802c4-a4d2-4d8b-9148-e3be6c30e623}">
          <xlrd:rvb i="2244"/>
        </ext>
      </extLst>
    </bk>
    <bk>
      <extLst>
        <ext uri="{3e2802c4-a4d2-4d8b-9148-e3be6c30e623}">
          <xlrd:rvb i="2247"/>
        </ext>
      </extLst>
    </bk>
    <bk>
      <extLst>
        <ext uri="{3e2802c4-a4d2-4d8b-9148-e3be6c30e623}">
          <xlrd:rvb i="2250"/>
        </ext>
      </extLst>
    </bk>
    <bk>
      <extLst>
        <ext uri="{3e2802c4-a4d2-4d8b-9148-e3be6c30e623}">
          <xlrd:rvb i="2253"/>
        </ext>
      </extLst>
    </bk>
    <bk>
      <extLst>
        <ext uri="{3e2802c4-a4d2-4d8b-9148-e3be6c30e623}">
          <xlrd:rvb i="2256"/>
        </ext>
      </extLst>
    </bk>
    <bk>
      <extLst>
        <ext uri="{3e2802c4-a4d2-4d8b-9148-e3be6c30e623}">
          <xlrd:rvb i="2262"/>
        </ext>
      </extLst>
    </bk>
    <bk>
      <extLst>
        <ext uri="{3e2802c4-a4d2-4d8b-9148-e3be6c30e623}">
          <xlrd:rvb i="2265"/>
        </ext>
      </extLst>
    </bk>
    <bk>
      <extLst>
        <ext uri="{3e2802c4-a4d2-4d8b-9148-e3be6c30e623}">
          <xlrd:rvb i="2268"/>
        </ext>
      </extLst>
    </bk>
    <bk>
      <extLst>
        <ext uri="{3e2802c4-a4d2-4d8b-9148-e3be6c30e623}">
          <xlrd:rvb i="2271"/>
        </ext>
      </extLst>
    </bk>
    <bk>
      <extLst>
        <ext uri="{3e2802c4-a4d2-4d8b-9148-e3be6c30e623}">
          <xlrd:rvb i="2274"/>
        </ext>
      </extLst>
    </bk>
    <bk>
      <extLst>
        <ext uri="{3e2802c4-a4d2-4d8b-9148-e3be6c30e623}">
          <xlrd:rvb i="2277"/>
        </ext>
      </extLst>
    </bk>
    <bk>
      <extLst>
        <ext uri="{3e2802c4-a4d2-4d8b-9148-e3be6c30e623}">
          <xlrd:rvb i="2280"/>
        </ext>
      </extLst>
    </bk>
    <bk>
      <extLst>
        <ext uri="{3e2802c4-a4d2-4d8b-9148-e3be6c30e623}">
          <xlrd:rvb i="2283"/>
        </ext>
      </extLst>
    </bk>
    <bk>
      <extLst>
        <ext uri="{3e2802c4-a4d2-4d8b-9148-e3be6c30e623}">
          <xlrd:rvb i="2286"/>
        </ext>
      </extLst>
    </bk>
    <bk>
      <extLst>
        <ext uri="{3e2802c4-a4d2-4d8b-9148-e3be6c30e623}">
          <xlrd:rvb i="2289"/>
        </ext>
      </extLst>
    </bk>
    <bk>
      <extLst>
        <ext uri="{3e2802c4-a4d2-4d8b-9148-e3be6c30e623}">
          <xlrd:rvb i="2292"/>
        </ext>
      </extLst>
    </bk>
    <bk>
      <extLst>
        <ext uri="{3e2802c4-a4d2-4d8b-9148-e3be6c30e623}">
          <xlrd:rvb i="2295"/>
        </ext>
      </extLst>
    </bk>
    <bk>
      <extLst>
        <ext uri="{3e2802c4-a4d2-4d8b-9148-e3be6c30e623}">
          <xlrd:rvb i="2298"/>
        </ext>
      </extLst>
    </bk>
    <bk>
      <extLst>
        <ext uri="{3e2802c4-a4d2-4d8b-9148-e3be6c30e623}">
          <xlrd:rvb i="2301"/>
        </ext>
      </extLst>
    </bk>
    <bk>
      <extLst>
        <ext uri="{3e2802c4-a4d2-4d8b-9148-e3be6c30e623}">
          <xlrd:rvb i="2304"/>
        </ext>
      </extLst>
    </bk>
    <bk>
      <extLst>
        <ext uri="{3e2802c4-a4d2-4d8b-9148-e3be6c30e623}">
          <xlrd:rvb i="2307"/>
        </ext>
      </extLst>
    </bk>
    <bk>
      <extLst>
        <ext uri="{3e2802c4-a4d2-4d8b-9148-e3be6c30e623}">
          <xlrd:rvb i="2310"/>
        </ext>
      </extLst>
    </bk>
    <bk>
      <extLst>
        <ext uri="{3e2802c4-a4d2-4d8b-9148-e3be6c30e623}">
          <xlrd:rvb i="2313"/>
        </ext>
      </extLst>
    </bk>
    <bk>
      <extLst>
        <ext uri="{3e2802c4-a4d2-4d8b-9148-e3be6c30e623}">
          <xlrd:rvb i="2316"/>
        </ext>
      </extLst>
    </bk>
    <bk>
      <extLst>
        <ext uri="{3e2802c4-a4d2-4d8b-9148-e3be6c30e623}">
          <xlrd:rvb i="2319"/>
        </ext>
      </extLst>
    </bk>
    <bk>
      <extLst>
        <ext uri="{3e2802c4-a4d2-4d8b-9148-e3be6c30e623}">
          <xlrd:rvb i="2322"/>
        </ext>
      </extLst>
    </bk>
    <bk>
      <extLst>
        <ext uri="{3e2802c4-a4d2-4d8b-9148-e3be6c30e623}">
          <xlrd:rvb i="2325"/>
        </ext>
      </extLst>
    </bk>
    <bk>
      <extLst>
        <ext uri="{3e2802c4-a4d2-4d8b-9148-e3be6c30e623}">
          <xlrd:rvb i="2328"/>
        </ext>
      </extLst>
    </bk>
    <bk>
      <extLst>
        <ext uri="{3e2802c4-a4d2-4d8b-9148-e3be6c30e623}">
          <xlrd:rvb i="2331"/>
        </ext>
      </extLst>
    </bk>
    <bk>
      <extLst>
        <ext uri="{3e2802c4-a4d2-4d8b-9148-e3be6c30e623}">
          <xlrd:rvb i="2334"/>
        </ext>
      </extLst>
    </bk>
    <bk>
      <extLst>
        <ext uri="{3e2802c4-a4d2-4d8b-9148-e3be6c30e623}">
          <xlrd:rvb i="2337"/>
        </ext>
      </extLst>
    </bk>
    <bk>
      <extLst>
        <ext uri="{3e2802c4-a4d2-4d8b-9148-e3be6c30e623}">
          <xlrd:rvb i="2340"/>
        </ext>
      </extLst>
    </bk>
    <bk>
      <extLst>
        <ext uri="{3e2802c4-a4d2-4d8b-9148-e3be6c30e623}">
          <xlrd:rvb i="2346"/>
        </ext>
      </extLst>
    </bk>
    <bk>
      <extLst>
        <ext uri="{3e2802c4-a4d2-4d8b-9148-e3be6c30e623}">
          <xlrd:rvb i="2349"/>
        </ext>
      </extLst>
    </bk>
    <bk>
      <extLst>
        <ext uri="{3e2802c4-a4d2-4d8b-9148-e3be6c30e623}">
          <xlrd:rvb i="2352"/>
        </ext>
      </extLst>
    </bk>
    <bk>
      <extLst>
        <ext uri="{3e2802c4-a4d2-4d8b-9148-e3be6c30e623}">
          <xlrd:rvb i="2355"/>
        </ext>
      </extLst>
    </bk>
    <bk>
      <extLst>
        <ext uri="{3e2802c4-a4d2-4d8b-9148-e3be6c30e623}">
          <xlrd:rvb i="2358"/>
        </ext>
      </extLst>
    </bk>
    <bk>
      <extLst>
        <ext uri="{3e2802c4-a4d2-4d8b-9148-e3be6c30e623}">
          <xlrd:rvb i="2361"/>
        </ext>
      </extLst>
    </bk>
    <bk>
      <extLst>
        <ext uri="{3e2802c4-a4d2-4d8b-9148-e3be6c30e623}">
          <xlrd:rvb i="2364"/>
        </ext>
      </extLst>
    </bk>
    <bk>
      <extLst>
        <ext uri="{3e2802c4-a4d2-4d8b-9148-e3be6c30e623}">
          <xlrd:rvb i="2367"/>
        </ext>
      </extLst>
    </bk>
    <bk>
      <extLst>
        <ext uri="{3e2802c4-a4d2-4d8b-9148-e3be6c30e623}">
          <xlrd:rvb i="2370"/>
        </ext>
      </extLst>
    </bk>
    <bk>
      <extLst>
        <ext uri="{3e2802c4-a4d2-4d8b-9148-e3be6c30e623}">
          <xlrd:rvb i="2373"/>
        </ext>
      </extLst>
    </bk>
    <bk>
      <extLst>
        <ext uri="{3e2802c4-a4d2-4d8b-9148-e3be6c30e623}">
          <xlrd:rvb i="2376"/>
        </ext>
      </extLst>
    </bk>
    <bk>
      <extLst>
        <ext uri="{3e2802c4-a4d2-4d8b-9148-e3be6c30e623}">
          <xlrd:rvb i="2379"/>
        </ext>
      </extLst>
    </bk>
    <bk>
      <extLst>
        <ext uri="{3e2802c4-a4d2-4d8b-9148-e3be6c30e623}">
          <xlrd:rvb i="2382"/>
        </ext>
      </extLst>
    </bk>
    <bk>
      <extLst>
        <ext uri="{3e2802c4-a4d2-4d8b-9148-e3be6c30e623}">
          <xlrd:rvb i="2385"/>
        </ext>
      </extLst>
    </bk>
    <bk>
      <extLst>
        <ext uri="{3e2802c4-a4d2-4d8b-9148-e3be6c30e623}">
          <xlrd:rvb i="2388"/>
        </ext>
      </extLst>
    </bk>
    <bk>
      <extLst>
        <ext uri="{3e2802c4-a4d2-4d8b-9148-e3be6c30e623}">
          <xlrd:rvb i="2391"/>
        </ext>
      </extLst>
    </bk>
    <bk>
      <extLst>
        <ext uri="{3e2802c4-a4d2-4d8b-9148-e3be6c30e623}">
          <xlrd:rvb i="2394"/>
        </ext>
      </extLst>
    </bk>
    <bk>
      <extLst>
        <ext uri="{3e2802c4-a4d2-4d8b-9148-e3be6c30e623}">
          <xlrd:rvb i="2397"/>
        </ext>
      </extLst>
    </bk>
    <bk>
      <extLst>
        <ext uri="{3e2802c4-a4d2-4d8b-9148-e3be6c30e623}">
          <xlrd:rvb i="2400"/>
        </ext>
      </extLst>
    </bk>
    <bk>
      <extLst>
        <ext uri="{3e2802c4-a4d2-4d8b-9148-e3be6c30e623}">
          <xlrd:rvb i="2403"/>
        </ext>
      </extLst>
    </bk>
    <bk>
      <extLst>
        <ext uri="{3e2802c4-a4d2-4d8b-9148-e3be6c30e623}">
          <xlrd:rvb i="2406"/>
        </ext>
      </extLst>
    </bk>
    <bk>
      <extLst>
        <ext uri="{3e2802c4-a4d2-4d8b-9148-e3be6c30e623}">
          <xlrd:rvb i="2409"/>
        </ext>
      </extLst>
    </bk>
    <bk>
      <extLst>
        <ext uri="{3e2802c4-a4d2-4d8b-9148-e3be6c30e623}">
          <xlrd:rvb i="2412"/>
        </ext>
      </extLst>
    </bk>
    <bk>
      <extLst>
        <ext uri="{3e2802c4-a4d2-4d8b-9148-e3be6c30e623}">
          <xlrd:rvb i="2415"/>
        </ext>
      </extLst>
    </bk>
    <bk>
      <extLst>
        <ext uri="{3e2802c4-a4d2-4d8b-9148-e3be6c30e623}">
          <xlrd:rvb i="2418"/>
        </ext>
      </extLst>
    </bk>
    <bk>
      <extLst>
        <ext uri="{3e2802c4-a4d2-4d8b-9148-e3be6c30e623}">
          <xlrd:rvb i="2421"/>
        </ext>
      </extLst>
    </bk>
    <bk>
      <extLst>
        <ext uri="{3e2802c4-a4d2-4d8b-9148-e3be6c30e623}">
          <xlrd:rvb i="2424"/>
        </ext>
      </extLst>
    </bk>
    <bk>
      <extLst>
        <ext uri="{3e2802c4-a4d2-4d8b-9148-e3be6c30e623}">
          <xlrd:rvb i="2427"/>
        </ext>
      </extLst>
    </bk>
    <bk>
      <extLst>
        <ext uri="{3e2802c4-a4d2-4d8b-9148-e3be6c30e623}">
          <xlrd:rvb i="2430"/>
        </ext>
      </extLst>
    </bk>
    <bk>
      <extLst>
        <ext uri="{3e2802c4-a4d2-4d8b-9148-e3be6c30e623}">
          <xlrd:rvb i="2433"/>
        </ext>
      </extLst>
    </bk>
    <bk>
      <extLst>
        <ext uri="{3e2802c4-a4d2-4d8b-9148-e3be6c30e623}">
          <xlrd:rvb i="2436"/>
        </ext>
      </extLst>
    </bk>
    <bk>
      <extLst>
        <ext uri="{3e2802c4-a4d2-4d8b-9148-e3be6c30e623}">
          <xlrd:rvb i="2439"/>
        </ext>
      </extLst>
    </bk>
    <bk>
      <extLst>
        <ext uri="{3e2802c4-a4d2-4d8b-9148-e3be6c30e623}">
          <xlrd:rvb i="2442"/>
        </ext>
      </extLst>
    </bk>
    <bk>
      <extLst>
        <ext uri="{3e2802c4-a4d2-4d8b-9148-e3be6c30e623}">
          <xlrd:rvb i="2445"/>
        </ext>
      </extLst>
    </bk>
    <bk>
      <extLst>
        <ext uri="{3e2802c4-a4d2-4d8b-9148-e3be6c30e623}">
          <xlrd:rvb i="2448"/>
        </ext>
      </extLst>
    </bk>
    <bk>
      <extLst>
        <ext uri="{3e2802c4-a4d2-4d8b-9148-e3be6c30e623}">
          <xlrd:rvb i="2451"/>
        </ext>
      </extLst>
    </bk>
    <bk>
      <extLst>
        <ext uri="{3e2802c4-a4d2-4d8b-9148-e3be6c30e623}">
          <xlrd:rvb i="2454"/>
        </ext>
      </extLst>
    </bk>
    <bk>
      <extLst>
        <ext uri="{3e2802c4-a4d2-4d8b-9148-e3be6c30e623}">
          <xlrd:rvb i="2457"/>
        </ext>
      </extLst>
    </bk>
    <bk>
      <extLst>
        <ext uri="{3e2802c4-a4d2-4d8b-9148-e3be6c30e623}">
          <xlrd:rvb i="2460"/>
        </ext>
      </extLst>
    </bk>
    <bk>
      <extLst>
        <ext uri="{3e2802c4-a4d2-4d8b-9148-e3be6c30e623}">
          <xlrd:rvb i="2463"/>
        </ext>
      </extLst>
    </bk>
    <bk>
      <extLst>
        <ext uri="{3e2802c4-a4d2-4d8b-9148-e3be6c30e623}">
          <xlrd:rvb i="2466"/>
        </ext>
      </extLst>
    </bk>
    <bk>
      <extLst>
        <ext uri="{3e2802c4-a4d2-4d8b-9148-e3be6c30e623}">
          <xlrd:rvb i="2469"/>
        </ext>
      </extLst>
    </bk>
    <bk>
      <extLst>
        <ext uri="{3e2802c4-a4d2-4d8b-9148-e3be6c30e623}">
          <xlrd:rvb i="2472"/>
        </ext>
      </extLst>
    </bk>
    <bk>
      <extLst>
        <ext uri="{3e2802c4-a4d2-4d8b-9148-e3be6c30e623}">
          <xlrd:rvb i="2475"/>
        </ext>
      </extLst>
    </bk>
    <bk>
      <extLst>
        <ext uri="{3e2802c4-a4d2-4d8b-9148-e3be6c30e623}">
          <xlrd:rvb i="2478"/>
        </ext>
      </extLst>
    </bk>
    <bk>
      <extLst>
        <ext uri="{3e2802c4-a4d2-4d8b-9148-e3be6c30e623}">
          <xlrd:rvb i="2481"/>
        </ext>
      </extLst>
    </bk>
    <bk>
      <extLst>
        <ext uri="{3e2802c4-a4d2-4d8b-9148-e3be6c30e623}">
          <xlrd:rvb i="2484"/>
        </ext>
      </extLst>
    </bk>
    <bk>
      <extLst>
        <ext uri="{3e2802c4-a4d2-4d8b-9148-e3be6c30e623}">
          <xlrd:rvb i="2487"/>
        </ext>
      </extLst>
    </bk>
    <bk>
      <extLst>
        <ext uri="{3e2802c4-a4d2-4d8b-9148-e3be6c30e623}">
          <xlrd:rvb i="2490"/>
        </ext>
      </extLst>
    </bk>
    <bk>
      <extLst>
        <ext uri="{3e2802c4-a4d2-4d8b-9148-e3be6c30e623}">
          <xlrd:rvb i="2493"/>
        </ext>
      </extLst>
    </bk>
    <bk>
      <extLst>
        <ext uri="{3e2802c4-a4d2-4d8b-9148-e3be6c30e623}">
          <xlrd:rvb i="2496"/>
        </ext>
      </extLst>
    </bk>
    <bk>
      <extLst>
        <ext uri="{3e2802c4-a4d2-4d8b-9148-e3be6c30e623}">
          <xlrd:rvb i="2499"/>
        </ext>
      </extLst>
    </bk>
    <bk>
      <extLst>
        <ext uri="{3e2802c4-a4d2-4d8b-9148-e3be6c30e623}">
          <xlrd:rvb i="2502"/>
        </ext>
      </extLst>
    </bk>
    <bk>
      <extLst>
        <ext uri="{3e2802c4-a4d2-4d8b-9148-e3be6c30e623}">
          <xlrd:rvb i="2505"/>
        </ext>
      </extLst>
    </bk>
    <bk>
      <extLst>
        <ext uri="{3e2802c4-a4d2-4d8b-9148-e3be6c30e623}">
          <xlrd:rvb i="2508"/>
        </ext>
      </extLst>
    </bk>
    <bk>
      <extLst>
        <ext uri="{3e2802c4-a4d2-4d8b-9148-e3be6c30e623}">
          <xlrd:rvb i="2511"/>
        </ext>
      </extLst>
    </bk>
    <bk>
      <extLst>
        <ext uri="{3e2802c4-a4d2-4d8b-9148-e3be6c30e623}">
          <xlrd:rvb i="2514"/>
        </ext>
      </extLst>
    </bk>
    <bk>
      <extLst>
        <ext uri="{3e2802c4-a4d2-4d8b-9148-e3be6c30e623}">
          <xlrd:rvb i="2517"/>
        </ext>
      </extLst>
    </bk>
    <bk>
      <extLst>
        <ext uri="{3e2802c4-a4d2-4d8b-9148-e3be6c30e623}">
          <xlrd:rvb i="2520"/>
        </ext>
      </extLst>
    </bk>
    <bk>
      <extLst>
        <ext uri="{3e2802c4-a4d2-4d8b-9148-e3be6c30e623}">
          <xlrd:rvb i="2523"/>
        </ext>
      </extLst>
    </bk>
    <bk>
      <extLst>
        <ext uri="{3e2802c4-a4d2-4d8b-9148-e3be6c30e623}">
          <xlrd:rvb i="2526"/>
        </ext>
      </extLst>
    </bk>
    <bk>
      <extLst>
        <ext uri="{3e2802c4-a4d2-4d8b-9148-e3be6c30e623}">
          <xlrd:rvb i="2529"/>
        </ext>
      </extLst>
    </bk>
    <bk>
      <extLst>
        <ext uri="{3e2802c4-a4d2-4d8b-9148-e3be6c30e623}">
          <xlrd:rvb i="2532"/>
        </ext>
      </extLst>
    </bk>
    <bk>
      <extLst>
        <ext uri="{3e2802c4-a4d2-4d8b-9148-e3be6c30e623}">
          <xlrd:rvb i="2535"/>
        </ext>
      </extLst>
    </bk>
    <bk>
      <extLst>
        <ext uri="{3e2802c4-a4d2-4d8b-9148-e3be6c30e623}">
          <xlrd:rvb i="2538"/>
        </ext>
      </extLst>
    </bk>
    <bk>
      <extLst>
        <ext uri="{3e2802c4-a4d2-4d8b-9148-e3be6c30e623}">
          <xlrd:rvb i="2541"/>
        </ext>
      </extLst>
    </bk>
    <bk>
      <extLst>
        <ext uri="{3e2802c4-a4d2-4d8b-9148-e3be6c30e623}">
          <xlrd:rvb i="2544"/>
        </ext>
      </extLst>
    </bk>
    <bk>
      <extLst>
        <ext uri="{3e2802c4-a4d2-4d8b-9148-e3be6c30e623}">
          <xlrd:rvb i="2547"/>
        </ext>
      </extLst>
    </bk>
    <bk>
      <extLst>
        <ext uri="{3e2802c4-a4d2-4d8b-9148-e3be6c30e623}">
          <xlrd:rvb i="2550"/>
        </ext>
      </extLst>
    </bk>
    <bk>
      <extLst>
        <ext uri="{3e2802c4-a4d2-4d8b-9148-e3be6c30e623}">
          <xlrd:rvb i="2553"/>
        </ext>
      </extLst>
    </bk>
    <bk>
      <extLst>
        <ext uri="{3e2802c4-a4d2-4d8b-9148-e3be6c30e623}">
          <xlrd:rvb i="2556"/>
        </ext>
      </extLst>
    </bk>
    <bk>
      <extLst>
        <ext uri="{3e2802c4-a4d2-4d8b-9148-e3be6c30e623}">
          <xlrd:rvb i="2559"/>
        </ext>
      </extLst>
    </bk>
    <bk>
      <extLst>
        <ext uri="{3e2802c4-a4d2-4d8b-9148-e3be6c30e623}">
          <xlrd:rvb i="2562"/>
        </ext>
      </extLst>
    </bk>
    <bk>
      <extLst>
        <ext uri="{3e2802c4-a4d2-4d8b-9148-e3be6c30e623}">
          <xlrd:rvb i="2565"/>
        </ext>
      </extLst>
    </bk>
    <bk>
      <extLst>
        <ext uri="{3e2802c4-a4d2-4d8b-9148-e3be6c30e623}">
          <xlrd:rvb i="2568"/>
        </ext>
      </extLst>
    </bk>
    <bk>
      <extLst>
        <ext uri="{3e2802c4-a4d2-4d8b-9148-e3be6c30e623}">
          <xlrd:rvb i="2571"/>
        </ext>
      </extLst>
    </bk>
    <bk>
      <extLst>
        <ext uri="{3e2802c4-a4d2-4d8b-9148-e3be6c30e623}">
          <xlrd:rvb i="2574"/>
        </ext>
      </extLst>
    </bk>
    <bk>
      <extLst>
        <ext uri="{3e2802c4-a4d2-4d8b-9148-e3be6c30e623}">
          <xlrd:rvb i="2577"/>
        </ext>
      </extLst>
    </bk>
    <bk>
      <extLst>
        <ext uri="{3e2802c4-a4d2-4d8b-9148-e3be6c30e623}">
          <xlrd:rvb i="2580"/>
        </ext>
      </extLst>
    </bk>
    <bk>
      <extLst>
        <ext uri="{3e2802c4-a4d2-4d8b-9148-e3be6c30e623}">
          <xlrd:rvb i="2583"/>
        </ext>
      </extLst>
    </bk>
    <bk>
      <extLst>
        <ext uri="{3e2802c4-a4d2-4d8b-9148-e3be6c30e623}">
          <xlrd:rvb i="2586"/>
        </ext>
      </extLst>
    </bk>
    <bk>
      <extLst>
        <ext uri="{3e2802c4-a4d2-4d8b-9148-e3be6c30e623}">
          <xlrd:rvb i="2589"/>
        </ext>
      </extLst>
    </bk>
    <bk>
      <extLst>
        <ext uri="{3e2802c4-a4d2-4d8b-9148-e3be6c30e623}">
          <xlrd:rvb i="2592"/>
        </ext>
      </extLst>
    </bk>
    <bk>
      <extLst>
        <ext uri="{3e2802c4-a4d2-4d8b-9148-e3be6c30e623}">
          <xlrd:rvb i="2595"/>
        </ext>
      </extLst>
    </bk>
    <bk>
      <extLst>
        <ext uri="{3e2802c4-a4d2-4d8b-9148-e3be6c30e623}">
          <xlrd:rvb i="2598"/>
        </ext>
      </extLst>
    </bk>
    <bk>
      <extLst>
        <ext uri="{3e2802c4-a4d2-4d8b-9148-e3be6c30e623}">
          <xlrd:rvb i="2601"/>
        </ext>
      </extLst>
    </bk>
    <bk>
      <extLst>
        <ext uri="{3e2802c4-a4d2-4d8b-9148-e3be6c30e623}">
          <xlrd:rvb i="2604"/>
        </ext>
      </extLst>
    </bk>
    <bk>
      <extLst>
        <ext uri="{3e2802c4-a4d2-4d8b-9148-e3be6c30e623}">
          <xlrd:rvb i="2607"/>
        </ext>
      </extLst>
    </bk>
    <bk>
      <extLst>
        <ext uri="{3e2802c4-a4d2-4d8b-9148-e3be6c30e623}">
          <xlrd:rvb i="2610"/>
        </ext>
      </extLst>
    </bk>
    <bk>
      <extLst>
        <ext uri="{3e2802c4-a4d2-4d8b-9148-e3be6c30e623}">
          <xlrd:rvb i="2613"/>
        </ext>
      </extLst>
    </bk>
    <bk>
      <extLst>
        <ext uri="{3e2802c4-a4d2-4d8b-9148-e3be6c30e623}">
          <xlrd:rvb i="2616"/>
        </ext>
      </extLst>
    </bk>
    <bk>
      <extLst>
        <ext uri="{3e2802c4-a4d2-4d8b-9148-e3be6c30e623}">
          <xlrd:rvb i="2619"/>
        </ext>
      </extLst>
    </bk>
    <bk>
      <extLst>
        <ext uri="{3e2802c4-a4d2-4d8b-9148-e3be6c30e623}">
          <xlrd:rvb i="2622"/>
        </ext>
      </extLst>
    </bk>
    <bk>
      <extLst>
        <ext uri="{3e2802c4-a4d2-4d8b-9148-e3be6c30e623}">
          <xlrd:rvb i="2625"/>
        </ext>
      </extLst>
    </bk>
    <bk>
      <extLst>
        <ext uri="{3e2802c4-a4d2-4d8b-9148-e3be6c30e623}">
          <xlrd:rvb i="2628"/>
        </ext>
      </extLst>
    </bk>
    <bk>
      <extLst>
        <ext uri="{3e2802c4-a4d2-4d8b-9148-e3be6c30e623}">
          <xlrd:rvb i="2631"/>
        </ext>
      </extLst>
    </bk>
    <bk>
      <extLst>
        <ext uri="{3e2802c4-a4d2-4d8b-9148-e3be6c30e623}">
          <xlrd:rvb i="2634"/>
        </ext>
      </extLst>
    </bk>
    <bk>
      <extLst>
        <ext uri="{3e2802c4-a4d2-4d8b-9148-e3be6c30e623}">
          <xlrd:rvb i="2637"/>
        </ext>
      </extLst>
    </bk>
    <bk>
      <extLst>
        <ext uri="{3e2802c4-a4d2-4d8b-9148-e3be6c30e623}">
          <xlrd:rvb i="2640"/>
        </ext>
      </extLst>
    </bk>
    <bk>
      <extLst>
        <ext uri="{3e2802c4-a4d2-4d8b-9148-e3be6c30e623}">
          <xlrd:rvb i="2643"/>
        </ext>
      </extLst>
    </bk>
    <bk>
      <extLst>
        <ext uri="{3e2802c4-a4d2-4d8b-9148-e3be6c30e623}">
          <xlrd:rvb i="2646"/>
        </ext>
      </extLst>
    </bk>
    <bk>
      <extLst>
        <ext uri="{3e2802c4-a4d2-4d8b-9148-e3be6c30e623}">
          <xlrd:rvb i="2649"/>
        </ext>
      </extLst>
    </bk>
    <bk>
      <extLst>
        <ext uri="{3e2802c4-a4d2-4d8b-9148-e3be6c30e623}">
          <xlrd:rvb i="2652"/>
        </ext>
      </extLst>
    </bk>
    <bk>
      <extLst>
        <ext uri="{3e2802c4-a4d2-4d8b-9148-e3be6c30e623}">
          <xlrd:rvb i="2655"/>
        </ext>
      </extLst>
    </bk>
    <bk>
      <extLst>
        <ext uri="{3e2802c4-a4d2-4d8b-9148-e3be6c30e623}">
          <xlrd:rvb i="2658"/>
        </ext>
      </extLst>
    </bk>
    <bk>
      <extLst>
        <ext uri="{3e2802c4-a4d2-4d8b-9148-e3be6c30e623}">
          <xlrd:rvb i="2661"/>
        </ext>
      </extLst>
    </bk>
    <bk>
      <extLst>
        <ext uri="{3e2802c4-a4d2-4d8b-9148-e3be6c30e623}">
          <xlrd:rvb i="2664"/>
        </ext>
      </extLst>
    </bk>
    <bk>
      <extLst>
        <ext uri="{3e2802c4-a4d2-4d8b-9148-e3be6c30e623}">
          <xlrd:rvb i="2667"/>
        </ext>
      </extLst>
    </bk>
    <bk>
      <extLst>
        <ext uri="{3e2802c4-a4d2-4d8b-9148-e3be6c30e623}">
          <xlrd:rvb i="2670"/>
        </ext>
      </extLst>
    </bk>
    <bk>
      <extLst>
        <ext uri="{3e2802c4-a4d2-4d8b-9148-e3be6c30e623}">
          <xlrd:rvb i="2673"/>
        </ext>
      </extLst>
    </bk>
    <bk>
      <extLst>
        <ext uri="{3e2802c4-a4d2-4d8b-9148-e3be6c30e623}">
          <xlrd:rvb i="2676"/>
        </ext>
      </extLst>
    </bk>
    <bk>
      <extLst>
        <ext uri="{3e2802c4-a4d2-4d8b-9148-e3be6c30e623}">
          <xlrd:rvb i="2679"/>
        </ext>
      </extLst>
    </bk>
    <bk>
      <extLst>
        <ext uri="{3e2802c4-a4d2-4d8b-9148-e3be6c30e623}">
          <xlrd:rvb i="2682"/>
        </ext>
      </extLst>
    </bk>
    <bk>
      <extLst>
        <ext uri="{3e2802c4-a4d2-4d8b-9148-e3be6c30e623}">
          <xlrd:rvb i="2685"/>
        </ext>
      </extLst>
    </bk>
    <bk>
      <extLst>
        <ext uri="{3e2802c4-a4d2-4d8b-9148-e3be6c30e623}">
          <xlrd:rvb i="2688"/>
        </ext>
      </extLst>
    </bk>
    <bk>
      <extLst>
        <ext uri="{3e2802c4-a4d2-4d8b-9148-e3be6c30e623}">
          <xlrd:rvb i="2691"/>
        </ext>
      </extLst>
    </bk>
    <bk>
      <extLst>
        <ext uri="{3e2802c4-a4d2-4d8b-9148-e3be6c30e623}">
          <xlrd:rvb i="2694"/>
        </ext>
      </extLst>
    </bk>
    <bk>
      <extLst>
        <ext uri="{3e2802c4-a4d2-4d8b-9148-e3be6c30e623}">
          <xlrd:rvb i="2697"/>
        </ext>
      </extLst>
    </bk>
    <bk>
      <extLst>
        <ext uri="{3e2802c4-a4d2-4d8b-9148-e3be6c30e623}">
          <xlrd:rvb i="2700"/>
        </ext>
      </extLst>
    </bk>
    <bk>
      <extLst>
        <ext uri="{3e2802c4-a4d2-4d8b-9148-e3be6c30e623}">
          <xlrd:rvb i="2703"/>
        </ext>
      </extLst>
    </bk>
    <bk>
      <extLst>
        <ext uri="{3e2802c4-a4d2-4d8b-9148-e3be6c30e623}">
          <xlrd:rvb i="2706"/>
        </ext>
      </extLst>
    </bk>
    <bk>
      <extLst>
        <ext uri="{3e2802c4-a4d2-4d8b-9148-e3be6c30e623}">
          <xlrd:rvb i="2709"/>
        </ext>
      </extLst>
    </bk>
    <bk>
      <extLst>
        <ext uri="{3e2802c4-a4d2-4d8b-9148-e3be6c30e623}">
          <xlrd:rvb i="2712"/>
        </ext>
      </extLst>
    </bk>
    <bk>
      <extLst>
        <ext uri="{3e2802c4-a4d2-4d8b-9148-e3be6c30e623}">
          <xlrd:rvb i="2718"/>
        </ext>
      </extLst>
    </bk>
    <bk>
      <extLst>
        <ext uri="{3e2802c4-a4d2-4d8b-9148-e3be6c30e623}">
          <xlrd:rvb i="2721"/>
        </ext>
      </extLst>
    </bk>
    <bk>
      <extLst>
        <ext uri="{3e2802c4-a4d2-4d8b-9148-e3be6c30e623}">
          <xlrd:rvb i="2724"/>
        </ext>
      </extLst>
    </bk>
    <bk>
      <extLst>
        <ext uri="{3e2802c4-a4d2-4d8b-9148-e3be6c30e623}">
          <xlrd:rvb i="2727"/>
        </ext>
      </extLst>
    </bk>
    <bk>
      <extLst>
        <ext uri="{3e2802c4-a4d2-4d8b-9148-e3be6c30e623}">
          <xlrd:rvb i="2730"/>
        </ext>
      </extLst>
    </bk>
    <bk>
      <extLst>
        <ext uri="{3e2802c4-a4d2-4d8b-9148-e3be6c30e623}">
          <xlrd:rvb i="2733"/>
        </ext>
      </extLst>
    </bk>
    <bk>
      <extLst>
        <ext uri="{3e2802c4-a4d2-4d8b-9148-e3be6c30e623}">
          <xlrd:rvb i="2736"/>
        </ext>
      </extLst>
    </bk>
    <bk>
      <extLst>
        <ext uri="{3e2802c4-a4d2-4d8b-9148-e3be6c30e623}">
          <xlrd:rvb i="2739"/>
        </ext>
      </extLst>
    </bk>
    <bk>
      <extLst>
        <ext uri="{3e2802c4-a4d2-4d8b-9148-e3be6c30e623}">
          <xlrd:rvb i="2742"/>
        </ext>
      </extLst>
    </bk>
    <bk>
      <extLst>
        <ext uri="{3e2802c4-a4d2-4d8b-9148-e3be6c30e623}">
          <xlrd:rvb i="2745"/>
        </ext>
      </extLst>
    </bk>
    <bk>
      <extLst>
        <ext uri="{3e2802c4-a4d2-4d8b-9148-e3be6c30e623}">
          <xlrd:rvb i="2748"/>
        </ext>
      </extLst>
    </bk>
    <bk>
      <extLst>
        <ext uri="{3e2802c4-a4d2-4d8b-9148-e3be6c30e623}">
          <xlrd:rvb i="2751"/>
        </ext>
      </extLst>
    </bk>
    <bk>
      <extLst>
        <ext uri="{3e2802c4-a4d2-4d8b-9148-e3be6c30e623}">
          <xlrd:rvb i="2754"/>
        </ext>
      </extLst>
    </bk>
    <bk>
      <extLst>
        <ext uri="{3e2802c4-a4d2-4d8b-9148-e3be6c30e623}">
          <xlrd:rvb i="2757"/>
        </ext>
      </extLst>
    </bk>
    <bk>
      <extLst>
        <ext uri="{3e2802c4-a4d2-4d8b-9148-e3be6c30e623}">
          <xlrd:rvb i="2760"/>
        </ext>
      </extLst>
    </bk>
    <bk>
      <extLst>
        <ext uri="{3e2802c4-a4d2-4d8b-9148-e3be6c30e623}">
          <xlrd:rvb i="2763"/>
        </ext>
      </extLst>
    </bk>
    <bk>
      <extLst>
        <ext uri="{3e2802c4-a4d2-4d8b-9148-e3be6c30e623}">
          <xlrd:rvb i="2766"/>
        </ext>
      </extLst>
    </bk>
    <bk>
      <extLst>
        <ext uri="{3e2802c4-a4d2-4d8b-9148-e3be6c30e623}">
          <xlrd:rvb i="2769"/>
        </ext>
      </extLst>
    </bk>
    <bk>
      <extLst>
        <ext uri="{3e2802c4-a4d2-4d8b-9148-e3be6c30e623}">
          <xlrd:rvb i="2772"/>
        </ext>
      </extLst>
    </bk>
    <bk>
      <extLst>
        <ext uri="{3e2802c4-a4d2-4d8b-9148-e3be6c30e623}">
          <xlrd:rvb i="2775"/>
        </ext>
      </extLst>
    </bk>
    <bk>
      <extLst>
        <ext uri="{3e2802c4-a4d2-4d8b-9148-e3be6c30e623}">
          <xlrd:rvb i="2778"/>
        </ext>
      </extLst>
    </bk>
    <bk>
      <extLst>
        <ext uri="{3e2802c4-a4d2-4d8b-9148-e3be6c30e623}">
          <xlrd:rvb i="2781"/>
        </ext>
      </extLst>
    </bk>
    <bk>
      <extLst>
        <ext uri="{3e2802c4-a4d2-4d8b-9148-e3be6c30e623}">
          <xlrd:rvb i="2784"/>
        </ext>
      </extLst>
    </bk>
    <bk>
      <extLst>
        <ext uri="{3e2802c4-a4d2-4d8b-9148-e3be6c30e623}">
          <xlrd:rvb i="2787"/>
        </ext>
      </extLst>
    </bk>
    <bk>
      <extLst>
        <ext uri="{3e2802c4-a4d2-4d8b-9148-e3be6c30e623}">
          <xlrd:rvb i="2790"/>
        </ext>
      </extLst>
    </bk>
    <bk>
      <extLst>
        <ext uri="{3e2802c4-a4d2-4d8b-9148-e3be6c30e623}">
          <xlrd:rvb i="2793"/>
        </ext>
      </extLst>
    </bk>
    <bk>
      <extLst>
        <ext uri="{3e2802c4-a4d2-4d8b-9148-e3be6c30e623}">
          <xlrd:rvb i="2796"/>
        </ext>
      </extLst>
    </bk>
    <bk>
      <extLst>
        <ext uri="{3e2802c4-a4d2-4d8b-9148-e3be6c30e623}">
          <xlrd:rvb i="2799"/>
        </ext>
      </extLst>
    </bk>
    <bk>
      <extLst>
        <ext uri="{3e2802c4-a4d2-4d8b-9148-e3be6c30e623}">
          <xlrd:rvb i="2802"/>
        </ext>
      </extLst>
    </bk>
    <bk>
      <extLst>
        <ext uri="{3e2802c4-a4d2-4d8b-9148-e3be6c30e623}">
          <xlrd:rvb i="2805"/>
        </ext>
      </extLst>
    </bk>
    <bk>
      <extLst>
        <ext uri="{3e2802c4-a4d2-4d8b-9148-e3be6c30e623}">
          <xlrd:rvb i="2808"/>
        </ext>
      </extLst>
    </bk>
    <bk>
      <extLst>
        <ext uri="{3e2802c4-a4d2-4d8b-9148-e3be6c30e623}">
          <xlrd:rvb i="2811"/>
        </ext>
      </extLst>
    </bk>
    <bk>
      <extLst>
        <ext uri="{3e2802c4-a4d2-4d8b-9148-e3be6c30e623}">
          <xlrd:rvb i="2814"/>
        </ext>
      </extLst>
    </bk>
    <bk>
      <extLst>
        <ext uri="{3e2802c4-a4d2-4d8b-9148-e3be6c30e623}">
          <xlrd:rvb i="2817"/>
        </ext>
      </extLst>
    </bk>
    <bk>
      <extLst>
        <ext uri="{3e2802c4-a4d2-4d8b-9148-e3be6c30e623}">
          <xlrd:rvb i="2820"/>
        </ext>
      </extLst>
    </bk>
    <bk>
      <extLst>
        <ext uri="{3e2802c4-a4d2-4d8b-9148-e3be6c30e623}">
          <xlrd:rvb i="2823"/>
        </ext>
      </extLst>
    </bk>
    <bk>
      <extLst>
        <ext uri="{3e2802c4-a4d2-4d8b-9148-e3be6c30e623}">
          <xlrd:rvb i="2826"/>
        </ext>
      </extLst>
    </bk>
    <bk>
      <extLst>
        <ext uri="{3e2802c4-a4d2-4d8b-9148-e3be6c30e623}">
          <xlrd:rvb i="2829"/>
        </ext>
      </extLst>
    </bk>
    <bk>
      <extLst>
        <ext uri="{3e2802c4-a4d2-4d8b-9148-e3be6c30e623}">
          <xlrd:rvb i="2832"/>
        </ext>
      </extLst>
    </bk>
    <bk>
      <extLst>
        <ext uri="{3e2802c4-a4d2-4d8b-9148-e3be6c30e623}">
          <xlrd:rvb i="2835"/>
        </ext>
      </extLst>
    </bk>
    <bk>
      <extLst>
        <ext uri="{3e2802c4-a4d2-4d8b-9148-e3be6c30e623}">
          <xlrd:rvb i="2838"/>
        </ext>
      </extLst>
    </bk>
    <bk>
      <extLst>
        <ext uri="{3e2802c4-a4d2-4d8b-9148-e3be6c30e623}">
          <xlrd:rvb i="2841"/>
        </ext>
      </extLst>
    </bk>
    <bk>
      <extLst>
        <ext uri="{3e2802c4-a4d2-4d8b-9148-e3be6c30e623}">
          <xlrd:rvb i="2844"/>
        </ext>
      </extLst>
    </bk>
    <bk>
      <extLst>
        <ext uri="{3e2802c4-a4d2-4d8b-9148-e3be6c30e623}">
          <xlrd:rvb i="2847"/>
        </ext>
      </extLst>
    </bk>
    <bk>
      <extLst>
        <ext uri="{3e2802c4-a4d2-4d8b-9148-e3be6c30e623}">
          <xlrd:rvb i="2850"/>
        </ext>
      </extLst>
    </bk>
    <bk>
      <extLst>
        <ext uri="{3e2802c4-a4d2-4d8b-9148-e3be6c30e623}">
          <xlrd:rvb i="2853"/>
        </ext>
      </extLst>
    </bk>
    <bk>
      <extLst>
        <ext uri="{3e2802c4-a4d2-4d8b-9148-e3be6c30e623}">
          <xlrd:rvb i="2856"/>
        </ext>
      </extLst>
    </bk>
    <bk>
      <extLst>
        <ext uri="{3e2802c4-a4d2-4d8b-9148-e3be6c30e623}">
          <xlrd:rvb i="2859"/>
        </ext>
      </extLst>
    </bk>
    <bk>
      <extLst>
        <ext uri="{3e2802c4-a4d2-4d8b-9148-e3be6c30e623}">
          <xlrd:rvb i="2862"/>
        </ext>
      </extLst>
    </bk>
    <bk>
      <extLst>
        <ext uri="{3e2802c4-a4d2-4d8b-9148-e3be6c30e623}">
          <xlrd:rvb i="2865"/>
        </ext>
      </extLst>
    </bk>
    <bk>
      <extLst>
        <ext uri="{3e2802c4-a4d2-4d8b-9148-e3be6c30e623}">
          <xlrd:rvb i="2868"/>
        </ext>
      </extLst>
    </bk>
    <bk>
      <extLst>
        <ext uri="{3e2802c4-a4d2-4d8b-9148-e3be6c30e623}">
          <xlrd:rvb i="2871"/>
        </ext>
      </extLst>
    </bk>
    <bk>
      <extLst>
        <ext uri="{3e2802c4-a4d2-4d8b-9148-e3be6c30e623}">
          <xlrd:rvb i="2874"/>
        </ext>
      </extLst>
    </bk>
    <bk>
      <extLst>
        <ext uri="{3e2802c4-a4d2-4d8b-9148-e3be6c30e623}">
          <xlrd:rvb i="2877"/>
        </ext>
      </extLst>
    </bk>
    <bk>
      <extLst>
        <ext uri="{3e2802c4-a4d2-4d8b-9148-e3be6c30e623}">
          <xlrd:rvb i="2880"/>
        </ext>
      </extLst>
    </bk>
    <bk>
      <extLst>
        <ext uri="{3e2802c4-a4d2-4d8b-9148-e3be6c30e623}">
          <xlrd:rvb i="2883"/>
        </ext>
      </extLst>
    </bk>
    <bk>
      <extLst>
        <ext uri="{3e2802c4-a4d2-4d8b-9148-e3be6c30e623}">
          <xlrd:rvb i="2886"/>
        </ext>
      </extLst>
    </bk>
    <bk>
      <extLst>
        <ext uri="{3e2802c4-a4d2-4d8b-9148-e3be6c30e623}">
          <xlrd:rvb i="2889"/>
        </ext>
      </extLst>
    </bk>
    <bk>
      <extLst>
        <ext uri="{3e2802c4-a4d2-4d8b-9148-e3be6c30e623}">
          <xlrd:rvb i="2892"/>
        </ext>
      </extLst>
    </bk>
    <bk>
      <extLst>
        <ext uri="{3e2802c4-a4d2-4d8b-9148-e3be6c30e623}">
          <xlrd:rvb i="2895"/>
        </ext>
      </extLst>
    </bk>
    <bk>
      <extLst>
        <ext uri="{3e2802c4-a4d2-4d8b-9148-e3be6c30e623}">
          <xlrd:rvb i="2898"/>
        </ext>
      </extLst>
    </bk>
    <bk>
      <extLst>
        <ext uri="{3e2802c4-a4d2-4d8b-9148-e3be6c30e623}">
          <xlrd:rvb i="2901"/>
        </ext>
      </extLst>
    </bk>
    <bk>
      <extLst>
        <ext uri="{3e2802c4-a4d2-4d8b-9148-e3be6c30e623}">
          <xlrd:rvb i="2904"/>
        </ext>
      </extLst>
    </bk>
    <bk>
      <extLst>
        <ext uri="{3e2802c4-a4d2-4d8b-9148-e3be6c30e623}">
          <xlrd:rvb i="2907"/>
        </ext>
      </extLst>
    </bk>
    <bk>
      <extLst>
        <ext uri="{3e2802c4-a4d2-4d8b-9148-e3be6c30e623}">
          <xlrd:rvb i="2910"/>
        </ext>
      </extLst>
    </bk>
    <bk>
      <extLst>
        <ext uri="{3e2802c4-a4d2-4d8b-9148-e3be6c30e623}">
          <xlrd:rvb i="2913"/>
        </ext>
      </extLst>
    </bk>
    <bk>
      <extLst>
        <ext uri="{3e2802c4-a4d2-4d8b-9148-e3be6c30e623}">
          <xlrd:rvb i="2916"/>
        </ext>
      </extLst>
    </bk>
    <bk>
      <extLst>
        <ext uri="{3e2802c4-a4d2-4d8b-9148-e3be6c30e623}">
          <xlrd:rvb i="2919"/>
        </ext>
      </extLst>
    </bk>
    <bk>
      <extLst>
        <ext uri="{3e2802c4-a4d2-4d8b-9148-e3be6c30e623}">
          <xlrd:rvb i="2922"/>
        </ext>
      </extLst>
    </bk>
    <bk>
      <extLst>
        <ext uri="{3e2802c4-a4d2-4d8b-9148-e3be6c30e623}">
          <xlrd:rvb i="2925"/>
        </ext>
      </extLst>
    </bk>
    <bk>
      <extLst>
        <ext uri="{3e2802c4-a4d2-4d8b-9148-e3be6c30e623}">
          <xlrd:rvb i="2928"/>
        </ext>
      </extLst>
    </bk>
    <bk>
      <extLst>
        <ext uri="{3e2802c4-a4d2-4d8b-9148-e3be6c30e623}">
          <xlrd:rvb i="2931"/>
        </ext>
      </extLst>
    </bk>
    <bk>
      <extLst>
        <ext uri="{3e2802c4-a4d2-4d8b-9148-e3be6c30e623}">
          <xlrd:rvb i="2934"/>
        </ext>
      </extLst>
    </bk>
    <bk>
      <extLst>
        <ext uri="{3e2802c4-a4d2-4d8b-9148-e3be6c30e623}">
          <xlrd:rvb i="2937"/>
        </ext>
      </extLst>
    </bk>
    <bk>
      <extLst>
        <ext uri="{3e2802c4-a4d2-4d8b-9148-e3be6c30e623}">
          <xlrd:rvb i="2940"/>
        </ext>
      </extLst>
    </bk>
    <bk>
      <extLst>
        <ext uri="{3e2802c4-a4d2-4d8b-9148-e3be6c30e623}">
          <xlrd:rvb i="2943"/>
        </ext>
      </extLst>
    </bk>
    <bk>
      <extLst>
        <ext uri="{3e2802c4-a4d2-4d8b-9148-e3be6c30e623}">
          <xlrd:rvb i="2946"/>
        </ext>
      </extLst>
    </bk>
    <bk>
      <extLst>
        <ext uri="{3e2802c4-a4d2-4d8b-9148-e3be6c30e623}">
          <xlrd:rvb i="2949"/>
        </ext>
      </extLst>
    </bk>
    <bk>
      <extLst>
        <ext uri="{3e2802c4-a4d2-4d8b-9148-e3be6c30e623}">
          <xlrd:rvb i="2952"/>
        </ext>
      </extLst>
    </bk>
    <bk>
      <extLst>
        <ext uri="{3e2802c4-a4d2-4d8b-9148-e3be6c30e623}">
          <xlrd:rvb i="2955"/>
        </ext>
      </extLst>
    </bk>
    <bk>
      <extLst>
        <ext uri="{3e2802c4-a4d2-4d8b-9148-e3be6c30e623}">
          <xlrd:rvb i="2958"/>
        </ext>
      </extLst>
    </bk>
    <bk>
      <extLst>
        <ext uri="{3e2802c4-a4d2-4d8b-9148-e3be6c30e623}">
          <xlrd:rvb i="2961"/>
        </ext>
      </extLst>
    </bk>
    <bk>
      <extLst>
        <ext uri="{3e2802c4-a4d2-4d8b-9148-e3be6c30e623}">
          <xlrd:rvb i="2964"/>
        </ext>
      </extLst>
    </bk>
    <bk>
      <extLst>
        <ext uri="{3e2802c4-a4d2-4d8b-9148-e3be6c30e623}">
          <xlrd:rvb i="2967"/>
        </ext>
      </extLst>
    </bk>
    <bk>
      <extLst>
        <ext uri="{3e2802c4-a4d2-4d8b-9148-e3be6c30e623}">
          <xlrd:rvb i="2970"/>
        </ext>
      </extLst>
    </bk>
    <bk>
      <extLst>
        <ext uri="{3e2802c4-a4d2-4d8b-9148-e3be6c30e623}">
          <xlrd:rvb i="2973"/>
        </ext>
      </extLst>
    </bk>
    <bk>
      <extLst>
        <ext uri="{3e2802c4-a4d2-4d8b-9148-e3be6c30e623}">
          <xlrd:rvb i="2976"/>
        </ext>
      </extLst>
    </bk>
    <bk>
      <extLst>
        <ext uri="{3e2802c4-a4d2-4d8b-9148-e3be6c30e623}">
          <xlrd:rvb i="2979"/>
        </ext>
      </extLst>
    </bk>
    <bk>
      <extLst>
        <ext uri="{3e2802c4-a4d2-4d8b-9148-e3be6c30e623}">
          <xlrd:rvb i="2982"/>
        </ext>
      </extLst>
    </bk>
    <bk>
      <extLst>
        <ext uri="{3e2802c4-a4d2-4d8b-9148-e3be6c30e623}">
          <xlrd:rvb i="2985"/>
        </ext>
      </extLst>
    </bk>
    <bk>
      <extLst>
        <ext uri="{3e2802c4-a4d2-4d8b-9148-e3be6c30e623}">
          <xlrd:rvb i="2988"/>
        </ext>
      </extLst>
    </bk>
    <bk>
      <extLst>
        <ext uri="{3e2802c4-a4d2-4d8b-9148-e3be6c30e623}">
          <xlrd:rvb i="2991"/>
        </ext>
      </extLst>
    </bk>
    <bk>
      <extLst>
        <ext uri="{3e2802c4-a4d2-4d8b-9148-e3be6c30e623}">
          <xlrd:rvb i="2994"/>
        </ext>
      </extLst>
    </bk>
    <bk>
      <extLst>
        <ext uri="{3e2802c4-a4d2-4d8b-9148-e3be6c30e623}">
          <xlrd:rvb i="2997"/>
        </ext>
      </extLst>
    </bk>
    <bk>
      <extLst>
        <ext uri="{3e2802c4-a4d2-4d8b-9148-e3be6c30e623}">
          <xlrd:rvb i="3000"/>
        </ext>
      </extLst>
    </bk>
    <bk>
      <extLst>
        <ext uri="{3e2802c4-a4d2-4d8b-9148-e3be6c30e623}">
          <xlrd:rvb i="3003"/>
        </ext>
      </extLst>
    </bk>
    <bk>
      <extLst>
        <ext uri="{3e2802c4-a4d2-4d8b-9148-e3be6c30e623}">
          <xlrd:rvb i="3006"/>
        </ext>
      </extLst>
    </bk>
    <bk>
      <extLst>
        <ext uri="{3e2802c4-a4d2-4d8b-9148-e3be6c30e623}">
          <xlrd:rvb i="3009"/>
        </ext>
      </extLst>
    </bk>
    <bk>
      <extLst>
        <ext uri="{3e2802c4-a4d2-4d8b-9148-e3be6c30e623}">
          <xlrd:rvb i="3012"/>
        </ext>
      </extLst>
    </bk>
    <bk>
      <extLst>
        <ext uri="{3e2802c4-a4d2-4d8b-9148-e3be6c30e623}">
          <xlrd:rvb i="3015"/>
        </ext>
      </extLst>
    </bk>
    <bk>
      <extLst>
        <ext uri="{3e2802c4-a4d2-4d8b-9148-e3be6c30e623}">
          <xlrd:rvb i="3018"/>
        </ext>
      </extLst>
    </bk>
    <bk>
      <extLst>
        <ext uri="{3e2802c4-a4d2-4d8b-9148-e3be6c30e623}">
          <xlrd:rvb i="3021"/>
        </ext>
      </extLst>
    </bk>
    <bk>
      <extLst>
        <ext uri="{3e2802c4-a4d2-4d8b-9148-e3be6c30e623}">
          <xlrd:rvb i="3024"/>
        </ext>
      </extLst>
    </bk>
    <bk>
      <extLst>
        <ext uri="{3e2802c4-a4d2-4d8b-9148-e3be6c30e623}">
          <xlrd:rvb i="3027"/>
        </ext>
      </extLst>
    </bk>
    <bk>
      <extLst>
        <ext uri="{3e2802c4-a4d2-4d8b-9148-e3be6c30e623}">
          <xlrd:rvb i="3030"/>
        </ext>
      </extLst>
    </bk>
    <bk>
      <extLst>
        <ext uri="{3e2802c4-a4d2-4d8b-9148-e3be6c30e623}">
          <xlrd:rvb i="3033"/>
        </ext>
      </extLst>
    </bk>
    <bk>
      <extLst>
        <ext uri="{3e2802c4-a4d2-4d8b-9148-e3be6c30e623}">
          <xlrd:rvb i="3036"/>
        </ext>
      </extLst>
    </bk>
    <bk>
      <extLst>
        <ext uri="{3e2802c4-a4d2-4d8b-9148-e3be6c30e623}">
          <xlrd:rvb i="3039"/>
        </ext>
      </extLst>
    </bk>
    <bk>
      <extLst>
        <ext uri="{3e2802c4-a4d2-4d8b-9148-e3be6c30e623}">
          <xlrd:rvb i="3042"/>
        </ext>
      </extLst>
    </bk>
    <bk>
      <extLst>
        <ext uri="{3e2802c4-a4d2-4d8b-9148-e3be6c30e623}">
          <xlrd:rvb i="3045"/>
        </ext>
      </extLst>
    </bk>
    <bk>
      <extLst>
        <ext uri="{3e2802c4-a4d2-4d8b-9148-e3be6c30e623}">
          <xlrd:rvb i="3048"/>
        </ext>
      </extLst>
    </bk>
    <bk>
      <extLst>
        <ext uri="{3e2802c4-a4d2-4d8b-9148-e3be6c30e623}">
          <xlrd:rvb i="3051"/>
        </ext>
      </extLst>
    </bk>
    <bk>
      <extLst>
        <ext uri="{3e2802c4-a4d2-4d8b-9148-e3be6c30e623}">
          <xlrd:rvb i="3054"/>
        </ext>
      </extLst>
    </bk>
    <bk>
      <extLst>
        <ext uri="{3e2802c4-a4d2-4d8b-9148-e3be6c30e623}">
          <xlrd:rvb i="3057"/>
        </ext>
      </extLst>
    </bk>
    <bk>
      <extLst>
        <ext uri="{3e2802c4-a4d2-4d8b-9148-e3be6c30e623}">
          <xlrd:rvb i="3060"/>
        </ext>
      </extLst>
    </bk>
    <bk>
      <extLst>
        <ext uri="{3e2802c4-a4d2-4d8b-9148-e3be6c30e623}">
          <xlrd:rvb i="3063"/>
        </ext>
      </extLst>
    </bk>
    <bk>
      <extLst>
        <ext uri="{3e2802c4-a4d2-4d8b-9148-e3be6c30e623}">
          <xlrd:rvb i="3066"/>
        </ext>
      </extLst>
    </bk>
    <bk>
      <extLst>
        <ext uri="{3e2802c4-a4d2-4d8b-9148-e3be6c30e623}">
          <xlrd:rvb i="3069"/>
        </ext>
      </extLst>
    </bk>
    <bk>
      <extLst>
        <ext uri="{3e2802c4-a4d2-4d8b-9148-e3be6c30e623}">
          <xlrd:rvb i="3072"/>
        </ext>
      </extLst>
    </bk>
    <bk>
      <extLst>
        <ext uri="{3e2802c4-a4d2-4d8b-9148-e3be6c30e623}">
          <xlrd:rvb i="3075"/>
        </ext>
      </extLst>
    </bk>
    <bk>
      <extLst>
        <ext uri="{3e2802c4-a4d2-4d8b-9148-e3be6c30e623}">
          <xlrd:rvb i="3078"/>
        </ext>
      </extLst>
    </bk>
    <bk>
      <extLst>
        <ext uri="{3e2802c4-a4d2-4d8b-9148-e3be6c30e623}">
          <xlrd:rvb i="3081"/>
        </ext>
      </extLst>
    </bk>
    <bk>
      <extLst>
        <ext uri="{3e2802c4-a4d2-4d8b-9148-e3be6c30e623}">
          <xlrd:rvb i="3084"/>
        </ext>
      </extLst>
    </bk>
    <bk>
      <extLst>
        <ext uri="{3e2802c4-a4d2-4d8b-9148-e3be6c30e623}">
          <xlrd:rvb i="3087"/>
        </ext>
      </extLst>
    </bk>
    <bk>
      <extLst>
        <ext uri="{3e2802c4-a4d2-4d8b-9148-e3be6c30e623}">
          <xlrd:rvb i="3090"/>
        </ext>
      </extLst>
    </bk>
    <bk>
      <extLst>
        <ext uri="{3e2802c4-a4d2-4d8b-9148-e3be6c30e623}">
          <xlrd:rvb i="3093"/>
        </ext>
      </extLst>
    </bk>
    <bk>
      <extLst>
        <ext uri="{3e2802c4-a4d2-4d8b-9148-e3be6c30e623}">
          <xlrd:rvb i="3096"/>
        </ext>
      </extLst>
    </bk>
    <bk>
      <extLst>
        <ext uri="{3e2802c4-a4d2-4d8b-9148-e3be6c30e623}">
          <xlrd:rvb i="3099"/>
        </ext>
      </extLst>
    </bk>
    <bk>
      <extLst>
        <ext uri="{3e2802c4-a4d2-4d8b-9148-e3be6c30e623}">
          <xlrd:rvb i="3102"/>
        </ext>
      </extLst>
    </bk>
    <bk>
      <extLst>
        <ext uri="{3e2802c4-a4d2-4d8b-9148-e3be6c30e623}">
          <xlrd:rvb i="3105"/>
        </ext>
      </extLst>
    </bk>
    <bk>
      <extLst>
        <ext uri="{3e2802c4-a4d2-4d8b-9148-e3be6c30e623}">
          <xlrd:rvb i="3108"/>
        </ext>
      </extLst>
    </bk>
    <bk>
      <extLst>
        <ext uri="{3e2802c4-a4d2-4d8b-9148-e3be6c30e623}">
          <xlrd:rvb i="3111"/>
        </ext>
      </extLst>
    </bk>
    <bk>
      <extLst>
        <ext uri="{3e2802c4-a4d2-4d8b-9148-e3be6c30e623}">
          <xlrd:rvb i="3114"/>
        </ext>
      </extLst>
    </bk>
    <bk>
      <extLst>
        <ext uri="{3e2802c4-a4d2-4d8b-9148-e3be6c30e623}">
          <xlrd:rvb i="3117"/>
        </ext>
      </extLst>
    </bk>
    <bk>
      <extLst>
        <ext uri="{3e2802c4-a4d2-4d8b-9148-e3be6c30e623}">
          <xlrd:rvb i="3120"/>
        </ext>
      </extLst>
    </bk>
    <bk>
      <extLst>
        <ext uri="{3e2802c4-a4d2-4d8b-9148-e3be6c30e623}">
          <xlrd:rvb i="3123"/>
        </ext>
      </extLst>
    </bk>
    <bk>
      <extLst>
        <ext uri="{3e2802c4-a4d2-4d8b-9148-e3be6c30e623}">
          <xlrd:rvb i="3126"/>
        </ext>
      </extLst>
    </bk>
    <bk>
      <extLst>
        <ext uri="{3e2802c4-a4d2-4d8b-9148-e3be6c30e623}">
          <xlrd:rvb i="3129"/>
        </ext>
      </extLst>
    </bk>
    <bk>
      <extLst>
        <ext uri="{3e2802c4-a4d2-4d8b-9148-e3be6c30e623}">
          <xlrd:rvb i="3132"/>
        </ext>
      </extLst>
    </bk>
    <bk>
      <extLst>
        <ext uri="{3e2802c4-a4d2-4d8b-9148-e3be6c30e623}">
          <xlrd:rvb i="3135"/>
        </ext>
      </extLst>
    </bk>
    <bk>
      <extLst>
        <ext uri="{3e2802c4-a4d2-4d8b-9148-e3be6c30e623}">
          <xlrd:rvb i="3138"/>
        </ext>
      </extLst>
    </bk>
    <bk>
      <extLst>
        <ext uri="{3e2802c4-a4d2-4d8b-9148-e3be6c30e623}">
          <xlrd:rvb i="3141"/>
        </ext>
      </extLst>
    </bk>
    <bk>
      <extLst>
        <ext uri="{3e2802c4-a4d2-4d8b-9148-e3be6c30e623}">
          <xlrd:rvb i="3144"/>
        </ext>
      </extLst>
    </bk>
    <bk>
      <extLst>
        <ext uri="{3e2802c4-a4d2-4d8b-9148-e3be6c30e623}">
          <xlrd:rvb i="3147"/>
        </ext>
      </extLst>
    </bk>
    <bk>
      <extLst>
        <ext uri="{3e2802c4-a4d2-4d8b-9148-e3be6c30e623}">
          <xlrd:rvb i="3150"/>
        </ext>
      </extLst>
    </bk>
    <bk>
      <extLst>
        <ext uri="{3e2802c4-a4d2-4d8b-9148-e3be6c30e623}">
          <xlrd:rvb i="3153"/>
        </ext>
      </extLst>
    </bk>
    <bk>
      <extLst>
        <ext uri="{3e2802c4-a4d2-4d8b-9148-e3be6c30e623}">
          <xlrd:rvb i="3156"/>
        </ext>
      </extLst>
    </bk>
    <bk>
      <extLst>
        <ext uri="{3e2802c4-a4d2-4d8b-9148-e3be6c30e623}">
          <xlrd:rvb i="3159"/>
        </ext>
      </extLst>
    </bk>
    <bk>
      <extLst>
        <ext uri="{3e2802c4-a4d2-4d8b-9148-e3be6c30e623}">
          <xlrd:rvb i="3162"/>
        </ext>
      </extLst>
    </bk>
    <bk>
      <extLst>
        <ext uri="{3e2802c4-a4d2-4d8b-9148-e3be6c30e623}">
          <xlrd:rvb i="3165"/>
        </ext>
      </extLst>
    </bk>
    <bk>
      <extLst>
        <ext uri="{3e2802c4-a4d2-4d8b-9148-e3be6c30e623}">
          <xlrd:rvb i="3168"/>
        </ext>
      </extLst>
    </bk>
    <bk>
      <extLst>
        <ext uri="{3e2802c4-a4d2-4d8b-9148-e3be6c30e623}">
          <xlrd:rvb i="3171"/>
        </ext>
      </extLst>
    </bk>
    <bk>
      <extLst>
        <ext uri="{3e2802c4-a4d2-4d8b-9148-e3be6c30e623}">
          <xlrd:rvb i="3174"/>
        </ext>
      </extLst>
    </bk>
    <bk>
      <extLst>
        <ext uri="{3e2802c4-a4d2-4d8b-9148-e3be6c30e623}">
          <xlrd:rvb i="3177"/>
        </ext>
      </extLst>
    </bk>
    <bk>
      <extLst>
        <ext uri="{3e2802c4-a4d2-4d8b-9148-e3be6c30e623}">
          <xlrd:rvb i="3180"/>
        </ext>
      </extLst>
    </bk>
    <bk>
      <extLst>
        <ext uri="{3e2802c4-a4d2-4d8b-9148-e3be6c30e623}">
          <xlrd:rvb i="3183"/>
        </ext>
      </extLst>
    </bk>
    <bk>
      <extLst>
        <ext uri="{3e2802c4-a4d2-4d8b-9148-e3be6c30e623}">
          <xlrd:rvb i="3186"/>
        </ext>
      </extLst>
    </bk>
    <bk>
      <extLst>
        <ext uri="{3e2802c4-a4d2-4d8b-9148-e3be6c30e623}">
          <xlrd:rvb i="3189"/>
        </ext>
      </extLst>
    </bk>
    <bk>
      <extLst>
        <ext uri="{3e2802c4-a4d2-4d8b-9148-e3be6c30e623}">
          <xlrd:rvb i="3192"/>
        </ext>
      </extLst>
    </bk>
    <bk>
      <extLst>
        <ext uri="{3e2802c4-a4d2-4d8b-9148-e3be6c30e623}">
          <xlrd:rvb i="3195"/>
        </ext>
      </extLst>
    </bk>
    <bk>
      <extLst>
        <ext uri="{3e2802c4-a4d2-4d8b-9148-e3be6c30e623}">
          <xlrd:rvb i="3198"/>
        </ext>
      </extLst>
    </bk>
    <bk>
      <extLst>
        <ext uri="{3e2802c4-a4d2-4d8b-9148-e3be6c30e623}">
          <xlrd:rvb i="3201"/>
        </ext>
      </extLst>
    </bk>
    <bk>
      <extLst>
        <ext uri="{3e2802c4-a4d2-4d8b-9148-e3be6c30e623}">
          <xlrd:rvb i="3204"/>
        </ext>
      </extLst>
    </bk>
    <bk>
      <extLst>
        <ext uri="{3e2802c4-a4d2-4d8b-9148-e3be6c30e623}">
          <xlrd:rvb i="3207"/>
        </ext>
      </extLst>
    </bk>
    <bk>
      <extLst>
        <ext uri="{3e2802c4-a4d2-4d8b-9148-e3be6c30e623}">
          <xlrd:rvb i="3210"/>
        </ext>
      </extLst>
    </bk>
    <bk>
      <extLst>
        <ext uri="{3e2802c4-a4d2-4d8b-9148-e3be6c30e623}">
          <xlrd:rvb i="3213"/>
        </ext>
      </extLst>
    </bk>
    <bk>
      <extLst>
        <ext uri="{3e2802c4-a4d2-4d8b-9148-e3be6c30e623}">
          <xlrd:rvb i="3216"/>
        </ext>
      </extLst>
    </bk>
    <bk>
      <extLst>
        <ext uri="{3e2802c4-a4d2-4d8b-9148-e3be6c30e623}">
          <xlrd:rvb i="3219"/>
        </ext>
      </extLst>
    </bk>
    <bk>
      <extLst>
        <ext uri="{3e2802c4-a4d2-4d8b-9148-e3be6c30e623}">
          <xlrd:rvb i="3222"/>
        </ext>
      </extLst>
    </bk>
    <bk>
      <extLst>
        <ext uri="{3e2802c4-a4d2-4d8b-9148-e3be6c30e623}">
          <xlrd:rvb i="3225"/>
        </ext>
      </extLst>
    </bk>
    <bk>
      <extLst>
        <ext uri="{3e2802c4-a4d2-4d8b-9148-e3be6c30e623}">
          <xlrd:rvb i="3228"/>
        </ext>
      </extLst>
    </bk>
    <bk>
      <extLst>
        <ext uri="{3e2802c4-a4d2-4d8b-9148-e3be6c30e623}">
          <xlrd:rvb i="3231"/>
        </ext>
      </extLst>
    </bk>
    <bk>
      <extLst>
        <ext uri="{3e2802c4-a4d2-4d8b-9148-e3be6c30e623}">
          <xlrd:rvb i="3234"/>
        </ext>
      </extLst>
    </bk>
    <bk>
      <extLst>
        <ext uri="{3e2802c4-a4d2-4d8b-9148-e3be6c30e623}">
          <xlrd:rvb i="3237"/>
        </ext>
      </extLst>
    </bk>
    <bk>
      <extLst>
        <ext uri="{3e2802c4-a4d2-4d8b-9148-e3be6c30e623}">
          <xlrd:rvb i="3240"/>
        </ext>
      </extLst>
    </bk>
    <bk>
      <extLst>
        <ext uri="{3e2802c4-a4d2-4d8b-9148-e3be6c30e623}">
          <xlrd:rvb i="3243"/>
        </ext>
      </extLst>
    </bk>
    <bk>
      <extLst>
        <ext uri="{3e2802c4-a4d2-4d8b-9148-e3be6c30e623}">
          <xlrd:rvb i="3246"/>
        </ext>
      </extLst>
    </bk>
    <bk>
      <extLst>
        <ext uri="{3e2802c4-a4d2-4d8b-9148-e3be6c30e623}">
          <xlrd:rvb i="3252"/>
        </ext>
      </extLst>
    </bk>
    <bk>
      <extLst>
        <ext uri="{3e2802c4-a4d2-4d8b-9148-e3be6c30e623}">
          <xlrd:rvb i="3258"/>
        </ext>
      </extLst>
    </bk>
    <bk>
      <extLst>
        <ext uri="{3e2802c4-a4d2-4d8b-9148-e3be6c30e623}">
          <xlrd:rvb i="3261"/>
        </ext>
      </extLst>
    </bk>
    <bk>
      <extLst>
        <ext uri="{3e2802c4-a4d2-4d8b-9148-e3be6c30e623}">
          <xlrd:rvb i="3264"/>
        </ext>
      </extLst>
    </bk>
    <bk>
      <extLst>
        <ext uri="{3e2802c4-a4d2-4d8b-9148-e3be6c30e623}">
          <xlrd:rvb i="3267"/>
        </ext>
      </extLst>
    </bk>
    <bk>
      <extLst>
        <ext uri="{3e2802c4-a4d2-4d8b-9148-e3be6c30e623}">
          <xlrd:rvb i="3270"/>
        </ext>
      </extLst>
    </bk>
    <bk>
      <extLst>
        <ext uri="{3e2802c4-a4d2-4d8b-9148-e3be6c30e623}">
          <xlrd:rvb i="3273"/>
        </ext>
      </extLst>
    </bk>
    <bk>
      <extLst>
        <ext uri="{3e2802c4-a4d2-4d8b-9148-e3be6c30e623}">
          <xlrd:rvb i="3276"/>
        </ext>
      </extLst>
    </bk>
    <bk>
      <extLst>
        <ext uri="{3e2802c4-a4d2-4d8b-9148-e3be6c30e623}">
          <xlrd:rvb i="3279"/>
        </ext>
      </extLst>
    </bk>
    <bk>
      <extLst>
        <ext uri="{3e2802c4-a4d2-4d8b-9148-e3be6c30e623}">
          <xlrd:rvb i="3282"/>
        </ext>
      </extLst>
    </bk>
    <bk>
      <extLst>
        <ext uri="{3e2802c4-a4d2-4d8b-9148-e3be6c30e623}">
          <xlrd:rvb i="3285"/>
        </ext>
      </extLst>
    </bk>
    <bk>
      <extLst>
        <ext uri="{3e2802c4-a4d2-4d8b-9148-e3be6c30e623}">
          <xlrd:rvb i="3288"/>
        </ext>
      </extLst>
    </bk>
    <bk>
      <extLst>
        <ext uri="{3e2802c4-a4d2-4d8b-9148-e3be6c30e623}">
          <xlrd:rvb i="3291"/>
        </ext>
      </extLst>
    </bk>
    <bk>
      <extLst>
        <ext uri="{3e2802c4-a4d2-4d8b-9148-e3be6c30e623}">
          <xlrd:rvb i="3294"/>
        </ext>
      </extLst>
    </bk>
    <bk>
      <extLst>
        <ext uri="{3e2802c4-a4d2-4d8b-9148-e3be6c30e623}">
          <xlrd:rvb i="3297"/>
        </ext>
      </extLst>
    </bk>
    <bk>
      <extLst>
        <ext uri="{3e2802c4-a4d2-4d8b-9148-e3be6c30e623}">
          <xlrd:rvb i="3300"/>
        </ext>
      </extLst>
    </bk>
    <bk>
      <extLst>
        <ext uri="{3e2802c4-a4d2-4d8b-9148-e3be6c30e623}">
          <xlrd:rvb i="3303"/>
        </ext>
      </extLst>
    </bk>
    <bk>
      <extLst>
        <ext uri="{3e2802c4-a4d2-4d8b-9148-e3be6c30e623}">
          <xlrd:rvb i="3306"/>
        </ext>
      </extLst>
    </bk>
    <bk>
      <extLst>
        <ext uri="{3e2802c4-a4d2-4d8b-9148-e3be6c30e623}">
          <xlrd:rvb i="3309"/>
        </ext>
      </extLst>
    </bk>
    <bk>
      <extLst>
        <ext uri="{3e2802c4-a4d2-4d8b-9148-e3be6c30e623}">
          <xlrd:rvb i="3312"/>
        </ext>
      </extLst>
    </bk>
    <bk>
      <extLst>
        <ext uri="{3e2802c4-a4d2-4d8b-9148-e3be6c30e623}">
          <xlrd:rvb i="3315"/>
        </ext>
      </extLst>
    </bk>
    <bk>
      <extLst>
        <ext uri="{3e2802c4-a4d2-4d8b-9148-e3be6c30e623}">
          <xlrd:rvb i="3318"/>
        </ext>
      </extLst>
    </bk>
    <bk>
      <extLst>
        <ext uri="{3e2802c4-a4d2-4d8b-9148-e3be6c30e623}">
          <xlrd:rvb i="3321"/>
        </ext>
      </extLst>
    </bk>
    <bk>
      <extLst>
        <ext uri="{3e2802c4-a4d2-4d8b-9148-e3be6c30e623}">
          <xlrd:rvb i="3324"/>
        </ext>
      </extLst>
    </bk>
    <bk>
      <extLst>
        <ext uri="{3e2802c4-a4d2-4d8b-9148-e3be6c30e623}">
          <xlrd:rvb i="3327"/>
        </ext>
      </extLst>
    </bk>
    <bk>
      <extLst>
        <ext uri="{3e2802c4-a4d2-4d8b-9148-e3be6c30e623}">
          <xlrd:rvb i="3330"/>
        </ext>
      </extLst>
    </bk>
    <bk>
      <extLst>
        <ext uri="{3e2802c4-a4d2-4d8b-9148-e3be6c30e623}">
          <xlrd:rvb i="3333"/>
        </ext>
      </extLst>
    </bk>
    <bk>
      <extLst>
        <ext uri="{3e2802c4-a4d2-4d8b-9148-e3be6c30e623}">
          <xlrd:rvb i="3336"/>
        </ext>
      </extLst>
    </bk>
    <bk>
      <extLst>
        <ext uri="{3e2802c4-a4d2-4d8b-9148-e3be6c30e623}">
          <xlrd:rvb i="3339"/>
        </ext>
      </extLst>
    </bk>
    <bk>
      <extLst>
        <ext uri="{3e2802c4-a4d2-4d8b-9148-e3be6c30e623}">
          <xlrd:rvb i="3342"/>
        </ext>
      </extLst>
    </bk>
    <bk>
      <extLst>
        <ext uri="{3e2802c4-a4d2-4d8b-9148-e3be6c30e623}">
          <xlrd:rvb i="3345"/>
        </ext>
      </extLst>
    </bk>
    <bk>
      <extLst>
        <ext uri="{3e2802c4-a4d2-4d8b-9148-e3be6c30e623}">
          <xlrd:rvb i="3348"/>
        </ext>
      </extLst>
    </bk>
    <bk>
      <extLst>
        <ext uri="{3e2802c4-a4d2-4d8b-9148-e3be6c30e623}">
          <xlrd:rvb i="3351"/>
        </ext>
      </extLst>
    </bk>
    <bk>
      <extLst>
        <ext uri="{3e2802c4-a4d2-4d8b-9148-e3be6c30e623}">
          <xlrd:rvb i="3354"/>
        </ext>
      </extLst>
    </bk>
    <bk>
      <extLst>
        <ext uri="{3e2802c4-a4d2-4d8b-9148-e3be6c30e623}">
          <xlrd:rvb i="3357"/>
        </ext>
      </extLst>
    </bk>
    <bk>
      <extLst>
        <ext uri="{3e2802c4-a4d2-4d8b-9148-e3be6c30e623}">
          <xlrd:rvb i="3360"/>
        </ext>
      </extLst>
    </bk>
    <bk>
      <extLst>
        <ext uri="{3e2802c4-a4d2-4d8b-9148-e3be6c30e623}">
          <xlrd:rvb i="3363"/>
        </ext>
      </extLst>
    </bk>
    <bk>
      <extLst>
        <ext uri="{3e2802c4-a4d2-4d8b-9148-e3be6c30e623}">
          <xlrd:rvb i="3366"/>
        </ext>
      </extLst>
    </bk>
    <bk>
      <extLst>
        <ext uri="{3e2802c4-a4d2-4d8b-9148-e3be6c30e623}">
          <xlrd:rvb i="3369"/>
        </ext>
      </extLst>
    </bk>
    <bk>
      <extLst>
        <ext uri="{3e2802c4-a4d2-4d8b-9148-e3be6c30e623}">
          <xlrd:rvb i="3372"/>
        </ext>
      </extLst>
    </bk>
    <bk>
      <extLst>
        <ext uri="{3e2802c4-a4d2-4d8b-9148-e3be6c30e623}">
          <xlrd:rvb i="3375"/>
        </ext>
      </extLst>
    </bk>
    <bk>
      <extLst>
        <ext uri="{3e2802c4-a4d2-4d8b-9148-e3be6c30e623}">
          <xlrd:rvb i="3378"/>
        </ext>
      </extLst>
    </bk>
    <bk>
      <extLst>
        <ext uri="{3e2802c4-a4d2-4d8b-9148-e3be6c30e623}">
          <xlrd:rvb i="3381"/>
        </ext>
      </extLst>
    </bk>
    <bk>
      <extLst>
        <ext uri="{3e2802c4-a4d2-4d8b-9148-e3be6c30e623}">
          <xlrd:rvb i="3384"/>
        </ext>
      </extLst>
    </bk>
    <bk>
      <extLst>
        <ext uri="{3e2802c4-a4d2-4d8b-9148-e3be6c30e623}">
          <xlrd:rvb i="3387"/>
        </ext>
      </extLst>
    </bk>
    <bk>
      <extLst>
        <ext uri="{3e2802c4-a4d2-4d8b-9148-e3be6c30e623}">
          <xlrd:rvb i="3390"/>
        </ext>
      </extLst>
    </bk>
    <bk>
      <extLst>
        <ext uri="{3e2802c4-a4d2-4d8b-9148-e3be6c30e623}">
          <xlrd:rvb i="3393"/>
        </ext>
      </extLst>
    </bk>
    <bk>
      <extLst>
        <ext uri="{3e2802c4-a4d2-4d8b-9148-e3be6c30e623}">
          <xlrd:rvb i="3396"/>
        </ext>
      </extLst>
    </bk>
    <bk>
      <extLst>
        <ext uri="{3e2802c4-a4d2-4d8b-9148-e3be6c30e623}">
          <xlrd:rvb i="3399"/>
        </ext>
      </extLst>
    </bk>
    <bk>
      <extLst>
        <ext uri="{3e2802c4-a4d2-4d8b-9148-e3be6c30e623}">
          <xlrd:rvb i="3402"/>
        </ext>
      </extLst>
    </bk>
    <bk>
      <extLst>
        <ext uri="{3e2802c4-a4d2-4d8b-9148-e3be6c30e623}">
          <xlrd:rvb i="3405"/>
        </ext>
      </extLst>
    </bk>
    <bk>
      <extLst>
        <ext uri="{3e2802c4-a4d2-4d8b-9148-e3be6c30e623}">
          <xlrd:rvb i="3408"/>
        </ext>
      </extLst>
    </bk>
    <bk>
      <extLst>
        <ext uri="{3e2802c4-a4d2-4d8b-9148-e3be6c30e623}">
          <xlrd:rvb i="3411"/>
        </ext>
      </extLst>
    </bk>
    <bk>
      <extLst>
        <ext uri="{3e2802c4-a4d2-4d8b-9148-e3be6c30e623}">
          <xlrd:rvb i="3414"/>
        </ext>
      </extLst>
    </bk>
    <bk>
      <extLst>
        <ext uri="{3e2802c4-a4d2-4d8b-9148-e3be6c30e623}">
          <xlrd:rvb i="3417"/>
        </ext>
      </extLst>
    </bk>
    <bk>
      <extLst>
        <ext uri="{3e2802c4-a4d2-4d8b-9148-e3be6c30e623}">
          <xlrd:rvb i="3420"/>
        </ext>
      </extLst>
    </bk>
    <bk>
      <extLst>
        <ext uri="{3e2802c4-a4d2-4d8b-9148-e3be6c30e623}">
          <xlrd:rvb i="3423"/>
        </ext>
      </extLst>
    </bk>
    <bk>
      <extLst>
        <ext uri="{3e2802c4-a4d2-4d8b-9148-e3be6c30e623}">
          <xlrd:rvb i="3426"/>
        </ext>
      </extLst>
    </bk>
    <bk>
      <extLst>
        <ext uri="{3e2802c4-a4d2-4d8b-9148-e3be6c30e623}">
          <xlrd:rvb i="3429"/>
        </ext>
      </extLst>
    </bk>
    <bk>
      <extLst>
        <ext uri="{3e2802c4-a4d2-4d8b-9148-e3be6c30e623}">
          <xlrd:rvb i="3432"/>
        </ext>
      </extLst>
    </bk>
    <bk>
      <extLst>
        <ext uri="{3e2802c4-a4d2-4d8b-9148-e3be6c30e623}">
          <xlrd:rvb i="3435"/>
        </ext>
      </extLst>
    </bk>
    <bk>
      <extLst>
        <ext uri="{3e2802c4-a4d2-4d8b-9148-e3be6c30e623}">
          <xlrd:rvb i="3438"/>
        </ext>
      </extLst>
    </bk>
    <bk>
      <extLst>
        <ext uri="{3e2802c4-a4d2-4d8b-9148-e3be6c30e623}">
          <xlrd:rvb i="3441"/>
        </ext>
      </extLst>
    </bk>
    <bk>
      <extLst>
        <ext uri="{3e2802c4-a4d2-4d8b-9148-e3be6c30e623}">
          <xlrd:rvb i="3444"/>
        </ext>
      </extLst>
    </bk>
    <bk>
      <extLst>
        <ext uri="{3e2802c4-a4d2-4d8b-9148-e3be6c30e623}">
          <xlrd:rvb i="3447"/>
        </ext>
      </extLst>
    </bk>
    <bk>
      <extLst>
        <ext uri="{3e2802c4-a4d2-4d8b-9148-e3be6c30e623}">
          <xlrd:rvb i="3450"/>
        </ext>
      </extLst>
    </bk>
    <bk>
      <extLst>
        <ext uri="{3e2802c4-a4d2-4d8b-9148-e3be6c30e623}">
          <xlrd:rvb i="3453"/>
        </ext>
      </extLst>
    </bk>
    <bk>
      <extLst>
        <ext uri="{3e2802c4-a4d2-4d8b-9148-e3be6c30e623}">
          <xlrd:rvb i="3456"/>
        </ext>
      </extLst>
    </bk>
    <bk>
      <extLst>
        <ext uri="{3e2802c4-a4d2-4d8b-9148-e3be6c30e623}">
          <xlrd:rvb i="3459"/>
        </ext>
      </extLst>
    </bk>
    <bk>
      <extLst>
        <ext uri="{3e2802c4-a4d2-4d8b-9148-e3be6c30e623}">
          <xlrd:rvb i="3462"/>
        </ext>
      </extLst>
    </bk>
    <bk>
      <extLst>
        <ext uri="{3e2802c4-a4d2-4d8b-9148-e3be6c30e623}">
          <xlrd:rvb i="3465"/>
        </ext>
      </extLst>
    </bk>
    <bk>
      <extLst>
        <ext uri="{3e2802c4-a4d2-4d8b-9148-e3be6c30e623}">
          <xlrd:rvb i="3468"/>
        </ext>
      </extLst>
    </bk>
    <bk>
      <extLst>
        <ext uri="{3e2802c4-a4d2-4d8b-9148-e3be6c30e623}">
          <xlrd:rvb i="3471"/>
        </ext>
      </extLst>
    </bk>
    <bk>
      <extLst>
        <ext uri="{3e2802c4-a4d2-4d8b-9148-e3be6c30e623}">
          <xlrd:rvb i="3474"/>
        </ext>
      </extLst>
    </bk>
    <bk>
      <extLst>
        <ext uri="{3e2802c4-a4d2-4d8b-9148-e3be6c30e623}">
          <xlrd:rvb i="3477"/>
        </ext>
      </extLst>
    </bk>
    <bk>
      <extLst>
        <ext uri="{3e2802c4-a4d2-4d8b-9148-e3be6c30e623}">
          <xlrd:rvb i="3480"/>
        </ext>
      </extLst>
    </bk>
    <bk>
      <extLst>
        <ext uri="{3e2802c4-a4d2-4d8b-9148-e3be6c30e623}">
          <xlrd:rvb i="3483"/>
        </ext>
      </extLst>
    </bk>
    <bk>
      <extLst>
        <ext uri="{3e2802c4-a4d2-4d8b-9148-e3be6c30e623}">
          <xlrd:rvb i="3486"/>
        </ext>
      </extLst>
    </bk>
    <bk>
      <extLst>
        <ext uri="{3e2802c4-a4d2-4d8b-9148-e3be6c30e623}">
          <xlrd:rvb i="3489"/>
        </ext>
      </extLst>
    </bk>
    <bk>
      <extLst>
        <ext uri="{3e2802c4-a4d2-4d8b-9148-e3be6c30e623}">
          <xlrd:rvb i="3492"/>
        </ext>
      </extLst>
    </bk>
    <bk>
      <extLst>
        <ext uri="{3e2802c4-a4d2-4d8b-9148-e3be6c30e623}">
          <xlrd:rvb i="3495"/>
        </ext>
      </extLst>
    </bk>
    <bk>
      <extLst>
        <ext uri="{3e2802c4-a4d2-4d8b-9148-e3be6c30e623}">
          <xlrd:rvb i="3498"/>
        </ext>
      </extLst>
    </bk>
    <bk>
      <extLst>
        <ext uri="{3e2802c4-a4d2-4d8b-9148-e3be6c30e623}">
          <xlrd:rvb i="3501"/>
        </ext>
      </extLst>
    </bk>
    <bk>
      <extLst>
        <ext uri="{3e2802c4-a4d2-4d8b-9148-e3be6c30e623}">
          <xlrd:rvb i="3504"/>
        </ext>
      </extLst>
    </bk>
    <bk>
      <extLst>
        <ext uri="{3e2802c4-a4d2-4d8b-9148-e3be6c30e623}">
          <xlrd:rvb i="3507"/>
        </ext>
      </extLst>
    </bk>
    <bk>
      <extLst>
        <ext uri="{3e2802c4-a4d2-4d8b-9148-e3be6c30e623}">
          <xlrd:rvb i="3510"/>
        </ext>
      </extLst>
    </bk>
    <bk>
      <extLst>
        <ext uri="{3e2802c4-a4d2-4d8b-9148-e3be6c30e623}">
          <xlrd:rvb i="3513"/>
        </ext>
      </extLst>
    </bk>
    <bk>
      <extLst>
        <ext uri="{3e2802c4-a4d2-4d8b-9148-e3be6c30e623}">
          <xlrd:rvb i="3516"/>
        </ext>
      </extLst>
    </bk>
    <bk>
      <extLst>
        <ext uri="{3e2802c4-a4d2-4d8b-9148-e3be6c30e623}">
          <xlrd:rvb i="3519"/>
        </ext>
      </extLst>
    </bk>
    <bk>
      <extLst>
        <ext uri="{3e2802c4-a4d2-4d8b-9148-e3be6c30e623}">
          <xlrd:rvb i="3522"/>
        </ext>
      </extLst>
    </bk>
    <bk>
      <extLst>
        <ext uri="{3e2802c4-a4d2-4d8b-9148-e3be6c30e623}">
          <xlrd:rvb i="3525"/>
        </ext>
      </extLst>
    </bk>
    <bk>
      <extLst>
        <ext uri="{3e2802c4-a4d2-4d8b-9148-e3be6c30e623}">
          <xlrd:rvb i="3528"/>
        </ext>
      </extLst>
    </bk>
    <bk>
      <extLst>
        <ext uri="{3e2802c4-a4d2-4d8b-9148-e3be6c30e623}">
          <xlrd:rvb i="3534"/>
        </ext>
      </extLst>
    </bk>
    <bk>
      <extLst>
        <ext uri="{3e2802c4-a4d2-4d8b-9148-e3be6c30e623}">
          <xlrd:rvb i="3537"/>
        </ext>
      </extLst>
    </bk>
    <bk>
      <extLst>
        <ext uri="{3e2802c4-a4d2-4d8b-9148-e3be6c30e623}">
          <xlrd:rvb i="3540"/>
        </ext>
      </extLst>
    </bk>
    <bk>
      <extLst>
        <ext uri="{3e2802c4-a4d2-4d8b-9148-e3be6c30e623}">
          <xlrd:rvb i="3543"/>
        </ext>
      </extLst>
    </bk>
    <bk>
      <extLst>
        <ext uri="{3e2802c4-a4d2-4d8b-9148-e3be6c30e623}">
          <xlrd:rvb i="3546"/>
        </ext>
      </extLst>
    </bk>
    <bk>
      <extLst>
        <ext uri="{3e2802c4-a4d2-4d8b-9148-e3be6c30e623}">
          <xlrd:rvb i="3549"/>
        </ext>
      </extLst>
    </bk>
    <bk>
      <extLst>
        <ext uri="{3e2802c4-a4d2-4d8b-9148-e3be6c30e623}">
          <xlrd:rvb i="3552"/>
        </ext>
      </extLst>
    </bk>
    <bk>
      <extLst>
        <ext uri="{3e2802c4-a4d2-4d8b-9148-e3be6c30e623}">
          <xlrd:rvb i="3555"/>
        </ext>
      </extLst>
    </bk>
    <bk>
      <extLst>
        <ext uri="{3e2802c4-a4d2-4d8b-9148-e3be6c30e623}">
          <xlrd:rvb i="3558"/>
        </ext>
      </extLst>
    </bk>
    <bk>
      <extLst>
        <ext uri="{3e2802c4-a4d2-4d8b-9148-e3be6c30e623}">
          <xlrd:rvb i="3561"/>
        </ext>
      </extLst>
    </bk>
    <bk>
      <extLst>
        <ext uri="{3e2802c4-a4d2-4d8b-9148-e3be6c30e623}">
          <xlrd:rvb i="3564"/>
        </ext>
      </extLst>
    </bk>
    <bk>
      <extLst>
        <ext uri="{3e2802c4-a4d2-4d8b-9148-e3be6c30e623}">
          <xlrd:rvb i="3567"/>
        </ext>
      </extLst>
    </bk>
    <bk>
      <extLst>
        <ext uri="{3e2802c4-a4d2-4d8b-9148-e3be6c30e623}">
          <xlrd:rvb i="3570"/>
        </ext>
      </extLst>
    </bk>
    <bk>
      <extLst>
        <ext uri="{3e2802c4-a4d2-4d8b-9148-e3be6c30e623}">
          <xlrd:rvb i="3573"/>
        </ext>
      </extLst>
    </bk>
    <bk>
      <extLst>
        <ext uri="{3e2802c4-a4d2-4d8b-9148-e3be6c30e623}">
          <xlrd:rvb i="3576"/>
        </ext>
      </extLst>
    </bk>
    <bk>
      <extLst>
        <ext uri="{3e2802c4-a4d2-4d8b-9148-e3be6c30e623}">
          <xlrd:rvb i="3579"/>
        </ext>
      </extLst>
    </bk>
    <bk>
      <extLst>
        <ext uri="{3e2802c4-a4d2-4d8b-9148-e3be6c30e623}">
          <xlrd:rvb i="3582"/>
        </ext>
      </extLst>
    </bk>
    <bk>
      <extLst>
        <ext uri="{3e2802c4-a4d2-4d8b-9148-e3be6c30e623}">
          <xlrd:rvb i="3585"/>
        </ext>
      </extLst>
    </bk>
    <bk>
      <extLst>
        <ext uri="{3e2802c4-a4d2-4d8b-9148-e3be6c30e623}">
          <xlrd:rvb i="3588"/>
        </ext>
      </extLst>
    </bk>
    <bk>
      <extLst>
        <ext uri="{3e2802c4-a4d2-4d8b-9148-e3be6c30e623}">
          <xlrd:rvb i="3591"/>
        </ext>
      </extLst>
    </bk>
    <bk>
      <extLst>
        <ext uri="{3e2802c4-a4d2-4d8b-9148-e3be6c30e623}">
          <xlrd:rvb i="3594"/>
        </ext>
      </extLst>
    </bk>
    <bk>
      <extLst>
        <ext uri="{3e2802c4-a4d2-4d8b-9148-e3be6c30e623}">
          <xlrd:rvb i="3597"/>
        </ext>
      </extLst>
    </bk>
    <bk>
      <extLst>
        <ext uri="{3e2802c4-a4d2-4d8b-9148-e3be6c30e623}">
          <xlrd:rvb i="3600"/>
        </ext>
      </extLst>
    </bk>
    <bk>
      <extLst>
        <ext uri="{3e2802c4-a4d2-4d8b-9148-e3be6c30e623}">
          <xlrd:rvb i="3603"/>
        </ext>
      </extLst>
    </bk>
    <bk>
      <extLst>
        <ext uri="{3e2802c4-a4d2-4d8b-9148-e3be6c30e623}">
          <xlrd:rvb i="3606"/>
        </ext>
      </extLst>
    </bk>
    <bk>
      <extLst>
        <ext uri="{3e2802c4-a4d2-4d8b-9148-e3be6c30e623}">
          <xlrd:rvb i="3609"/>
        </ext>
      </extLst>
    </bk>
    <bk>
      <extLst>
        <ext uri="{3e2802c4-a4d2-4d8b-9148-e3be6c30e623}">
          <xlrd:rvb i="3612"/>
        </ext>
      </extLst>
    </bk>
    <bk>
      <extLst>
        <ext uri="{3e2802c4-a4d2-4d8b-9148-e3be6c30e623}">
          <xlrd:rvb i="3615"/>
        </ext>
      </extLst>
    </bk>
    <bk>
      <extLst>
        <ext uri="{3e2802c4-a4d2-4d8b-9148-e3be6c30e623}">
          <xlrd:rvb i="3618"/>
        </ext>
      </extLst>
    </bk>
    <bk>
      <extLst>
        <ext uri="{3e2802c4-a4d2-4d8b-9148-e3be6c30e623}">
          <xlrd:rvb i="3621"/>
        </ext>
      </extLst>
    </bk>
    <bk>
      <extLst>
        <ext uri="{3e2802c4-a4d2-4d8b-9148-e3be6c30e623}">
          <xlrd:rvb i="3624"/>
        </ext>
      </extLst>
    </bk>
    <bk>
      <extLst>
        <ext uri="{3e2802c4-a4d2-4d8b-9148-e3be6c30e623}">
          <xlrd:rvb i="3627"/>
        </ext>
      </extLst>
    </bk>
    <bk>
      <extLst>
        <ext uri="{3e2802c4-a4d2-4d8b-9148-e3be6c30e623}">
          <xlrd:rvb i="3630"/>
        </ext>
      </extLst>
    </bk>
    <bk>
      <extLst>
        <ext uri="{3e2802c4-a4d2-4d8b-9148-e3be6c30e623}">
          <xlrd:rvb i="3633"/>
        </ext>
      </extLst>
    </bk>
    <bk>
      <extLst>
        <ext uri="{3e2802c4-a4d2-4d8b-9148-e3be6c30e623}">
          <xlrd:rvb i="3636"/>
        </ext>
      </extLst>
    </bk>
    <bk>
      <extLst>
        <ext uri="{3e2802c4-a4d2-4d8b-9148-e3be6c30e623}">
          <xlrd:rvb i="3639"/>
        </ext>
      </extLst>
    </bk>
    <bk>
      <extLst>
        <ext uri="{3e2802c4-a4d2-4d8b-9148-e3be6c30e623}">
          <xlrd:rvb i="3642"/>
        </ext>
      </extLst>
    </bk>
    <bk>
      <extLst>
        <ext uri="{3e2802c4-a4d2-4d8b-9148-e3be6c30e623}">
          <xlrd:rvb i="3645"/>
        </ext>
      </extLst>
    </bk>
    <bk>
      <extLst>
        <ext uri="{3e2802c4-a4d2-4d8b-9148-e3be6c30e623}">
          <xlrd:rvb i="3648"/>
        </ext>
      </extLst>
    </bk>
    <bk>
      <extLst>
        <ext uri="{3e2802c4-a4d2-4d8b-9148-e3be6c30e623}">
          <xlrd:rvb i="3651"/>
        </ext>
      </extLst>
    </bk>
    <bk>
      <extLst>
        <ext uri="{3e2802c4-a4d2-4d8b-9148-e3be6c30e623}">
          <xlrd:rvb i="3654"/>
        </ext>
      </extLst>
    </bk>
    <bk>
      <extLst>
        <ext uri="{3e2802c4-a4d2-4d8b-9148-e3be6c30e623}">
          <xlrd:rvb i="3657"/>
        </ext>
      </extLst>
    </bk>
    <bk>
      <extLst>
        <ext uri="{3e2802c4-a4d2-4d8b-9148-e3be6c30e623}">
          <xlrd:rvb i="3660"/>
        </ext>
      </extLst>
    </bk>
    <bk>
      <extLst>
        <ext uri="{3e2802c4-a4d2-4d8b-9148-e3be6c30e623}">
          <xlrd:rvb i="3663"/>
        </ext>
      </extLst>
    </bk>
    <bk>
      <extLst>
        <ext uri="{3e2802c4-a4d2-4d8b-9148-e3be6c30e623}">
          <xlrd:rvb i="3666"/>
        </ext>
      </extLst>
    </bk>
    <bk>
      <extLst>
        <ext uri="{3e2802c4-a4d2-4d8b-9148-e3be6c30e623}">
          <xlrd:rvb i="3669"/>
        </ext>
      </extLst>
    </bk>
    <bk>
      <extLst>
        <ext uri="{3e2802c4-a4d2-4d8b-9148-e3be6c30e623}">
          <xlrd:rvb i="3672"/>
        </ext>
      </extLst>
    </bk>
    <bk>
      <extLst>
        <ext uri="{3e2802c4-a4d2-4d8b-9148-e3be6c30e623}">
          <xlrd:rvb i="3675"/>
        </ext>
      </extLst>
    </bk>
    <bk>
      <extLst>
        <ext uri="{3e2802c4-a4d2-4d8b-9148-e3be6c30e623}">
          <xlrd:rvb i="3682"/>
        </ext>
      </extLst>
    </bk>
    <bk>
      <extLst>
        <ext uri="{3e2802c4-a4d2-4d8b-9148-e3be6c30e623}">
          <xlrd:rvb i="3685"/>
        </ext>
      </extLst>
    </bk>
    <bk>
      <extLst>
        <ext uri="{3e2802c4-a4d2-4d8b-9148-e3be6c30e623}">
          <xlrd:rvb i="3691"/>
        </ext>
      </extLst>
    </bk>
    <bk>
      <extLst>
        <ext uri="{3e2802c4-a4d2-4d8b-9148-e3be6c30e623}">
          <xlrd:rvb i="3694"/>
        </ext>
      </extLst>
    </bk>
    <bk>
      <extLst>
        <ext uri="{3e2802c4-a4d2-4d8b-9148-e3be6c30e623}">
          <xlrd:rvb i="3697"/>
        </ext>
      </extLst>
    </bk>
    <bk>
      <extLst>
        <ext uri="{3e2802c4-a4d2-4d8b-9148-e3be6c30e623}">
          <xlrd:rvb i="3700"/>
        </ext>
      </extLst>
    </bk>
    <bk>
      <extLst>
        <ext uri="{3e2802c4-a4d2-4d8b-9148-e3be6c30e623}">
          <xlrd:rvb i="3703"/>
        </ext>
      </extLst>
    </bk>
    <bk>
      <extLst>
        <ext uri="{3e2802c4-a4d2-4d8b-9148-e3be6c30e623}">
          <xlrd:rvb i="3706"/>
        </ext>
      </extLst>
    </bk>
    <bk>
      <extLst>
        <ext uri="{3e2802c4-a4d2-4d8b-9148-e3be6c30e623}">
          <xlrd:rvb i="3709"/>
        </ext>
      </extLst>
    </bk>
    <bk>
      <extLst>
        <ext uri="{3e2802c4-a4d2-4d8b-9148-e3be6c30e623}">
          <xlrd:rvb i="3712"/>
        </ext>
      </extLst>
    </bk>
    <bk>
      <extLst>
        <ext uri="{3e2802c4-a4d2-4d8b-9148-e3be6c30e623}">
          <xlrd:rvb i="3715"/>
        </ext>
      </extLst>
    </bk>
    <bk>
      <extLst>
        <ext uri="{3e2802c4-a4d2-4d8b-9148-e3be6c30e623}">
          <xlrd:rvb i="3718"/>
        </ext>
      </extLst>
    </bk>
    <bk>
      <extLst>
        <ext uri="{3e2802c4-a4d2-4d8b-9148-e3be6c30e623}">
          <xlrd:rvb i="3721"/>
        </ext>
      </extLst>
    </bk>
    <bk>
      <extLst>
        <ext uri="{3e2802c4-a4d2-4d8b-9148-e3be6c30e623}">
          <xlrd:rvb i="3724"/>
        </ext>
      </extLst>
    </bk>
    <bk>
      <extLst>
        <ext uri="{3e2802c4-a4d2-4d8b-9148-e3be6c30e623}">
          <xlrd:rvb i="3727"/>
        </ext>
      </extLst>
    </bk>
    <bk>
      <extLst>
        <ext uri="{3e2802c4-a4d2-4d8b-9148-e3be6c30e623}">
          <xlrd:rvb i="3730"/>
        </ext>
      </extLst>
    </bk>
    <bk>
      <extLst>
        <ext uri="{3e2802c4-a4d2-4d8b-9148-e3be6c30e623}">
          <xlrd:rvb i="3733"/>
        </ext>
      </extLst>
    </bk>
    <bk>
      <extLst>
        <ext uri="{3e2802c4-a4d2-4d8b-9148-e3be6c30e623}">
          <xlrd:rvb i="3736"/>
        </ext>
      </extLst>
    </bk>
    <bk>
      <extLst>
        <ext uri="{3e2802c4-a4d2-4d8b-9148-e3be6c30e623}">
          <xlrd:rvb i="3739"/>
        </ext>
      </extLst>
    </bk>
    <bk>
      <extLst>
        <ext uri="{3e2802c4-a4d2-4d8b-9148-e3be6c30e623}">
          <xlrd:rvb i="3742"/>
        </ext>
      </extLst>
    </bk>
    <bk>
      <extLst>
        <ext uri="{3e2802c4-a4d2-4d8b-9148-e3be6c30e623}">
          <xlrd:rvb i="3745"/>
        </ext>
      </extLst>
    </bk>
    <bk>
      <extLst>
        <ext uri="{3e2802c4-a4d2-4d8b-9148-e3be6c30e623}">
          <xlrd:rvb i="3748"/>
        </ext>
      </extLst>
    </bk>
    <bk>
      <extLst>
        <ext uri="{3e2802c4-a4d2-4d8b-9148-e3be6c30e623}">
          <xlrd:rvb i="3751"/>
        </ext>
      </extLst>
    </bk>
    <bk>
      <extLst>
        <ext uri="{3e2802c4-a4d2-4d8b-9148-e3be6c30e623}">
          <xlrd:rvb i="3754"/>
        </ext>
      </extLst>
    </bk>
    <bk>
      <extLst>
        <ext uri="{3e2802c4-a4d2-4d8b-9148-e3be6c30e623}">
          <xlrd:rvb i="3757"/>
        </ext>
      </extLst>
    </bk>
    <bk>
      <extLst>
        <ext uri="{3e2802c4-a4d2-4d8b-9148-e3be6c30e623}">
          <xlrd:rvb i="3760"/>
        </ext>
      </extLst>
    </bk>
    <bk>
      <extLst>
        <ext uri="{3e2802c4-a4d2-4d8b-9148-e3be6c30e623}">
          <xlrd:rvb i="3763"/>
        </ext>
      </extLst>
    </bk>
    <bk>
      <extLst>
        <ext uri="{3e2802c4-a4d2-4d8b-9148-e3be6c30e623}">
          <xlrd:rvb i="3766"/>
        </ext>
      </extLst>
    </bk>
    <bk>
      <extLst>
        <ext uri="{3e2802c4-a4d2-4d8b-9148-e3be6c30e623}">
          <xlrd:rvb i="3769"/>
        </ext>
      </extLst>
    </bk>
    <bk>
      <extLst>
        <ext uri="{3e2802c4-a4d2-4d8b-9148-e3be6c30e623}">
          <xlrd:rvb i="3772"/>
        </ext>
      </extLst>
    </bk>
    <bk>
      <extLst>
        <ext uri="{3e2802c4-a4d2-4d8b-9148-e3be6c30e623}">
          <xlrd:rvb i="3775"/>
        </ext>
      </extLst>
    </bk>
    <bk>
      <extLst>
        <ext uri="{3e2802c4-a4d2-4d8b-9148-e3be6c30e623}">
          <xlrd:rvb i="3778"/>
        </ext>
      </extLst>
    </bk>
    <bk>
      <extLst>
        <ext uri="{3e2802c4-a4d2-4d8b-9148-e3be6c30e623}">
          <xlrd:rvb i="3781"/>
        </ext>
      </extLst>
    </bk>
    <bk>
      <extLst>
        <ext uri="{3e2802c4-a4d2-4d8b-9148-e3be6c30e623}">
          <xlrd:rvb i="3784"/>
        </ext>
      </extLst>
    </bk>
    <bk>
      <extLst>
        <ext uri="{3e2802c4-a4d2-4d8b-9148-e3be6c30e623}">
          <xlrd:rvb i="3787"/>
        </ext>
      </extLst>
    </bk>
    <bk>
      <extLst>
        <ext uri="{3e2802c4-a4d2-4d8b-9148-e3be6c30e623}">
          <xlrd:rvb i="3790"/>
        </ext>
      </extLst>
    </bk>
    <bk>
      <extLst>
        <ext uri="{3e2802c4-a4d2-4d8b-9148-e3be6c30e623}">
          <xlrd:rvb i="3793"/>
        </ext>
      </extLst>
    </bk>
    <bk>
      <extLst>
        <ext uri="{3e2802c4-a4d2-4d8b-9148-e3be6c30e623}">
          <xlrd:rvb i="3796"/>
        </ext>
      </extLst>
    </bk>
    <bk>
      <extLst>
        <ext uri="{3e2802c4-a4d2-4d8b-9148-e3be6c30e623}">
          <xlrd:rvb i="3799"/>
        </ext>
      </extLst>
    </bk>
    <bk>
      <extLst>
        <ext uri="{3e2802c4-a4d2-4d8b-9148-e3be6c30e623}">
          <xlrd:rvb i="3802"/>
        </ext>
      </extLst>
    </bk>
    <bk>
      <extLst>
        <ext uri="{3e2802c4-a4d2-4d8b-9148-e3be6c30e623}">
          <xlrd:rvb i="3805"/>
        </ext>
      </extLst>
    </bk>
    <bk>
      <extLst>
        <ext uri="{3e2802c4-a4d2-4d8b-9148-e3be6c30e623}">
          <xlrd:rvb i="3808"/>
        </ext>
      </extLst>
    </bk>
    <bk>
      <extLst>
        <ext uri="{3e2802c4-a4d2-4d8b-9148-e3be6c30e623}">
          <xlrd:rvb i="3811"/>
        </ext>
      </extLst>
    </bk>
    <bk>
      <extLst>
        <ext uri="{3e2802c4-a4d2-4d8b-9148-e3be6c30e623}">
          <xlrd:rvb i="3814"/>
        </ext>
      </extLst>
    </bk>
    <bk>
      <extLst>
        <ext uri="{3e2802c4-a4d2-4d8b-9148-e3be6c30e623}">
          <xlrd:rvb i="3817"/>
        </ext>
      </extLst>
    </bk>
    <bk>
      <extLst>
        <ext uri="{3e2802c4-a4d2-4d8b-9148-e3be6c30e623}">
          <xlrd:rvb i="3820"/>
        </ext>
      </extLst>
    </bk>
    <bk>
      <extLst>
        <ext uri="{3e2802c4-a4d2-4d8b-9148-e3be6c30e623}">
          <xlrd:rvb i="3823"/>
        </ext>
      </extLst>
    </bk>
    <bk>
      <extLst>
        <ext uri="{3e2802c4-a4d2-4d8b-9148-e3be6c30e623}">
          <xlrd:rvb i="3826"/>
        </ext>
      </extLst>
    </bk>
    <bk>
      <extLst>
        <ext uri="{3e2802c4-a4d2-4d8b-9148-e3be6c30e623}">
          <xlrd:rvb i="3829"/>
        </ext>
      </extLst>
    </bk>
    <bk>
      <extLst>
        <ext uri="{3e2802c4-a4d2-4d8b-9148-e3be6c30e623}">
          <xlrd:rvb i="3832"/>
        </ext>
      </extLst>
    </bk>
    <bk>
      <extLst>
        <ext uri="{3e2802c4-a4d2-4d8b-9148-e3be6c30e623}">
          <xlrd:rvb i="3835"/>
        </ext>
      </extLst>
    </bk>
    <bk>
      <extLst>
        <ext uri="{3e2802c4-a4d2-4d8b-9148-e3be6c30e623}">
          <xlrd:rvb i="3838"/>
        </ext>
      </extLst>
    </bk>
    <bk>
      <extLst>
        <ext uri="{3e2802c4-a4d2-4d8b-9148-e3be6c30e623}">
          <xlrd:rvb i="3841"/>
        </ext>
      </extLst>
    </bk>
    <bk>
      <extLst>
        <ext uri="{3e2802c4-a4d2-4d8b-9148-e3be6c30e623}">
          <xlrd:rvb i="3844"/>
        </ext>
      </extLst>
    </bk>
    <bk>
      <extLst>
        <ext uri="{3e2802c4-a4d2-4d8b-9148-e3be6c30e623}">
          <xlrd:rvb i="3847"/>
        </ext>
      </extLst>
    </bk>
    <bk>
      <extLst>
        <ext uri="{3e2802c4-a4d2-4d8b-9148-e3be6c30e623}">
          <xlrd:rvb i="3850"/>
        </ext>
      </extLst>
    </bk>
    <bk>
      <extLst>
        <ext uri="{3e2802c4-a4d2-4d8b-9148-e3be6c30e623}">
          <xlrd:rvb i="3853"/>
        </ext>
      </extLst>
    </bk>
    <bk>
      <extLst>
        <ext uri="{3e2802c4-a4d2-4d8b-9148-e3be6c30e623}">
          <xlrd:rvb i="3856"/>
        </ext>
      </extLst>
    </bk>
    <bk>
      <extLst>
        <ext uri="{3e2802c4-a4d2-4d8b-9148-e3be6c30e623}">
          <xlrd:rvb i="3859"/>
        </ext>
      </extLst>
    </bk>
    <bk>
      <extLst>
        <ext uri="{3e2802c4-a4d2-4d8b-9148-e3be6c30e623}">
          <xlrd:rvb i="3862"/>
        </ext>
      </extLst>
    </bk>
    <bk>
      <extLst>
        <ext uri="{3e2802c4-a4d2-4d8b-9148-e3be6c30e623}">
          <xlrd:rvb i="3865"/>
        </ext>
      </extLst>
    </bk>
    <bk>
      <extLst>
        <ext uri="{3e2802c4-a4d2-4d8b-9148-e3be6c30e623}">
          <xlrd:rvb i="3868"/>
        </ext>
      </extLst>
    </bk>
    <bk>
      <extLst>
        <ext uri="{3e2802c4-a4d2-4d8b-9148-e3be6c30e623}">
          <xlrd:rvb i="3871"/>
        </ext>
      </extLst>
    </bk>
    <bk>
      <extLst>
        <ext uri="{3e2802c4-a4d2-4d8b-9148-e3be6c30e623}">
          <xlrd:rvb i="3874"/>
        </ext>
      </extLst>
    </bk>
    <bk>
      <extLst>
        <ext uri="{3e2802c4-a4d2-4d8b-9148-e3be6c30e623}">
          <xlrd:rvb i="3877"/>
        </ext>
      </extLst>
    </bk>
    <bk>
      <extLst>
        <ext uri="{3e2802c4-a4d2-4d8b-9148-e3be6c30e623}">
          <xlrd:rvb i="3880"/>
        </ext>
      </extLst>
    </bk>
    <bk>
      <extLst>
        <ext uri="{3e2802c4-a4d2-4d8b-9148-e3be6c30e623}">
          <xlrd:rvb i="3883"/>
        </ext>
      </extLst>
    </bk>
    <bk>
      <extLst>
        <ext uri="{3e2802c4-a4d2-4d8b-9148-e3be6c30e623}">
          <xlrd:rvb i="3886"/>
        </ext>
      </extLst>
    </bk>
    <bk>
      <extLst>
        <ext uri="{3e2802c4-a4d2-4d8b-9148-e3be6c30e623}">
          <xlrd:rvb i="3889"/>
        </ext>
      </extLst>
    </bk>
    <bk>
      <extLst>
        <ext uri="{3e2802c4-a4d2-4d8b-9148-e3be6c30e623}">
          <xlrd:rvb i="3892"/>
        </ext>
      </extLst>
    </bk>
    <bk>
      <extLst>
        <ext uri="{3e2802c4-a4d2-4d8b-9148-e3be6c30e623}">
          <xlrd:rvb i="3895"/>
        </ext>
      </extLst>
    </bk>
    <bk>
      <extLst>
        <ext uri="{3e2802c4-a4d2-4d8b-9148-e3be6c30e623}">
          <xlrd:rvb i="3898"/>
        </ext>
      </extLst>
    </bk>
    <bk>
      <extLst>
        <ext uri="{3e2802c4-a4d2-4d8b-9148-e3be6c30e623}">
          <xlrd:rvb i="3901"/>
        </ext>
      </extLst>
    </bk>
    <bk>
      <extLst>
        <ext uri="{3e2802c4-a4d2-4d8b-9148-e3be6c30e623}">
          <xlrd:rvb i="3904"/>
        </ext>
      </extLst>
    </bk>
    <bk>
      <extLst>
        <ext uri="{3e2802c4-a4d2-4d8b-9148-e3be6c30e623}">
          <xlrd:rvb i="3907"/>
        </ext>
      </extLst>
    </bk>
    <bk>
      <extLst>
        <ext uri="{3e2802c4-a4d2-4d8b-9148-e3be6c30e623}">
          <xlrd:rvb i="3910"/>
        </ext>
      </extLst>
    </bk>
    <bk>
      <extLst>
        <ext uri="{3e2802c4-a4d2-4d8b-9148-e3be6c30e623}">
          <xlrd:rvb i="3913"/>
        </ext>
      </extLst>
    </bk>
    <bk>
      <extLst>
        <ext uri="{3e2802c4-a4d2-4d8b-9148-e3be6c30e623}">
          <xlrd:rvb i="3916"/>
        </ext>
      </extLst>
    </bk>
    <bk>
      <extLst>
        <ext uri="{3e2802c4-a4d2-4d8b-9148-e3be6c30e623}">
          <xlrd:rvb i="3919"/>
        </ext>
      </extLst>
    </bk>
    <bk>
      <extLst>
        <ext uri="{3e2802c4-a4d2-4d8b-9148-e3be6c30e623}">
          <xlrd:rvb i="3922"/>
        </ext>
      </extLst>
    </bk>
    <bk>
      <extLst>
        <ext uri="{3e2802c4-a4d2-4d8b-9148-e3be6c30e623}">
          <xlrd:rvb i="3925"/>
        </ext>
      </extLst>
    </bk>
    <bk>
      <extLst>
        <ext uri="{3e2802c4-a4d2-4d8b-9148-e3be6c30e623}">
          <xlrd:rvb i="3928"/>
        </ext>
      </extLst>
    </bk>
    <bk>
      <extLst>
        <ext uri="{3e2802c4-a4d2-4d8b-9148-e3be6c30e623}">
          <xlrd:rvb i="3931"/>
        </ext>
      </extLst>
    </bk>
    <bk>
      <extLst>
        <ext uri="{3e2802c4-a4d2-4d8b-9148-e3be6c30e623}">
          <xlrd:rvb i="3934"/>
        </ext>
      </extLst>
    </bk>
    <bk>
      <extLst>
        <ext uri="{3e2802c4-a4d2-4d8b-9148-e3be6c30e623}">
          <xlrd:rvb i="3937"/>
        </ext>
      </extLst>
    </bk>
    <bk>
      <extLst>
        <ext uri="{3e2802c4-a4d2-4d8b-9148-e3be6c30e623}">
          <xlrd:rvb i="3940"/>
        </ext>
      </extLst>
    </bk>
    <bk>
      <extLst>
        <ext uri="{3e2802c4-a4d2-4d8b-9148-e3be6c30e623}">
          <xlrd:rvb i="3943"/>
        </ext>
      </extLst>
    </bk>
    <bk>
      <extLst>
        <ext uri="{3e2802c4-a4d2-4d8b-9148-e3be6c30e623}">
          <xlrd:rvb i="3946"/>
        </ext>
      </extLst>
    </bk>
    <bk>
      <extLst>
        <ext uri="{3e2802c4-a4d2-4d8b-9148-e3be6c30e623}">
          <xlrd:rvb i="3949"/>
        </ext>
      </extLst>
    </bk>
    <bk>
      <extLst>
        <ext uri="{3e2802c4-a4d2-4d8b-9148-e3be6c30e623}">
          <xlrd:rvb i="3952"/>
        </ext>
      </extLst>
    </bk>
    <bk>
      <extLst>
        <ext uri="{3e2802c4-a4d2-4d8b-9148-e3be6c30e623}">
          <xlrd:rvb i="3955"/>
        </ext>
      </extLst>
    </bk>
    <bk>
      <extLst>
        <ext uri="{3e2802c4-a4d2-4d8b-9148-e3be6c30e623}">
          <xlrd:rvb i="3958"/>
        </ext>
      </extLst>
    </bk>
    <bk>
      <extLst>
        <ext uri="{3e2802c4-a4d2-4d8b-9148-e3be6c30e623}">
          <xlrd:rvb i="3961"/>
        </ext>
      </extLst>
    </bk>
    <bk>
      <extLst>
        <ext uri="{3e2802c4-a4d2-4d8b-9148-e3be6c30e623}">
          <xlrd:rvb i="3964"/>
        </ext>
      </extLst>
    </bk>
    <bk>
      <extLst>
        <ext uri="{3e2802c4-a4d2-4d8b-9148-e3be6c30e623}">
          <xlrd:rvb i="3967"/>
        </ext>
      </extLst>
    </bk>
    <bk>
      <extLst>
        <ext uri="{3e2802c4-a4d2-4d8b-9148-e3be6c30e623}">
          <xlrd:rvb i="3970"/>
        </ext>
      </extLst>
    </bk>
    <bk>
      <extLst>
        <ext uri="{3e2802c4-a4d2-4d8b-9148-e3be6c30e623}">
          <xlrd:rvb i="3973"/>
        </ext>
      </extLst>
    </bk>
    <bk>
      <extLst>
        <ext uri="{3e2802c4-a4d2-4d8b-9148-e3be6c30e623}">
          <xlrd:rvb i="3976"/>
        </ext>
      </extLst>
    </bk>
    <bk>
      <extLst>
        <ext uri="{3e2802c4-a4d2-4d8b-9148-e3be6c30e623}">
          <xlrd:rvb i="3979"/>
        </ext>
      </extLst>
    </bk>
    <bk>
      <extLst>
        <ext uri="{3e2802c4-a4d2-4d8b-9148-e3be6c30e623}">
          <xlrd:rvb i="3982"/>
        </ext>
      </extLst>
    </bk>
    <bk>
      <extLst>
        <ext uri="{3e2802c4-a4d2-4d8b-9148-e3be6c30e623}">
          <xlrd:rvb i="3985"/>
        </ext>
      </extLst>
    </bk>
    <bk>
      <extLst>
        <ext uri="{3e2802c4-a4d2-4d8b-9148-e3be6c30e623}">
          <xlrd:rvb i="3988"/>
        </ext>
      </extLst>
    </bk>
    <bk>
      <extLst>
        <ext uri="{3e2802c4-a4d2-4d8b-9148-e3be6c30e623}">
          <xlrd:rvb i="3991"/>
        </ext>
      </extLst>
    </bk>
    <bk>
      <extLst>
        <ext uri="{3e2802c4-a4d2-4d8b-9148-e3be6c30e623}">
          <xlrd:rvb i="3994"/>
        </ext>
      </extLst>
    </bk>
    <bk>
      <extLst>
        <ext uri="{3e2802c4-a4d2-4d8b-9148-e3be6c30e623}">
          <xlrd:rvb i="3997"/>
        </ext>
      </extLst>
    </bk>
    <bk>
      <extLst>
        <ext uri="{3e2802c4-a4d2-4d8b-9148-e3be6c30e623}">
          <xlrd:rvb i="4000"/>
        </ext>
      </extLst>
    </bk>
    <bk>
      <extLst>
        <ext uri="{3e2802c4-a4d2-4d8b-9148-e3be6c30e623}">
          <xlrd:rvb i="4003"/>
        </ext>
      </extLst>
    </bk>
    <bk>
      <extLst>
        <ext uri="{3e2802c4-a4d2-4d8b-9148-e3be6c30e623}">
          <xlrd:rvb i="4006"/>
        </ext>
      </extLst>
    </bk>
    <bk>
      <extLst>
        <ext uri="{3e2802c4-a4d2-4d8b-9148-e3be6c30e623}">
          <xlrd:rvb i="4009"/>
        </ext>
      </extLst>
    </bk>
    <bk>
      <extLst>
        <ext uri="{3e2802c4-a4d2-4d8b-9148-e3be6c30e623}">
          <xlrd:rvb i="4012"/>
        </ext>
      </extLst>
    </bk>
    <bk>
      <extLst>
        <ext uri="{3e2802c4-a4d2-4d8b-9148-e3be6c30e623}">
          <xlrd:rvb i="4015"/>
        </ext>
      </extLst>
    </bk>
    <bk>
      <extLst>
        <ext uri="{3e2802c4-a4d2-4d8b-9148-e3be6c30e623}">
          <xlrd:rvb i="4018"/>
        </ext>
      </extLst>
    </bk>
    <bk>
      <extLst>
        <ext uri="{3e2802c4-a4d2-4d8b-9148-e3be6c30e623}">
          <xlrd:rvb i="4021"/>
        </ext>
      </extLst>
    </bk>
    <bk>
      <extLst>
        <ext uri="{3e2802c4-a4d2-4d8b-9148-e3be6c30e623}">
          <xlrd:rvb i="4024"/>
        </ext>
      </extLst>
    </bk>
    <bk>
      <extLst>
        <ext uri="{3e2802c4-a4d2-4d8b-9148-e3be6c30e623}">
          <xlrd:rvb i="4027"/>
        </ext>
      </extLst>
    </bk>
    <bk>
      <extLst>
        <ext uri="{3e2802c4-a4d2-4d8b-9148-e3be6c30e623}">
          <xlrd:rvb i="4030"/>
        </ext>
      </extLst>
    </bk>
    <bk>
      <extLst>
        <ext uri="{3e2802c4-a4d2-4d8b-9148-e3be6c30e623}">
          <xlrd:rvb i="4033"/>
        </ext>
      </extLst>
    </bk>
    <bk>
      <extLst>
        <ext uri="{3e2802c4-a4d2-4d8b-9148-e3be6c30e623}">
          <xlrd:rvb i="4036"/>
        </ext>
      </extLst>
    </bk>
    <bk>
      <extLst>
        <ext uri="{3e2802c4-a4d2-4d8b-9148-e3be6c30e623}">
          <xlrd:rvb i="4039"/>
        </ext>
      </extLst>
    </bk>
    <bk>
      <extLst>
        <ext uri="{3e2802c4-a4d2-4d8b-9148-e3be6c30e623}">
          <xlrd:rvb i="4042"/>
        </ext>
      </extLst>
    </bk>
    <bk>
      <extLst>
        <ext uri="{3e2802c4-a4d2-4d8b-9148-e3be6c30e623}">
          <xlrd:rvb i="4045"/>
        </ext>
      </extLst>
    </bk>
    <bk>
      <extLst>
        <ext uri="{3e2802c4-a4d2-4d8b-9148-e3be6c30e623}">
          <xlrd:rvb i="4048"/>
        </ext>
      </extLst>
    </bk>
    <bk>
      <extLst>
        <ext uri="{3e2802c4-a4d2-4d8b-9148-e3be6c30e623}">
          <xlrd:rvb i="4051"/>
        </ext>
      </extLst>
    </bk>
    <bk>
      <extLst>
        <ext uri="{3e2802c4-a4d2-4d8b-9148-e3be6c30e623}">
          <xlrd:rvb i="4054"/>
        </ext>
      </extLst>
    </bk>
    <bk>
      <extLst>
        <ext uri="{3e2802c4-a4d2-4d8b-9148-e3be6c30e623}">
          <xlrd:rvb i="4057"/>
        </ext>
      </extLst>
    </bk>
    <bk>
      <extLst>
        <ext uri="{3e2802c4-a4d2-4d8b-9148-e3be6c30e623}">
          <xlrd:rvb i="4060"/>
        </ext>
      </extLst>
    </bk>
    <bk>
      <extLst>
        <ext uri="{3e2802c4-a4d2-4d8b-9148-e3be6c30e623}">
          <xlrd:rvb i="4063"/>
        </ext>
      </extLst>
    </bk>
    <bk>
      <extLst>
        <ext uri="{3e2802c4-a4d2-4d8b-9148-e3be6c30e623}">
          <xlrd:rvb i="4066"/>
        </ext>
      </extLst>
    </bk>
    <bk>
      <extLst>
        <ext uri="{3e2802c4-a4d2-4d8b-9148-e3be6c30e623}">
          <xlrd:rvb i="4069"/>
        </ext>
      </extLst>
    </bk>
    <bk>
      <extLst>
        <ext uri="{3e2802c4-a4d2-4d8b-9148-e3be6c30e623}">
          <xlrd:rvb i="4072"/>
        </ext>
      </extLst>
    </bk>
    <bk>
      <extLst>
        <ext uri="{3e2802c4-a4d2-4d8b-9148-e3be6c30e623}">
          <xlrd:rvb i="4075"/>
        </ext>
      </extLst>
    </bk>
    <bk>
      <extLst>
        <ext uri="{3e2802c4-a4d2-4d8b-9148-e3be6c30e623}">
          <xlrd:rvb i="4078"/>
        </ext>
      </extLst>
    </bk>
    <bk>
      <extLst>
        <ext uri="{3e2802c4-a4d2-4d8b-9148-e3be6c30e623}">
          <xlrd:rvb i="4081"/>
        </ext>
      </extLst>
    </bk>
    <bk>
      <extLst>
        <ext uri="{3e2802c4-a4d2-4d8b-9148-e3be6c30e623}">
          <xlrd:rvb i="4084"/>
        </ext>
      </extLst>
    </bk>
    <bk>
      <extLst>
        <ext uri="{3e2802c4-a4d2-4d8b-9148-e3be6c30e623}">
          <xlrd:rvb i="4087"/>
        </ext>
      </extLst>
    </bk>
    <bk>
      <extLst>
        <ext uri="{3e2802c4-a4d2-4d8b-9148-e3be6c30e623}">
          <xlrd:rvb i="4090"/>
        </ext>
      </extLst>
    </bk>
    <bk>
      <extLst>
        <ext uri="{3e2802c4-a4d2-4d8b-9148-e3be6c30e623}">
          <xlrd:rvb i="4093"/>
        </ext>
      </extLst>
    </bk>
    <bk>
      <extLst>
        <ext uri="{3e2802c4-a4d2-4d8b-9148-e3be6c30e623}">
          <xlrd:rvb i="4096"/>
        </ext>
      </extLst>
    </bk>
    <bk>
      <extLst>
        <ext uri="{3e2802c4-a4d2-4d8b-9148-e3be6c30e623}">
          <xlrd:rvb i="4099"/>
        </ext>
      </extLst>
    </bk>
    <bk>
      <extLst>
        <ext uri="{3e2802c4-a4d2-4d8b-9148-e3be6c30e623}">
          <xlrd:rvb i="4102"/>
        </ext>
      </extLst>
    </bk>
    <bk>
      <extLst>
        <ext uri="{3e2802c4-a4d2-4d8b-9148-e3be6c30e623}">
          <xlrd:rvb i="4105"/>
        </ext>
      </extLst>
    </bk>
    <bk>
      <extLst>
        <ext uri="{3e2802c4-a4d2-4d8b-9148-e3be6c30e623}">
          <xlrd:rvb i="4108"/>
        </ext>
      </extLst>
    </bk>
    <bk>
      <extLst>
        <ext uri="{3e2802c4-a4d2-4d8b-9148-e3be6c30e623}">
          <xlrd:rvb i="4111"/>
        </ext>
      </extLst>
    </bk>
    <bk>
      <extLst>
        <ext uri="{3e2802c4-a4d2-4d8b-9148-e3be6c30e623}">
          <xlrd:rvb i="4114"/>
        </ext>
      </extLst>
    </bk>
    <bk>
      <extLst>
        <ext uri="{3e2802c4-a4d2-4d8b-9148-e3be6c30e623}">
          <xlrd:rvb i="4117"/>
        </ext>
      </extLst>
    </bk>
    <bk>
      <extLst>
        <ext uri="{3e2802c4-a4d2-4d8b-9148-e3be6c30e623}">
          <xlrd:rvb i="4120"/>
        </ext>
      </extLst>
    </bk>
    <bk>
      <extLst>
        <ext uri="{3e2802c4-a4d2-4d8b-9148-e3be6c30e623}">
          <xlrd:rvb i="4123"/>
        </ext>
      </extLst>
    </bk>
    <bk>
      <extLst>
        <ext uri="{3e2802c4-a4d2-4d8b-9148-e3be6c30e623}">
          <xlrd:rvb i="4126"/>
        </ext>
      </extLst>
    </bk>
    <bk>
      <extLst>
        <ext uri="{3e2802c4-a4d2-4d8b-9148-e3be6c30e623}">
          <xlrd:rvb i="4129"/>
        </ext>
      </extLst>
    </bk>
    <bk>
      <extLst>
        <ext uri="{3e2802c4-a4d2-4d8b-9148-e3be6c30e623}">
          <xlrd:rvb i="4132"/>
        </ext>
      </extLst>
    </bk>
    <bk>
      <extLst>
        <ext uri="{3e2802c4-a4d2-4d8b-9148-e3be6c30e623}">
          <xlrd:rvb i="4135"/>
        </ext>
      </extLst>
    </bk>
    <bk>
      <extLst>
        <ext uri="{3e2802c4-a4d2-4d8b-9148-e3be6c30e623}">
          <xlrd:rvb i="4138"/>
        </ext>
      </extLst>
    </bk>
    <bk>
      <extLst>
        <ext uri="{3e2802c4-a4d2-4d8b-9148-e3be6c30e623}">
          <xlrd:rvb i="4141"/>
        </ext>
      </extLst>
    </bk>
    <bk>
      <extLst>
        <ext uri="{3e2802c4-a4d2-4d8b-9148-e3be6c30e623}">
          <xlrd:rvb i="4144"/>
        </ext>
      </extLst>
    </bk>
    <bk>
      <extLst>
        <ext uri="{3e2802c4-a4d2-4d8b-9148-e3be6c30e623}">
          <xlrd:rvb i="4147"/>
        </ext>
      </extLst>
    </bk>
    <bk>
      <extLst>
        <ext uri="{3e2802c4-a4d2-4d8b-9148-e3be6c30e623}">
          <xlrd:rvb i="4150"/>
        </ext>
      </extLst>
    </bk>
    <bk>
      <extLst>
        <ext uri="{3e2802c4-a4d2-4d8b-9148-e3be6c30e623}">
          <xlrd:rvb i="4153"/>
        </ext>
      </extLst>
    </bk>
    <bk>
      <extLst>
        <ext uri="{3e2802c4-a4d2-4d8b-9148-e3be6c30e623}">
          <xlrd:rvb i="4156"/>
        </ext>
      </extLst>
    </bk>
    <bk>
      <extLst>
        <ext uri="{3e2802c4-a4d2-4d8b-9148-e3be6c30e623}">
          <xlrd:rvb i="4159"/>
        </ext>
      </extLst>
    </bk>
    <bk>
      <extLst>
        <ext uri="{3e2802c4-a4d2-4d8b-9148-e3be6c30e623}">
          <xlrd:rvb i="4162"/>
        </ext>
      </extLst>
    </bk>
    <bk>
      <extLst>
        <ext uri="{3e2802c4-a4d2-4d8b-9148-e3be6c30e623}">
          <xlrd:rvb i="4165"/>
        </ext>
      </extLst>
    </bk>
    <bk>
      <extLst>
        <ext uri="{3e2802c4-a4d2-4d8b-9148-e3be6c30e623}">
          <xlrd:rvb i="4168"/>
        </ext>
      </extLst>
    </bk>
    <bk>
      <extLst>
        <ext uri="{3e2802c4-a4d2-4d8b-9148-e3be6c30e623}">
          <xlrd:rvb i="4171"/>
        </ext>
      </extLst>
    </bk>
    <bk>
      <extLst>
        <ext uri="{3e2802c4-a4d2-4d8b-9148-e3be6c30e623}">
          <xlrd:rvb i="4174"/>
        </ext>
      </extLst>
    </bk>
    <bk>
      <extLst>
        <ext uri="{3e2802c4-a4d2-4d8b-9148-e3be6c30e623}">
          <xlrd:rvb i="4177"/>
        </ext>
      </extLst>
    </bk>
    <bk>
      <extLst>
        <ext uri="{3e2802c4-a4d2-4d8b-9148-e3be6c30e623}">
          <xlrd:rvb i="4180"/>
        </ext>
      </extLst>
    </bk>
    <bk>
      <extLst>
        <ext uri="{3e2802c4-a4d2-4d8b-9148-e3be6c30e623}">
          <xlrd:rvb i="4183"/>
        </ext>
      </extLst>
    </bk>
    <bk>
      <extLst>
        <ext uri="{3e2802c4-a4d2-4d8b-9148-e3be6c30e623}">
          <xlrd:rvb i="4186"/>
        </ext>
      </extLst>
    </bk>
    <bk>
      <extLst>
        <ext uri="{3e2802c4-a4d2-4d8b-9148-e3be6c30e623}">
          <xlrd:rvb i="4189"/>
        </ext>
      </extLst>
    </bk>
    <bk>
      <extLst>
        <ext uri="{3e2802c4-a4d2-4d8b-9148-e3be6c30e623}">
          <xlrd:rvb i="4192"/>
        </ext>
      </extLst>
    </bk>
    <bk>
      <extLst>
        <ext uri="{3e2802c4-a4d2-4d8b-9148-e3be6c30e623}">
          <xlrd:rvb i="4195"/>
        </ext>
      </extLst>
    </bk>
    <bk>
      <extLst>
        <ext uri="{3e2802c4-a4d2-4d8b-9148-e3be6c30e623}">
          <xlrd:rvb i="4198"/>
        </ext>
      </extLst>
    </bk>
    <bk>
      <extLst>
        <ext uri="{3e2802c4-a4d2-4d8b-9148-e3be6c30e623}">
          <xlrd:rvb i="4201"/>
        </ext>
      </extLst>
    </bk>
    <bk>
      <extLst>
        <ext uri="{3e2802c4-a4d2-4d8b-9148-e3be6c30e623}">
          <xlrd:rvb i="4204"/>
        </ext>
      </extLst>
    </bk>
    <bk>
      <extLst>
        <ext uri="{3e2802c4-a4d2-4d8b-9148-e3be6c30e623}">
          <xlrd:rvb i="4207"/>
        </ext>
      </extLst>
    </bk>
    <bk>
      <extLst>
        <ext uri="{3e2802c4-a4d2-4d8b-9148-e3be6c30e623}">
          <xlrd:rvb i="4210"/>
        </ext>
      </extLst>
    </bk>
    <bk>
      <extLst>
        <ext uri="{3e2802c4-a4d2-4d8b-9148-e3be6c30e623}">
          <xlrd:rvb i="4213"/>
        </ext>
      </extLst>
    </bk>
    <bk>
      <extLst>
        <ext uri="{3e2802c4-a4d2-4d8b-9148-e3be6c30e623}">
          <xlrd:rvb i="4216"/>
        </ext>
      </extLst>
    </bk>
    <bk>
      <extLst>
        <ext uri="{3e2802c4-a4d2-4d8b-9148-e3be6c30e623}">
          <xlrd:rvb i="4219"/>
        </ext>
      </extLst>
    </bk>
    <bk>
      <extLst>
        <ext uri="{3e2802c4-a4d2-4d8b-9148-e3be6c30e623}">
          <xlrd:rvb i="4222"/>
        </ext>
      </extLst>
    </bk>
    <bk>
      <extLst>
        <ext uri="{3e2802c4-a4d2-4d8b-9148-e3be6c30e623}">
          <xlrd:rvb i="4225"/>
        </ext>
      </extLst>
    </bk>
    <bk>
      <extLst>
        <ext uri="{3e2802c4-a4d2-4d8b-9148-e3be6c30e623}">
          <xlrd:rvb i="4228"/>
        </ext>
      </extLst>
    </bk>
    <bk>
      <extLst>
        <ext uri="{3e2802c4-a4d2-4d8b-9148-e3be6c30e623}">
          <xlrd:rvb i="4231"/>
        </ext>
      </extLst>
    </bk>
    <bk>
      <extLst>
        <ext uri="{3e2802c4-a4d2-4d8b-9148-e3be6c30e623}">
          <xlrd:rvb i="4234"/>
        </ext>
      </extLst>
    </bk>
    <bk>
      <extLst>
        <ext uri="{3e2802c4-a4d2-4d8b-9148-e3be6c30e623}">
          <xlrd:rvb i="4237"/>
        </ext>
      </extLst>
    </bk>
    <bk>
      <extLst>
        <ext uri="{3e2802c4-a4d2-4d8b-9148-e3be6c30e623}">
          <xlrd:rvb i="4240"/>
        </ext>
      </extLst>
    </bk>
    <bk>
      <extLst>
        <ext uri="{3e2802c4-a4d2-4d8b-9148-e3be6c30e623}">
          <xlrd:rvb i="4243"/>
        </ext>
      </extLst>
    </bk>
    <bk>
      <extLst>
        <ext uri="{3e2802c4-a4d2-4d8b-9148-e3be6c30e623}">
          <xlrd:rvb i="4246"/>
        </ext>
      </extLst>
    </bk>
    <bk>
      <extLst>
        <ext uri="{3e2802c4-a4d2-4d8b-9148-e3be6c30e623}">
          <xlrd:rvb i="4249"/>
        </ext>
      </extLst>
    </bk>
    <bk>
      <extLst>
        <ext uri="{3e2802c4-a4d2-4d8b-9148-e3be6c30e623}">
          <xlrd:rvb i="4252"/>
        </ext>
      </extLst>
    </bk>
    <bk>
      <extLst>
        <ext uri="{3e2802c4-a4d2-4d8b-9148-e3be6c30e623}">
          <xlrd:rvb i="4255"/>
        </ext>
      </extLst>
    </bk>
    <bk>
      <extLst>
        <ext uri="{3e2802c4-a4d2-4d8b-9148-e3be6c30e623}">
          <xlrd:rvb i="4258"/>
        </ext>
      </extLst>
    </bk>
    <bk>
      <extLst>
        <ext uri="{3e2802c4-a4d2-4d8b-9148-e3be6c30e623}">
          <xlrd:rvb i="4261"/>
        </ext>
      </extLst>
    </bk>
    <bk>
      <extLst>
        <ext uri="{3e2802c4-a4d2-4d8b-9148-e3be6c30e623}">
          <xlrd:rvb i="4264"/>
        </ext>
      </extLst>
    </bk>
    <bk>
      <extLst>
        <ext uri="{3e2802c4-a4d2-4d8b-9148-e3be6c30e623}">
          <xlrd:rvb i="4267"/>
        </ext>
      </extLst>
    </bk>
    <bk>
      <extLst>
        <ext uri="{3e2802c4-a4d2-4d8b-9148-e3be6c30e623}">
          <xlrd:rvb i="4270"/>
        </ext>
      </extLst>
    </bk>
    <bk>
      <extLst>
        <ext uri="{3e2802c4-a4d2-4d8b-9148-e3be6c30e623}">
          <xlrd:rvb i="4273"/>
        </ext>
      </extLst>
    </bk>
    <bk>
      <extLst>
        <ext uri="{3e2802c4-a4d2-4d8b-9148-e3be6c30e623}">
          <xlrd:rvb i="4276"/>
        </ext>
      </extLst>
    </bk>
    <bk>
      <extLst>
        <ext uri="{3e2802c4-a4d2-4d8b-9148-e3be6c30e623}">
          <xlrd:rvb i="4279"/>
        </ext>
      </extLst>
    </bk>
    <bk>
      <extLst>
        <ext uri="{3e2802c4-a4d2-4d8b-9148-e3be6c30e623}">
          <xlrd:rvb i="4282"/>
        </ext>
      </extLst>
    </bk>
    <bk>
      <extLst>
        <ext uri="{3e2802c4-a4d2-4d8b-9148-e3be6c30e623}">
          <xlrd:rvb i="4285"/>
        </ext>
      </extLst>
    </bk>
    <bk>
      <extLst>
        <ext uri="{3e2802c4-a4d2-4d8b-9148-e3be6c30e623}">
          <xlrd:rvb i="4288"/>
        </ext>
      </extLst>
    </bk>
    <bk>
      <extLst>
        <ext uri="{3e2802c4-a4d2-4d8b-9148-e3be6c30e623}">
          <xlrd:rvb i="4291"/>
        </ext>
      </extLst>
    </bk>
    <bk>
      <extLst>
        <ext uri="{3e2802c4-a4d2-4d8b-9148-e3be6c30e623}">
          <xlrd:rvb i="4294"/>
        </ext>
      </extLst>
    </bk>
    <bk>
      <extLst>
        <ext uri="{3e2802c4-a4d2-4d8b-9148-e3be6c30e623}">
          <xlrd:rvb i="4297"/>
        </ext>
      </extLst>
    </bk>
    <bk>
      <extLst>
        <ext uri="{3e2802c4-a4d2-4d8b-9148-e3be6c30e623}">
          <xlrd:rvb i="4300"/>
        </ext>
      </extLst>
    </bk>
    <bk>
      <extLst>
        <ext uri="{3e2802c4-a4d2-4d8b-9148-e3be6c30e623}">
          <xlrd:rvb i="4303"/>
        </ext>
      </extLst>
    </bk>
    <bk>
      <extLst>
        <ext uri="{3e2802c4-a4d2-4d8b-9148-e3be6c30e623}">
          <xlrd:rvb i="4306"/>
        </ext>
      </extLst>
    </bk>
    <bk>
      <extLst>
        <ext uri="{3e2802c4-a4d2-4d8b-9148-e3be6c30e623}">
          <xlrd:rvb i="4309"/>
        </ext>
      </extLst>
    </bk>
    <bk>
      <extLst>
        <ext uri="{3e2802c4-a4d2-4d8b-9148-e3be6c30e623}">
          <xlrd:rvb i="4312"/>
        </ext>
      </extLst>
    </bk>
    <bk>
      <extLst>
        <ext uri="{3e2802c4-a4d2-4d8b-9148-e3be6c30e623}">
          <xlrd:rvb i="4315"/>
        </ext>
      </extLst>
    </bk>
    <bk>
      <extLst>
        <ext uri="{3e2802c4-a4d2-4d8b-9148-e3be6c30e623}">
          <xlrd:rvb i="4318"/>
        </ext>
      </extLst>
    </bk>
    <bk>
      <extLst>
        <ext uri="{3e2802c4-a4d2-4d8b-9148-e3be6c30e623}">
          <xlrd:rvb i="4321"/>
        </ext>
      </extLst>
    </bk>
    <bk>
      <extLst>
        <ext uri="{3e2802c4-a4d2-4d8b-9148-e3be6c30e623}">
          <xlrd:rvb i="4324"/>
        </ext>
      </extLst>
    </bk>
    <bk>
      <extLst>
        <ext uri="{3e2802c4-a4d2-4d8b-9148-e3be6c30e623}">
          <xlrd:rvb i="4327"/>
        </ext>
      </extLst>
    </bk>
    <bk>
      <extLst>
        <ext uri="{3e2802c4-a4d2-4d8b-9148-e3be6c30e623}">
          <xlrd:rvb i="4330"/>
        </ext>
      </extLst>
    </bk>
    <bk>
      <extLst>
        <ext uri="{3e2802c4-a4d2-4d8b-9148-e3be6c30e623}">
          <xlrd:rvb i="4333"/>
        </ext>
      </extLst>
    </bk>
    <bk>
      <extLst>
        <ext uri="{3e2802c4-a4d2-4d8b-9148-e3be6c30e623}">
          <xlrd:rvb i="4336"/>
        </ext>
      </extLst>
    </bk>
    <bk>
      <extLst>
        <ext uri="{3e2802c4-a4d2-4d8b-9148-e3be6c30e623}">
          <xlrd:rvb i="4339"/>
        </ext>
      </extLst>
    </bk>
    <bk>
      <extLst>
        <ext uri="{3e2802c4-a4d2-4d8b-9148-e3be6c30e623}">
          <xlrd:rvb i="4342"/>
        </ext>
      </extLst>
    </bk>
    <bk>
      <extLst>
        <ext uri="{3e2802c4-a4d2-4d8b-9148-e3be6c30e623}">
          <xlrd:rvb i="4345"/>
        </ext>
      </extLst>
    </bk>
    <bk>
      <extLst>
        <ext uri="{3e2802c4-a4d2-4d8b-9148-e3be6c30e623}">
          <xlrd:rvb i="4348"/>
        </ext>
      </extLst>
    </bk>
    <bk>
      <extLst>
        <ext uri="{3e2802c4-a4d2-4d8b-9148-e3be6c30e623}">
          <xlrd:rvb i="4351"/>
        </ext>
      </extLst>
    </bk>
    <bk>
      <extLst>
        <ext uri="{3e2802c4-a4d2-4d8b-9148-e3be6c30e623}">
          <xlrd:rvb i="4354"/>
        </ext>
      </extLst>
    </bk>
    <bk>
      <extLst>
        <ext uri="{3e2802c4-a4d2-4d8b-9148-e3be6c30e623}">
          <xlrd:rvb i="4357"/>
        </ext>
      </extLst>
    </bk>
    <bk>
      <extLst>
        <ext uri="{3e2802c4-a4d2-4d8b-9148-e3be6c30e623}">
          <xlrd:rvb i="4360"/>
        </ext>
      </extLst>
    </bk>
    <bk>
      <extLst>
        <ext uri="{3e2802c4-a4d2-4d8b-9148-e3be6c30e623}">
          <xlrd:rvb i="4363"/>
        </ext>
      </extLst>
    </bk>
    <bk>
      <extLst>
        <ext uri="{3e2802c4-a4d2-4d8b-9148-e3be6c30e623}">
          <xlrd:rvb i="4366"/>
        </ext>
      </extLst>
    </bk>
    <bk>
      <extLst>
        <ext uri="{3e2802c4-a4d2-4d8b-9148-e3be6c30e623}">
          <xlrd:rvb i="4372"/>
        </ext>
      </extLst>
    </bk>
    <bk>
      <extLst>
        <ext uri="{3e2802c4-a4d2-4d8b-9148-e3be6c30e623}">
          <xlrd:rvb i="4375"/>
        </ext>
      </extLst>
    </bk>
    <bk>
      <extLst>
        <ext uri="{3e2802c4-a4d2-4d8b-9148-e3be6c30e623}">
          <xlrd:rvb i="4378"/>
        </ext>
      </extLst>
    </bk>
    <bk>
      <extLst>
        <ext uri="{3e2802c4-a4d2-4d8b-9148-e3be6c30e623}">
          <xlrd:rvb i="4381"/>
        </ext>
      </extLst>
    </bk>
    <bk>
      <extLst>
        <ext uri="{3e2802c4-a4d2-4d8b-9148-e3be6c30e623}">
          <xlrd:rvb i="4384"/>
        </ext>
      </extLst>
    </bk>
    <bk>
      <extLst>
        <ext uri="{3e2802c4-a4d2-4d8b-9148-e3be6c30e623}">
          <xlrd:rvb i="4387"/>
        </ext>
      </extLst>
    </bk>
    <bk>
      <extLst>
        <ext uri="{3e2802c4-a4d2-4d8b-9148-e3be6c30e623}">
          <xlrd:rvb i="4390"/>
        </ext>
      </extLst>
    </bk>
    <bk>
      <extLst>
        <ext uri="{3e2802c4-a4d2-4d8b-9148-e3be6c30e623}">
          <xlrd:rvb i="4393"/>
        </ext>
      </extLst>
    </bk>
    <bk>
      <extLst>
        <ext uri="{3e2802c4-a4d2-4d8b-9148-e3be6c30e623}">
          <xlrd:rvb i="4396"/>
        </ext>
      </extLst>
    </bk>
    <bk>
      <extLst>
        <ext uri="{3e2802c4-a4d2-4d8b-9148-e3be6c30e623}">
          <xlrd:rvb i="4399"/>
        </ext>
      </extLst>
    </bk>
    <bk>
      <extLst>
        <ext uri="{3e2802c4-a4d2-4d8b-9148-e3be6c30e623}">
          <xlrd:rvb i="4402"/>
        </ext>
      </extLst>
    </bk>
    <bk>
      <extLst>
        <ext uri="{3e2802c4-a4d2-4d8b-9148-e3be6c30e623}">
          <xlrd:rvb i="4405"/>
        </ext>
      </extLst>
    </bk>
    <bk>
      <extLst>
        <ext uri="{3e2802c4-a4d2-4d8b-9148-e3be6c30e623}">
          <xlrd:rvb i="4408"/>
        </ext>
      </extLst>
    </bk>
    <bk>
      <extLst>
        <ext uri="{3e2802c4-a4d2-4d8b-9148-e3be6c30e623}">
          <xlrd:rvb i="4411"/>
        </ext>
      </extLst>
    </bk>
    <bk>
      <extLst>
        <ext uri="{3e2802c4-a4d2-4d8b-9148-e3be6c30e623}">
          <xlrd:rvb i="4414"/>
        </ext>
      </extLst>
    </bk>
    <bk>
      <extLst>
        <ext uri="{3e2802c4-a4d2-4d8b-9148-e3be6c30e623}">
          <xlrd:rvb i="4417"/>
        </ext>
      </extLst>
    </bk>
    <bk>
      <extLst>
        <ext uri="{3e2802c4-a4d2-4d8b-9148-e3be6c30e623}">
          <xlrd:rvb i="4420"/>
        </ext>
      </extLst>
    </bk>
    <bk>
      <extLst>
        <ext uri="{3e2802c4-a4d2-4d8b-9148-e3be6c30e623}">
          <xlrd:rvb i="4423"/>
        </ext>
      </extLst>
    </bk>
    <bk>
      <extLst>
        <ext uri="{3e2802c4-a4d2-4d8b-9148-e3be6c30e623}">
          <xlrd:rvb i="4426"/>
        </ext>
      </extLst>
    </bk>
    <bk>
      <extLst>
        <ext uri="{3e2802c4-a4d2-4d8b-9148-e3be6c30e623}">
          <xlrd:rvb i="4429"/>
        </ext>
      </extLst>
    </bk>
    <bk>
      <extLst>
        <ext uri="{3e2802c4-a4d2-4d8b-9148-e3be6c30e623}">
          <xlrd:rvb i="4432"/>
        </ext>
      </extLst>
    </bk>
    <bk>
      <extLst>
        <ext uri="{3e2802c4-a4d2-4d8b-9148-e3be6c30e623}">
          <xlrd:rvb i="4435"/>
        </ext>
      </extLst>
    </bk>
    <bk>
      <extLst>
        <ext uri="{3e2802c4-a4d2-4d8b-9148-e3be6c30e623}">
          <xlrd:rvb i="4438"/>
        </ext>
      </extLst>
    </bk>
    <bk>
      <extLst>
        <ext uri="{3e2802c4-a4d2-4d8b-9148-e3be6c30e623}">
          <xlrd:rvb i="4441"/>
        </ext>
      </extLst>
    </bk>
    <bk>
      <extLst>
        <ext uri="{3e2802c4-a4d2-4d8b-9148-e3be6c30e623}">
          <xlrd:rvb i="4444"/>
        </ext>
      </extLst>
    </bk>
    <bk>
      <extLst>
        <ext uri="{3e2802c4-a4d2-4d8b-9148-e3be6c30e623}">
          <xlrd:rvb i="4450"/>
        </ext>
      </extLst>
    </bk>
    <bk>
      <extLst>
        <ext uri="{3e2802c4-a4d2-4d8b-9148-e3be6c30e623}">
          <xlrd:rvb i="4453"/>
        </ext>
      </extLst>
    </bk>
    <bk>
      <extLst>
        <ext uri="{3e2802c4-a4d2-4d8b-9148-e3be6c30e623}">
          <xlrd:rvb i="4456"/>
        </ext>
      </extLst>
    </bk>
    <bk>
      <extLst>
        <ext uri="{3e2802c4-a4d2-4d8b-9148-e3be6c30e623}">
          <xlrd:rvb i="4459"/>
        </ext>
      </extLst>
    </bk>
    <bk>
      <extLst>
        <ext uri="{3e2802c4-a4d2-4d8b-9148-e3be6c30e623}">
          <xlrd:rvb i="4462"/>
        </ext>
      </extLst>
    </bk>
    <bk>
      <extLst>
        <ext uri="{3e2802c4-a4d2-4d8b-9148-e3be6c30e623}">
          <xlrd:rvb i="4465"/>
        </ext>
      </extLst>
    </bk>
    <bk>
      <extLst>
        <ext uri="{3e2802c4-a4d2-4d8b-9148-e3be6c30e623}">
          <xlrd:rvb i="4468"/>
        </ext>
      </extLst>
    </bk>
    <bk>
      <extLst>
        <ext uri="{3e2802c4-a4d2-4d8b-9148-e3be6c30e623}">
          <xlrd:rvb i="4471"/>
        </ext>
      </extLst>
    </bk>
    <bk>
      <extLst>
        <ext uri="{3e2802c4-a4d2-4d8b-9148-e3be6c30e623}">
          <xlrd:rvb i="4474"/>
        </ext>
      </extLst>
    </bk>
    <bk>
      <extLst>
        <ext uri="{3e2802c4-a4d2-4d8b-9148-e3be6c30e623}">
          <xlrd:rvb i="4477"/>
        </ext>
      </extLst>
    </bk>
    <bk>
      <extLst>
        <ext uri="{3e2802c4-a4d2-4d8b-9148-e3be6c30e623}">
          <xlrd:rvb i="4480"/>
        </ext>
      </extLst>
    </bk>
    <bk>
      <extLst>
        <ext uri="{3e2802c4-a4d2-4d8b-9148-e3be6c30e623}">
          <xlrd:rvb i="4483"/>
        </ext>
      </extLst>
    </bk>
    <bk>
      <extLst>
        <ext uri="{3e2802c4-a4d2-4d8b-9148-e3be6c30e623}">
          <xlrd:rvb i="4486"/>
        </ext>
      </extLst>
    </bk>
    <bk>
      <extLst>
        <ext uri="{3e2802c4-a4d2-4d8b-9148-e3be6c30e623}">
          <xlrd:rvb i="4489"/>
        </ext>
      </extLst>
    </bk>
    <bk>
      <extLst>
        <ext uri="{3e2802c4-a4d2-4d8b-9148-e3be6c30e623}">
          <xlrd:rvb i="4492"/>
        </ext>
      </extLst>
    </bk>
    <bk>
      <extLst>
        <ext uri="{3e2802c4-a4d2-4d8b-9148-e3be6c30e623}">
          <xlrd:rvb i="4495"/>
        </ext>
      </extLst>
    </bk>
    <bk>
      <extLst>
        <ext uri="{3e2802c4-a4d2-4d8b-9148-e3be6c30e623}">
          <xlrd:rvb i="4498"/>
        </ext>
      </extLst>
    </bk>
    <bk>
      <extLst>
        <ext uri="{3e2802c4-a4d2-4d8b-9148-e3be6c30e623}">
          <xlrd:rvb i="4501"/>
        </ext>
      </extLst>
    </bk>
    <bk>
      <extLst>
        <ext uri="{3e2802c4-a4d2-4d8b-9148-e3be6c30e623}">
          <xlrd:rvb i="4504"/>
        </ext>
      </extLst>
    </bk>
    <bk>
      <extLst>
        <ext uri="{3e2802c4-a4d2-4d8b-9148-e3be6c30e623}">
          <xlrd:rvb i="4507"/>
        </ext>
      </extLst>
    </bk>
    <bk>
      <extLst>
        <ext uri="{3e2802c4-a4d2-4d8b-9148-e3be6c30e623}">
          <xlrd:rvb i="4513"/>
        </ext>
      </extLst>
    </bk>
    <bk>
      <extLst>
        <ext uri="{3e2802c4-a4d2-4d8b-9148-e3be6c30e623}">
          <xlrd:rvb i="4516"/>
        </ext>
      </extLst>
    </bk>
    <bk>
      <extLst>
        <ext uri="{3e2802c4-a4d2-4d8b-9148-e3be6c30e623}">
          <xlrd:rvb i="4519"/>
        </ext>
      </extLst>
    </bk>
    <bk>
      <extLst>
        <ext uri="{3e2802c4-a4d2-4d8b-9148-e3be6c30e623}">
          <xlrd:rvb i="4522"/>
        </ext>
      </extLst>
    </bk>
    <bk>
      <extLst>
        <ext uri="{3e2802c4-a4d2-4d8b-9148-e3be6c30e623}">
          <xlrd:rvb i="4525"/>
        </ext>
      </extLst>
    </bk>
    <bk>
      <extLst>
        <ext uri="{3e2802c4-a4d2-4d8b-9148-e3be6c30e623}">
          <xlrd:rvb i="4528"/>
        </ext>
      </extLst>
    </bk>
    <bk>
      <extLst>
        <ext uri="{3e2802c4-a4d2-4d8b-9148-e3be6c30e623}">
          <xlrd:rvb i="4531"/>
        </ext>
      </extLst>
    </bk>
    <bk>
      <extLst>
        <ext uri="{3e2802c4-a4d2-4d8b-9148-e3be6c30e623}">
          <xlrd:rvb i="4534"/>
        </ext>
      </extLst>
    </bk>
    <bk>
      <extLst>
        <ext uri="{3e2802c4-a4d2-4d8b-9148-e3be6c30e623}">
          <xlrd:rvb i="4537"/>
        </ext>
      </extLst>
    </bk>
    <bk>
      <extLst>
        <ext uri="{3e2802c4-a4d2-4d8b-9148-e3be6c30e623}">
          <xlrd:rvb i="4540"/>
        </ext>
      </extLst>
    </bk>
    <bk>
      <extLst>
        <ext uri="{3e2802c4-a4d2-4d8b-9148-e3be6c30e623}">
          <xlrd:rvb i="4543"/>
        </ext>
      </extLst>
    </bk>
    <bk>
      <extLst>
        <ext uri="{3e2802c4-a4d2-4d8b-9148-e3be6c30e623}">
          <xlrd:rvb i="4546"/>
        </ext>
      </extLst>
    </bk>
    <bk>
      <extLst>
        <ext uri="{3e2802c4-a4d2-4d8b-9148-e3be6c30e623}">
          <xlrd:rvb i="4549"/>
        </ext>
      </extLst>
    </bk>
    <bk>
      <extLst>
        <ext uri="{3e2802c4-a4d2-4d8b-9148-e3be6c30e623}">
          <xlrd:rvb i="4552"/>
        </ext>
      </extLst>
    </bk>
    <bk>
      <extLst>
        <ext uri="{3e2802c4-a4d2-4d8b-9148-e3be6c30e623}">
          <xlrd:rvb i="4555"/>
        </ext>
      </extLst>
    </bk>
    <bk>
      <extLst>
        <ext uri="{3e2802c4-a4d2-4d8b-9148-e3be6c30e623}">
          <xlrd:rvb i="4558"/>
        </ext>
      </extLst>
    </bk>
    <bk>
      <extLst>
        <ext uri="{3e2802c4-a4d2-4d8b-9148-e3be6c30e623}">
          <xlrd:rvb i="4561"/>
        </ext>
      </extLst>
    </bk>
    <bk>
      <extLst>
        <ext uri="{3e2802c4-a4d2-4d8b-9148-e3be6c30e623}">
          <xlrd:rvb i="4564"/>
        </ext>
      </extLst>
    </bk>
    <bk>
      <extLst>
        <ext uri="{3e2802c4-a4d2-4d8b-9148-e3be6c30e623}">
          <xlrd:rvb i="4567"/>
        </ext>
      </extLst>
    </bk>
    <bk>
      <extLst>
        <ext uri="{3e2802c4-a4d2-4d8b-9148-e3be6c30e623}">
          <xlrd:rvb i="4570"/>
        </ext>
      </extLst>
    </bk>
    <bk>
      <extLst>
        <ext uri="{3e2802c4-a4d2-4d8b-9148-e3be6c30e623}">
          <xlrd:rvb i="4573"/>
        </ext>
      </extLst>
    </bk>
    <bk>
      <extLst>
        <ext uri="{3e2802c4-a4d2-4d8b-9148-e3be6c30e623}">
          <xlrd:rvb i="4576"/>
        </ext>
      </extLst>
    </bk>
    <bk>
      <extLst>
        <ext uri="{3e2802c4-a4d2-4d8b-9148-e3be6c30e623}">
          <xlrd:rvb i="4579"/>
        </ext>
      </extLst>
    </bk>
    <bk>
      <extLst>
        <ext uri="{3e2802c4-a4d2-4d8b-9148-e3be6c30e623}">
          <xlrd:rvb i="4582"/>
        </ext>
      </extLst>
    </bk>
    <bk>
      <extLst>
        <ext uri="{3e2802c4-a4d2-4d8b-9148-e3be6c30e623}">
          <xlrd:rvb i="4585"/>
        </ext>
      </extLst>
    </bk>
    <bk>
      <extLst>
        <ext uri="{3e2802c4-a4d2-4d8b-9148-e3be6c30e623}">
          <xlrd:rvb i="4588"/>
        </ext>
      </extLst>
    </bk>
    <bk>
      <extLst>
        <ext uri="{3e2802c4-a4d2-4d8b-9148-e3be6c30e623}">
          <xlrd:rvb i="4591"/>
        </ext>
      </extLst>
    </bk>
    <bk>
      <extLst>
        <ext uri="{3e2802c4-a4d2-4d8b-9148-e3be6c30e623}">
          <xlrd:rvb i="4594"/>
        </ext>
      </extLst>
    </bk>
    <bk>
      <extLst>
        <ext uri="{3e2802c4-a4d2-4d8b-9148-e3be6c30e623}">
          <xlrd:rvb i="4597"/>
        </ext>
      </extLst>
    </bk>
    <bk>
      <extLst>
        <ext uri="{3e2802c4-a4d2-4d8b-9148-e3be6c30e623}">
          <xlrd:rvb i="4600"/>
        </ext>
      </extLst>
    </bk>
    <bk>
      <extLst>
        <ext uri="{3e2802c4-a4d2-4d8b-9148-e3be6c30e623}">
          <xlrd:rvb i="4603"/>
        </ext>
      </extLst>
    </bk>
    <bk>
      <extLst>
        <ext uri="{3e2802c4-a4d2-4d8b-9148-e3be6c30e623}">
          <xlrd:rvb i="4606"/>
        </ext>
      </extLst>
    </bk>
    <bk>
      <extLst>
        <ext uri="{3e2802c4-a4d2-4d8b-9148-e3be6c30e623}">
          <xlrd:rvb i="4609"/>
        </ext>
      </extLst>
    </bk>
    <bk>
      <extLst>
        <ext uri="{3e2802c4-a4d2-4d8b-9148-e3be6c30e623}">
          <xlrd:rvb i="4612"/>
        </ext>
      </extLst>
    </bk>
    <bk>
      <extLst>
        <ext uri="{3e2802c4-a4d2-4d8b-9148-e3be6c30e623}">
          <xlrd:rvb i="4615"/>
        </ext>
      </extLst>
    </bk>
    <bk>
      <extLst>
        <ext uri="{3e2802c4-a4d2-4d8b-9148-e3be6c30e623}">
          <xlrd:rvb i="4618"/>
        </ext>
      </extLst>
    </bk>
    <bk>
      <extLst>
        <ext uri="{3e2802c4-a4d2-4d8b-9148-e3be6c30e623}">
          <xlrd:rvb i="4621"/>
        </ext>
      </extLst>
    </bk>
    <bk>
      <extLst>
        <ext uri="{3e2802c4-a4d2-4d8b-9148-e3be6c30e623}">
          <xlrd:rvb i="4624"/>
        </ext>
      </extLst>
    </bk>
    <bk>
      <extLst>
        <ext uri="{3e2802c4-a4d2-4d8b-9148-e3be6c30e623}">
          <xlrd:rvb i="4627"/>
        </ext>
      </extLst>
    </bk>
    <bk>
      <extLst>
        <ext uri="{3e2802c4-a4d2-4d8b-9148-e3be6c30e623}">
          <xlrd:rvb i="4630"/>
        </ext>
      </extLst>
    </bk>
    <bk>
      <extLst>
        <ext uri="{3e2802c4-a4d2-4d8b-9148-e3be6c30e623}">
          <xlrd:rvb i="4633"/>
        </ext>
      </extLst>
    </bk>
    <bk>
      <extLst>
        <ext uri="{3e2802c4-a4d2-4d8b-9148-e3be6c30e623}">
          <xlrd:rvb i="4636"/>
        </ext>
      </extLst>
    </bk>
    <bk>
      <extLst>
        <ext uri="{3e2802c4-a4d2-4d8b-9148-e3be6c30e623}">
          <xlrd:rvb i="4639"/>
        </ext>
      </extLst>
    </bk>
    <bk>
      <extLst>
        <ext uri="{3e2802c4-a4d2-4d8b-9148-e3be6c30e623}">
          <xlrd:rvb i="4642"/>
        </ext>
      </extLst>
    </bk>
    <bk>
      <extLst>
        <ext uri="{3e2802c4-a4d2-4d8b-9148-e3be6c30e623}">
          <xlrd:rvb i="4645"/>
        </ext>
      </extLst>
    </bk>
    <bk>
      <extLst>
        <ext uri="{3e2802c4-a4d2-4d8b-9148-e3be6c30e623}">
          <xlrd:rvb i="4648"/>
        </ext>
      </extLst>
    </bk>
    <bk>
      <extLst>
        <ext uri="{3e2802c4-a4d2-4d8b-9148-e3be6c30e623}">
          <xlrd:rvb i="4651"/>
        </ext>
      </extLst>
    </bk>
    <bk>
      <extLst>
        <ext uri="{3e2802c4-a4d2-4d8b-9148-e3be6c30e623}">
          <xlrd:rvb i="4654"/>
        </ext>
      </extLst>
    </bk>
    <bk>
      <extLst>
        <ext uri="{3e2802c4-a4d2-4d8b-9148-e3be6c30e623}">
          <xlrd:rvb i="4657"/>
        </ext>
      </extLst>
    </bk>
    <bk>
      <extLst>
        <ext uri="{3e2802c4-a4d2-4d8b-9148-e3be6c30e623}">
          <xlrd:rvb i="4660"/>
        </ext>
      </extLst>
    </bk>
    <bk>
      <extLst>
        <ext uri="{3e2802c4-a4d2-4d8b-9148-e3be6c30e623}">
          <xlrd:rvb i="4663"/>
        </ext>
      </extLst>
    </bk>
    <bk>
      <extLst>
        <ext uri="{3e2802c4-a4d2-4d8b-9148-e3be6c30e623}">
          <xlrd:rvb i="4666"/>
        </ext>
      </extLst>
    </bk>
    <bk>
      <extLst>
        <ext uri="{3e2802c4-a4d2-4d8b-9148-e3be6c30e623}">
          <xlrd:rvb i="4669"/>
        </ext>
      </extLst>
    </bk>
    <bk>
      <extLst>
        <ext uri="{3e2802c4-a4d2-4d8b-9148-e3be6c30e623}">
          <xlrd:rvb i="4672"/>
        </ext>
      </extLst>
    </bk>
    <bk>
      <extLst>
        <ext uri="{3e2802c4-a4d2-4d8b-9148-e3be6c30e623}">
          <xlrd:rvb i="4675"/>
        </ext>
      </extLst>
    </bk>
    <bk>
      <extLst>
        <ext uri="{3e2802c4-a4d2-4d8b-9148-e3be6c30e623}">
          <xlrd:rvb i="4678"/>
        </ext>
      </extLst>
    </bk>
    <bk>
      <extLst>
        <ext uri="{3e2802c4-a4d2-4d8b-9148-e3be6c30e623}">
          <xlrd:rvb i="4681"/>
        </ext>
      </extLst>
    </bk>
    <bk>
      <extLst>
        <ext uri="{3e2802c4-a4d2-4d8b-9148-e3be6c30e623}">
          <xlrd:rvb i="4684"/>
        </ext>
      </extLst>
    </bk>
    <bk>
      <extLst>
        <ext uri="{3e2802c4-a4d2-4d8b-9148-e3be6c30e623}">
          <xlrd:rvb i="4687"/>
        </ext>
      </extLst>
    </bk>
    <bk>
      <extLst>
        <ext uri="{3e2802c4-a4d2-4d8b-9148-e3be6c30e623}">
          <xlrd:rvb i="4690"/>
        </ext>
      </extLst>
    </bk>
    <bk>
      <extLst>
        <ext uri="{3e2802c4-a4d2-4d8b-9148-e3be6c30e623}">
          <xlrd:rvb i="4693"/>
        </ext>
      </extLst>
    </bk>
    <bk>
      <extLst>
        <ext uri="{3e2802c4-a4d2-4d8b-9148-e3be6c30e623}">
          <xlrd:rvb i="4696"/>
        </ext>
      </extLst>
    </bk>
    <bk>
      <extLst>
        <ext uri="{3e2802c4-a4d2-4d8b-9148-e3be6c30e623}">
          <xlrd:rvb i="4699"/>
        </ext>
      </extLst>
    </bk>
    <bk>
      <extLst>
        <ext uri="{3e2802c4-a4d2-4d8b-9148-e3be6c30e623}">
          <xlrd:rvb i="4702"/>
        </ext>
      </extLst>
    </bk>
    <bk>
      <extLst>
        <ext uri="{3e2802c4-a4d2-4d8b-9148-e3be6c30e623}">
          <xlrd:rvb i="4705"/>
        </ext>
      </extLst>
    </bk>
    <bk>
      <extLst>
        <ext uri="{3e2802c4-a4d2-4d8b-9148-e3be6c30e623}">
          <xlrd:rvb i="4708"/>
        </ext>
      </extLst>
    </bk>
    <bk>
      <extLst>
        <ext uri="{3e2802c4-a4d2-4d8b-9148-e3be6c30e623}">
          <xlrd:rvb i="4711"/>
        </ext>
      </extLst>
    </bk>
    <bk>
      <extLst>
        <ext uri="{3e2802c4-a4d2-4d8b-9148-e3be6c30e623}">
          <xlrd:rvb i="4714"/>
        </ext>
      </extLst>
    </bk>
    <bk>
      <extLst>
        <ext uri="{3e2802c4-a4d2-4d8b-9148-e3be6c30e623}">
          <xlrd:rvb i="4717"/>
        </ext>
      </extLst>
    </bk>
    <bk>
      <extLst>
        <ext uri="{3e2802c4-a4d2-4d8b-9148-e3be6c30e623}">
          <xlrd:rvb i="4720"/>
        </ext>
      </extLst>
    </bk>
    <bk>
      <extLst>
        <ext uri="{3e2802c4-a4d2-4d8b-9148-e3be6c30e623}">
          <xlrd:rvb i="4723"/>
        </ext>
      </extLst>
    </bk>
    <bk>
      <extLst>
        <ext uri="{3e2802c4-a4d2-4d8b-9148-e3be6c30e623}">
          <xlrd:rvb i="4726"/>
        </ext>
      </extLst>
    </bk>
    <bk>
      <extLst>
        <ext uri="{3e2802c4-a4d2-4d8b-9148-e3be6c30e623}">
          <xlrd:rvb i="4729"/>
        </ext>
      </extLst>
    </bk>
    <bk>
      <extLst>
        <ext uri="{3e2802c4-a4d2-4d8b-9148-e3be6c30e623}">
          <xlrd:rvb i="4732"/>
        </ext>
      </extLst>
    </bk>
    <bk>
      <extLst>
        <ext uri="{3e2802c4-a4d2-4d8b-9148-e3be6c30e623}">
          <xlrd:rvb i="4735"/>
        </ext>
      </extLst>
    </bk>
    <bk>
      <extLst>
        <ext uri="{3e2802c4-a4d2-4d8b-9148-e3be6c30e623}">
          <xlrd:rvb i="4738"/>
        </ext>
      </extLst>
    </bk>
    <bk>
      <extLst>
        <ext uri="{3e2802c4-a4d2-4d8b-9148-e3be6c30e623}">
          <xlrd:rvb i="4741"/>
        </ext>
      </extLst>
    </bk>
    <bk>
      <extLst>
        <ext uri="{3e2802c4-a4d2-4d8b-9148-e3be6c30e623}">
          <xlrd:rvb i="4744"/>
        </ext>
      </extLst>
    </bk>
    <bk>
      <extLst>
        <ext uri="{3e2802c4-a4d2-4d8b-9148-e3be6c30e623}">
          <xlrd:rvb i="4747"/>
        </ext>
      </extLst>
    </bk>
    <bk>
      <extLst>
        <ext uri="{3e2802c4-a4d2-4d8b-9148-e3be6c30e623}">
          <xlrd:rvb i="4750"/>
        </ext>
      </extLst>
    </bk>
    <bk>
      <extLst>
        <ext uri="{3e2802c4-a4d2-4d8b-9148-e3be6c30e623}">
          <xlrd:rvb i="4753"/>
        </ext>
      </extLst>
    </bk>
    <bk>
      <extLst>
        <ext uri="{3e2802c4-a4d2-4d8b-9148-e3be6c30e623}">
          <xlrd:rvb i="4756"/>
        </ext>
      </extLst>
    </bk>
    <bk>
      <extLst>
        <ext uri="{3e2802c4-a4d2-4d8b-9148-e3be6c30e623}">
          <xlrd:rvb i="4759"/>
        </ext>
      </extLst>
    </bk>
    <bk>
      <extLst>
        <ext uri="{3e2802c4-a4d2-4d8b-9148-e3be6c30e623}">
          <xlrd:rvb i="4762"/>
        </ext>
      </extLst>
    </bk>
    <bk>
      <extLst>
        <ext uri="{3e2802c4-a4d2-4d8b-9148-e3be6c30e623}">
          <xlrd:rvb i="4765"/>
        </ext>
      </extLst>
    </bk>
    <bk>
      <extLst>
        <ext uri="{3e2802c4-a4d2-4d8b-9148-e3be6c30e623}">
          <xlrd:rvb i="4768"/>
        </ext>
      </extLst>
    </bk>
    <bk>
      <extLst>
        <ext uri="{3e2802c4-a4d2-4d8b-9148-e3be6c30e623}">
          <xlrd:rvb i="4771"/>
        </ext>
      </extLst>
    </bk>
    <bk>
      <extLst>
        <ext uri="{3e2802c4-a4d2-4d8b-9148-e3be6c30e623}">
          <xlrd:rvb i="4774"/>
        </ext>
      </extLst>
    </bk>
    <bk>
      <extLst>
        <ext uri="{3e2802c4-a4d2-4d8b-9148-e3be6c30e623}">
          <xlrd:rvb i="4777"/>
        </ext>
      </extLst>
    </bk>
    <bk>
      <extLst>
        <ext uri="{3e2802c4-a4d2-4d8b-9148-e3be6c30e623}">
          <xlrd:rvb i="4780"/>
        </ext>
      </extLst>
    </bk>
    <bk>
      <extLst>
        <ext uri="{3e2802c4-a4d2-4d8b-9148-e3be6c30e623}">
          <xlrd:rvb i="4783"/>
        </ext>
      </extLst>
    </bk>
    <bk>
      <extLst>
        <ext uri="{3e2802c4-a4d2-4d8b-9148-e3be6c30e623}">
          <xlrd:rvb i="4786"/>
        </ext>
      </extLst>
    </bk>
    <bk>
      <extLst>
        <ext uri="{3e2802c4-a4d2-4d8b-9148-e3be6c30e623}">
          <xlrd:rvb i="4789"/>
        </ext>
      </extLst>
    </bk>
    <bk>
      <extLst>
        <ext uri="{3e2802c4-a4d2-4d8b-9148-e3be6c30e623}">
          <xlrd:rvb i="4792"/>
        </ext>
      </extLst>
    </bk>
    <bk>
      <extLst>
        <ext uri="{3e2802c4-a4d2-4d8b-9148-e3be6c30e623}">
          <xlrd:rvb i="4795"/>
        </ext>
      </extLst>
    </bk>
    <bk>
      <extLst>
        <ext uri="{3e2802c4-a4d2-4d8b-9148-e3be6c30e623}">
          <xlrd:rvb i="4798"/>
        </ext>
      </extLst>
    </bk>
    <bk>
      <extLst>
        <ext uri="{3e2802c4-a4d2-4d8b-9148-e3be6c30e623}">
          <xlrd:rvb i="4801"/>
        </ext>
      </extLst>
    </bk>
    <bk>
      <extLst>
        <ext uri="{3e2802c4-a4d2-4d8b-9148-e3be6c30e623}">
          <xlrd:rvb i="4804"/>
        </ext>
      </extLst>
    </bk>
    <bk>
      <extLst>
        <ext uri="{3e2802c4-a4d2-4d8b-9148-e3be6c30e623}">
          <xlrd:rvb i="4807"/>
        </ext>
      </extLst>
    </bk>
    <bk>
      <extLst>
        <ext uri="{3e2802c4-a4d2-4d8b-9148-e3be6c30e623}">
          <xlrd:rvb i="4810"/>
        </ext>
      </extLst>
    </bk>
    <bk>
      <extLst>
        <ext uri="{3e2802c4-a4d2-4d8b-9148-e3be6c30e623}">
          <xlrd:rvb i="4813"/>
        </ext>
      </extLst>
    </bk>
    <bk>
      <extLst>
        <ext uri="{3e2802c4-a4d2-4d8b-9148-e3be6c30e623}">
          <xlrd:rvb i="4816"/>
        </ext>
      </extLst>
    </bk>
    <bk>
      <extLst>
        <ext uri="{3e2802c4-a4d2-4d8b-9148-e3be6c30e623}">
          <xlrd:rvb i="4819"/>
        </ext>
      </extLst>
    </bk>
    <bk>
      <extLst>
        <ext uri="{3e2802c4-a4d2-4d8b-9148-e3be6c30e623}">
          <xlrd:rvb i="4822"/>
        </ext>
      </extLst>
    </bk>
    <bk>
      <extLst>
        <ext uri="{3e2802c4-a4d2-4d8b-9148-e3be6c30e623}">
          <xlrd:rvb i="4825"/>
        </ext>
      </extLst>
    </bk>
    <bk>
      <extLst>
        <ext uri="{3e2802c4-a4d2-4d8b-9148-e3be6c30e623}">
          <xlrd:rvb i="4828"/>
        </ext>
      </extLst>
    </bk>
    <bk>
      <extLst>
        <ext uri="{3e2802c4-a4d2-4d8b-9148-e3be6c30e623}">
          <xlrd:rvb i="4831"/>
        </ext>
      </extLst>
    </bk>
    <bk>
      <extLst>
        <ext uri="{3e2802c4-a4d2-4d8b-9148-e3be6c30e623}">
          <xlrd:rvb i="4834"/>
        </ext>
      </extLst>
    </bk>
    <bk>
      <extLst>
        <ext uri="{3e2802c4-a4d2-4d8b-9148-e3be6c30e623}">
          <xlrd:rvb i="4837"/>
        </ext>
      </extLst>
    </bk>
    <bk>
      <extLst>
        <ext uri="{3e2802c4-a4d2-4d8b-9148-e3be6c30e623}">
          <xlrd:rvb i="4840"/>
        </ext>
      </extLst>
    </bk>
    <bk>
      <extLst>
        <ext uri="{3e2802c4-a4d2-4d8b-9148-e3be6c30e623}">
          <xlrd:rvb i="4843"/>
        </ext>
      </extLst>
    </bk>
    <bk>
      <extLst>
        <ext uri="{3e2802c4-a4d2-4d8b-9148-e3be6c30e623}">
          <xlrd:rvb i="4846"/>
        </ext>
      </extLst>
    </bk>
    <bk>
      <extLst>
        <ext uri="{3e2802c4-a4d2-4d8b-9148-e3be6c30e623}">
          <xlrd:rvb i="4849"/>
        </ext>
      </extLst>
    </bk>
    <bk>
      <extLst>
        <ext uri="{3e2802c4-a4d2-4d8b-9148-e3be6c30e623}">
          <xlrd:rvb i="4852"/>
        </ext>
      </extLst>
    </bk>
    <bk>
      <extLst>
        <ext uri="{3e2802c4-a4d2-4d8b-9148-e3be6c30e623}">
          <xlrd:rvb i="4855"/>
        </ext>
      </extLst>
    </bk>
    <bk>
      <extLst>
        <ext uri="{3e2802c4-a4d2-4d8b-9148-e3be6c30e623}">
          <xlrd:rvb i="4858"/>
        </ext>
      </extLst>
    </bk>
    <bk>
      <extLst>
        <ext uri="{3e2802c4-a4d2-4d8b-9148-e3be6c30e623}">
          <xlrd:rvb i="4861"/>
        </ext>
      </extLst>
    </bk>
    <bk>
      <extLst>
        <ext uri="{3e2802c4-a4d2-4d8b-9148-e3be6c30e623}">
          <xlrd:rvb i="4864"/>
        </ext>
      </extLst>
    </bk>
    <bk>
      <extLst>
        <ext uri="{3e2802c4-a4d2-4d8b-9148-e3be6c30e623}">
          <xlrd:rvb i="4867"/>
        </ext>
      </extLst>
    </bk>
    <bk>
      <extLst>
        <ext uri="{3e2802c4-a4d2-4d8b-9148-e3be6c30e623}">
          <xlrd:rvb i="4870"/>
        </ext>
      </extLst>
    </bk>
    <bk>
      <extLst>
        <ext uri="{3e2802c4-a4d2-4d8b-9148-e3be6c30e623}">
          <xlrd:rvb i="4873"/>
        </ext>
      </extLst>
    </bk>
    <bk>
      <extLst>
        <ext uri="{3e2802c4-a4d2-4d8b-9148-e3be6c30e623}">
          <xlrd:rvb i="4876"/>
        </ext>
      </extLst>
    </bk>
    <bk>
      <extLst>
        <ext uri="{3e2802c4-a4d2-4d8b-9148-e3be6c30e623}">
          <xlrd:rvb i="4879"/>
        </ext>
      </extLst>
    </bk>
    <bk>
      <extLst>
        <ext uri="{3e2802c4-a4d2-4d8b-9148-e3be6c30e623}">
          <xlrd:rvb i="4882"/>
        </ext>
      </extLst>
    </bk>
    <bk>
      <extLst>
        <ext uri="{3e2802c4-a4d2-4d8b-9148-e3be6c30e623}">
          <xlrd:rvb i="4885"/>
        </ext>
      </extLst>
    </bk>
    <bk>
      <extLst>
        <ext uri="{3e2802c4-a4d2-4d8b-9148-e3be6c30e623}">
          <xlrd:rvb i="4888"/>
        </ext>
      </extLst>
    </bk>
    <bk>
      <extLst>
        <ext uri="{3e2802c4-a4d2-4d8b-9148-e3be6c30e623}">
          <xlrd:rvb i="4891"/>
        </ext>
      </extLst>
    </bk>
    <bk>
      <extLst>
        <ext uri="{3e2802c4-a4d2-4d8b-9148-e3be6c30e623}">
          <xlrd:rvb i="4894"/>
        </ext>
      </extLst>
    </bk>
    <bk>
      <extLst>
        <ext uri="{3e2802c4-a4d2-4d8b-9148-e3be6c30e623}">
          <xlrd:rvb i="4897"/>
        </ext>
      </extLst>
    </bk>
    <bk>
      <extLst>
        <ext uri="{3e2802c4-a4d2-4d8b-9148-e3be6c30e623}">
          <xlrd:rvb i="4900"/>
        </ext>
      </extLst>
    </bk>
    <bk>
      <extLst>
        <ext uri="{3e2802c4-a4d2-4d8b-9148-e3be6c30e623}">
          <xlrd:rvb i="4903"/>
        </ext>
      </extLst>
    </bk>
    <bk>
      <extLst>
        <ext uri="{3e2802c4-a4d2-4d8b-9148-e3be6c30e623}">
          <xlrd:rvb i="4906"/>
        </ext>
      </extLst>
    </bk>
    <bk>
      <extLst>
        <ext uri="{3e2802c4-a4d2-4d8b-9148-e3be6c30e623}">
          <xlrd:rvb i="4909"/>
        </ext>
      </extLst>
    </bk>
    <bk>
      <extLst>
        <ext uri="{3e2802c4-a4d2-4d8b-9148-e3be6c30e623}">
          <xlrd:rvb i="4912"/>
        </ext>
      </extLst>
    </bk>
    <bk>
      <extLst>
        <ext uri="{3e2802c4-a4d2-4d8b-9148-e3be6c30e623}">
          <xlrd:rvb i="4915"/>
        </ext>
      </extLst>
    </bk>
    <bk>
      <extLst>
        <ext uri="{3e2802c4-a4d2-4d8b-9148-e3be6c30e623}">
          <xlrd:rvb i="4918"/>
        </ext>
      </extLst>
    </bk>
    <bk>
      <extLst>
        <ext uri="{3e2802c4-a4d2-4d8b-9148-e3be6c30e623}">
          <xlrd:rvb i="4921"/>
        </ext>
      </extLst>
    </bk>
    <bk>
      <extLst>
        <ext uri="{3e2802c4-a4d2-4d8b-9148-e3be6c30e623}">
          <xlrd:rvb i="4924"/>
        </ext>
      </extLst>
    </bk>
    <bk>
      <extLst>
        <ext uri="{3e2802c4-a4d2-4d8b-9148-e3be6c30e623}">
          <xlrd:rvb i="4927"/>
        </ext>
      </extLst>
    </bk>
    <bk>
      <extLst>
        <ext uri="{3e2802c4-a4d2-4d8b-9148-e3be6c30e623}">
          <xlrd:rvb i="4930"/>
        </ext>
      </extLst>
    </bk>
    <bk>
      <extLst>
        <ext uri="{3e2802c4-a4d2-4d8b-9148-e3be6c30e623}">
          <xlrd:rvb i="4933"/>
        </ext>
      </extLst>
    </bk>
    <bk>
      <extLst>
        <ext uri="{3e2802c4-a4d2-4d8b-9148-e3be6c30e623}">
          <xlrd:rvb i="4936"/>
        </ext>
      </extLst>
    </bk>
    <bk>
      <extLst>
        <ext uri="{3e2802c4-a4d2-4d8b-9148-e3be6c30e623}">
          <xlrd:rvb i="4939"/>
        </ext>
      </extLst>
    </bk>
    <bk>
      <extLst>
        <ext uri="{3e2802c4-a4d2-4d8b-9148-e3be6c30e623}">
          <xlrd:rvb i="4942"/>
        </ext>
      </extLst>
    </bk>
    <bk>
      <extLst>
        <ext uri="{3e2802c4-a4d2-4d8b-9148-e3be6c30e623}">
          <xlrd:rvb i="4945"/>
        </ext>
      </extLst>
    </bk>
    <bk>
      <extLst>
        <ext uri="{3e2802c4-a4d2-4d8b-9148-e3be6c30e623}">
          <xlrd:rvb i="4948"/>
        </ext>
      </extLst>
    </bk>
    <bk>
      <extLst>
        <ext uri="{3e2802c4-a4d2-4d8b-9148-e3be6c30e623}">
          <xlrd:rvb i="4951"/>
        </ext>
      </extLst>
    </bk>
    <bk>
      <extLst>
        <ext uri="{3e2802c4-a4d2-4d8b-9148-e3be6c30e623}">
          <xlrd:rvb i="4954"/>
        </ext>
      </extLst>
    </bk>
    <bk>
      <extLst>
        <ext uri="{3e2802c4-a4d2-4d8b-9148-e3be6c30e623}">
          <xlrd:rvb i="4957"/>
        </ext>
      </extLst>
    </bk>
    <bk>
      <extLst>
        <ext uri="{3e2802c4-a4d2-4d8b-9148-e3be6c30e623}">
          <xlrd:rvb i="4960"/>
        </ext>
      </extLst>
    </bk>
    <bk>
      <extLst>
        <ext uri="{3e2802c4-a4d2-4d8b-9148-e3be6c30e623}">
          <xlrd:rvb i="4963"/>
        </ext>
      </extLst>
    </bk>
    <bk>
      <extLst>
        <ext uri="{3e2802c4-a4d2-4d8b-9148-e3be6c30e623}">
          <xlrd:rvb i="4966"/>
        </ext>
      </extLst>
    </bk>
    <bk>
      <extLst>
        <ext uri="{3e2802c4-a4d2-4d8b-9148-e3be6c30e623}">
          <xlrd:rvb i="4969"/>
        </ext>
      </extLst>
    </bk>
    <bk>
      <extLst>
        <ext uri="{3e2802c4-a4d2-4d8b-9148-e3be6c30e623}">
          <xlrd:rvb i="4972"/>
        </ext>
      </extLst>
    </bk>
    <bk>
      <extLst>
        <ext uri="{3e2802c4-a4d2-4d8b-9148-e3be6c30e623}">
          <xlrd:rvb i="4975"/>
        </ext>
      </extLst>
    </bk>
    <bk>
      <extLst>
        <ext uri="{3e2802c4-a4d2-4d8b-9148-e3be6c30e623}">
          <xlrd:rvb i="4978"/>
        </ext>
      </extLst>
    </bk>
    <bk>
      <extLst>
        <ext uri="{3e2802c4-a4d2-4d8b-9148-e3be6c30e623}">
          <xlrd:rvb i="4981"/>
        </ext>
      </extLst>
    </bk>
    <bk>
      <extLst>
        <ext uri="{3e2802c4-a4d2-4d8b-9148-e3be6c30e623}">
          <xlrd:rvb i="4984"/>
        </ext>
      </extLst>
    </bk>
    <bk>
      <extLst>
        <ext uri="{3e2802c4-a4d2-4d8b-9148-e3be6c30e623}">
          <xlrd:rvb i="4987"/>
        </ext>
      </extLst>
    </bk>
    <bk>
      <extLst>
        <ext uri="{3e2802c4-a4d2-4d8b-9148-e3be6c30e623}">
          <xlrd:rvb i="4990"/>
        </ext>
      </extLst>
    </bk>
    <bk>
      <extLst>
        <ext uri="{3e2802c4-a4d2-4d8b-9148-e3be6c30e623}">
          <xlrd:rvb i="4993"/>
        </ext>
      </extLst>
    </bk>
    <bk>
      <extLst>
        <ext uri="{3e2802c4-a4d2-4d8b-9148-e3be6c30e623}">
          <xlrd:rvb i="4996"/>
        </ext>
      </extLst>
    </bk>
    <bk>
      <extLst>
        <ext uri="{3e2802c4-a4d2-4d8b-9148-e3be6c30e623}">
          <xlrd:rvb i="4999"/>
        </ext>
      </extLst>
    </bk>
    <bk>
      <extLst>
        <ext uri="{3e2802c4-a4d2-4d8b-9148-e3be6c30e623}">
          <xlrd:rvb i="5002"/>
        </ext>
      </extLst>
    </bk>
    <bk>
      <extLst>
        <ext uri="{3e2802c4-a4d2-4d8b-9148-e3be6c30e623}">
          <xlrd:rvb i="5005"/>
        </ext>
      </extLst>
    </bk>
    <bk>
      <extLst>
        <ext uri="{3e2802c4-a4d2-4d8b-9148-e3be6c30e623}">
          <xlrd:rvb i="5008"/>
        </ext>
      </extLst>
    </bk>
    <bk>
      <extLst>
        <ext uri="{3e2802c4-a4d2-4d8b-9148-e3be6c30e623}">
          <xlrd:rvb i="5011"/>
        </ext>
      </extLst>
    </bk>
    <bk>
      <extLst>
        <ext uri="{3e2802c4-a4d2-4d8b-9148-e3be6c30e623}">
          <xlrd:rvb i="5014"/>
        </ext>
      </extLst>
    </bk>
    <bk>
      <extLst>
        <ext uri="{3e2802c4-a4d2-4d8b-9148-e3be6c30e623}">
          <xlrd:rvb i="5017"/>
        </ext>
      </extLst>
    </bk>
    <bk>
      <extLst>
        <ext uri="{3e2802c4-a4d2-4d8b-9148-e3be6c30e623}">
          <xlrd:rvb i="5020"/>
        </ext>
      </extLst>
    </bk>
    <bk>
      <extLst>
        <ext uri="{3e2802c4-a4d2-4d8b-9148-e3be6c30e623}">
          <xlrd:rvb i="5023"/>
        </ext>
      </extLst>
    </bk>
    <bk>
      <extLst>
        <ext uri="{3e2802c4-a4d2-4d8b-9148-e3be6c30e623}">
          <xlrd:rvb i="5026"/>
        </ext>
      </extLst>
    </bk>
    <bk>
      <extLst>
        <ext uri="{3e2802c4-a4d2-4d8b-9148-e3be6c30e623}">
          <xlrd:rvb i="5029"/>
        </ext>
      </extLst>
    </bk>
    <bk>
      <extLst>
        <ext uri="{3e2802c4-a4d2-4d8b-9148-e3be6c30e623}">
          <xlrd:rvb i="5032"/>
        </ext>
      </extLst>
    </bk>
    <bk>
      <extLst>
        <ext uri="{3e2802c4-a4d2-4d8b-9148-e3be6c30e623}">
          <xlrd:rvb i="5035"/>
        </ext>
      </extLst>
    </bk>
    <bk>
      <extLst>
        <ext uri="{3e2802c4-a4d2-4d8b-9148-e3be6c30e623}">
          <xlrd:rvb i="5038"/>
        </ext>
      </extLst>
    </bk>
    <bk>
      <extLst>
        <ext uri="{3e2802c4-a4d2-4d8b-9148-e3be6c30e623}">
          <xlrd:rvb i="5041"/>
        </ext>
      </extLst>
    </bk>
    <bk>
      <extLst>
        <ext uri="{3e2802c4-a4d2-4d8b-9148-e3be6c30e623}">
          <xlrd:rvb i="5044"/>
        </ext>
      </extLst>
    </bk>
    <bk>
      <extLst>
        <ext uri="{3e2802c4-a4d2-4d8b-9148-e3be6c30e623}">
          <xlrd:rvb i="5047"/>
        </ext>
      </extLst>
    </bk>
    <bk>
      <extLst>
        <ext uri="{3e2802c4-a4d2-4d8b-9148-e3be6c30e623}">
          <xlrd:rvb i="5050"/>
        </ext>
      </extLst>
    </bk>
    <bk>
      <extLst>
        <ext uri="{3e2802c4-a4d2-4d8b-9148-e3be6c30e623}">
          <xlrd:rvb i="5053"/>
        </ext>
      </extLst>
    </bk>
    <bk>
      <extLst>
        <ext uri="{3e2802c4-a4d2-4d8b-9148-e3be6c30e623}">
          <xlrd:rvb i="5056"/>
        </ext>
      </extLst>
    </bk>
    <bk>
      <extLst>
        <ext uri="{3e2802c4-a4d2-4d8b-9148-e3be6c30e623}">
          <xlrd:rvb i="5059"/>
        </ext>
      </extLst>
    </bk>
    <bk>
      <extLst>
        <ext uri="{3e2802c4-a4d2-4d8b-9148-e3be6c30e623}">
          <xlrd:rvb i="5062"/>
        </ext>
      </extLst>
    </bk>
  </futureMetadata>
  <cellMetadata count="1">
    <bk>
      <rc t="1" v="0"/>
    </bk>
  </cellMetadata>
  <valueMetadata count="164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valueMetadata>
</metadata>
</file>

<file path=xl/sharedStrings.xml><?xml version="1.0" encoding="utf-8"?>
<sst xmlns="http://schemas.openxmlformats.org/spreadsheetml/2006/main" count="88" uniqueCount="48">
  <si>
    <t>SYMBOL</t>
  </si>
  <si>
    <t>Change</t>
  </si>
  <si>
    <t>Change (%)</t>
  </si>
  <si>
    <t>Exchange</t>
  </si>
  <si>
    <t>Price</t>
  </si>
  <si>
    <t>Name</t>
  </si>
  <si>
    <t>Volume</t>
  </si>
  <si>
    <t>Ticker symbol</t>
  </si>
  <si>
    <t>Row #</t>
  </si>
  <si>
    <t xml:space="preserve">Change </t>
  </si>
  <si>
    <t>TOP GAINERS BY %</t>
  </si>
  <si>
    <t>Change %</t>
  </si>
  <si>
    <t>Market Cap</t>
  </si>
  <si>
    <t>PE Ratio</t>
  </si>
  <si>
    <t>52 Week Low</t>
  </si>
  <si>
    <t>52 Week High</t>
  </si>
  <si>
    <t>TOP GAINERS</t>
  </si>
  <si>
    <t>ENTER SYMBOL IN THIS COLUMN</t>
  </si>
  <si>
    <t>All other columns are calculated</t>
  </si>
  <si>
    <t>No.</t>
  </si>
  <si>
    <t>Ticker</t>
  </si>
  <si>
    <t>DECLINERS</t>
  </si>
  <si>
    <t>ACTIVES</t>
  </si>
  <si>
    <t>53 week range</t>
  </si>
  <si>
    <t>TOP ACTIVES BY %</t>
  </si>
  <si>
    <t>TOP DECLINERS BY %</t>
  </si>
  <si>
    <t>0 to 5% Yellow</t>
  </si>
  <si>
    <t>&gt;5% Green</t>
  </si>
  <si>
    <t>&lt;0% Red</t>
  </si>
  <si>
    <t>INDEX</t>
  </si>
  <si>
    <t>Last Trade Time</t>
  </si>
  <si>
    <t>Stocks tracked</t>
  </si>
  <si>
    <t>Gainers</t>
  </si>
  <si>
    <t>Decliners</t>
  </si>
  <si>
    <t>TOP DECLINERS</t>
  </si>
  <si>
    <t>TOP ACTIVES</t>
  </si>
  <si>
    <t>PE</t>
  </si>
  <si>
    <t>View more</t>
  </si>
  <si>
    <t>GAINERS</t>
  </si>
  <si>
    <t>STOCK MARKET</t>
  </si>
  <si>
    <t>Offset</t>
  </si>
  <si>
    <t>Price Ch %</t>
  </si>
  <si>
    <t>Abbreviation</t>
  </si>
  <si>
    <t>Positive Change %</t>
  </si>
  <si>
    <t>Negative Change %</t>
  </si>
  <si>
    <t>NIFTY 50</t>
  </si>
  <si>
    <t>SENSEX</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</si>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</sst>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6" formatCode="_([$$-409]* #,##0.00_);_([$$-409]* \(#,##0.00\);_([$$-409]* &quot;-&quot;??_);_(@_)"/>
    <numFmt numFmtId="167" formatCode="_(* #,##0_);_(* \(#,##0\);_(* &quot;-&quot;??_);_(@_)"/>
    <numFmt numFmtId="168" formatCode="&quot;$&quot;#,##0.00"/>
    <numFmt numFmtId="169" formatCode="\+#,##0.00_);[Red]\-#,##0.00"/>
    <numFmt numFmtId="170" formatCode="[$-409]dd\-mmm\-yyyy\ h:mm\ AM/PM;@"/>
    <numFmt numFmtId="171" formatCode="[$₹-4009]\ #,##0.00"/>
  </numFmts>
  <fonts count="29">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2"/>
      <color theme="1"/>
      <name val="Calibri"/>
      <family val="2"/>
      <scheme val="minor"/>
    </font>
    <font>
      <sz val="16"/>
      <color theme="1"/>
      <name val="Calibri"/>
      <family val="2"/>
      <scheme val="minor"/>
    </font>
    <font>
      <sz val="16"/>
      <color rgb="FF00B0F0"/>
      <name val="Webdings"/>
      <family val="1"/>
      <charset val="2"/>
    </font>
    <font>
      <sz val="16"/>
      <color rgb="FF00B0F0"/>
      <name val="Courier New"/>
      <family val="3"/>
    </font>
    <font>
      <sz val="16"/>
      <color theme="1"/>
      <name val="Courier New"/>
      <family val="3"/>
    </font>
    <font>
      <sz val="11"/>
      <color theme="1"/>
      <name val="HP Simplified"/>
      <family val="2"/>
    </font>
    <font>
      <sz val="10"/>
      <color theme="1"/>
      <name val="HP Simplified"/>
      <family val="2"/>
    </font>
    <font>
      <sz val="16"/>
      <color theme="1"/>
      <name val="HP Simplified"/>
      <family val="2"/>
    </font>
    <font>
      <sz val="12"/>
      <color theme="1"/>
      <name val="HP Simplified"/>
      <family val="2"/>
    </font>
    <font>
      <b/>
      <sz val="16"/>
      <color theme="1"/>
      <name val="HP Simplified"/>
      <family val="2"/>
    </font>
    <font>
      <sz val="11"/>
      <color theme="0"/>
      <name val="HP Simplified"/>
      <family val="2"/>
    </font>
    <font>
      <sz val="14"/>
      <color theme="1"/>
      <name val="HP Simplified"/>
      <family val="2"/>
    </font>
    <font>
      <sz val="18"/>
      <color theme="1"/>
      <name val="HP Simplified"/>
      <family val="2"/>
    </font>
    <font>
      <sz val="20"/>
      <color theme="1"/>
      <name val="Calibri"/>
      <family val="2"/>
      <scheme val="minor"/>
    </font>
    <font>
      <sz val="13"/>
      <color theme="1"/>
      <name val="HP Simplified"/>
      <family val="2"/>
    </font>
    <font>
      <u/>
      <sz val="11"/>
      <color theme="10"/>
      <name val="Calibri"/>
      <family val="2"/>
      <scheme val="minor"/>
    </font>
    <font>
      <sz val="12"/>
      <color theme="0"/>
      <name val="HP Simplified"/>
      <family val="2"/>
    </font>
    <font>
      <sz val="16"/>
      <color rgb="FF00B0F0"/>
      <name val="HP Simplified"/>
      <family val="2"/>
    </font>
    <font>
      <sz val="24"/>
      <color theme="1"/>
      <name val="HP Simplified"/>
      <family val="2"/>
    </font>
    <font>
      <sz val="22"/>
      <color theme="1"/>
      <name val="HP Simplified"/>
      <family val="2"/>
    </font>
    <font>
      <sz val="11"/>
      <color theme="1"/>
      <name val="Arial Nova Cond Light"/>
      <family val="2"/>
    </font>
    <font>
      <sz val="10"/>
      <color theme="1"/>
      <name val="Arial Nova Cond Light"/>
      <family val="2"/>
    </font>
    <font>
      <sz val="11"/>
      <color rgb="FF00B0F0"/>
      <name val="Arial Nova Cond Light"/>
      <family val="2"/>
    </font>
    <font>
      <u/>
      <sz val="11"/>
      <color theme="10"/>
      <name val="HP Simplified"/>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auto="1"/>
      </top>
      <bottom/>
      <diagonal/>
    </border>
    <border>
      <left/>
      <right/>
      <top/>
      <bottom style="thin">
        <color auto="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0" fillId="0" borderId="0" applyNumberFormat="0" applyFill="0" applyBorder="0" applyAlignment="0" applyProtection="0"/>
  </cellStyleXfs>
  <cellXfs count="90">
    <xf numFmtId="0" fontId="0" fillId="0" borderId="0" xfId="0"/>
    <xf numFmtId="14" fontId="0" fillId="0" borderId="0" xfId="0" applyNumberFormat="1"/>
    <xf numFmtId="0" fontId="0" fillId="0" borderId="0" xfId="0" applyAlignment="1">
      <alignment vertical="center"/>
    </xf>
    <xf numFmtId="22" fontId="6" fillId="0" borderId="0" xfId="0" applyNumberFormat="1" applyFont="1" applyProtection="1">
      <protection locked="0"/>
    </xf>
    <xf numFmtId="0" fontId="2"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166" fontId="0" fillId="0" borderId="0" xfId="0" applyNumberFormat="1" applyProtection="1"/>
    <xf numFmtId="10" fontId="0" fillId="0" borderId="0" xfId="2" applyNumberFormat="1" applyFont="1" applyProtection="1"/>
    <xf numFmtId="167" fontId="0" fillId="0" borderId="0" xfId="1" applyNumberFormat="1" applyFont="1" applyProtection="1"/>
    <xf numFmtId="0" fontId="0" fillId="0" borderId="0" xfId="0" applyNumberFormat="1" applyProtection="1"/>
    <xf numFmtId="0" fontId="5" fillId="0" borderId="0" xfId="0" applyFont="1" applyAlignment="1">
      <alignment horizontal="center" vertical="center" wrapText="1"/>
    </xf>
    <xf numFmtId="0" fontId="8" fillId="0" borderId="0" xfId="0" applyFont="1" applyFill="1" applyBorder="1" applyAlignment="1">
      <alignment horizontal="left"/>
    </xf>
    <xf numFmtId="0" fontId="9" fillId="0" borderId="0" xfId="0" applyFont="1" applyAlignment="1">
      <alignment horizontal="center"/>
    </xf>
    <xf numFmtId="0" fontId="7" fillId="0" borderId="0" xfId="0" applyFont="1" applyFill="1" applyBorder="1" applyAlignment="1">
      <alignment horizontal="center" vertical="center"/>
    </xf>
    <xf numFmtId="0" fontId="3" fillId="0" borderId="0" xfId="0" applyFont="1" applyAlignment="1">
      <alignment horizontal="left"/>
    </xf>
    <xf numFmtId="0" fontId="10" fillId="0" borderId="0" xfId="0" applyFont="1"/>
    <xf numFmtId="0" fontId="0" fillId="0" borderId="1" xfId="0" applyBorder="1" applyAlignment="1">
      <alignment vertical="center"/>
    </xf>
    <xf numFmtId="22" fontId="0" fillId="0" borderId="0" xfId="0" applyNumberFormat="1" applyProtection="1"/>
    <xf numFmtId="0" fontId="10" fillId="0" borderId="0" xfId="0" applyFont="1" applyAlignment="1">
      <alignment vertical="center"/>
    </xf>
    <xf numFmtId="0" fontId="16" fillId="0" borderId="0" xfId="0" applyFont="1" applyAlignment="1">
      <alignment horizontal="left"/>
    </xf>
    <xf numFmtId="0" fontId="12" fillId="0" borderId="0" xfId="0" applyFont="1" applyAlignment="1">
      <alignment horizontal="center"/>
    </xf>
    <xf numFmtId="0" fontId="13" fillId="0" borderId="0" xfId="0" applyFont="1" applyAlignment="1">
      <alignment vertical="center" wrapText="1"/>
    </xf>
    <xf numFmtId="0" fontId="13" fillId="0" borderId="0" xfId="0" applyFont="1" applyAlignment="1">
      <alignment horizontal="center" vertical="center" wrapText="1"/>
    </xf>
    <xf numFmtId="0" fontId="21" fillId="0" borderId="0" xfId="0" applyFont="1" applyAlignment="1">
      <alignment vertical="center" wrapText="1"/>
    </xf>
    <xf numFmtId="0" fontId="10" fillId="0" borderId="0" xfId="0" applyFont="1" applyFill="1" applyAlignment="1">
      <alignment vertical="center"/>
    </xf>
    <xf numFmtId="0" fontId="10" fillId="0" borderId="0" xfId="0" applyFont="1" applyFill="1" applyBorder="1" applyAlignment="1">
      <alignment vertical="center"/>
    </xf>
    <xf numFmtId="0" fontId="10" fillId="0" borderId="1" xfId="0" applyFont="1" applyFill="1" applyBorder="1" applyAlignment="1">
      <alignment vertical="center"/>
    </xf>
    <xf numFmtId="0" fontId="10" fillId="0" borderId="1" xfId="0" applyFont="1" applyFill="1" applyBorder="1" applyAlignment="1">
      <alignment vertical="center" shrinkToFit="1"/>
    </xf>
    <xf numFmtId="0" fontId="10" fillId="0" borderId="1" xfId="0" applyNumberFormat="1" applyFont="1" applyFill="1" applyBorder="1" applyAlignment="1">
      <alignment vertical="center" shrinkToFit="1"/>
    </xf>
    <xf numFmtId="3" fontId="10" fillId="0" borderId="1" xfId="0" applyNumberFormat="1" applyFont="1" applyFill="1" applyBorder="1" applyAlignment="1">
      <alignment vertical="center"/>
    </xf>
    <xf numFmtId="10" fontId="10" fillId="0" borderId="1" xfId="2" applyNumberFormat="1" applyFont="1" applyFill="1" applyBorder="1" applyAlignment="1">
      <alignment horizontal="right" vertical="center" indent="2"/>
    </xf>
    <xf numFmtId="2" fontId="10" fillId="0" borderId="1" xfId="2" applyNumberFormat="1" applyFont="1" applyFill="1" applyBorder="1" applyAlignment="1">
      <alignment vertical="center"/>
    </xf>
    <xf numFmtId="0" fontId="22" fillId="0" borderId="0" xfId="0" applyFont="1" applyFill="1" applyBorder="1" applyAlignment="1">
      <alignment horizontal="left"/>
    </xf>
    <xf numFmtId="0" fontId="10" fillId="0" borderId="0" xfId="0" applyFont="1" applyFill="1" applyBorder="1" applyAlignment="1">
      <alignment vertical="center" shrinkToFit="1"/>
    </xf>
    <xf numFmtId="0" fontId="10" fillId="0" borderId="0" xfId="0" applyNumberFormat="1" applyFont="1" applyFill="1" applyBorder="1" applyAlignment="1">
      <alignment vertical="center" shrinkToFit="1"/>
    </xf>
    <xf numFmtId="3" fontId="10" fillId="0" borderId="0" xfId="0" applyNumberFormat="1" applyFont="1" applyFill="1" applyBorder="1" applyAlignment="1">
      <alignment vertical="center"/>
    </xf>
    <xf numFmtId="10" fontId="10" fillId="0" borderId="0" xfId="2" applyNumberFormat="1" applyFont="1" applyFill="1" applyBorder="1" applyAlignment="1">
      <alignment horizontal="right" vertical="center" indent="2"/>
    </xf>
    <xf numFmtId="2" fontId="10" fillId="0" borderId="0" xfId="2" applyNumberFormat="1" applyFont="1" applyFill="1" applyBorder="1" applyAlignment="1">
      <alignment vertical="center"/>
    </xf>
    <xf numFmtId="0" fontId="23" fillId="0" borderId="0" xfId="0" applyFont="1"/>
    <xf numFmtId="0" fontId="0" fillId="0" borderId="0" xfId="0" applyFill="1" applyBorder="1" applyAlignment="1"/>
    <xf numFmtId="0" fontId="24" fillId="0" borderId="0" xfId="0" applyFont="1" applyAlignment="1" applyProtection="1">
      <alignment vertical="center"/>
      <protection locked="0"/>
    </xf>
    <xf numFmtId="170" fontId="11" fillId="2" borderId="0" xfId="0" applyNumberFormat="1" applyFont="1" applyFill="1" applyBorder="1" applyAlignment="1" applyProtection="1">
      <alignment vertical="center"/>
      <protection locked="0"/>
    </xf>
    <xf numFmtId="0" fontId="10" fillId="0" borderId="0" xfId="0" applyFont="1" applyAlignment="1" applyProtection="1">
      <alignment vertical="center"/>
      <protection locked="0"/>
    </xf>
    <xf numFmtId="0" fontId="10" fillId="2" borderId="0" xfId="0" applyFont="1" applyFill="1" applyBorder="1" applyProtection="1">
      <protection locked="0"/>
    </xf>
    <xf numFmtId="0" fontId="14" fillId="2" borderId="0" xfId="0" applyFont="1" applyFill="1" applyBorder="1" applyAlignment="1" applyProtection="1">
      <alignment horizontal="right"/>
      <protection locked="0"/>
    </xf>
    <xf numFmtId="0" fontId="0" fillId="0" borderId="0" xfId="0" applyBorder="1" applyProtection="1">
      <protection locked="0"/>
    </xf>
    <xf numFmtId="166" fontId="10" fillId="2" borderId="0" xfId="0" applyNumberFormat="1" applyFont="1" applyFill="1" applyBorder="1" applyProtection="1">
      <protection locked="0"/>
    </xf>
    <xf numFmtId="0" fontId="10" fillId="0" borderId="0" xfId="0" applyFont="1" applyBorder="1" applyProtection="1">
      <protection locked="0"/>
    </xf>
    <xf numFmtId="0" fontId="10" fillId="0" borderId="0" xfId="0" applyFont="1" applyProtection="1">
      <protection locked="0"/>
    </xf>
    <xf numFmtId="166" fontId="10" fillId="0" borderId="0" xfId="0" applyNumberFormat="1" applyFont="1" applyProtection="1">
      <protection locked="0"/>
    </xf>
    <xf numFmtId="0" fontId="10" fillId="0" borderId="0" xfId="0" applyFont="1" applyAlignment="1" applyProtection="1">
      <alignment horizontal="left"/>
      <protection locked="0"/>
    </xf>
    <xf numFmtId="0" fontId="10" fillId="0" borderId="0" xfId="0" applyFont="1" applyAlignment="1" applyProtection="1">
      <alignment horizontal="center"/>
      <protection locked="0"/>
    </xf>
    <xf numFmtId="0" fontId="10" fillId="0" borderId="0" xfId="0" applyNumberFormat="1" applyFont="1" applyAlignment="1" applyProtection="1">
      <alignment horizontal="center" vertical="center"/>
      <protection locked="0"/>
    </xf>
    <xf numFmtId="166" fontId="27" fillId="0" borderId="0" xfId="0" applyNumberFormat="1" applyFont="1" applyBorder="1" applyAlignment="1" applyProtection="1">
      <protection locked="0"/>
    </xf>
    <xf numFmtId="0" fontId="25" fillId="0" borderId="0" xfId="0" applyFont="1" applyBorder="1" applyAlignment="1" applyProtection="1">
      <alignment shrinkToFit="1"/>
      <protection locked="0"/>
    </xf>
    <xf numFmtId="0" fontId="27" fillId="0" borderId="0" xfId="0" applyFont="1" applyBorder="1" applyAlignment="1" applyProtection="1">
      <protection locked="0"/>
    </xf>
    <xf numFmtId="0" fontId="25" fillId="0" borderId="0" xfId="0" applyFont="1" applyBorder="1" applyAlignment="1" applyProtection="1">
      <alignment horizontal="right" shrinkToFit="1"/>
      <protection locked="0"/>
    </xf>
    <xf numFmtId="0" fontId="15" fillId="0" borderId="0" xfId="0" applyFont="1" applyProtection="1">
      <protection locked="0"/>
    </xf>
    <xf numFmtId="0" fontId="25" fillId="0" borderId="0" xfId="0" applyFont="1" applyBorder="1" applyAlignment="1" applyProtection="1">
      <alignment vertical="center" shrinkToFit="1"/>
      <protection locked="0"/>
    </xf>
    <xf numFmtId="0" fontId="28" fillId="0" borderId="0" xfId="4" applyFont="1" applyProtection="1">
      <protection locked="0"/>
    </xf>
    <xf numFmtId="168" fontId="10" fillId="0" borderId="0" xfId="3" applyNumberFormat="1" applyFont="1" applyBorder="1" applyAlignment="1" applyProtection="1">
      <alignment horizontal="left"/>
      <protection locked="0"/>
    </xf>
    <xf numFmtId="0" fontId="14" fillId="2" borderId="0" xfId="0" applyFont="1" applyFill="1" applyBorder="1" applyAlignment="1" applyProtection="1">
      <alignment horizontal="right"/>
    </xf>
    <xf numFmtId="0" fontId="10" fillId="0" borderId="0" xfId="0" applyFont="1" applyBorder="1" applyAlignment="1" applyProtection="1">
      <alignment horizontal="center" vertical="center" shrinkToFit="1"/>
    </xf>
    <xf numFmtId="10" fontId="26" fillId="0" borderId="0" xfId="2" applyNumberFormat="1" applyFont="1" applyBorder="1" applyAlignment="1" applyProtection="1">
      <alignment vertical="center" shrinkToFit="1"/>
    </xf>
    <xf numFmtId="3" fontId="25" fillId="0" borderId="0" xfId="1" applyNumberFormat="1" applyFont="1" applyBorder="1" applyAlignment="1" applyProtection="1">
      <alignment vertical="center" shrinkToFit="1"/>
    </xf>
    <xf numFmtId="10" fontId="25" fillId="0" borderId="0" xfId="2" applyNumberFormat="1" applyFont="1" applyBorder="1" applyAlignment="1" applyProtection="1">
      <alignment vertical="center" shrinkToFit="1"/>
    </xf>
    <xf numFmtId="2" fontId="12" fillId="2" borderId="0" xfId="0" applyNumberFormat="1" applyFont="1" applyFill="1" applyBorder="1" applyAlignment="1" applyProtection="1">
      <alignment vertical="center"/>
    </xf>
    <xf numFmtId="171" fontId="10" fillId="0" borderId="0" xfId="0" applyNumberFormat="1" applyFont="1" applyAlignment="1">
      <alignment horizontal="center" vertical="center" shrinkToFit="1"/>
    </xf>
    <xf numFmtId="171" fontId="25" fillId="0" borderId="0" xfId="0" applyNumberFormat="1" applyFont="1" applyBorder="1" applyAlignment="1" applyProtection="1">
      <alignment vertical="center" shrinkToFit="1"/>
    </xf>
    <xf numFmtId="171" fontId="10" fillId="0" borderId="1" xfId="0" applyNumberFormat="1" applyFont="1" applyFill="1" applyBorder="1" applyAlignment="1">
      <alignment vertical="center"/>
    </xf>
    <xf numFmtId="171" fontId="10" fillId="0" borderId="0" xfId="0" applyNumberFormat="1" applyFont="1" applyFill="1" applyBorder="1" applyAlignment="1">
      <alignment vertical="center"/>
    </xf>
    <xf numFmtId="171" fontId="10" fillId="0" borderId="1" xfId="2" applyNumberFormat="1" applyFont="1" applyFill="1" applyBorder="1" applyAlignment="1">
      <alignment vertical="center"/>
    </xf>
    <xf numFmtId="171" fontId="10" fillId="0" borderId="0" xfId="2" applyNumberFormat="1" applyFont="1" applyFill="1" applyBorder="1" applyAlignment="1">
      <alignment vertical="center"/>
    </xf>
    <xf numFmtId="171" fontId="10" fillId="0" borderId="1" xfId="2" applyNumberFormat="1" applyFont="1" applyFill="1" applyBorder="1" applyAlignment="1">
      <alignment vertical="center" shrinkToFit="1"/>
    </xf>
    <xf numFmtId="171" fontId="10" fillId="0" borderId="0" xfId="2" applyNumberFormat="1" applyFont="1" applyFill="1" applyBorder="1" applyAlignment="1">
      <alignment vertical="center" shrinkToFit="1"/>
    </xf>
    <xf numFmtId="171" fontId="10" fillId="0" borderId="1" xfId="2" applyNumberFormat="1" applyFont="1" applyFill="1" applyBorder="1" applyAlignment="1">
      <alignment horizontal="left" vertical="center"/>
    </xf>
    <xf numFmtId="171" fontId="10" fillId="0" borderId="0" xfId="0" applyNumberFormat="1" applyFont="1" applyFill="1" applyBorder="1" applyAlignment="1">
      <alignment horizontal="left" vertical="center"/>
    </xf>
    <xf numFmtId="170" fontId="11" fillId="2" borderId="0" xfId="0" applyNumberFormat="1" applyFont="1" applyFill="1" applyBorder="1" applyAlignment="1" applyProtection="1">
      <alignment horizontal="center" vertical="center"/>
    </xf>
    <xf numFmtId="0" fontId="18" fillId="0" borderId="0" xfId="0" applyFont="1" applyAlignment="1" applyProtection="1">
      <alignment horizontal="center" vertical="center"/>
      <protection locked="0"/>
    </xf>
    <xf numFmtId="0" fontId="17" fillId="0" borderId="0" xfId="0" applyNumberFormat="1" applyFont="1" applyAlignment="1" applyProtection="1">
      <alignment horizontal="left" vertical="center"/>
    </xf>
    <xf numFmtId="0" fontId="17" fillId="0" borderId="0" xfId="0" applyNumberFormat="1" applyFont="1" applyAlignment="1" applyProtection="1">
      <alignment horizontal="center" vertical="center"/>
    </xf>
    <xf numFmtId="10" fontId="13" fillId="2" borderId="0" xfId="0" applyNumberFormat="1" applyFont="1" applyFill="1" applyBorder="1" applyAlignment="1" applyProtection="1">
      <alignment horizontal="center" vertical="center" shrinkToFit="1"/>
    </xf>
    <xf numFmtId="10" fontId="13" fillId="2" borderId="2" xfId="0" applyNumberFormat="1" applyFont="1" applyFill="1" applyBorder="1" applyAlignment="1" applyProtection="1">
      <alignment horizontal="center" vertical="center" shrinkToFit="1"/>
    </xf>
    <xf numFmtId="169" fontId="19" fillId="2" borderId="0" xfId="0" applyNumberFormat="1" applyFont="1" applyFill="1" applyBorder="1" applyAlignment="1" applyProtection="1">
      <alignment horizontal="left" vertical="center" wrapText="1" shrinkToFit="1"/>
    </xf>
    <xf numFmtId="169" fontId="19" fillId="2" borderId="2" xfId="0" applyNumberFormat="1" applyFont="1" applyFill="1" applyBorder="1" applyAlignment="1" applyProtection="1">
      <alignment horizontal="left" vertical="center" wrapText="1" shrinkToFit="1"/>
    </xf>
    <xf numFmtId="169" fontId="19" fillId="2" borderId="0" xfId="0" applyNumberFormat="1" applyFont="1" applyFill="1" applyBorder="1" applyAlignment="1" applyProtection="1">
      <alignment horizontal="center" vertical="center" wrapText="1"/>
    </xf>
    <xf numFmtId="169" fontId="19" fillId="2" borderId="2" xfId="0" applyNumberFormat="1" applyFont="1" applyFill="1" applyBorder="1" applyAlignment="1" applyProtection="1">
      <alignment horizontal="center" vertical="center" wrapText="1"/>
    </xf>
    <xf numFmtId="2" fontId="12" fillId="2" borderId="2" xfId="0" applyNumberFormat="1" applyFont="1" applyFill="1" applyBorder="1" applyAlignment="1" applyProtection="1">
      <alignment horizontal="right"/>
    </xf>
    <xf numFmtId="2" fontId="12" fillId="2" borderId="2" xfId="0" applyNumberFormat="1" applyFont="1" applyFill="1" applyBorder="1" applyAlignment="1" applyProtection="1">
      <alignment horizontal="right" vertical="center"/>
    </xf>
  </cellXfs>
  <cellStyles count="5">
    <cellStyle name="Comma" xfId="1" builtinId="3"/>
    <cellStyle name="Currency" xfId="3" builtinId="4"/>
    <cellStyle name="Hyperlink" xfId="4" builtinId="8"/>
    <cellStyle name="Normal" xfId="0" builtinId="0"/>
    <cellStyle name="Percent" xfId="2" builtinId="5"/>
  </cellStyles>
  <dxfs count="72">
    <dxf>
      <numFmt numFmtId="172" formatCode="m/d/yyyy\ h:mm"/>
      <protection locked="1" hidden="0"/>
    </dxf>
    <dxf>
      <numFmt numFmtId="0" formatCode="General"/>
      <protection locked="1" hidden="0"/>
    </dxf>
    <dxf>
      <numFmt numFmtId="0" formatCode="General"/>
      <protection locked="1" hidden="0"/>
    </dxf>
    <dxf>
      <numFmt numFmtId="0" formatCode="General"/>
      <protection locked="1" hidden="0"/>
    </dxf>
    <dxf>
      <numFmt numFmtId="166" formatCode="_([$$-409]* #,##0.00_);_([$$-409]* \(#,##0.00\);_([$$-409]* &quot;-&quot;??_);_(@_)"/>
      <protection locked="1" hidden="0"/>
    </dxf>
    <dxf>
      <numFmt numFmtId="167" formatCode="_(* #,##0_);_(* \(#,##0\);_(* &quot;-&quot;??_);_(@_)"/>
      <protection locked="1" hidden="0"/>
    </dxf>
    <dxf>
      <numFmt numFmtId="166" formatCode="_([$$-409]* #,##0.00_);_([$$-409]* \(#,##0.00\);_([$$-409]* &quot;-&quot;??_);_(@_)"/>
      <protection locked="1" hidden="0"/>
    </dxf>
    <dxf>
      <numFmt numFmtId="166" formatCode="_([$$-409]* #,##0.00_);_([$$-409]* \(#,##0.00\);_([$$-409]* &quot;-&quot;??_);_(@_)"/>
      <protection locked="1" hidden="0"/>
    </dxf>
    <dxf>
      <font>
        <b val="0"/>
        <i val="0"/>
        <strike val="0"/>
        <condense val="0"/>
        <extend val="0"/>
        <outline val="0"/>
        <shadow val="0"/>
        <u val="none"/>
        <vertAlign val="baseline"/>
        <sz val="11"/>
        <color theme="1"/>
        <name val="Calibri"/>
        <family val="2"/>
        <scheme val="minor"/>
      </font>
      <numFmt numFmtId="14" formatCode="0.00%"/>
      <protection locked="1" hidden="0"/>
    </dxf>
    <dxf>
      <font>
        <b val="0"/>
        <i val="0"/>
        <strike val="0"/>
        <condense val="0"/>
        <extend val="0"/>
        <outline val="0"/>
        <shadow val="0"/>
        <u val="none"/>
        <vertAlign val="baseline"/>
        <sz val="11"/>
        <color theme="1"/>
        <name val="Calibri"/>
        <family val="2"/>
        <scheme val="minor"/>
      </font>
      <numFmt numFmtId="14" formatCode="0.00%"/>
      <protection locked="1" hidden="0"/>
    </dxf>
    <dxf>
      <numFmt numFmtId="14" formatCode="0.00%"/>
      <protection locked="1" hidden="0"/>
    </dxf>
    <dxf>
      <numFmt numFmtId="166" formatCode="_([$$-409]* #,##0.00_);_([$$-409]* \(#,##0.00\);_([$$-409]* &quot;-&quot;??_);_(@_)"/>
      <protection locked="1" hidden="0"/>
    </dxf>
    <dxf>
      <protection locked="0" hidden="0"/>
    </dxf>
    <dxf>
      <protection locked="0" hidden="0"/>
    </dxf>
    <dxf>
      <protection locked="0" hidden="0"/>
    </dxf>
    <dxf>
      <font>
        <strike val="0"/>
        <outline val="0"/>
        <shadow val="0"/>
        <u val="none"/>
        <vertAlign val="baseline"/>
        <sz val="16"/>
        <color rgb="FF00B0F0"/>
        <name val="HP Simplified"/>
        <family val="2"/>
        <scheme val="none"/>
      </font>
      <numFmt numFmtId="171" formatCode="[$₹-4009]\ #,##0.0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6"/>
        <color rgb="FF00B0F0"/>
        <name val="Webdings"/>
        <family val="1"/>
        <charset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2" formatCode="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shrinkToFit="1" readingOrder="0"/>
    </dxf>
    <dxf>
      <font>
        <b val="0"/>
        <i val="0"/>
        <strike val="0"/>
        <condense val="0"/>
        <extend val="0"/>
        <outline val="0"/>
        <shadow val="0"/>
        <u val="none"/>
        <vertAlign val="baseline"/>
        <sz val="11"/>
        <color theme="1"/>
        <name val="HP Simplified"/>
        <family val="2"/>
        <scheme val="none"/>
      </font>
      <numFmt numFmtId="14" formatCode="0.00%"/>
      <fill>
        <patternFill patternType="none">
          <fgColor indexed="64"/>
          <bgColor auto="1"/>
        </patternFill>
      </fill>
      <alignment horizontal="right" vertical="center" textRotation="0" wrapText="0" relativeIndent="1" justifyLastLine="0" shrinkToFit="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3" formatCode="#,##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readingOrder="0"/>
      <border diagonalUp="0" diagonalDown="0" outline="0">
        <left style="thin">
          <color auto="1"/>
        </left>
        <right/>
        <top/>
        <bottom/>
      </border>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rgb="FF000000"/>
          <bgColor auto="1"/>
        </patternFill>
      </fill>
      <alignment horizontal="general" vertical="center" textRotation="0" wrapText="0" indent="0" justifyLastLine="0" readingOrder="0"/>
    </dxf>
    <dxf>
      <font>
        <strike val="0"/>
        <outline val="0"/>
        <shadow val="0"/>
        <u val="none"/>
        <vertAlign val="baseline"/>
        <sz val="12"/>
        <color theme="1"/>
        <name val="HP Simplified"/>
        <family val="2"/>
        <scheme val="none"/>
      </font>
      <alignment horizontal="general" vertical="center" textRotation="0" wrapText="1" indent="0" justifyLastLine="0" shrinkToFit="0" readingOrder="0"/>
    </dxf>
    <dxf>
      <font>
        <strike val="0"/>
        <outline val="0"/>
        <shadow val="0"/>
        <u val="none"/>
        <vertAlign val="baseline"/>
        <sz val="16"/>
        <color rgb="FF00B0F0"/>
        <name val="HP Simplified"/>
        <family val="2"/>
        <scheme val="none"/>
      </font>
      <numFmt numFmtId="171" formatCode="[$₹-4009]\ #,##0.0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6"/>
        <color rgb="FF00B0F0"/>
        <name val="Webdings"/>
        <family val="1"/>
        <charset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2" formatCode="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shrinkToFit="1" readingOrder="0"/>
    </dxf>
    <dxf>
      <font>
        <b val="0"/>
        <i val="0"/>
        <strike val="0"/>
        <condense val="0"/>
        <extend val="0"/>
        <outline val="0"/>
        <shadow val="0"/>
        <u val="none"/>
        <vertAlign val="baseline"/>
        <sz val="11"/>
        <color theme="1"/>
        <name val="HP Simplified"/>
        <family val="2"/>
        <scheme val="none"/>
      </font>
      <numFmt numFmtId="14" formatCode="0.00%"/>
      <fill>
        <patternFill patternType="none">
          <fgColor indexed="64"/>
          <bgColor auto="1"/>
        </patternFill>
      </fill>
      <alignment horizontal="right" vertical="center" textRotation="0" wrapText="0" relativeIndent="1" justifyLastLine="0" shrinkToFit="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3" formatCode="#,##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readingOrder="0"/>
      <border diagonalUp="0" diagonalDown="0" outline="0">
        <left style="thin">
          <color auto="1"/>
        </left>
        <right/>
        <top/>
        <bottom/>
      </border>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rgb="FF000000"/>
          <bgColor auto="1"/>
        </patternFill>
      </fill>
      <alignment horizontal="general" vertical="center" textRotation="0" wrapText="0" indent="0" justifyLastLine="0" readingOrder="0"/>
    </dxf>
    <dxf>
      <font>
        <strike val="0"/>
        <outline val="0"/>
        <shadow val="0"/>
        <u val="none"/>
        <vertAlign val="baseline"/>
        <sz val="12"/>
        <color theme="1"/>
        <name val="HP Simplified"/>
        <family val="2"/>
        <scheme val="none"/>
      </font>
      <alignment horizontal="general" vertical="center" textRotation="0" wrapText="1" indent="0" justifyLastLine="0" shrinkToFit="0" readingOrder="0"/>
    </dxf>
    <dxf>
      <font>
        <strike val="0"/>
        <outline val="0"/>
        <shadow val="0"/>
        <u val="none"/>
        <vertAlign val="baseline"/>
        <sz val="16"/>
        <color rgb="FF00B0F0"/>
        <name val="HP Simplified"/>
        <family val="2"/>
        <scheme val="none"/>
      </font>
      <numFmt numFmtId="171" formatCode="[$₹-4009]\ #,##0.0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6"/>
        <color rgb="FF00B0F0"/>
        <name val="Webdings"/>
        <family val="1"/>
        <charset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2" formatCode="0.00"/>
      <fill>
        <patternFill patternType="none">
          <fgColor indexed="64"/>
          <bgColor auto="1"/>
        </patternFill>
      </fill>
      <alignment horizontal="general" vertical="center" textRotation="0" wrapText="0" indent="0" justifyLastLine="0" readingOrder="0"/>
    </dxf>
    <dxf>
      <font>
        <b val="0"/>
        <i val="0"/>
        <strike val="0"/>
        <condense val="0"/>
        <extend val="0"/>
        <outline val="0"/>
        <shadow val="0"/>
        <u val="none"/>
        <vertAlign val="baseline"/>
        <sz val="11"/>
        <color theme="1"/>
        <name val="HP Simplified"/>
        <family val="2"/>
        <scheme val="none"/>
      </font>
      <numFmt numFmtId="171" formatCode="[$₹-4009]\ #,##0.00"/>
      <fill>
        <patternFill patternType="none">
          <fgColor indexed="64"/>
          <bgColor auto="1"/>
        </patternFill>
      </fill>
      <alignment horizontal="general" vertical="center" textRotation="0" wrapText="0" indent="0" justifyLastLine="0" shrinkToFit="1" readingOrder="0"/>
    </dxf>
    <dxf>
      <font>
        <b val="0"/>
        <i val="0"/>
        <strike val="0"/>
        <condense val="0"/>
        <extend val="0"/>
        <outline val="0"/>
        <shadow val="0"/>
        <u val="none"/>
        <vertAlign val="baseline"/>
        <sz val="11"/>
        <color theme="1"/>
        <name val="HP Simplified"/>
        <family val="2"/>
        <scheme val="none"/>
      </font>
      <numFmt numFmtId="14" formatCode="0.00%"/>
      <fill>
        <patternFill patternType="none">
          <fgColor indexed="64"/>
          <bgColor auto="1"/>
        </patternFill>
      </fill>
      <alignment horizontal="right" vertical="center" textRotation="0" wrapText="0" relativeIndent="1" justifyLastLine="0" shrinkToFit="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171" formatCode="[$₹-4009]\ #,##0.0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3" formatCode="#,##0"/>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shrinkToFit="1" readingOrder="0"/>
    </dxf>
    <dxf>
      <font>
        <strike val="0"/>
        <outline val="0"/>
        <shadow val="0"/>
        <u val="none"/>
        <vertAlign val="baseline"/>
        <name val="HP Simplified"/>
        <family val="2"/>
        <scheme val="none"/>
      </font>
      <numFmt numFmtId="0" formatCode="General"/>
      <fill>
        <patternFill patternType="none">
          <fgColor indexed="64"/>
          <bgColor auto="1"/>
        </patternFill>
      </fill>
      <alignment horizontal="general" vertical="center" textRotation="0" wrapText="0" indent="0" justifyLastLine="0" readingOrder="0"/>
      <border diagonalUp="0" diagonalDown="0">
        <left style="thin">
          <color auto="1"/>
        </left>
        <right/>
        <top/>
        <bottom/>
      </border>
    </dxf>
    <dxf>
      <font>
        <strike val="0"/>
        <outline val="0"/>
        <shadow val="0"/>
        <u val="none"/>
        <vertAlign val="baseline"/>
        <name val="HP Simplified"/>
        <family val="2"/>
        <scheme val="none"/>
      </font>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indexed="64"/>
          <bgColor auto="1"/>
        </patternFill>
      </fill>
      <alignment horizontal="general" vertical="center" textRotation="0" wrapText="0" indent="0" justifyLastLine="0" readingOrder="0"/>
    </dxf>
    <dxf>
      <font>
        <strike val="0"/>
        <outline val="0"/>
        <shadow val="0"/>
        <u val="none"/>
        <vertAlign val="baseline"/>
        <name val="HP Simplified"/>
        <family val="2"/>
        <scheme val="none"/>
      </font>
      <fill>
        <patternFill patternType="none">
          <fgColor indexed="64"/>
          <bgColor auto="1"/>
        </patternFill>
      </fill>
      <alignment horizontal="general" vertical="center" textRotation="0" wrapText="0" indent="0" justifyLastLine="0" readingOrder="0"/>
    </dxf>
    <dxf>
      <font>
        <strike val="0"/>
        <outline val="0"/>
        <shadow val="0"/>
        <u val="none"/>
        <vertAlign val="baseline"/>
        <sz val="12"/>
        <color theme="1"/>
        <name val="HP Simplified"/>
        <family val="2"/>
        <scheme val="none"/>
      </font>
      <alignment horizontal="general" vertical="center" textRotation="0" wrapText="1" indent="0" justifyLastLine="0" shrinkToFit="0" readingOrder="0"/>
    </dxf>
    <dxf>
      <font>
        <color rgb="FF00B050"/>
      </font>
    </dxf>
    <dxf>
      <font>
        <color rgb="FFFF0000"/>
      </font>
    </dxf>
    <dxf>
      <font>
        <color rgb="FFFF0000"/>
      </font>
    </dxf>
    <dxf>
      <font>
        <color rgb="FF00B050"/>
      </font>
    </dxf>
    <dxf>
      <font>
        <color rgb="FFFF0000"/>
      </font>
    </dxf>
    <dxf>
      <font>
        <color rgb="FF00B050"/>
      </font>
    </dxf>
    <dxf>
      <font>
        <color rgb="FFFF0000"/>
      </font>
    </dxf>
    <dxf>
      <font>
        <color rgb="FFFF0000"/>
      </font>
    </dxf>
    <dxf>
      <font>
        <color rgb="FF00B050"/>
      </font>
    </dxf>
  </dxfs>
  <tableStyles count="0" defaultTableStyle="TableStyleMedium2" defaultPivotStyle="PivotStyleLight16"/>
  <colors>
    <mruColors>
      <color rgb="FFB6E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indzara.com/stock-market-templates/"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0</xdr:row>
      <xdr:rowOff>85725</xdr:rowOff>
    </xdr:from>
    <xdr:to>
      <xdr:col>2</xdr:col>
      <xdr:colOff>279002</xdr:colOff>
      <xdr:row>1</xdr:row>
      <xdr:rowOff>8063</xdr:rowOff>
    </xdr:to>
    <xdr:pic>
      <xdr:nvPicPr>
        <xdr:cNvPr id="6" name="Picture 5">
          <a:extLst>
            <a:ext uri="{FF2B5EF4-FFF2-40B4-BE49-F238E27FC236}">
              <a16:creationId xmlns:a16="http://schemas.microsoft.com/office/drawing/2014/main" id="{F30B075D-50AD-409A-9C29-740D2F4996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85725"/>
          <a:ext cx="916349" cy="570038"/>
        </a:xfrm>
        <a:prstGeom prst="rect">
          <a:avLst/>
        </a:prstGeom>
      </xdr:spPr>
    </xdr:pic>
    <xdr:clientData/>
  </xdr:twoCellAnchor>
  <xdr:twoCellAnchor editAs="oneCell">
    <xdr:from>
      <xdr:col>17</xdr:col>
      <xdr:colOff>455544</xdr:colOff>
      <xdr:row>1</xdr:row>
      <xdr:rowOff>165653</xdr:rowOff>
    </xdr:from>
    <xdr:to>
      <xdr:col>21</xdr:col>
      <xdr:colOff>45386</xdr:colOff>
      <xdr:row>12</xdr:row>
      <xdr:rowOff>177245</xdr:rowOff>
    </xdr:to>
    <xdr:pic>
      <xdr:nvPicPr>
        <xdr:cNvPr id="4" name="Picture 3">
          <a:hlinkClick xmlns:r="http://schemas.openxmlformats.org/officeDocument/2006/relationships" r:id="rId2"/>
          <a:extLst>
            <a:ext uri="{FF2B5EF4-FFF2-40B4-BE49-F238E27FC236}">
              <a16:creationId xmlns:a16="http://schemas.microsoft.com/office/drawing/2014/main" id="{BA668A05-5366-4E06-8848-A22F64AA55B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9558131" y="811696"/>
          <a:ext cx="2041494" cy="1701245"/>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063">
  <rv s="0">
    <v>https://www.bing.com/financeapi/forcetrigger?t=ahjwgh&amp;q=XNSE%3aSHARDACROP&amp;form=skydnc</v>
    <v>Learn more on Bing</v>
  </rv>
  <rv s="1">
    <v>en-US</v>
    <v>ahjwgh</v>
    <v>268435456</v>
    <v>1</v>
    <v>Powered by Refinitiv</v>
    <v>0</v>
    <v>SHARDA CROPCHEM LIMITED (XNSE:SHARDACROP)</v>
    <v>2</v>
    <v>3</v>
    <v>Finance</v>
    <v>4</v>
    <v>455</v>
    <v>258.7</v>
    <v>1.5330999999999999</v>
    <v>58.5</v>
    <v>0.15423100000000001</v>
    <v>INR</v>
    <v>Sharda Cropchem Limited is an agrochemicals company. The Company is engaged in the marketing and distribution of a range of formulations and generic active ingredients around the global. The Company's segments include Agrochemicals, Belts and Others. Its Agrochemicals segment consists of insecticides, herbicides, fungicides and biocides. Its Belts segment consists of conveyor belts, V Belts and timing belts. Its Others segment consists of dyes and dye intermediates, and general chemicals. The Company is engaged in order-based procurement and supply of non-agrochemical products, such as belts, general chemicals, and dyes and dye intermediates. The non-agrochemical product portfolio caters to customers, primarily, distributors, across Australia, Asia, Africa, Europe, North America and Latin America. It also serves the biocide segments as disinfectants. It V Belts and timing belts cater to water treatment, food and food ingredients, and other industrial applications.</v>
    <v>175</v>
    <v>National Stock Exchange of India</v>
    <v>XNSE</v>
    <v>XNSE</v>
    <v>2nd floor , Prime Business Park, Dashrathlal Joshi Road,, Vile Parle ( West ), MUMBAI, MAHARASHTRA, 400056 IN</v>
    <v>455</v>
    <v>Chemicals</v>
    <v>Stock</v>
    <v>44585.469965277778</v>
    <v>0</v>
    <v>410.7</v>
    <v>34220640000</v>
    <v>SHARDA CROPCHEM LIMITED</v>
    <v>SHARDA CROPCHEM LIMITED</v>
    <v>420</v>
    <v>13.57</v>
    <v>379.3</v>
    <v>437.8</v>
    <v>90220500</v>
    <v>SHARDACROP</v>
    <v>SHARDA CROPCHEM LIMITED (XNSE:SHARDACROP)</v>
    <v>6343376</v>
    <v>2004</v>
  </rv>
  <rv s="2">
    <v>1</v>
  </rv>
  <rv s="0">
    <v>https://www.bing.com/financeapi/forcetrigger?t=ahhw3m&amp;q=XNSE%3aGLOBAL&amp;form=skydnc</v>
    <v>Learn more on Bing</v>
  </rv>
  <rv s="1">
    <v>en-US</v>
    <v>ahhw3m</v>
    <v>268435456</v>
    <v>1</v>
    <v>Powered by Refinitiv</v>
    <v>0</v>
    <v>GLOBAL EDUCATION LIMITED (XNSE:GLOBAL)</v>
    <v>2</v>
    <v>3</v>
    <v>Finance</v>
    <v>4</v>
    <v>80.150000000000006</v>
    <v>35.5</v>
    <v>1.0298</v>
    <v>7.25</v>
    <v>9.9450999999999998E-2</v>
    <v>INR</v>
    <v>Global Education Limited is an India-based company engaged in providing professional training and skill developments to corporates, teachers and students for human capital development and other various business support services to education institutions, students, corporates and banks. The Company operates through two segments: Educational Training and Development Activities, and Educational Business Support Services. The Educational Training and Development Activities segment includes training and soft skill development activities; trading of books, journals, printing and stationery, and computers and accessories items. The Educational Business Support Activities segment includes the supply of infrastructure and other services; advertisement and broadcasting services; marketing, branding, editorial and retainership activities, and management services. The Company also provides training to top and middle level managers, supervisors and executives of various corporates.</v>
    <v>123</v>
    <v>National Stock Exchange of India</v>
    <v>XNSE</v>
    <v>XNSE</v>
    <v>4th Floor, Usha Complex,, 345, Kingsway,, NAGPUR, MAHARASHTRA, 440001 IN</v>
    <v>80.150000000000006</v>
    <v>Miscellaneous Educational Service Providers</v>
    <v>Stock</v>
    <v>44585.469953703701</v>
    <v>3</v>
    <v>80.150000000000006</v>
    <v>742143900</v>
    <v>GLOBAL EDUCATION LIMITED</v>
    <v>GLOBAL EDUCATION LIMITED</v>
    <v>80.150000000000006</v>
    <v>16.97</v>
    <v>72.900000000000006</v>
    <v>80.150000000000006</v>
    <v>10180300</v>
    <v>GLOBAL</v>
    <v>GLOBAL EDUCATION LIMITED (XNSE:GLOBAL)</v>
    <v>61683</v>
    <v>2011</v>
  </rv>
  <rv s="2">
    <v>4</v>
  </rv>
  <rv s="0">
    <v>https://www.bing.com/financeapi/forcetrigger?t=ahh4c7&amp;q=XNSE%3aBANARBEADS&amp;form=skydnc</v>
    <v>Learn more on Bing</v>
  </rv>
  <rv s="3">
    <v>en-US</v>
    <v>ahh4c7</v>
    <v>268435456</v>
    <v>1</v>
    <v>Powered by Refinitiv</v>
    <v>5</v>
    <v>BANARAS BEADS LIMITED (XNSE:BANARBEADS)</v>
    <v>2</v>
    <v>6</v>
    <v>Finance</v>
    <v>4</v>
    <v>112.65</v>
    <v>43.95</v>
    <v>0.2324</v>
    <v>7.9</v>
    <v>8.5915999999999992E-2</v>
    <v>INR</v>
    <v>Banaras Beads Limited is engaged in manufacturing and exporting of handicraft items, such as glass beads necklaces and imitation jewelry. The Company also manufactures and exports rosaries and tasbee, carpets and druggets, among others. The Company is specialized in manufacturing fashion jewelry, metal and bone pendants, all types of jewelry and its related accessories, leather and cotton cords, and metal chains, among others. The Company has collection of beads, which includes approximately 3,000 shapes, over 100 colors and approximately 2,000 different varieties and designs. The Company's products include handicrafts items, such as metal beads, resin beads, wooden beads, ceramic beads, coconut beads, bone beads, clay beads, horn beads, Kashmiri beads, leather beads, stone beads and shell beads; glass bead items, such as color card, fancy beads, hand painted beads, seed beads, shape card, faceted beads, press beads, table cut beads, golden foil, plain glass beads and silver foil.</v>
    <v>National Stock Exchange of India</v>
    <v>XNSE</v>
    <v>XNSE</v>
    <v>A-1, Industrial Estate, Varanasi, VARANASI, UTTAR PRADESH, 221106 IN</v>
    <v>108.95</v>
    <v>Textiles &amp; Apparel</v>
    <v>Stock</v>
    <v>44585.469942129632</v>
    <v>6</v>
    <v>89.1</v>
    <v>610200600</v>
    <v>BANARAS BEADS LIMITED</v>
    <v>BANARAS BEADS LIMITED</v>
    <v>93.65</v>
    <v>22.91</v>
    <v>91.95</v>
    <v>99.85</v>
    <v>6636220</v>
    <v>BANARBEADS</v>
    <v>BANARAS BEADS LIMITED (XNSE:BANARBEADS)</v>
    <v>342992</v>
    <v>1980</v>
  </rv>
  <rv s="2">
    <v>7</v>
  </rv>
  <rv s="0">
    <v>https://www.bing.com/financeapi/forcetrigger?t=bgw3gh&amp;q=XNSE%3aJIKIND&amp;form=skydnc</v>
    <v>Learn more on Bing</v>
  </rv>
  <rv s="3">
    <v>en-US</v>
    <v>bgw3gh</v>
    <v>268435456</v>
    <v>1</v>
    <v>Powered by Refinitiv</v>
    <v>5</v>
    <v>JIK INDUSTRIES LIMITED (XNSE:JIKIND)</v>
    <v>2</v>
    <v>6</v>
    <v>Finance</v>
    <v>4</v>
    <v>1</v>
    <v>0.25</v>
    <v>0.43730000000000002</v>
    <v>0.05</v>
    <v>5.2632000000000005E-2</v>
    <v>INR</v>
    <v>JIK Industries Limited is a producer of crystal and hand-made artistic glassware. The Company is in the business of manufacturing, marketing and trading of crystal, glass and allied products. The Company under utilities category offers products, including glasses or tumblers, stemware or wine goblets, beer glasses or mugs, decanters, jars or jugs, bowls, plates or dishes, ashtrays or coasters, napkin rings and holders, and ice buckets. The Company under decorative category offers products, such as trophies, rocks, flowers or trees, vases, clocks, paper weights, candle holders, pendants, art pieces and figurines (birds, animals, fruits and vegetables). The Company's subsidiaries include Shah Pratap Industries Private Limited, I A And I C Private Limited and Glassworks Trading Private Limited.</v>
    <v>National Stock Exchange of India</v>
    <v>XNSE</v>
    <v>XNSE</v>
    <v>1,2,3 Gundecha Chambers, N. M. Road., Fort, MUMBAI, MAHARASHTRA, 400023 IN</v>
    <v>1</v>
    <v>Household Goods</v>
    <v>Stock</v>
    <v>44585.484942129631</v>
    <v>9</v>
    <v>0.95</v>
    <v>69004050</v>
    <v>JIK INDUSTRIES LIMITED</v>
    <v>JIK INDUSTRIES LIMITED</v>
    <v>1</v>
    <v>0</v>
    <v>0.95</v>
    <v>1</v>
    <v>72635850</v>
    <v>JIKIND</v>
    <v>JIK INDUSTRIES LIMITED (XNSE:JIKIND)</v>
    <v>942674</v>
    <v>1990</v>
  </rv>
  <rv s="2">
    <v>10</v>
  </rv>
  <rv s="0">
    <v>https://www.bing.com/financeapi/forcetrigger?t=ahigww&amp;q=XNSE%3aJINDWORLD&amp;form=skydnc</v>
    <v>Learn more on Bing</v>
  </rv>
  <rv s="1">
    <v>en-US</v>
    <v>ahigww</v>
    <v>268435456</v>
    <v>1</v>
    <v>Powered by Refinitiv</v>
    <v>0</v>
    <v>JINDAL WORLDWIDE LIMITED (XNSE:JINDWORLD)</v>
    <v>2</v>
    <v>3</v>
    <v>Finance</v>
    <v>4</v>
    <v>333</v>
    <v>44</v>
    <v>1.1733</v>
    <v>15.7</v>
    <v>5.0312000000000003E-2</v>
    <v>INR</v>
    <v>Jindal Worldwide Limited is engaged in weaving, manufacturing and finishing of textiles. The Company is also engaged in the business of manufacturing and dealing in Denim and other textile activities. Its products include bottom weight fabric, shirting fabric, yarn dyed fabric and bed sheets. The Company supplies all types of products, such as Dobbies, double cloth, corduroys, cotton twills, cotton tussar, cotton viscose, micro Tussar and pc x pc, among others. It offers a range of shirting fabrics, such as rich cotton, casuals, plaid, striped, micro-dot, classic, military and western. The Company offers fabric rich 100% cotton, purnt out fabric, curtain fabric, poly cotton and union fabric. Its range of bed sheets includes quilt covers/duvet covers, flat sheets, fitted sheets, pillow covers, valance sheets and bloster case. It processes approximately 50 million meters of fabric each year. It provides wider and narrow width fabrics with a capacity of 30 million meters per annum.</v>
    <v>2261</v>
    <v>National Stock Exchange of India</v>
    <v>XNSE</v>
    <v>XNSE</v>
    <v>Jindal House Opp. D-Mart, IOC Petrol Pump Lane, Shivranjani, Shyamal 132 Ft Ring Road, Satellite, AHMEDABAD, GUJARAT, 380015 IN</v>
    <v>333</v>
    <v>Textiles &amp; Apparel</v>
    <v>Stock</v>
    <v>44585.469953703701</v>
    <v>12</v>
    <v>303.10000000000002</v>
    <v>62572390000</v>
    <v>JINDAL WORLDWIDE LIMITED</v>
    <v>JINDAL WORLDWIDE LIMITED</v>
    <v>314.8</v>
    <v>73.14</v>
    <v>312.05</v>
    <v>327.75</v>
    <v>200520400</v>
    <v>JINDWORLD</v>
    <v>JINDAL WORLDWIDE LIMITED (XNSE:JINDWORLD)</v>
    <v>890085</v>
    <v>1986</v>
  </rv>
  <rv s="2">
    <v>13</v>
  </rv>
  <rv s="0">
    <v>https://www.bing.com/financeapi/forcetrigger?t=ahiamw&amp;q=XNSE%3aINDIANCARD&amp;form=skydnc</v>
    <v>Learn more on Bing</v>
  </rv>
  <rv s="3">
    <v>en-US</v>
    <v>ahiamw</v>
    <v>268435456</v>
    <v>1</v>
    <v>Powered by Refinitiv</v>
    <v>5</v>
    <v>THE INDIAN CARD CLOTHING COMPANY LIMITED (XNSE:INDIANCARD)</v>
    <v>2</v>
    <v>6</v>
    <v>Finance</v>
    <v>4</v>
    <v>317.8</v>
    <v>117.35</v>
    <v>0.81220000000000003</v>
    <v>14.65</v>
    <v>4.9965999999999997E-2</v>
    <v>INR</v>
    <v>The Indian Card Clothing Company Limited is engaged in manufacture of card clothing and realty. The Company's segments include Card Clothing and Realty. The Company's geographic segments include Domestic and Overseas. The Company offers products, including Cotton, Wollen and Accura. The Company's card clothing has been categorized into sections, such as short staple, long staple, non-woven and other. Its short staple section includes card upgradation products, service machinery and blow room upgradation. Its long staple section includes shoddy, carpet, barrack, cotton waste, asbestos, worsted and silk waste. Its other section includes raising fillets, raising brush fillets, raising brush sheet, yarn raising fillets and burnishing fillets. The Company's card accessories include Web Catcher, Accura Carding Systems and XTRAC Systems. It offers products, such as Sharprite wire resharpening device, Sharprite Tops, All roller mounting machine ARM 08 and Clipit4060 Flat Clipping Machine.</v>
    <v>National Stock Exchange of India</v>
    <v>XNSE</v>
    <v>XNSE</v>
    <v>Plot No. 265, MIDC, Sector 10, Bhosari PCNTDA, PUNE, MAHARASHTRA, 411026 IN</v>
    <v>307.85000000000002</v>
    <v>Machinery, Equipment &amp; Components</v>
    <v>Stock</v>
    <v>44585.469953703701</v>
    <v>15</v>
    <v>297</v>
    <v>1741936000</v>
    <v>THE INDIAN CARD CLOTHING COMPANY LIMITED</v>
    <v>THE INDIAN CARD CLOTHING COMPANY LIMITED</v>
    <v>307.85000000000002</v>
    <v>0</v>
    <v>293.2</v>
    <v>307.85000000000002</v>
    <v>5941120</v>
    <v>INDIANCARD</v>
    <v>THE INDIAN CARD CLOTHING COMPANY LIMITED (XNSE:INDIANCARD)</v>
    <v>27858</v>
    <v>1955</v>
  </rv>
  <rv s="2">
    <v>16</v>
  </rv>
  <rv s="0">
    <v>https://www.bing.com/financeapi/forcetrigger?t=ahjvk2&amp;q=XNSE%3aSEJALLTD&amp;form=skydnc</v>
    <v>Learn more on Bing</v>
  </rv>
  <rv s="1">
    <v>en-US</v>
    <v>ahjvk2</v>
    <v>268435456</v>
    <v>1</v>
    <v>Powered by Refinitiv</v>
    <v>0</v>
    <v>SEJAL GLASS LIMITED (XNSE:SEJALLTD)</v>
    <v>2</v>
    <v>3</v>
    <v>Finance</v>
    <v>4</v>
    <v>52.55</v>
    <v>2.5</v>
    <v>0.75780000000000003</v>
    <v>2.5</v>
    <v>4.9950000000000001E-2</v>
    <v>INR</v>
    <v>Sejal Glass Limited is an India-based company engaged in the business of manufacturing value added glass in various forms, such as tempering, designing, insulating and laminated glass. The Company operates glass processing division and retail trading division. The Company operates through two segments: Value Added Glass Division and Retail Trading Division. The Company is also engaged in retail and wholesale trading in a range of home interior products and electronic goods. Its product processes consist of toughened glass, heat strengthened glass, decorative glass and fire rated glass. Its products include Solid Glass, Kool Glass, Tone Glass, Fort Glass, Armor Glass, Decor Glass, FireBan Glass and Lunaro. It offers Solid Glass in two variants, such as Heat Strengthened (HS) and Fully Toughened (FT). Its Solid Glasses are suited for frameless glass assemblies, shower screens, stairways and for applications requiring resistance to thermal shock.</v>
    <v>200</v>
    <v>National Stock Exchange of India</v>
    <v>XNSE</v>
    <v>XNSE</v>
    <v>173/174, Sejal Encasa, 3 Floor, Opp. Bata Showroom,, S. V. Road, Kandivali (West),, MUMBAI, MAHARASHTRA, 400067 IN</v>
    <v>52.55</v>
    <v>Homebuilding &amp; Construction Supplies</v>
    <v>Stock</v>
    <v>44585.469965277778</v>
    <v>18</v>
    <v>52.55</v>
    <v>5005000</v>
    <v>SEJAL GLASS LIMITED</v>
    <v>SEJAL GLASS LIMITED</v>
    <v>52.55</v>
    <v>0.56999999999999995</v>
    <v>50.05</v>
    <v>52.55</v>
    <v>100000</v>
    <v>SEJALLTD</v>
    <v>SEJAL GLASS LIMITED (XNSE:SEJALLTD)</v>
    <v>1</v>
    <v>1998</v>
  </rv>
  <rv s="2">
    <v>19</v>
  </rv>
  <rv s="0">
    <v>https://www.bing.com/financeapi/forcetrigger?t=ahh7im&amp;q=XNSE%3aBIGBLOC&amp;form=skydnc</v>
    <v>Learn more on Bing</v>
  </rv>
  <rv s="3">
    <v>en-US</v>
    <v>ahh7im</v>
    <v>268435456</v>
    <v>1</v>
    <v>Powered by Refinitiv</v>
    <v>5</v>
    <v>BIGBLOC CONSTRUCTION LIMITED (XNSE:BIGBLOC)</v>
    <v>2</v>
    <v>6</v>
    <v>Finance</v>
    <v>4</v>
    <v>82.8</v>
    <v>15.62</v>
    <v>1.3886000000000001</v>
    <v>3.4</v>
    <v>4.9926999999999999E-2</v>
    <v>INR</v>
    <v>Bigbloc Construction Limited is engaged in manufacturing building blocks and aerated autoclave concrete (AAC) bricks. The Company is engaged in conserving flora and fauna. The Company's AAC blocks are marketed under the brand of NXTBLOC, which is a green product for construction industry. AAC is a steam-cured mix of sand or pulverized fuel ash (PFA), cement, lime and aeration agent. AAC is a construction material. The AAC block businesses has a capacity of 300,000 cubic meters per annum. The Company's plant is located at Umargaon, Valsad, and caters both Gujarat and Mumbai markets. The Company's applications include residential, hospitality and commercial.</v>
    <v>National Stock Exchange of India</v>
    <v>XNSE</v>
    <v>XNSE</v>
    <v>6th Floor, A/601-B, International Trade Centre, Ring Road, Majura Gate, SURAT, GUJARAT, 395002 IN</v>
    <v>71.5</v>
    <v>Construction Materials</v>
    <v>Stock</v>
    <v>44585.469942129632</v>
    <v>21</v>
    <v>67</v>
    <v>4820654000</v>
    <v>BIGBLOC CONSTRUCTION LIMITED</v>
    <v>BIGBLOC CONSTRUCTION LIMITED</v>
    <v>69.5</v>
    <v>51.47</v>
    <v>68.099999999999994</v>
    <v>71.5</v>
    <v>70787870</v>
    <v>BIGBLOC</v>
    <v>BIGBLOC CONSTRUCTION LIMITED (XNSE:BIGBLOC)</v>
    <v>480557</v>
    <v>2015</v>
  </rv>
  <rv s="2">
    <v>22</v>
  </rv>
  <rv s="0">
    <v>https://www.bing.com/financeapi/forcetrigger?t=ahjuz2&amp;q=XNSE%3aSELMC&amp;form=skydnc</v>
    <v>Learn more on Bing</v>
  </rv>
  <rv s="1">
    <v>en-US</v>
    <v>ahjuz2</v>
    <v>268435456</v>
    <v>1</v>
    <v>Powered by Refinitiv</v>
    <v>0</v>
    <v>SEL MANUFACTURING COMPANY LIMITED (XNSE:SELMC)</v>
    <v>2</v>
    <v>3</v>
    <v>Finance</v>
    <v>4</v>
    <v>2400</v>
    <v>4.95</v>
    <v>1.4536</v>
    <v>4.3499999999999996</v>
    <v>4.9743000000000002E-2</v>
    <v>INR</v>
    <v>SEL Manufacturing Company Limited is an India-based vertically integrated multi-product textile company. The Company is engaged in the manufacturing, processing and trading of yarn, fabric, readymade garments and towel. It offers terry towels, such as beach towels, bath towels, kitchen towels and Christmas towels. The Company's products include t-shirts, tops, inner wears, night suits, boxers and sweaters. The Company offers a range of knitted garments, such as polo, crew neck, henley, raglan, hoody, v-neck, fleece jacket, track suit and boxers for men and boys. For women and girls, it offers a range products, such as tee, camisole, embellished top, cap sleeve top, strap tank top, vest and skirts. It also caters to the infants, toddlers and kids segments. The Company's production facilities are located at Ludhiana and NawanSheher in Punjab, Baddi in Himachal Pradesh and Sehore in Madhya Pradesh. It has two spinning units located at Neemrana (Rajasthan) and Hansi, Hissar (Haryana).</v>
    <v>1295</v>
    <v>National Stock Exchange of India</v>
    <v>XNSE</v>
    <v>XNSE</v>
    <v>274, Dhandari Khurd, G.T. Road, Ludhiana (Punjab), LUDHIANA, PUNJAB, 141014 IN</v>
    <v>91.8</v>
    <v>Textiles &amp; Apparel</v>
    <v>Stock</v>
    <v>44585.469965277778</v>
    <v>24</v>
    <v>91.8</v>
    <v>28976300</v>
    <v>SEL MANUFACTURING COMPANY LIMITED</v>
    <v>SEL MANUFACTURING COMPANY LIMITED</v>
    <v>91.8</v>
    <v>0</v>
    <v>87.45</v>
    <v>91.8</v>
    <v>331350</v>
    <v>SELMC</v>
    <v>SEL MANUFACTURING COMPANY LIMITED (XNSE:SELMC)</v>
    <v>106</v>
    <v>2000</v>
  </rv>
  <rv s="2">
    <v>25</v>
  </rv>
  <rv s="0">
    <v>https://www.bing.com/financeapi/forcetrigger?t=azyyww&amp;q=XNSE%3aGODHA&amp;form=skydnc</v>
    <v>Learn more on Bing</v>
  </rv>
  <rv s="3">
    <v>en-US</v>
    <v>azyyww</v>
    <v>268435456</v>
    <v>1</v>
    <v>Powered by Refinitiv</v>
    <v>5</v>
    <v>GODHA CABCON &amp; INSULATION LIMITED (XNSE:GODHA)</v>
    <v>2</v>
    <v>6</v>
    <v>Finance</v>
    <v>4</v>
    <v>67.7</v>
    <v>16.05</v>
    <v>0.29480000000000001</v>
    <v>3.2</v>
    <v>4.9611999999999996E-2</v>
    <v>INR</v>
    <v>Godha Cabcon &amp; Insulation Limited is a India-based manufacturer of conductor wires. The Company is principally engaged in manufacturing conductors that include all aluminium conductors (AAC), all aluminium alloy conductor (AAAC), and aluminium conductor, steel reinforced (ASCR). The Company also manufactures hard-wearing A B armoured and unarmoured power cables. The Company’s manufacturing facility is located in Indore, Madhya Pradesh.</v>
    <v>National Stock Exchange of India</v>
    <v>XNSE</v>
    <v>XNSE</v>
    <v>36-D, Sector-B, Sanwer Road, Industrial Area, Indore, MADHYA PRADESH, 452006 IN</v>
    <v>67.7</v>
    <v>Machinery, Equipment &amp; Components</v>
    <v>Stock</v>
    <v>44585.469953703701</v>
    <v>27</v>
    <v>67.7</v>
    <v>1432416000</v>
    <v>GODHA CABCON &amp; INSULATION LIMITED</v>
    <v>GODHA CABCON &amp; INSULATION LIMITED</v>
    <v>67.7</v>
    <v>150.84</v>
    <v>64.5</v>
    <v>67.7</v>
    <v>22208000</v>
    <v>GODHA</v>
    <v>GODHA CABCON &amp; INSULATION LIMITED (XNSE:GODHA)</v>
    <v>62464</v>
    <v>2016</v>
  </rv>
  <rv s="2">
    <v>28</v>
  </rv>
  <rv s="0">
    <v>https://www.bing.com/financeapi/forcetrigger?t=bqhbzr&amp;q=XNSE%3aDGCONTENT&amp;form=skydnc</v>
    <v>Learn more on Bing</v>
  </rv>
  <rv s="4">
    <v>en-US</v>
    <v>bqhbzr</v>
    <v>268435456</v>
    <v>1</v>
    <v>Powered by Refinitiv</v>
    <v>7</v>
    <v>DIGICONTENT LIMITED (XNSE:DGCONTENT)</v>
    <v>2</v>
    <v>8</v>
    <v>Finance</v>
    <v>4</v>
    <v>23.5</v>
    <v>6.85</v>
    <v>0.9</v>
    <v>4.9314999999999998E-2</v>
    <v>INR</v>
    <v>Digicontent Limited is an India-based company. The Company, through its subsidiary, HT Digital Streams Limited, is engaged in the dissemination of news, knowledge, information, entertainment and content of general interest in English, Hindi or any other language. The Company publishes its contents globally through various digital and electronic media; and management of advertising time and space on its news Website namely hindustantimes.com, livemint.com and livehindustand.com.</v>
    <v>National Stock Exchange of India</v>
    <v>XNSE</v>
    <v>XNSE</v>
    <v>Hindustan Times House, 2Nd Floor, 18-20, Kasturba Gandhi Marg, Central Delhi, NEW DELHI, DELHI, 110001 IN</v>
    <v>19.149999999999999</v>
    <v>Media &amp; Publishing</v>
    <v>Stock</v>
    <v>44585.469953703701</v>
    <v>30</v>
    <v>17.45</v>
    <v>1058909000</v>
    <v>DIGICONTENT LIMITED</v>
    <v>DIGICONTENT LIMITED</v>
    <v>18.25</v>
    <v>0</v>
    <v>18.25</v>
    <v>19.149999999999999</v>
    <v>58022420</v>
    <v>DGCONTENT</v>
    <v>DIGICONTENT LIMITED (XNSE:DGCONTENT)</v>
    <v>18105</v>
    <v>2017</v>
  </rv>
  <rv s="2">
    <v>31</v>
  </rv>
  <rv s="0">
    <v>https://www.bing.com/financeapi/forcetrigger?t=ahi53m&amp;q=XNSE%3aHILTON&amp;form=skydnc</v>
    <v>Learn more on Bing</v>
  </rv>
  <rv s="3">
    <v>en-US</v>
    <v>ahi53m</v>
    <v>268435456</v>
    <v>1</v>
    <v>Powered by Refinitiv</v>
    <v>5</v>
    <v>HILTON METAL FORGING LIMITED (XNSE:HILTON)</v>
    <v>2</v>
    <v>6</v>
    <v>Finance</v>
    <v>4</v>
    <v>29.15</v>
    <v>8.85</v>
    <v>1.0592999999999999</v>
    <v>1.25</v>
    <v>4.9116E-2</v>
    <v>INR</v>
    <v>Hilton Metal Forging Limited is an India-based manufacturer of forged engineering components. The Company is engaged in manufacturing of steel forgings, and flanges and forged fittings for oil and gas industry, petrochemicals and refineries. The Company's products include engineered parts, stainless steel flanges, high pressure flanges, crank shaft, body bonnets, hydraulic fittings, forged components, Christmas tree components, top deck cover, stub ends, threaded flanges, blind flanges, weld neck flanges and socket welded flanges. The Company distributes steel forged flanges, fittings, and oilfield and marine products for both the domestic and international markets. The Company has its plant at Village Ghonsai, Taluka Wada, District Palghar.</v>
    <v>National Stock Exchange of India</v>
    <v>XNSE</v>
    <v>XNSE</v>
    <v>204, Tanishka Building, Akurli Road, Kandivali East, MUMBAI, MAHARASHTRA, 400101 IN</v>
    <v>26.7</v>
    <v>Metals &amp; Mining</v>
    <v>Stock</v>
    <v>44585.469953703701</v>
    <v>33</v>
    <v>26.7</v>
    <v>316674800</v>
    <v>HILTON METAL FORGING LIMITED</v>
    <v>HILTON METAL FORGING LIMITED</v>
    <v>26.7</v>
    <v>0</v>
    <v>25.45</v>
    <v>26.7</v>
    <v>12443020</v>
    <v>HILTON</v>
    <v>HILTON METAL FORGING LIMITED (XNSE:HILTON)</v>
    <v>27383</v>
    <v>2005</v>
  </rv>
  <rv s="2">
    <v>34</v>
  </rv>
  <rv s="0">
    <v>https://www.bing.com/financeapi/forcetrigger?t=ahi1c7&amp;q=XNSE%3aGTNTEX&amp;form=skydnc</v>
    <v>Learn more on Bing</v>
  </rv>
  <rv s="1">
    <v>en-US</v>
    <v>ahi1c7</v>
    <v>268435456</v>
    <v>1</v>
    <v>Powered by Refinitiv</v>
    <v>0</v>
    <v>GTN TEXTILES LIMITED (XNSE:GTNTEX)</v>
    <v>2</v>
    <v>3</v>
    <v>Finance</v>
    <v>4</v>
    <v>19.5</v>
    <v>4.8499999999999996</v>
    <v>0.84309999999999996</v>
    <v>0.9</v>
    <v>4.8386999999999999E-2</v>
    <v>INR</v>
    <v>GTN Textiles Limited is engaged in the business of manufacturing and exporting combed cotton yarns. The Company operates through textile industry segment. The Company manufactures yarns of various counts ranging from English Number (NE) 26s to NE 180s. The Company manufactures yarn from various sources of long and extra long staple cotton, such as American Supima, Egyptian Giza, Australian and American cottons, and Indian cotton, including Shankar-6 and DCH-32. The Company's spinning includes ring spinning, compact spinning and siro spinning. The Company's value added products include twisting, gassing, knitting and precision dye package winding. Its yarn includes ring spun yarns, infiniti, wondertwist, svelte and organic cotton. The Company has a capacity of 58,864 spindles at Aluva in Kerala, consisting of 34,896 Compact Spinning and 23,968 Ring Spinning. The Company operates in Kochi, India.</v>
    <v>902</v>
    <v>National Stock Exchange of India</v>
    <v>XNSE</v>
    <v>XNSE</v>
    <v>43, Mittal Chambers, 4th Floor, 228, Nariman Point, MUMBAI, MAHARASHTRA IN</v>
    <v>19.5</v>
    <v>Textiles &amp; Apparel</v>
    <v>Stock</v>
    <v>44572.483981481484</v>
    <v>36</v>
    <v>19.5</v>
    <v>216512900</v>
    <v>GTN TEXTILES LIMITED</v>
    <v>GTN TEXTILES LIMITED</v>
    <v>19.5</v>
    <v>0</v>
    <v>18.600000000000001</v>
    <v>19.5</v>
    <v>11640480</v>
    <v>GTNTEX</v>
    <v>GTN TEXTILES LIMITED (XNSE:GTNTEX)</v>
    <v>4304</v>
    <v>2005</v>
  </rv>
  <rv s="2">
    <v>37</v>
  </rv>
  <rv s="0">
    <v>https://www.bing.com/financeapi/forcetrigger?t=ahhxec&amp;q=XNSE%3aGOENKA&amp;form=skydnc</v>
    <v>Learn more on Bing</v>
  </rv>
  <rv s="1">
    <v>en-US</v>
    <v>ahhxec</v>
    <v>268435456</v>
    <v>1</v>
    <v>Powered by Refinitiv</v>
    <v>0</v>
    <v>GOENKA DIAMOND AND JEWELS LIMITED (XNSE:GOENKA)</v>
    <v>2</v>
    <v>3</v>
    <v>Finance</v>
    <v>4</v>
    <v>3.3</v>
    <v>1</v>
    <v>0.96089999999999998</v>
    <v>0.15</v>
    <v>4.7618999999999995E-2</v>
    <v>INR</v>
    <v>Goenka Diamond and Jewels Limited is engaged in the business of cutting and polishing of diamonds, and manufacturing and retailing of diamond/jewelry. The Company operates through two segments: Diamond &amp; Gems, and Retail Jewellery Operations. The Company supplies the polished diamonds primarily to wholesalers, jewelry manufacturers, traders and retailers based in India and other countries, such as Hong Kong, South East Asia and the United States. The Company has a diamond processing unit at special economic zone (SEZ) in Surat for processing of rough diamonds and another facility in Mumbai to cater to the local market and for the jewelry making operations. Its subsidiaries include Solitaire Diamond Exports, M. B. Diamonds LLC and Goenka Diamond &amp; Jewels DMCC.</v>
    <v>172</v>
    <v>National Stock Exchange of India</v>
    <v>XNSE</v>
    <v>XNSE</v>
    <v>Premises No. 1305, 13th Floor,, Panchratana Building, Mama Parmanand, Marg, Opera House, Girgaon Division,, MUMBAI, MAHARASHTRA, 400004 IN</v>
    <v>3.3</v>
    <v>Textiles &amp; Apparel</v>
    <v>Stock</v>
    <v>44585.469953703701</v>
    <v>39</v>
    <v>3.3</v>
    <v>998550000</v>
    <v>GOENKA DIAMOND AND JEWELS LIMITED</v>
    <v>GOENKA DIAMOND AND JEWELS LIMITED</v>
    <v>3.3</v>
    <v>0</v>
    <v>3.15</v>
    <v>3.3</v>
    <v>317000000</v>
    <v>GOENKA</v>
    <v>GOENKA DIAMOND AND JEWELS LIMITED (XNSE:GOENKA)</v>
    <v>1196142</v>
    <v>1990</v>
  </rv>
  <rv s="2">
    <v>40</v>
  </rv>
  <rv s="0">
    <v>https://www.bing.com/financeapi/forcetrigger?t=ay4nec&amp;q=XNSE%3aKAUSHALYA&amp;form=skydnc</v>
    <v>Learn more on Bing</v>
  </rv>
  <rv s="1">
    <v>en-US</v>
    <v>ay4nec</v>
    <v>268435456</v>
    <v>1</v>
    <v>Powered by Refinitiv</v>
    <v>0</v>
    <v>KAUSHALYA INFRASTRUCTURE DEVELOPMENT CORPORATION LTD (XNSE:KAUSHALYA)</v>
    <v>2</v>
    <v>3</v>
    <v>Finance</v>
    <v>4</v>
    <v>5.8</v>
    <v>1.25</v>
    <v>1.4107000000000001</v>
    <v>0.25</v>
    <v>4.5045000000000002E-2</v>
    <v>INR</v>
    <v>Kaushalya Infrastructure Development Corporation Limited is an India-based infrastructure company. The Company is engaged in executing construction contracts relating to infrastructure and real estate developments. The Company operates through two segments: Construction and Hotel. The Company carries on the business in hotel segment, hotel industry and is also engaged in acquiring and purchasing of land. The Company is engaged in three areas of infrastructure development: Kaushalya Nirman, which is involved in the creation of highways and industrial infrastructure; Kaushalya Gram, which is involved in electrification and irrigation of rural India, and Kaushalya Parivar, which is engaged in the construction of commercial and residential complexes. It is engaged in projects involving establishment, relocation and strengthening of high tension wire lines and electrical sub stations. Its operations also include irrigation projects related to canal development and management of waterways.</v>
    <v>100</v>
    <v>National Stock Exchange of India</v>
    <v>XNSE</v>
    <v>XNSE</v>
    <v>HB - 170, Salt Lake, Sector III, KOLKATA, WEST BENGAL, 700106 IN</v>
    <v>5.8</v>
    <v>Construction &amp; Engineering</v>
    <v>Stock</v>
    <v>44585.469953703701</v>
    <v>42</v>
    <v>5.8</v>
    <v>192200000</v>
    <v>KAUSHALYA INFRASTRUCTURE DEVELOPMENT CORPORATION LTD</v>
    <v>KAUSHALYA INFRASTRUCTURE DEVELOPMENT CORPORATION LTD</v>
    <v>5.8</v>
    <v>0</v>
    <v>5.55</v>
    <v>5.8</v>
    <v>34630630</v>
    <v>KAUSHALYA</v>
    <v>KAUSHALYA INFRASTRUCTURE DEVELOPMENT CORPORATION LTD (XNSE:KAUSHALYA)</v>
    <v>170762</v>
    <v>1992</v>
  </rv>
  <rv s="2">
    <v>43</v>
  </rv>
  <rv s="0">
    <v>https://www.bing.com/financeapi/forcetrigger?t=ahkksm&amp;q=XNSE%3aVIKASECO&amp;form=skydnc</v>
    <v>Learn more on Bing</v>
  </rv>
  <rv s="1">
    <v>en-US</v>
    <v>ahkksm</v>
    <v>268435456</v>
    <v>1</v>
    <v>Powered by Refinitiv</v>
    <v>0</v>
    <v>VIKAS ECOTECH LIMITED (XNSE:VIKASECO)</v>
    <v>2</v>
    <v>3</v>
    <v>Finance</v>
    <v>4</v>
    <v>5.8</v>
    <v>1</v>
    <v>1.7786999999999999</v>
    <v>0.25</v>
    <v>4.5045000000000002E-2</v>
    <v>INR</v>
    <v>Vikas EcoTech Limited, formerly Vikas GlobalOne Limited, is an India-based company engaged in the business of manufacturing and distribution of specialty polymers compounds and additives. The Company's principal products include Thermoplastic Rubber Compounds. The Company's segments include Chemical Division, Real Estate Division, Agro Division and Service Division. Its geographical segments include Domestic (Sales to customers located in India) and International (Sales to customers located outside India). The Company is engaged in the business of manufacturing and distribution of high end products used in Agricultural Pipes, Auto Parts, Wires and Cables, Artificial Leather, Footwear, Organic Chemicals, Polymers, Pharmaceuticals and Packaging industries. The Company also distributes global conglomerates with function in specialty chemicals and polymers. Its manufacturing plants are spread in various geographical locations across India, in the state of Jammu and Kashmir and Rajasthan.</v>
    <v>40</v>
    <v>National Stock Exchange of India</v>
    <v>XNSE</v>
    <v>XNSE</v>
    <v>34/1, Vikas House, East Punjabi Bagh, NEW DELHI, DELHI, 110026 IN</v>
    <v>5.8</v>
    <v>Chemicals</v>
    <v>Stock</v>
    <v>44585.469976851855</v>
    <v>45</v>
    <v>5.3</v>
    <v>6354002000</v>
    <v>VIKAS ECOTECH LIMITED</v>
    <v>VIKAS ECOTECH LIMITED</v>
    <v>5.8</v>
    <v>0</v>
    <v>5.55</v>
    <v>5.8</v>
    <v>1261788000</v>
    <v>VIKASECO</v>
    <v>VIKAS ECOTECH LIMITED (XNSE:VIKASECO)</v>
    <v>61287588</v>
    <v>1984</v>
  </rv>
  <rv s="2">
    <v>46</v>
  </rv>
  <rv s="0">
    <v>https://www.bing.com/financeapi/forcetrigger?t=bra86h&amp;q=XNSE%3aJIYAECO&amp;form=skydnc</v>
    <v>Learn more on Bing</v>
  </rv>
  <rv s="5">
    <v>en-US</v>
    <v>bra86h</v>
    <v>268435456</v>
    <v>1</v>
    <v>Powered by Refinitiv</v>
    <v>9</v>
    <v>JIYA ECO-PRODUCTS LIMITED (XNSE:JIYAECO)</v>
    <v>2</v>
    <v>10</v>
    <v>Finance</v>
    <v>4</v>
    <v>7.4</v>
    <v>2.65</v>
    <v>0.15</v>
    <v>4.2857000000000006E-2</v>
    <v>INR</v>
    <v>Jiya Eco-Products Limited is engaged in manufacturing of bio fuel, such as bio briquettes and bio-pellets, which is an alternative source of energy. The Company's segments include Manufacturing of Bio fuel, Manufacturing of Pellete, Kutti and Stoves. It produces bio fuel and biomass pellets of various sizes, including approximately six millimeters, over eight millimeters and approximately 10 millimeters. Its plant is located at Survey number-202/2, Navagam, Vallabhipur Taluka, near Ayodhyapuram in Bhavnagar, India. The Company's plant has installed capacity of pellet of approximately 40 tons and of bio fuel of over 150 tons per day. The Company's bio fuel is made by grinding Biomass. The Company's Bio Fuel does not emit smoke with sulfur or phosphorus and also fly ash.</v>
    <v>37</v>
    <v>National Stock Exchange of India</v>
    <v>XNSE</v>
    <v>XNSE</v>
    <v>714, Arista Opposite gtpl house, and 1944 havmor Sindhu bhavan road, AHMEDABAD, GUJARAT IN</v>
    <v>3.65</v>
    <v>Renewable Energy</v>
    <v>Stock</v>
    <v>44585.484942129631</v>
    <v>48</v>
    <v>3.35</v>
    <v>105256400</v>
    <v>JIYA ECO-PRODUCTS LIMITED</v>
    <v>JIYA ECO-PRODUCTS LIMITED</v>
    <v>3.65</v>
    <v>0</v>
    <v>3.5</v>
    <v>3.65</v>
    <v>30073260</v>
    <v>JIYAECO</v>
    <v>JIYA ECO-PRODUCTS LIMITED (XNSE:JIYAECO)</v>
    <v>189614</v>
    <v>2011</v>
  </rv>
  <rv s="2">
    <v>49</v>
  </rv>
  <rv s="0">
    <v>https://www.bing.com/financeapi/forcetrigger?t=ahix3m&amp;q=XNSE%3aMBECL&amp;form=skydnc</v>
    <v>Learn more on Bing</v>
  </rv>
  <rv s="1">
    <v>en-US</v>
    <v>ahix3m</v>
    <v>268435456</v>
    <v>1</v>
    <v>Powered by Refinitiv</v>
    <v>0</v>
    <v>McNALLY BHARAT ENGG CO LTD (XNSE:MBECL)</v>
    <v>2</v>
    <v>3</v>
    <v>Finance</v>
    <v>4</v>
    <v>12.95</v>
    <v>5.5</v>
    <v>0.85899999999999999</v>
    <v>0.4</v>
    <v>4.2104999999999997E-2</v>
    <v>INR</v>
    <v>McNally Bharat Engineering Company Limited (MBE) is an India-based company engaged in the construction and maintenance of power plants and industrial facilities. The Company is involved in turnkey projects in infrastructure and related manufacturing activities. It provides turnkey solutions in the areas of power, steel, aluminum, material handling, mineral beneficiation, pyro processing, pneumatic handling of powdered materials, including fly ash handling and high concentrate disposal, coal washing, port cranes, shipyard, stockyard machineries, cement, oil and gas, civic and industrial water supply. The Company's product categories include crushing equipment, screening equipment, grinding equipment and feeding equipment. Its product range includes crushers and screens, mobile crushing and screening plants, skid mounted coal sizers, mills, pressure vessels, material handling equipment, and steel plant equipment among others.</v>
    <v>485</v>
    <v>National Stock Exchange of India</v>
    <v>XNSE</v>
    <v>XNSE</v>
    <v>Ecospace Business park,Campus 2B, 11F/12, Rajarhat, New Town, KOLKATA, WEST BENGAL, 700156 IN</v>
    <v>9.9499999999999993</v>
    <v>Construction &amp; Engineering</v>
    <v>Stock</v>
    <v>44585.469965277778</v>
    <v>51</v>
    <v>9.5</v>
    <v>2009922000</v>
    <v>McNALLY BHARAT ENGG CO LTD</v>
    <v>McNALLY BHARAT ENGG CO LTD</v>
    <v>9.9499999999999993</v>
    <v>0</v>
    <v>9.5</v>
    <v>9.9</v>
    <v>211570800</v>
    <v>MBECL</v>
    <v>McNALLY BHARAT ENGG CO LTD (XNSE:MBECL)</v>
    <v>934779</v>
    <v>1961</v>
  </rv>
  <rv s="2">
    <v>52</v>
  </rv>
  <rv s="0">
    <v>https://www.bing.com/financeapi/forcetrigger?t=azhlcw&amp;q=XNSE%3aBANDHANBNK&amp;form=skydnc</v>
    <v>Learn more on Bing</v>
  </rv>
  <rv s="1">
    <v>en-US</v>
    <v>azhlcw</v>
    <v>268435456</v>
    <v>1</v>
    <v>Powered by Refinitiv</v>
    <v>0</v>
    <v>BANDHAN BANK LIMITED (XNSE:BANDHANBNK)</v>
    <v>2</v>
    <v>3</v>
    <v>Finance</v>
    <v>4</v>
    <v>372.55</v>
    <v>229.55</v>
    <v>2.2061000000000002</v>
    <v>12.35</v>
    <v>4.1794000000000005E-2</v>
    <v>INR</v>
    <v>Bandhan Bank Limited is a commercial bank, which offers a variety of asset and liability products and services designed for micro banking and general banking, as well as other banking products and services. Its asset products consist of retail loans including a substantial portfolio of micro loans, as well as micro, small and medium enterprise (SME) loans and small enterprise loans. Its liability products consist of savings accounts, current accounts and a variety of fixed deposit accounts. The Company also offers debit cards, Internet banking, mobile banking, electronic data capture-point of sale (EDC- POS) terminals, online bill payment services and the distribution of third-party general insurance products and mutual fund products.</v>
    <v>52976</v>
    <v>National Stock Exchange of India</v>
    <v>XNSE</v>
    <v>XNSE</v>
    <v>DN 32, Sector V, Salt Lake, Kolkata, WEST BENGAL, 700091 IN</v>
    <v>311</v>
    <v>Banking Services</v>
    <v>Stock</v>
    <v>44585.469942129632</v>
    <v>54</v>
    <v>295.5</v>
    <v>475975400000</v>
    <v>BANDHAN BANK LIMITED</v>
    <v>BANDHAN BANK LIMITED</v>
    <v>299.89999999999998</v>
    <v>0</v>
    <v>295.5</v>
    <v>307.85000000000002</v>
    <v>1610746000</v>
    <v>BANDHANBNK</v>
    <v>BANDHAN BANK LIMITED (XNSE:BANDHANBNK)</v>
    <v>33321083</v>
    <v>2014</v>
  </rv>
  <rv s="2">
    <v>55</v>
  </rv>
  <rv s="0">
    <v>https://www.bing.com/financeapi/forcetrigger?t=ahhc9c&amp;q=XNSE%3aCCCL&amp;form=skydnc</v>
    <v>Learn more on Bing</v>
  </rv>
  <rv s="1">
    <v>en-US</v>
    <v>ahhc9c</v>
    <v>268435456</v>
    <v>1</v>
    <v>Powered by Refinitiv</v>
    <v>0</v>
    <v>CONSOLIDATED CONSTRUCTION CONSORTIUM LIMITED (XNSE:CCCL)</v>
    <v>2</v>
    <v>3</v>
    <v>Finance</v>
    <v>4</v>
    <v>2.5</v>
    <v>0.25</v>
    <v>3.3060999999999998</v>
    <v>0.1</v>
    <v>4.1666999999999996E-2</v>
    <v>INR</v>
    <v>Consolidated Construction Consortium Limited offers construction services. The Company is engaged in construction design, engineering, procurement, construction and project management. The Company also provides construction allied services, such as mechanical and electrical, plumbing, firefighting, heating, ventilation and air conditioning, interior fit out services and glazing solutions. The Company also caters to the requirements of ready mix concrete, solid blocks and pre-cast items for clients. The Company's services include Construction, Engineering, Specialization, Project Management, Mechanical and Electrical Division, Consolidated Interiors Fit Out, Glazing Solutions, Building Products Division, Software Designs Department and Information Technology Department. The Company's projects include airports, biotech parks, commercial, convention center, factory/industry, green buildings, hospital, infrastructure, metro rails, projects abroad, residential, and resorts and hotels.</v>
    <v>3245</v>
    <v>National Stock Exchange of India</v>
    <v>XNSE</v>
    <v>XNSE</v>
    <v>No-5, 2Nd Link Street, C.I.T Colony, Mylapore, CHENNAI, TAMIL NADU, 600004 IN</v>
    <v>2.5</v>
    <v>Construction &amp; Engineering</v>
    <v>Stock</v>
    <v>44585.469953703701</v>
    <v>57</v>
    <v>2.5</v>
    <v>956426900</v>
    <v>CONSOLIDATED CONSTRUCTION CONSORTIUM LIMITED</v>
    <v>CONSOLIDATED CONSTRUCTION CONSORTIUM LIMITED</v>
    <v>2.5</v>
    <v>0</v>
    <v>2.4</v>
    <v>2.5</v>
    <v>398511200</v>
    <v>CCCL</v>
    <v>CONSOLIDATED CONSTRUCTION CONSORTIUM LIMITED (XNSE:CCCL)</v>
    <v>1072527</v>
    <v>1997</v>
  </rv>
  <rv s="2">
    <v>58</v>
  </rv>
  <rv s="0">
    <v>https://www.bing.com/financeapi/forcetrigger?t=ahhnr7&amp;q=XNSE%3aELECTHERM&amp;form=skydnc</v>
    <v>Learn more on Bing</v>
  </rv>
  <rv s="1">
    <v>en-US</v>
    <v>ahhnr7</v>
    <v>268435456</v>
    <v>1</v>
    <v>Powered by Refinitiv</v>
    <v>0</v>
    <v>ELECTROTHERM (INDIA) LIMITED (XNSE:ELECTHERM)</v>
    <v>2</v>
    <v>3</v>
    <v>Finance</v>
    <v>4</v>
    <v>198.8</v>
    <v>98.1</v>
    <v>1.111</v>
    <v>-24.45</v>
    <v>-0.155386</v>
    <v>INR</v>
    <v>Electrotherm (India) Limited is engaged in the manufacturing of electronic furnaces and other capital equipment, sponge and PIG iron, ferrous and nonferrous billets/bars/ingots, duct iron pipes, battery operated vehicles, electric power generation and services relating to electric furnaces, other capital equipment and battery operated vehicles. The Company operates through three segments: Engineering &amp; Projects Division, which manufactures melting furnaces, heating and hardening furnaces, and other steel making and refining equipment; Special Steel Division, which includes products, such as angles and structures for transmission line tower and wind mill applications, stainless steel for industrial application and mild steel and carbon steel for structural/forging applications, and Electric Vehicle Division, which manufactures YObykes, battery operated scooters, other battery operated vehicles and components of electric vehicles.</v>
    <v>2841</v>
    <v>National Stock Exchange of India</v>
    <v>XNSE</v>
    <v>XNSE</v>
    <v>Survey No.72,, Palodia (via Thaltej),, AHMEDABAD, GUJARAT, 382115 IN</v>
    <v>159</v>
    <v>Metals &amp; Mining</v>
    <v>Stock</v>
    <v>44585.469953703701</v>
    <v>60</v>
    <v>127.25</v>
    <v>2005082000</v>
    <v>ELECTROTHERM (INDIA) LIMITED</v>
    <v>ELECTROTHERM (INDIA) LIMITED</v>
    <v>156.15</v>
    <v>1.64</v>
    <v>157.35</v>
    <v>132.9</v>
    <v>12742810</v>
    <v>ELECTHERM</v>
    <v>ELECTROTHERM (INDIA) LIMITED (XNSE:ELECTHERM)</v>
    <v>207314</v>
    <v>1986</v>
  </rv>
  <rv s="2">
    <v>61</v>
  </rv>
  <rv s="0">
    <v>https://www.bing.com/financeapi/forcetrigger?t=ahkafr&amp;q=XNSE%3aTCI&amp;form=skydnc</v>
    <v>Learn more on Bing</v>
  </rv>
  <rv s="1">
    <v>en-US</v>
    <v>ahkafr</v>
    <v>268435456</v>
    <v>1</v>
    <v>Powered by Refinitiv</v>
    <v>0</v>
    <v>TRANSPORT CORPORATION OF INDIA LIMITED (XNSE:TCI)</v>
    <v>2</v>
    <v>3</v>
    <v>Finance</v>
    <v>4</v>
    <v>858.6</v>
    <v>235</v>
    <v>0.89139999999999997</v>
    <v>-99.05</v>
    <v>-0.12590599999999999</v>
    <v>INR</v>
    <v>Transport Corporation of India Limited (TCI) is an integrated supply chain and logistics solutions provider. The Company's segments include Freight Division, Supply Chain Solutions Division, Seaways Division, Energy Division and Global Division. It offers multimodal transportation solutions. Its divisions include TCI Freight Division, TCI Supply Chain Solutions Division, TCI Seaways Division and TCI Global Division, among others. TCI Freight is a surface transport entity. TCI Supply Chain Solutions division offers services to sectors, such as auto, retail, telecom, electrical and pharmaceuticals. TCI Seaways division caters to coastal cargo requirements for transporting container and bulk cargo. TCI Global division provides customs clearance, international inbound and outbound freight handling (air and sea), third-party logistics, multimodal (air, surface and sea) services and project cargo. It has a fleet of customized vehicles and over 10.5 million square feet of warehousing space.</v>
    <v>4375</v>
    <v>National Stock Exchange of India</v>
    <v>XNSE</v>
    <v>XNSE</v>
    <v>TCI House, Plot No. 69, Institutional Area, Sector-32, GURGAON, HARYANA, 122001 IN</v>
    <v>794.4</v>
    <v>Freight &amp; Logistics Services</v>
    <v>Stock</v>
    <v>44585.469976851855</v>
    <v>63</v>
    <v>669</v>
    <v>60800890000</v>
    <v>TRANSPORT CORPORATION OF INDIA LIMITED</v>
    <v>TRANSPORT CORPORATION OF INDIA LIMITED</v>
    <v>793</v>
    <v>26.52</v>
    <v>786.7</v>
    <v>687.65</v>
    <v>77286000</v>
    <v>TCI</v>
    <v>TRANSPORT CORPORATION OF INDIA LIMITED (XNSE:TCI)</v>
    <v>327848</v>
    <v>1995</v>
  </rv>
  <rv s="2">
    <v>64</v>
  </rv>
  <rv s="0">
    <v>https://www.bing.com/financeapi/forcetrigger?t=ahjahw&amp;q=XNSE%3aORBTEXP&amp;form=skydnc</v>
    <v>Learn more on Bing</v>
  </rv>
  <rv s="1">
    <v>en-US</v>
    <v>ahjahw</v>
    <v>268435456</v>
    <v>1</v>
    <v>Powered by Refinitiv</v>
    <v>0</v>
    <v>ORBIT EXPORTS LTD (XNSE:ORBTEXP)</v>
    <v>2</v>
    <v>3</v>
    <v>Finance</v>
    <v>4</v>
    <v>109.5</v>
    <v>55.4</v>
    <v>0.57950000000000002</v>
    <v>-12.65</v>
    <v>-0.125496</v>
    <v>INR</v>
    <v>Orbit Exports Limited is a holding and weaving company. The Company operates through two segments: Windmill Power Generation and Manufacturing of Textile. It operates across multiple verticals, from women's apparel to Christmas crafts and home decor, and occasion specific fabrics and finished products. Its Silky Aspects' products include Jacquard, Dupion, Silky Charmeuse, Taffeta and Taj Mahal. Its Jacquard category of products include Sylvia and Monza Jacquard, Olivia Jacquard, New Sherwani Jacquard, Monochrome Jacquards, Mercury Jacquard, Impression Jacquard, Glossy Jacquard, Florence Jacquard, Feather Jacquard and Bamboo. Its Christmas Crafts' category of products include Christmas stockings, tree skirts and table runners. Its fabric are used for the purposes, including evening and fashion garments, Christmas/carnival/Halloween/Easter festivals and church drapings. It has operations in the United States, Latin America, Africa, Europe and the Far East.</v>
    <v>344</v>
    <v>National Stock Exchange of India</v>
    <v>XNSE</v>
    <v>XNSE</v>
    <v>122, 2nd Floor,Mistry Bhavan,, Dinshaw Wachha Road, Churchgate, MUMBAI, MAHARASHTRA, 400002 IN</v>
    <v>101.5</v>
    <v>Textiles &amp; Apparel</v>
    <v>Stock</v>
    <v>44585.469965277778</v>
    <v>66</v>
    <v>85.25</v>
    <v>2760213000</v>
    <v>ORBIT EXPORTS LTD</v>
    <v>ORBIT EXPORTS LTD</v>
    <v>101.1</v>
    <v>28.95</v>
    <v>100.8</v>
    <v>88.15</v>
    <v>27383060</v>
    <v>ORBTEXP</v>
    <v>ORBIT EXPORTS LTD (XNSE:ORBTEXP)</v>
    <v>214173</v>
    <v>1983</v>
  </rv>
  <rv s="2">
    <v>67</v>
  </rv>
  <rv s="0">
    <v>https://www.bing.com/financeapi/forcetrigger?t=aznblh&amp;q=XNSE%3aMMP&amp;form=skydnc</v>
    <v>Learn more on Bing</v>
  </rv>
  <rv s="1">
    <v>en-US</v>
    <v>aznblh</v>
    <v>268435456</v>
    <v>1</v>
    <v>Powered by Refinitiv</v>
    <v>0</v>
    <v>MMP INDUSTRIES LIMITED (XNSE:MMP)</v>
    <v>2</v>
    <v>3</v>
    <v>Finance</v>
    <v>4</v>
    <v>198.8</v>
    <v>77.599999999999994</v>
    <v>1.2487999999999999</v>
    <v>-22.55</v>
    <v>-0.12538199999999999</v>
    <v>INR</v>
    <v>MMP Industries Limited is an India-based company that manufactures aluminum products. The Company provides a range of aluminum products, including pyro and flake aluminum powders, atomized aluminum powders, aluminum pastes, aluminum conductors (all aluminum, alloy aluminum and aluminum steel reinforced), manganese oxide and manganese di-oxide powder and aluminum foil. Its NPM Industries are engaged in the manufacturing of aforesaid Products. Its Mars Engineering unit is engaged in the manufacturing of manganese oxide and di-oxide powders. The Company serves the customers in various sectors, including construction and mining, agriculture, defense, fire crackers, railways, automotive, decorative and industrial paints.</v>
    <v>421</v>
    <v>National Stock Exchange of India</v>
    <v>XNSE</v>
    <v>XNSE</v>
    <v>B-24, Hingna MIDC Area,, Hingna, NAGPUR, MAHARASHTRA, 440016 IN</v>
    <v>180.35</v>
    <v>Metals &amp; Mining</v>
    <v>Stock</v>
    <v>44585.469965277778</v>
    <v>69</v>
    <v>152</v>
    <v>4568660000</v>
    <v>MMP INDUSTRIES LIMITED</v>
    <v>MMP INDUSTRIES LIMITED</v>
    <v>172.4</v>
    <v>18.14</v>
    <v>179.85</v>
    <v>157.30000000000001</v>
    <v>25402610</v>
    <v>MMP</v>
    <v>MMP INDUSTRIES LIMITED (XNSE:MMP)</v>
    <v>111470</v>
    <v>1973</v>
  </rv>
  <rv s="2">
    <v>70</v>
  </rv>
  <rv s="0">
    <v>https://www.bing.com/financeapi/forcetrigger?t=ahj72w&amp;q=XNSE%3aNIITLTD&amp;form=skydnc</v>
    <v>Learn more on Bing</v>
  </rv>
  <rv s="1">
    <v>en-US</v>
    <v>ahj72w</v>
    <v>268435456</v>
    <v>1</v>
    <v>Powered by Refinitiv</v>
    <v>0</v>
    <v>NIIT LIMITED (XNSE:NIITLTD)</v>
    <v>2</v>
    <v>3</v>
    <v>Finance</v>
    <v>4</v>
    <v>507</v>
    <v>136</v>
    <v>0.8004</v>
    <v>-54.55</v>
    <v>-0.118368</v>
    <v>INR</v>
    <v>NIIT Limited is a skills and talent development company. The Company operates through the learning business segment. It offers multi-disciplinary learning management and training delivery solutions to corporations, institutions and individuals. Its geographical segments include India, America, Europe and Asia Pacific. Its lines of business include Corporate Learning Group (CLG), Skills and Careers Group (SNC), and School Learning Group (SLG). CLG offers managed training services, custom curriculum design and content development, learning administration, learning delivery, strategic sourcing, learning technology and advisory services. SNC delivers learning and talent development programs in areas of banking, finance and insurance, soft skills, management education, multi-sectorial vocational skills, digital media marketing and new-age information technology (IT). SLG provides teaching and learning solutions to schools. SLG offerings include Quick School, Math Lab and IT Wizard programs.</v>
    <v>2386</v>
    <v>National Stock Exchange of India</v>
    <v>XNSE</v>
    <v>XNSE</v>
    <v>Plot No. 85, Sector - 32,, GURGAON, HARYANA, 122001 IN</v>
    <v>463.3</v>
    <v>Software &amp; IT Services</v>
    <v>Stock</v>
    <v>44585.469965277778</v>
    <v>72</v>
    <v>402.85</v>
    <v>61603300000</v>
    <v>NIIT LIMITED</v>
    <v>NIIT LIMITED</v>
    <v>463.2</v>
    <v>31.13</v>
    <v>460.85</v>
    <v>406.3</v>
    <v>133673200</v>
    <v>NIITLTD</v>
    <v>NIIT LIMITED (XNSE:NIITLTD)</v>
    <v>2272190</v>
    <v>1981</v>
  </rv>
  <rv s="2">
    <v>73</v>
  </rv>
  <rv s="0">
    <v>https://www.bing.com/financeapi/forcetrigger?t=ahigcw&amp;q=XNSE%3aJHS&amp;form=skydnc</v>
    <v>Learn more on Bing</v>
  </rv>
  <rv s="1">
    <v>en-US</v>
    <v>ahigcw</v>
    <v>268435456</v>
    <v>1</v>
    <v>Powered by Refinitiv</v>
    <v>0</v>
    <v>JHS SVENDGAARD LABORATORIES LIMITED (XNSE:JHS)</v>
    <v>2</v>
    <v>3</v>
    <v>Finance</v>
    <v>4</v>
    <v>34.35</v>
    <v>18.600000000000001</v>
    <v>1.4482999999999999</v>
    <v>-3.5</v>
    <v>-0.11784499999999999</v>
    <v>INR</v>
    <v>JHS Svendgaard Laboratories Limited offers oral care products (toothbrushes, toothpastes, mouthwash, whitening gels and denture products) for national and global FMCG brands. The Company also manufactures laundry products. The Company's segments include Full services goods based contract manufacture-oral care, which includes manufacturing of oral care products as a contractor for other brands; Full services goods based contract manufacture sale-oral care, which includes manufacturing of own brand of toothbrush and toothpaste; Job Work-Oral care and hygiene care, which includes job work for customers on oral care and hygiene care products; Marketing and distribution, which includes trading of goods and distribution activities, and dental care clinics, which includes dental care clinic services. Its subsidiaries include JHS Svendgaard Dental Care Limited and JHS Mechanical &amp; Warehouse Private Limited.</v>
    <v>352</v>
    <v>National Stock Exchange of India</v>
    <v>XNSE</v>
    <v>XNSE</v>
    <v>B-1/E-23, Mohan Cooperative Industrial Area,, Mathura Road, New Delhi, NEW DELHI, DELHI, 110044 IN</v>
    <v>29.5</v>
    <v>Personal &amp; Household Products &amp; Services</v>
    <v>Stock</v>
    <v>44585.469953703701</v>
    <v>75</v>
    <v>25.6</v>
    <v>1912694000</v>
    <v>JHS SVENDGAARD LABORATORIES LIMITED</v>
    <v>JHS SVENDGAARD LABORATORIES LIMITED</v>
    <v>28.3</v>
    <v>65.77</v>
    <v>29.7</v>
    <v>26.2</v>
    <v>64400460</v>
    <v>JHS</v>
    <v>JHS SVENDGAARD LABORATORIES LIMITED (XNSE:JHS)</v>
    <v>466706</v>
    <v>2004</v>
  </rv>
  <rv s="2">
    <v>76</v>
  </rv>
  <rv s="0">
    <v>https://www.bing.com/financeapi/forcetrigger?t=ahjsdm&amp;q=XNSE%3aSALONA&amp;form=skydnc</v>
    <v>Learn more on Bing</v>
  </rv>
  <rv s="3">
    <v>en-US</v>
    <v>ahjsdm</v>
    <v>268435456</v>
    <v>1</v>
    <v>Powered by Refinitiv</v>
    <v>5</v>
    <v>SALONA COTSPIN LIMITED (XNSE:SALONA)</v>
    <v>2</v>
    <v>6</v>
    <v>Finance</v>
    <v>4</v>
    <v>350</v>
    <v>66.95</v>
    <v>0.85629999999999995</v>
    <v>-35.200000000000003</v>
    <v>-0.114397</v>
    <v>INR</v>
    <v>Salona Cotspin Limited is engaged in textiles-spinning of yarn and knitted fabrics. The Company operates through Cotton Textiles segment. The Company's products include 100% Cotton Yarn and 100% Viscose Blended Yarn, which are used for knitting and weaving application; Ployester Cotton Yarn, which is used for towel weaving and fleece knitting; Ring Spun Yarn, which is used for high speed knitting and weaving, and Compact Yarn, which is used for weaving. The Company specializes in producing 100% cotton combed hosiery yarn and compact yarn with count ranging from 20s to 40s from approximately 24,340 spindles. The Company's finished products, such as combed hosiery yarn and knitted fabrics have demand in domestic and export markets. It is sold in the Tirupur hosiery market. The Company serves exporters of apparels. It makes direct and merchant sales for export of yarn and fabrics to Sri Lanka, Bangladesh, Hong Kong, South Korea, Germany, Mexico, South America and Russia, among others.</v>
    <v>National Stock Exchange of India</v>
    <v>XNSE</v>
    <v>XNSE</v>
    <v>No.9, Ramalinga Nagar, 4th Cross,, Saibaba Colony,, COIMBATORE, TAMIL NADU, 641011 IN</v>
    <v>316.75</v>
    <v>Textiles &amp; Apparel</v>
    <v>Stock</v>
    <v>44585.469965277778</v>
    <v>78</v>
    <v>262</v>
    <v>1619240000</v>
    <v>SALONA COTSPIN LIMITED</v>
    <v>SALONA COTSPIN LIMITED</v>
    <v>307.85000000000002</v>
    <v>15.1</v>
    <v>307.7</v>
    <v>272.5</v>
    <v>5262400</v>
    <v>SALONA</v>
    <v>SALONA COTSPIN LIMITED (XNSE:SALONA)</v>
    <v>29268</v>
    <v>1994</v>
  </rv>
  <rv s="2">
    <v>79</v>
  </rv>
  <rv s="0">
    <v>https://www.bing.com/financeapi/forcetrigger?t=ahjm9c&amp;q=XNSE%3aRAMKY&amp;form=skydnc</v>
    <v>Learn more on Bing</v>
  </rv>
  <rv s="1">
    <v>en-US</v>
    <v>ahjm9c</v>
    <v>268435456</v>
    <v>1</v>
    <v>Powered by Refinitiv</v>
    <v>0</v>
    <v>RAMKY INFRASTRUCTURE LIMITED (XNSE:RAMKY)</v>
    <v>2</v>
    <v>3</v>
    <v>Finance</v>
    <v>4</v>
    <v>258.5</v>
    <v>41.3</v>
    <v>2.0792999999999999</v>
    <v>-27.9</v>
    <v>-0.11420400000000001</v>
    <v>INR</v>
    <v>Ramky Infrastructure Ltd is an India-based construction company. The Company is an integrated construction, infrastructure development and management company. The Company has delivered a range of construction and infrastructure projects in various sectors such as water, wastewater, transportation, irrigation, industrial construction, parks (including SEZs), power transmission, power distribution, residential, commercial, and retail property.</v>
    <v>476</v>
    <v>National Stock Exchange of India</v>
    <v>XNSE</v>
    <v>XNSE</v>
    <v>Ramky Grandiose, 15th Floor,, Sy No 136/2 &amp; 4,, Gachibowli,, HYDERABAD, TELANGANA, 500032 IN</v>
    <v>244.45</v>
    <v>Construction &amp; Engineering</v>
    <v>Stock</v>
    <v>44585.469965277778</v>
    <v>81</v>
    <v>206.8</v>
    <v>16905020000</v>
    <v>RAMKY INFRASTRUCTURE LIMITED</v>
    <v>RAMKY INFRASTRUCTURE LIMITED</v>
    <v>243.1</v>
    <v>9.11</v>
    <v>244.3</v>
    <v>216.4</v>
    <v>69197790</v>
    <v>RAMKY</v>
    <v>RAMKY INFRASTRUCTURE LIMITED (XNSE:RAMKY)</v>
    <v>647347</v>
    <v>1994</v>
  </rv>
  <rv s="2">
    <v>82</v>
  </rv>
  <rv s="0">
    <v>https://www.bing.com/financeapi/forcetrigger?t=ahjgar&amp;q=XNSE%3aPNBGILTS&amp;form=skydnc</v>
    <v>Learn more on Bing</v>
  </rv>
  <rv s="1">
    <v>en-US</v>
    <v>ahjgar</v>
    <v>268435456</v>
    <v>1</v>
    <v>Powered by Refinitiv</v>
    <v>0</v>
    <v>PNB GILTS LIMITED (XNSE:PNBGILTS)</v>
    <v>2</v>
    <v>3</v>
    <v>Finance</v>
    <v>4</v>
    <v>94.65</v>
    <v>42.1</v>
    <v>1.0129999999999999</v>
    <v>-8.1</v>
    <v>-0.113208</v>
    <v>INR</v>
    <v>PNB Gilts Limited is engaged in dealing in government securities. The Company is engaged in the business of non-banking financial institution. The Company's segments include T-Bills/CP/CD, Corp. Bonds &amp; Debentures, Govt. Securities, Derivatives, Fixed Deposits and Mutual Fund Comm. The Company is also engaged in the services of National Securities Depository Limited (NSDL), as an agency to provide remote e-voting facilities. As a dealer, the Company's primary activities include supporting government borrowing program through underwriting of government securities issuances and trading in a gamut of fixed income instruments, such as government securities, treasury bills, state development loans, corporate bonds, interest rate swaps, and various money market instruments, such as certificates of deposits and commercial papers. It also offers Gilts Investment Services, and Gilts Call and Inter Corporate Deposit (ICD) service, among others. It is a subsidiary of Punjab National Bank.</v>
    <v>41</v>
    <v>National Stock Exchange of India</v>
    <v>XNSE</v>
    <v>XNSE</v>
    <v>5, Pnb Building, Parliament Street, NEW DELHI, DELHI, 110001 IN</v>
    <v>65.8</v>
    <v>Investment Banking &amp; Investment Services</v>
    <v>Stock</v>
    <v>44585.469965277778</v>
    <v>84</v>
    <v>63</v>
    <v>12879720000</v>
    <v>PNB GILTS LIMITED</v>
    <v>PNB GILTS LIMITED</v>
    <v>63.2</v>
    <v>4.67</v>
    <v>71.55</v>
    <v>63.45</v>
    <v>180010100</v>
    <v>PNBGILTS</v>
    <v>PNB GILTS LIMITED (XNSE:PNBGILTS)</v>
    <v>1578227</v>
    <v>1996</v>
  </rv>
  <rv s="2">
    <v>85</v>
  </rv>
  <rv s="0">
    <v>https://www.bing.com/financeapi/forcetrigger?t=bwd9u2&amp;q=XNSE%3aANGELONE&amp;form=skydnc</v>
    <v>Learn more on Bing</v>
  </rv>
  <rv s="5">
    <v>en-US</v>
    <v>bwd9u2</v>
    <v>268435456</v>
    <v>1</v>
    <v>Powered by Refinitiv</v>
    <v>9</v>
    <v>ANGEL ONE LIMITED (XNSE:ANGELONE)</v>
    <v>2</v>
    <v>10</v>
    <v>Finance</v>
    <v>4</v>
    <v>1689</v>
    <v>286.35000000000002</v>
    <v>-168.15</v>
    <v>-0.11109999999999999</v>
    <v>INR</v>
    <v>Angel One Limited, formerly Angel Broking Limited, is an India-based full-service retail brokerage company. The Company provides broking and advisory services, margin funding, loans against shares and financial products distribution. It offers broking services through the web, digital and exe platforms such as trade.angelbroking.com, Angel One App, Angel BEE, and Angel Speed PRO. The Company provide broking services across equity, commodity and currency segments, along with debt products. It provides investment advisory services to its retail clients with customized investment recommendations. It offers margin trading facility to the clients for leveraging the eligible collaterals by funding the requirements on the cash delivery segment of equities. It undertakes distribution of third-party financial products such as mutual funds, and health and life insurance products. Through its subsidiary, Angel Fincap Private Limited, it provides loans against shares to the retail clients.</v>
    <v>2908</v>
    <v>National Stock Exchange of India</v>
    <v>XNSE</v>
    <v>XNSE</v>
    <v>6th Floor, Ackruti Star, Central Road - MIDC, Andheri (E), MUMBAI, MAHARASHTRA, 400093 IN</v>
    <v>1516</v>
    <v>Investment Banking &amp; Investment Services</v>
    <v>Stock</v>
    <v>44585.469942129632</v>
    <v>87</v>
    <v>1261.0999999999999</v>
    <v>125290700000</v>
    <v>ANGEL ONE LIMITED</v>
    <v>ANGEL ONE LIMITED</v>
    <v>1514</v>
    <v>23.85</v>
    <v>1513.5</v>
    <v>1345.35</v>
    <v>82782070</v>
    <v>ANGELONE</v>
    <v>ANGEL ONE LIMITED (XNSE:ANGELONE)</v>
    <v>1719765</v>
    <v>1996</v>
  </rv>
  <rv s="2">
    <v>88</v>
  </rv>
  <rv s="0">
    <v>https://www.bing.com/financeapi/forcetrigger?t=ahhnu2&amp;q=XNSE%3aELGIEQUIP&amp;form=skydnc</v>
    <v>Learn more on Bing</v>
  </rv>
  <rv s="1">
    <v>en-US</v>
    <v>ahhnu2</v>
    <v>268435456</v>
    <v>1</v>
    <v>Powered by Refinitiv</v>
    <v>0</v>
    <v>ELGI EQUIPMENTS LIMITED (XNSE:ELGIEQUIP)</v>
    <v>2</v>
    <v>3</v>
    <v>Finance</v>
    <v>4</v>
    <v>382.7</v>
    <v>149.80000000000001</v>
    <v>1.2692000000000001</v>
    <v>-40.950000000000003</v>
    <v>-0.11064600000000001</v>
    <v>INR</v>
    <v>Elgi Equipments Limited is an India-based holding company, which is engaged in the manufacturing of air compressors. The Company offers a range of compressed air solutions from oil-lubricated piston compressors, portable compressors, oil free compressors, accessories, heat recovery system and railway compressors. The Company’s business operates in two segments: Air compressors and Automotive equipment’s. Its subsidiaries include Adisons Precision Instruments Manufacturing Company Ltd, Ats Elgi Ltd, Ergo Design Pvt Ltd, Elgi Equipments (Zhejiang) Ltd, Elgi Gulf FZE, Elgi Compressores Do Brasil Importadora E Exportadora Ltda, Elgi Equipments Australia Pty Ltd, Industrial Air Compressors Pty Ltd, F R Pulford &amp; Son Pty Ltd, Advanced Air Compressors Pty Ltd, Elgi Compressions Europe srl, Rotair SpA, Elgi Compressors USA Inc, Pattons Inc, Pattons Medical LLC, ELGI Equipments Indonesia PT and Elgi Compressors Belgium SPRL.</v>
    <v>2142</v>
    <v>National Stock Exchange of India</v>
    <v>XNSE</v>
    <v>XNSE</v>
    <v>Trichy Road, Singanallur, COIMBATORE, TAMIL NADU, 641005 IN</v>
    <v>373.35</v>
    <v>Machinery, Equipment &amp; Components</v>
    <v>Stock</v>
    <v>44585.469953703701</v>
    <v>90</v>
    <v>306.95</v>
    <v>117151100000</v>
    <v>ELGI EQUIPMENTS LIMITED</v>
    <v>ELGI EQUIPMENTS LIMITED</v>
    <v>365.5</v>
    <v>82.7</v>
    <v>370.1</v>
    <v>329.15</v>
    <v>316539000</v>
    <v>ELGIEQUIP</v>
    <v>ELGI EQUIPMENTS LIMITED (XNSE:ELGIEQUIP)</v>
    <v>667543</v>
    <v>1960</v>
  </rv>
  <rv s="2">
    <v>91</v>
  </rv>
  <rv s="0">
    <v>https://www.bing.com/financeapi/forcetrigger?t=ahi99c&amp;q=XNSE%3aIFBAGRO&amp;form=skydnc</v>
    <v>Learn more on Bing</v>
  </rv>
  <rv s="1">
    <v>en-US</v>
    <v>ahi99c</v>
    <v>268435456</v>
    <v>1</v>
    <v>Powered by Refinitiv</v>
    <v>0</v>
    <v>IFB AGRO INDUSTRIES LTD. (XNSE:IFBAGRO)</v>
    <v>2</v>
    <v>3</v>
    <v>Finance</v>
    <v>4</v>
    <v>867</v>
    <v>367.7</v>
    <v>1.6657</v>
    <v>-82.45</v>
    <v>-0.10499800000000001</v>
    <v>INR</v>
    <v>IFB Agro Industries Limited is engaged in the business of manufacturing alcohol, bottling of branded alcoholic beverages, as well as processed and packed marine foods both for domestic and export markets. The Company's segments include Spirit, Liquor and Spirituous Beverages, and Marine Products. The Spirit, Liquor and Spirituous Beverages segment is engaged in the manufacturing of extra neutral alcohol (ENA), rectified spirit and Indian made Indian liquor. The divisions under Spirit, Liquor and Spirituous Beverages Segment are Distillery and India Made Indian Liquor. The Marine segment is involved in the marine product processing, for sale in export and domestic markets and marine feed trading. It operates a grain-based distillery in West Bengal at Noorpur, which has a capacity of approximately 120,000 liters ENA/day. Its Marine Product Processing plant is located in Kolkata, and India Made Indian Liquor bottling plants are located in Panagarh and Dankuni.</v>
    <v>421</v>
    <v>National Stock Exchange of India</v>
    <v>XNSE</v>
    <v>XNSE</v>
    <v>Plot No. Ind- 5, Sector-1East Calcutta Township, KOLKATA, WEST BENGAL, 700107 IN</v>
    <v>810.05</v>
    <v>Beverages</v>
    <v>Stock</v>
    <v>44585.469953703701</v>
    <v>93</v>
    <v>691.65</v>
    <v>7355524000</v>
    <v>IFB AGRO INDUSTRIES LTD.</v>
    <v>IFB AGRO INDUSTRIES LTD.</v>
    <v>785.25</v>
    <v>10.69</v>
    <v>785.25</v>
    <v>702.8</v>
    <v>9367110</v>
    <v>IFBAGRO</v>
    <v>IFB AGRO INDUSTRIES LTD. (XNSE:IFBAGRO)</v>
    <v>110250</v>
    <v>1982</v>
  </rv>
  <rv s="2">
    <v>94</v>
  </rv>
  <rv s="0">
    <v>https://www.bing.com/financeapi/forcetrigger?t=ahh9vh&amp;q=XNSE%3aBRNL&amp;form=skydnc</v>
    <v>Learn more on Bing</v>
  </rv>
  <rv s="1">
    <v>en-US</v>
    <v>ahh9vh</v>
    <v>268435456</v>
    <v>1</v>
    <v>Powered by Refinitiv</v>
    <v>0</v>
    <v>BHARAT ROAD NETWORK LIMITED (XNSE:BRNL)</v>
    <v>2</v>
    <v>3</v>
    <v>Finance</v>
    <v>4</v>
    <v>41.55</v>
    <v>25.75</v>
    <v>1.0976999999999999</v>
    <v>-3.8</v>
    <v>-0.10228799999999999</v>
    <v>INR</v>
    <v>Bharat Road Network Limited is an India-based road build-operate-transfer (BOT) company. The Company is focused on the development, implementation, operation and maintenance of roads/highways projects. The Company has a portfolio consisting of seven BOT projects covering over approximately 2250 lane kilometers of roads and highways across seven states in India. Its six projects are in tolling and operational stage and are located in the states of Kerala, Madhya Pradesh, Haryana, Uttar Pradesh, Odisha, and Maharashtra, while one project is in under construction stage located in the state of Jharkhand. It performs a range of project management functions, including design, engineering, procurement and construction (EPC) management and quality control. It also provides advisory services such as project management consultancy, operation and management of the projects, maintenance and repair work, and financial consultancy services.</v>
    <v>11</v>
    <v>National Stock Exchange of India</v>
    <v>XNSE</v>
    <v>XNSE</v>
    <v>5th Floor (north east block),, Vishwakarma Building, 86C Topsia Road (South), KOLKATA, WEST BENGAL, 700046 IN</v>
    <v>37.200000000000003</v>
    <v>Construction &amp; Engineering</v>
    <v>Stock</v>
    <v>44585.469953703701</v>
    <v>96</v>
    <v>32.049999999999997</v>
    <v>3118742000</v>
    <v>BHARAT ROAD NETWORK LIMITED</v>
    <v>BHARAT ROAD NETWORK LIMITED</v>
    <v>35.700000000000003</v>
    <v>0</v>
    <v>37.15</v>
    <v>33.35</v>
    <v>83950000</v>
    <v>BRNL</v>
    <v>BHARAT ROAD NETWORK LIMITED (XNSE:BRNL)</v>
    <v>227123</v>
    <v>2006</v>
  </rv>
  <rv s="2">
    <v>97</v>
  </rv>
  <rv s="0">
    <v>https://www.bing.com/financeapi/forcetrigger?t=ahjdww&amp;q=XNSE%3aPENIND&amp;form=skydnc</v>
    <v>Learn more on Bing</v>
  </rv>
  <rv s="1">
    <v>en-US</v>
    <v>ahjdww</v>
    <v>268435456</v>
    <v>1</v>
    <v>Powered by Refinitiv</v>
    <v>0</v>
    <v>PENNAR INDUSTRIES LIMITED (XNSE:PENIND)</v>
    <v>2</v>
    <v>3</v>
    <v>Finance</v>
    <v>4</v>
    <v>48</v>
    <v>16.2</v>
    <v>1.3694999999999999</v>
    <v>-4.4000000000000004</v>
    <v>-0.101382</v>
    <v>INR</v>
    <v>Pennar Industries Limited is a holding company. The Company is engaged in the manufacture of steel products, including Cold Rolled Steel Strips (CRSS) and Cold Formed Metal Profiles. The Company is engaged in the manufacture of hot-rolled and cold-rolled products of steel. It also manufactures tubes. Its business divisions include Steel products, Systems and projects, Tubes and Industrial components. The Company offers precision tubes, cold rolled formed sections (CRFS), electro static precipitators, railway wagons and coach components, press steel components and road safety systems. The Company provides solar module mounting solutions; storage solutions, such as racking and shelving solutions; hydraulic components and auto components, and electric resistance welded pipes, cold-drawn welded tubes and air pre-heater tubes. It offers CRSS and CRFS for applications, such as building components and infrastructure, automobile profiles, metal crash barriers and sheet piles.</v>
    <v>2718</v>
    <v>National Stock Exchange of India</v>
    <v>XNSE</v>
    <v>XNSE</v>
    <v>3rd Floor, DHFLVC Silicon Towers,, Kondapur, HYDERABAD, TELANGANA, 500084 IN</v>
    <v>44.8</v>
    <v>Construction &amp; Engineering</v>
    <v>Stock</v>
    <v>44585.469965277778</v>
    <v>99</v>
    <v>37.65</v>
    <v>6169841000</v>
    <v>PENNAR INDUSTRIES LIMITED</v>
    <v>PENNAR INDUSTRIES LIMITED</v>
    <v>42.25</v>
    <v>12.11</v>
    <v>43.4</v>
    <v>39</v>
    <v>142162200</v>
    <v>PENIND</v>
    <v>PENNAR INDUSTRIES LIMITED (XNSE:PENIND)</v>
    <v>2857792</v>
    <v>1975</v>
  </rv>
  <rv s="2">
    <v>100</v>
  </rv>
  <rv s="0">
    <v>https://www.bing.com/financeapi/forcetrigger?t=ahij7w&amp;q=XNSE%3aJUSTDIAL&amp;form=skydnc</v>
    <v>Learn more on Bing</v>
  </rv>
  <rv s="1">
    <v>en-US</v>
    <v>ahij7w</v>
    <v>268435456</v>
    <v>1</v>
    <v>Powered by Refinitiv</v>
    <v>0</v>
    <v>JUST DIAL LIMITED (XNSE:JUSTDIAL)</v>
    <v>2</v>
    <v>3</v>
    <v>Finance</v>
    <v>4</v>
    <v>1138</v>
    <v>562.5</v>
    <v>1.3977999999999999</v>
    <v>-94.55</v>
    <v>-0.100977</v>
    <v>INR</v>
    <v>Just Dial Limited is a local search engine company. The Company is engaged in providing search and related services. It is also engaged in other information service activities. The Company offers its services across various platforms, such as voice, Web, mobile Internet and mobile applications. It provides search plus transact services across various categories and platforms, and JD Omni services for its customers. It offers an array of search plus services, including order food online, book a doctor's appointment online, book movie tickets online, book a cab/flight/bus online, order grocery online, schedule a laundry pick-up online and schedule a courier pick-up online, among others. JD Omni is a cloud-based solution, which can be accessed over cell phones and allows controlling and monitoring capabilities to business owners through a dashboard. The product allows small businesses to manage their inventory, billing and third-party logistics. It operates in India and Outside India.</v>
    <v>11162</v>
    <v>National Stock Exchange of India</v>
    <v>XNSE</v>
    <v>XNSE</v>
    <v>Palm Court, Building ? M, 501/B, 5th Floor, Besides Goregaon Sports Complex,, New Link Road, Malad (W), MUMBAI, MAHARASHTRA, 400064 IN</v>
    <v>935.15</v>
    <v>Software &amp; IT Services</v>
    <v>Stock</v>
    <v>44585.469953703701</v>
    <v>102</v>
    <v>820.1</v>
    <v>78279880000</v>
    <v>JUST DIAL LIMITED</v>
    <v>JUST DIAL LIMITED</v>
    <v>922</v>
    <v>78.72</v>
    <v>936.35</v>
    <v>841.8</v>
    <v>83601090</v>
    <v>JUSTDIAL</v>
    <v>JUST DIAL LIMITED (XNSE:JUSTDIAL)</v>
    <v>1947836</v>
    <v>1993</v>
  </rv>
  <rv s="2">
    <v>103</v>
  </rv>
  <rv s="0">
    <v>https://www.bing.com/financeapi/forcetrigger?t=ahkp27&amp;q=XNSE%3aXCHANGING&amp;form=skydnc</v>
    <v>Learn more on Bing</v>
  </rv>
  <rv s="1">
    <v>en-US</v>
    <v>ahkp27</v>
    <v>268435456</v>
    <v>1</v>
    <v>Powered by Refinitiv</v>
    <v>0</v>
    <v>XCHANGING SOLUTIONS LIMITED (XNSE:XCHANGING)</v>
    <v>2</v>
    <v>3</v>
    <v>Finance</v>
    <v>4</v>
    <v>141</v>
    <v>60.05</v>
    <v>1.0450999999999999</v>
    <v>-11.5</v>
    <v>-0.10061199999999999</v>
    <v>INR</v>
    <v>Xchanging Solutions Limited is engaged in computer programming activities. The Company operates through the Information Technology (IT) services segment. The Company's subsidiaries include Xchanging Solutions (Europe) Limited, Xchanging Solutions (Singapore) Pte Limited, Xchanging Solutions (Malaysia) Sdn Bhd, Xchanging Solutions (USA) Inc. and Nexplicit Infotech India Private Limited.</v>
    <v>160</v>
    <v>National Stock Exchange of India</v>
    <v>XNSE</v>
    <v>XNSE</v>
    <v>Kalyani Tech Park, Survey No. 1, 6 &amp; 24,, Kundanhalli Village, K R Puram,, Hobli,, BANGALORE, KARNATAKA, 560066 IN</v>
    <v>114.85</v>
    <v>Software &amp; IT Services</v>
    <v>Stock</v>
    <v>44585.469976851855</v>
    <v>105</v>
    <v>100.3</v>
    <v>12733440000</v>
    <v>XCHANGING SOLUTIONS LIMITED</v>
    <v>XCHANGING SOLUTIONS LIMITED</v>
    <v>113.8</v>
    <v>21.82</v>
    <v>114.3</v>
    <v>102.8</v>
    <v>111403700</v>
    <v>XCHANGING</v>
    <v>XCHANGING SOLUTIONS LIMITED (XNSE:XCHANGING)</v>
    <v>1109094</v>
    <v>2002</v>
  </rv>
  <rv s="2">
    <v>106</v>
  </rv>
  <rv s="0">
    <v>https://www.bing.com/financeapi/forcetrigger?t=ahk6u2&amp;q=XNSE%3aSUPRAJIT&amp;form=skydnc</v>
    <v>Learn more on Bing</v>
  </rv>
  <rv s="1">
    <v>en-US</v>
    <v>ahk6u2</v>
    <v>268435456</v>
    <v>1</v>
    <v>Powered by Refinitiv</v>
    <v>0</v>
    <v>SUPRAJIT ENGINEERING LIMITED (XNSE:SUPRAJIT)</v>
    <v>2</v>
    <v>3</v>
    <v>Finance</v>
    <v>4</v>
    <v>474.9</v>
    <v>202.4</v>
    <v>1.1640999999999999</v>
    <v>-43.55</v>
    <v>-0.100138</v>
    <v>INR</v>
    <v>Suprajit Engineering Limited is an India-based company engaged in offering automotive cables, speedometers and automotive components/parts. The Company is engaged in the business of manufacturing of auto components consisting mainly control cables, speedo cables and other components for automobiles. The Company's plants are located at Bengaluru, Karnataka; Manesar, Haryana; Chakan, Maharashtra; Vapi, Gujarat; Pantnagar, Uttarakhand; Haridwar, Uttarakhand; Sanand, Gujarat; Pathredi, Rajasthan, and Chennai, Tamil Nadu. The Company supplies its products to the original equipment manufacturers (OEMs). The Company also exports its products to various countries. The Company caters to a range of automotive and non-automotive cable requirements. The Company has an annual production capacity of approximately 225 million cables. The Company's subsidiaries include Suprajit Automotive Private Limited, Suprajit Europe Limited and Phoenix Lamps Limited.</v>
    <v>1720</v>
    <v>National Stock Exchange of India</v>
    <v>XNSE</v>
    <v>XNSE</v>
    <v>No.100, Bommasandra Industrial Area,, BANGALORE, KARNATAKA, 560099 IN</v>
    <v>438.2</v>
    <v>Automobiles &amp; Auto Parts</v>
    <v>Stock</v>
    <v>44585.469976851855</v>
    <v>108</v>
    <v>385.8</v>
    <v>60183710000</v>
    <v>SUPRAJIT ENGINEERING LIMITED</v>
    <v>SUPRAJIT ENGINEERING LIMITED</v>
    <v>436</v>
    <v>30.03</v>
    <v>434.9</v>
    <v>391.35</v>
    <v>138385200</v>
    <v>SUPRAJIT</v>
    <v>SUPRAJIT ENGINEERING LIMITED (XNSE:SUPRAJIT)</v>
    <v>436229</v>
    <v>1985</v>
  </rv>
  <rv s="2">
    <v>109</v>
  </rv>
  <rv s="0">
    <v>https://www.bing.com/financeapi/forcetrigger?t=ahkhgh&amp;q=XNSE%3aUNIENTER&amp;form=skydnc</v>
    <v>Learn more on Bing</v>
  </rv>
  <rv s="1">
    <v>en-US</v>
    <v>ahkhgh</v>
    <v>268435456</v>
    <v>1</v>
    <v>Powered by Refinitiv</v>
    <v>0</v>
    <v>UNIPHOS ENTERPRISES LIMITED (XNSE:UNIENTER)</v>
    <v>2</v>
    <v>3</v>
    <v>Finance</v>
    <v>4</v>
    <v>157.9</v>
    <v>69.25</v>
    <v>1.2257</v>
    <v>-13.8</v>
    <v>-0.10010899999999999</v>
    <v>INR</v>
    <v>Uniphos Enterprises Limited is an India-based company, which is engaged in trading activities. The Company is involved in the business of trading of chemicals and other products. The Company is also holding equity shares of UPL Limited. Nerka Chemicals Private Limited is the holding company of the Company. The Company's ultimate holding company is Demuric Holdings Private Limited.</v>
    <v>2022</v>
    <v>National Stock Exchange of India</v>
    <v>XNSE</v>
    <v>XNSE</v>
    <v>Uniphos House, C. D. Marg, 11Th Roard, Madhu Park, MUMBAI, MAHARASHTRA, 400052 IN</v>
    <v>143</v>
    <v>Chemicals</v>
    <v>Stock</v>
    <v>44585.469976851855</v>
    <v>111</v>
    <v>120.2</v>
    <v>9586896000</v>
    <v>UNIPHOS ENTERPRISES LIMITED</v>
    <v>UNIPHOS ENTERPRISES LIMITED</v>
    <v>143</v>
    <v>17.239999999999998</v>
    <v>137.85</v>
    <v>124.05</v>
    <v>69545850</v>
    <v>UNIENTER</v>
    <v>UNIPHOS ENTERPRISES LIMITED (XNSE:UNIENTER)</v>
    <v>82531</v>
    <v>1969</v>
  </rv>
  <rv s="2">
    <v>112</v>
  </rv>
  <rv s="0">
    <v>https://www.bing.com/financeapi/forcetrigger?t=ahhyxm&amp;q=XNSE%3aGREAVESCOT&amp;form=skydnc</v>
    <v>Learn more on Bing</v>
  </rv>
  <rv s="1">
    <v>en-US</v>
    <v>ahhyxm</v>
    <v>268435456</v>
    <v>1</v>
    <v>Powered by Refinitiv</v>
    <v>0</v>
    <v>GREAVES COTTON LIMITED (XNSE:GREAVESCOT)</v>
    <v>2</v>
    <v>3</v>
    <v>Finance</v>
    <v>4</v>
    <v>258.89999999999998</v>
    <v>84.45</v>
    <v>1.4091</v>
    <v>-23.35</v>
    <v>-0.1</v>
    <v>INR</v>
    <v>Greaves Cotton Limited is a holding company, which is engaged in manufacturing of engines and engine applications, manufacturing and trading of agro products, trading of spares related to engines and construction equipment. The Company's segments include Engines, Infrastructure Equipment and Others. Its Engines segment includes agro products and gensets. Its Infrastructure Equipment segment consists of equipment used in road construction, bridges, dams and mining, among others. Its Others segment includes products traded by international and aftermarket business. The Company has manufacturing facilities in the states of Maharashtra and Tamil Nadu. Its products are sold in India with export to the Middle East, Africa and the South East Asia Region. It produces products and services for market segments, such as real estate, construction, information technology (IT)/IT enabled services (ITES), retail, hospitals, banking and finance, railways, manufacturing and process industries.</v>
    <v>1101</v>
    <v>National Stock Exchange of India</v>
    <v>XNSE</v>
    <v>XNSE</v>
    <v>Unit No. 701, 7th Floor, Tower 3 Equinox Business Park,, LBS Marg, Kurla West,, MUMBAI, MAHARASHTRA, 400070 IN</v>
    <v>239.7</v>
    <v>Automobiles &amp; Auto Parts</v>
    <v>Stock</v>
    <v>44585.469953703701</v>
    <v>114</v>
    <v>210.15</v>
    <v>53995590000</v>
    <v>GREAVES COTTON LIMITED</v>
    <v>GREAVES COTTON LIMITED</v>
    <v>235</v>
    <v>0</v>
    <v>233.5</v>
    <v>210.15</v>
    <v>231244500</v>
    <v>GREAVESCOT</v>
    <v>GREAVES COTTON LIMITED (XNSE:GREAVESCOT)</v>
    <v>4735008</v>
    <v>1922</v>
  </rv>
  <rv s="2">
    <v>115</v>
  </rv>
  <rv s="0">
    <v>https://www.bing.com/financeapi/forcetrigger?t=ahiayc&amp;q=XNSE%3aINDNIPPON&amp;form=skydnc</v>
    <v>Learn more on Bing</v>
  </rv>
  <rv s="1">
    <v>en-US</v>
    <v>ahiayc</v>
    <v>268435456</v>
    <v>1</v>
    <v>Powered by Refinitiv</v>
    <v>0</v>
    <v>INDIA NIPPON ELECTRICALS LIMITED (XNSE:INDNIPPON)</v>
    <v>2</v>
    <v>3</v>
    <v>Finance</v>
    <v>4</v>
    <v>640.79999999999995</v>
    <v>326.45</v>
    <v>1.4529000000000001</v>
    <v>-58.3</v>
    <v>-9.9974000000000007E-2</v>
    <v>INR</v>
    <v>India Nippon Electricals Limited is an India-based manufacturer of electronic ignition systems for two-wheelers, three wheelers and portable engines. The Company's products include FlyWheel Magneto/Generator, Capacitor Discharge Ignition (CDI) &amp; Transistor Ignition Units, Ignition coil Units, Integral Units (Combined CDI &amp; Ignition Coil) and Regulator/Rectifier Units. The Company offers FlyWheel Magneto/Generator for motorcycle, motorcycle moped scooter and three wheeler general purpose engine, among others. It offers a range of Regulator/Rectifier Units, including half wave- alternating current (AC), half wave-ac/direct current (DC), full wave-AC/DC, full wave-DC and single phase-shunt, and full wave-DC and single phase-series, among others. It offers Analogue AC CDI, Digital AC CDI and Digital DC CDI, among others. Its products are also used in portable gensets, lawn movers and wood saw cutters, among others. The Company sells its products in the domestic and export markets.</v>
    <v>549</v>
    <v>National Stock Exchange of India</v>
    <v>XNSE</v>
    <v>XNSE</v>
    <v>Hosur-Thali Road,, Uliveeranpally,, Hosur, CHENNAI, TAMIL NADU, 635114 IN</v>
    <v>579.9</v>
    <v>Automobiles &amp; Auto Parts</v>
    <v>Stock</v>
    <v>44585.469953703701</v>
    <v>117</v>
    <v>524.85</v>
    <v>13191680000</v>
    <v>INDIA NIPPON ELECTRICALS LIMITED</v>
    <v>INDIA NIPPON ELECTRICALS LIMITED</v>
    <v>571</v>
    <v>25</v>
    <v>583.15</v>
    <v>524.85</v>
    <v>22621420</v>
    <v>INDNIPPON</v>
    <v>INDIA NIPPON ELECTRICALS LIMITED (XNSE:INDNIPPON)</v>
    <v>86561</v>
    <v>1984</v>
  </rv>
  <rv s="2">
    <v>118</v>
  </rv>
  <rv s="0">
    <v>https://www.bing.com/financeapi/forcetrigger?t=ahi8u2&amp;q=XNSE%3aIDEA&amp;form=skydnc</v>
    <v>Learn more on Bing</v>
  </rv>
  <rv s="1">
    <v>en-US</v>
    <v>ahi8u2</v>
    <v>268435456</v>
    <v>1</v>
    <v>Powered by Refinitiv</v>
    <v>0</v>
    <v>VODAFONE IDEA LIMITED (XNSE:IDEA)</v>
    <v>2</v>
    <v>3</v>
    <v>Finance</v>
    <v>4</v>
    <v>16.8</v>
    <v>4.55</v>
    <v>1.0643</v>
    <v>-0.9</v>
    <v>-7.5949000000000003E-2</v>
    <v>INR</v>
    <v>Vodafone Idea Ltd is an India-based telecom service provider. The Company provides pan India Voice and Data services across second generation (2G), third generation (3G) and fourth generation (4G) platform. Its Vodafone Idea Business services provides communication solutions to global and Indian corporations, public sector and government bodies, small and medium enterprises and start-ups. Its enterprise offerings include enterprise mobility, connectivity, Internet of things (IoT) solutions, business communication and cloud and insightful business analytics and enabling solutions. It provides its products and services under various plans and packs. The Company’s allows users to pay their bills and also offers various services through its applications.</v>
    <v>9173</v>
    <v>National Stock Exchange of India</v>
    <v>XNSE</v>
    <v>XNSE</v>
    <v>09th to 12th Floor, Birla Centurion, Century Mills Compund, Pandurang Budhkar Marg, MUMBAI, MAHARASHTRA, 400030 IN</v>
    <v>11.85</v>
    <v>Telecommunications Services</v>
    <v>Stock</v>
    <v>44585.469953703701</v>
    <v>120</v>
    <v>10.75</v>
    <v>340514400000</v>
    <v>VODAFONE IDEA LIMITED</v>
    <v>VODAFONE IDEA LIMITED</v>
    <v>11.4</v>
    <v>0</v>
    <v>11.85</v>
    <v>10.95</v>
    <v>28735390000</v>
    <v>IDEA</v>
    <v>VODAFONE IDEA LIMITED (XNSE:IDEA)</v>
    <v>345228541</v>
    <v>1995</v>
  </rv>
  <rv s="2">
    <v>121</v>
  </rv>
  <rv s="0">
    <v>https://www.bing.com/financeapi/forcetrigger?t=ahkpar&amp;q=XNSE%3aYESBANK&amp;form=skydnc</v>
    <v>Learn more on Bing</v>
  </rv>
  <rv s="1">
    <v>en-US</v>
    <v>ahkpar</v>
    <v>268435456</v>
    <v>1</v>
    <v>Powered by Refinitiv</v>
    <v>0</v>
    <v>YES BANK LIMITED (XNSE:YESBANK)</v>
    <v>2</v>
    <v>3</v>
    <v>Finance</v>
    <v>4</v>
    <v>18.100000000000001</v>
    <v>10.5</v>
    <v>1.3478000000000001</v>
    <v>-0.3</v>
    <v>-2.1818000000000001E-2</v>
    <v>INR</v>
    <v>YES BANK Limited is a private sector bank. The Bank is engaged in providing banking services, including corporate and institutional banking, financial markets, investment banking, corporate finance, branch banking, business and transaction banking, and wealth management. The Company's segments include Treasury, Corporate/Wholesale Banking, Retail Banking and Other Banking Operations. Its Treasury segment includes investments and financial markets activities undertaken on behalf of the Bank's customers, trading, maintenance of reserve requirements and resource mobilization. The Corporate/Wholesale Banking includes lending, deposit taking and other services offered to corporate customers. The Retail Banking includes lending, deposit taking and other services offered to retail customers. The Other Banking Operations segment includes para banking activities, such as third party product distribution and merchant banking, among others.</v>
    <v>22270</v>
    <v>National Stock Exchange of India</v>
    <v>XNSE</v>
    <v>XNSE</v>
    <v>YES BANK House,, Off Western Express Highway,, Santacruz (East),, MUMBAI, MAHARASHTRA, 400055 IN</v>
    <v>14.2</v>
    <v>Banking Services</v>
    <v>Stock</v>
    <v>44585.469976851855</v>
    <v>123</v>
    <v>13.4</v>
    <v>344505000000</v>
    <v>YES BANK LIMITED</v>
    <v>YES BANK LIMITED</v>
    <v>14.2</v>
    <v>0</v>
    <v>13.75</v>
    <v>13.45</v>
    <v>25054910000</v>
    <v>YESBANK</v>
    <v>YES BANK LIMITED (XNSE:YESBANK)</v>
    <v>200908635</v>
    <v>2003</v>
  </rv>
  <rv s="2">
    <v>124</v>
  </rv>
  <rv s="0">
    <v>https://www.bing.com/financeapi/forcetrigger?t=ahiiec&amp;q=XNSE%3aJPPOWER&amp;form=skydnc</v>
    <v>Learn more on Bing</v>
  </rv>
  <rv s="1">
    <v>en-US</v>
    <v>ahiiec</v>
    <v>268435456</v>
    <v>1</v>
    <v>Powered by Refinitiv</v>
    <v>0</v>
    <v>JAIPRAKASH POWER VENTURES LIMITED (XNSE:JPPOWER)</v>
    <v>2</v>
    <v>3</v>
    <v>Finance</v>
    <v>4</v>
    <v>11.15</v>
    <v>2.4</v>
    <v>2.077</v>
    <v>-0.8</v>
    <v>-8.333299999999999E-2</v>
    <v>INR</v>
    <v>Jaiprakash Power Ventures Limited is engaged in the generation of power, including hydro and thermal; cement grinding; captive coal mining, and transmission of power. The Company owns and operates a 400 megawatt (MW) Jaypee Vishnuprayag Hydro Electric Plant at District Chamoli, Uttarakhand; a 1,320 MW Jaypee Nigrie Super Thermal Power Plant at Nigrie, Singrauli district, Madhya Pradesh, and a 500 MW Jaypee Bina Thermal Power Plant at Sirchopt village, Sagar district, Madhya Pradesh. The Company is engaged in operating Cement Grinding Unit, which has a capacity of two metric tons per annum (MTPA) at Nigrie, Singrauli district, Madhya Pradesh, and is also engaged in Captive coal mining operations at Amelia Coal Block for supply of Coal to Jaypee Nigrie Super Thermal Power Plant. The Company is operating a 660 MW Thermal Power Plant through Prayagraj Power Generation Company Limited, which is a subsidiary of the company, at Bara, Allahabad District.</v>
    <v>1766</v>
    <v>National Stock Exchange of India</v>
    <v>XNSE</v>
    <v>XNSE</v>
    <v>JA House, 53, Basant Lok,, Vasant Vihar, NEW DELHI, DELHI, 110057 IN</v>
    <v>9.5</v>
    <v>Electrical Utilities &amp; IPPs</v>
    <v>Stock</v>
    <v>44585.469953703701</v>
    <v>126</v>
    <v>8.65</v>
    <v>65793200000</v>
    <v>JAIPRAKASH POWER VENTURES LIMITED</v>
    <v>JAIPRAKASH POWER VENTURES LIMITED</v>
    <v>9.4499999999999993</v>
    <v>43.88</v>
    <v>9.6</v>
    <v>8.8000000000000007</v>
    <v>6853459000</v>
    <v>JPPOWER</v>
    <v>JAIPRAKASH POWER VENTURES LIMITED (XNSE:JPPOWER)</v>
    <v>184605790</v>
    <v>1994</v>
  </rv>
  <rv s="2">
    <v>127</v>
  </rv>
  <rv s="0">
    <v>https://www.bing.com/financeapi/forcetrigger?t=ahk7tc&amp;q=XNSE%3aSUZLON&amp;form=skydnc</v>
    <v>Learn more on Bing</v>
  </rv>
  <rv s="1">
    <v>en-US</v>
    <v>ahk7tc</v>
    <v>268435456</v>
    <v>1</v>
    <v>Powered by Refinitiv</v>
    <v>0</v>
    <v>SUZLON ENERGY LIMITED (XNSE:SUZLON)</v>
    <v>2</v>
    <v>3</v>
    <v>Finance</v>
    <v>4</v>
    <v>13.1</v>
    <v>4.4000000000000004</v>
    <v>1.4688000000000001</v>
    <v>-0.55000000000000004</v>
    <v>-4.7210000000000002E-2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 offers S97, S111 and classic feet. Its S97 is a wind turbine generator designed to make low wind sites viable. The S97 is available in two variants: S97 90 meter (m) and S97 120m. Its S111 is suitable for class III sites and a range of altitudes and temperatures. The S111 is available in two variants: S111 90m and S111 120m. Its S88-2.1 megawatt (MW) is designed for a medium wind speed regime. Its S82-1.5 MW and S66-1.25 MW are designed for generating optimal power output even at sites with a wind speed regime. Its manufacturing facilities for wind turbine generator components and rotor blades are located in India, Brazil and the United States.</v>
    <v>1638</v>
    <v>National Stock Exchange of India</v>
    <v>XNSE</v>
    <v>XNSE</v>
    <v>One Earth, Hadapsar, PUNE, MAHARASHTRA, 411028 IN</v>
    <v>12.1</v>
    <v>Renewable Energy</v>
    <v>Stock</v>
    <v>44585.469976851855</v>
    <v>129</v>
    <v>11.1</v>
    <v>106082300000</v>
    <v>SUZLON ENERGY LIMITED</v>
    <v>SUZLON ENERGY LIMITED</v>
    <v>11.75</v>
    <v>0</v>
    <v>11.65</v>
    <v>11.1</v>
    <v>9105779000</v>
    <v>SUZLON</v>
    <v>SUZLON ENERGY LIMITED (XNSE:SUZLON)</v>
    <v>76853899</v>
    <v>1995</v>
  </rv>
  <rv s="2">
    <v>130</v>
  </rv>
  <rv s="0">
    <v>https://www.bing.com/financeapi/forcetrigger?t=ahi16h&amp;q=XNSE%3aGTLINFRA&amp;form=skydnc</v>
    <v>Learn more on Bing</v>
  </rv>
  <rv s="1">
    <v>en-US</v>
    <v>ahi16h</v>
    <v>268435456</v>
    <v>1</v>
    <v>Powered by Refinitiv</v>
    <v>0</v>
    <v>GTL infrastructure ltd (XNSE:GTLINFRA)</v>
    <v>2</v>
    <v>3</v>
    <v>Finance</v>
    <v>4</v>
    <v>4.05</v>
    <v>0.65</v>
    <v>1.7390000000000001</v>
    <v>-0.1</v>
    <v>-4.5454999999999995E-2</v>
    <v>INR</v>
    <v>GTL Infrastructure Limited is an independent telecom tower company. The Company is engaged in providing telecom towers on shared basis to multiple telecom operators. The Company is engaged in building, owning, operating and maintaining passive telecom infrastructure sites capable of hosting active network components of various technologies of multiple telecom operators, including central monitoring systems (CMSPs) and wireless broadband. The Company has a network of approximately 28,000 towers on presence across nation (pan) India basis. These towers are distributed across average revenue per user (ARPU) generating Metros and Class A Circles, and regions of Class B and C Circles. The Company has towers in various regions in India, which include North-Eastern States, Bihar, Jharkhand, Orissa, and Jammu and Kashmir.</v>
    <v>717</v>
    <v>National Stock Exchange of India</v>
    <v>XNSE</v>
    <v>XNSE</v>
    <v>412, Janmabhoomi Chambers,, 29, Walchand Hirachand Marg,, Ballard Estate, MUMBAI, MAHARASHTRA, 400001 IN</v>
    <v>2.2000000000000002</v>
    <v>Telecommunications Services</v>
    <v>Stock</v>
    <v>44585.469953703701</v>
    <v>132</v>
    <v>2.1</v>
    <v>27766620000</v>
    <v>GTL infrastructure ltd</v>
    <v>GTL infrastructure ltd</v>
    <v>2.15</v>
    <v>0</v>
    <v>2.2000000000000002</v>
    <v>2.1</v>
    <v>12621190000</v>
    <v>GTLINFRA</v>
    <v>GTL infrastructure ltd (XNSE:GTLINFRA)</v>
    <v>63935369</v>
    <v>2004</v>
  </rv>
  <rv s="2">
    <v>133</v>
  </rv>
  <rv s="0">
    <v>https://www.bing.com/financeapi/forcetrigger?t=ahh4nm&amp;q=XNSE%3aBANKBARODA&amp;form=skydnc</v>
    <v>Learn more on Bing</v>
  </rv>
  <rv s="1">
    <v>en-US</v>
    <v>ahh4nm</v>
    <v>268435456</v>
    <v>1</v>
    <v>Powered by Refinitiv</v>
    <v>0</v>
    <v>THE BANK OF BARODA LIMITED (XNSE:BANKBARODA)</v>
    <v>2</v>
    <v>3</v>
    <v>Finance</v>
    <v>4</v>
    <v>108</v>
    <v>61.75</v>
    <v>1.5470999999999999</v>
    <v>-0.1</v>
    <v>-1.0789999999999999E-3</v>
    <v>INR</v>
    <v>Bank of Baroda is engaged in providing various services, such as personal banking, corporate banking, international banking, small and medium enterprise (SME) banking, rural banking, non-resident Indian (NRI) services and treasury services. The Bank's segments include Treasury, Corporate/Wholesale Banking, Retail Banking and Other Banking Operations. The Bank offers personal banking services, such as deposits, loans, mobile banking and wealth management services; business banking services, such as Baroda Money Express, debit cards and collection services; corporate banking services, such as appraisal and merchant banking, and cash management and remittances; international banking services, such as export, import and trade finance, and correspondent banking; rural banking services, such as deposits, priority sector advances, financial inclusion and lockers, and treasury services, such as domestic and forex operations. The Bank operates a network of approximately 5,330 branches.</v>
    <v>82886</v>
    <v>National Stock Exchange of India</v>
    <v>XNSE</v>
    <v>XNSE</v>
    <v>07 floor, Baroda Corporate Centre,, Plot No. C-26, G-Block,, Bandra Kurla Complex,, MUMBAI, MAHARASHTRA, 400051 IN</v>
    <v>93.6</v>
    <v>Banking Services</v>
    <v>Stock</v>
    <v>44585.469942129632</v>
    <v>135</v>
    <v>90.7</v>
    <v>479385300000</v>
    <v>THE BANK OF BARODA LIMITED</v>
    <v>THE BANK OF BARODA LIMITED</v>
    <v>92.3</v>
    <v>12.33</v>
    <v>92.7</v>
    <v>92.6</v>
    <v>5171362000</v>
    <v>BANKBARODA</v>
    <v>THE BANK OF BARODA LIMITED (XNSE:BANKBARODA)</v>
    <v>56181631</v>
    <v>1911</v>
  </rv>
  <rv s="2">
    <v>136</v>
  </rv>
  <rv s="0">
    <v>https://www.bing.com/financeapi/forcetrigger?t=ahjrvh&amp;q=XNSE%3aSAIL&amp;form=skydnc</v>
    <v>Learn more on Bing</v>
  </rv>
  <rv s="1">
    <v>en-US</v>
    <v>ahjrvh</v>
    <v>268435456</v>
    <v>1</v>
    <v>Powered by Refinitiv</v>
    <v>0</v>
    <v>STEEL AUTHORITY OF INDIA LIMITED (XNSE:SAIL)</v>
    <v>2</v>
    <v>3</v>
    <v>Finance</v>
    <v>4</v>
    <v>151.30000000000001</v>
    <v>55.3</v>
    <v>1.9086000000000001</v>
    <v>-5.2</v>
    <v>-5.0707000000000002E-2</v>
    <v>INR</v>
    <v>Steel Authority of India Limited is a holding company. The Company is engaged in the manufacturing of flat products, such as hot rolled (HR) coils, HR plates, cold rolled (CR) coils, pipes and electric sheets, and long products, such as thermo mechanically treated (TMT) bars and wire rods. The Company's segments include Bhilai Steel Plant (BSP), Durgapur Steel Plant (DSP), Rourkela Steel Plant (RSP), Bokaro Steel Plant (BSL), IISCO Steel Plant (ISP), Alloy Steels Plant (ASP), Salem Steel Plant (SSP), VISL, POWER COMPANIES and OTHERS. It also offers rails, structurals, merchant products, electric resistance welded pipes, spiral welded pipes and silicon steel sheets. It operates and owns over five integrated steel plants at Bhilai, Durgapur, Bokaro, Rourkela and Burnpur, and approximately three special steel plants at Salem, Durgapur and Bhadravati. Its unit, Chandrapur Ferro-Alloy Plant (CFP), produces ferro-alloys. It also has SAIL Refractory Unit (SRU) at Bokaro.</v>
    <v>65564</v>
    <v>National Stock Exchange of India</v>
    <v>XNSE</v>
    <v>XNSE</v>
    <v>Ispat Bhawan, Lodi Road, NEW DELHI, DELHI, 110003 IN</v>
    <v>102.25</v>
    <v>Metals &amp; Mining</v>
    <v>Stock</v>
    <v>44585.469965277778</v>
    <v>138</v>
    <v>96.25</v>
    <v>423585400000</v>
    <v>STEEL AUTHORITY OF INDIA LIMITED</v>
    <v>STEEL AUTHORITY OF INDIA LIMITED</v>
    <v>101.5</v>
    <v>3.21</v>
    <v>102.55</v>
    <v>97.35</v>
    <v>4130525000</v>
    <v>SAIL</v>
    <v>STEEL AUTHORITY OF INDIA LIMITED (XNSE:SAIL)</v>
    <v>51823192</v>
    <v>1973</v>
  </rv>
  <rv s="2">
    <v>139</v>
  </rv>
  <rv s="0">
    <v>http://en.wikipedia.org/wiki/Public_domain</v>
    <v>Public domain</v>
  </rv>
  <rv s="0">
    <v>http://fr.wikipedia.org/wiki/Punjab_National_Bank</v>
    <v>Wikipedia</v>
  </rv>
  <rv s="6">
    <v>141</v>
    <v>142</v>
  </rv>
  <rv s="7">
    <v>15</v>
    <v>https://www.bing.com/th?id=AMMS_3202800a93aec7679f52d9bf3ccd07f3&amp;qlt=95</v>
    <v>143</v>
    <v>0</v>
    <v>https://www.bing.com/images/search?form=xlimg&amp;q=punjab+national+bank</v>
    <v>Image of Punjab National Bank</v>
  </rv>
  <rv s="0">
    <v>https://www.bing.com/financeapi/forcetrigger?t=ahjg7w&amp;q=XNSE%3aPNB&amp;form=skydnc</v>
    <v>Learn more on Bing</v>
  </rv>
  <rv s="8">
    <v>en-US</v>
    <v>ahjg7w</v>
    <v>268435456</v>
    <v>1</v>
    <v>Powered by Refinitiv</v>
    <v>11</v>
    <v>Punjab National Bank (XNSE:PNB)</v>
    <v>13</v>
    <v>14</v>
    <v>Finance</v>
    <v>4</v>
    <v>48.2</v>
    <v>31.9</v>
    <v>1.6506000000000001</v>
    <v>-0.8</v>
    <v>-2.0619000000000002E-2</v>
    <v>INR</v>
    <v>Punjab National Bank (PNB or the Bank) is a public sector bank. The Bank provides various banking services, such as digital banking, personal banking, social banking, micro, small and medium enterprises (MSME) banking, agricultural banking, corporate banking, international banking or non-resident Indian (NRI), and financial services. The Bank operates through four segments: Treasury, Corporate/Wholesale banking, Retail banking and Other banking operations. The Banks digital banking services include PNB Retail Internet Banking, PNB Corporate Internet Banking, PNB Mobile Banking and PNB SMS Banking. Its personal banking services include savings fund account, fixed deposit schemes and cards. Its social banking services include financial inclusion and priority sector. Its corporate banking services include loan against future lease rentals and cash management services. Its financial services include insurance business, merchant banking, mutual funds and wealth management services.</v>
    <v>72241</v>
    <v>National Stock Exchange of India</v>
    <v>XNSE</v>
    <v>XNSE</v>
    <v>Plot No. 29 PNB Complex,, Belapaur, NAVI MUMBAI, MAHARASHTRA, 400614 IN</v>
    <v>39.049999999999997</v>
    <v>144</v>
    <v>Banking Services</v>
    <v>Stock</v>
    <v>44585.469965277778</v>
    <v>145</v>
    <v>37.299999999999997</v>
    <v>427227400000</v>
    <v>Punjab National Bank</v>
    <v>Punjab National Bank</v>
    <v>38.799999999999997</v>
    <v>10.96</v>
    <v>38.799999999999997</v>
    <v>38</v>
    <v>11011020000</v>
    <v>PNB</v>
    <v>Punjab National Bank (XNSE:PNB)</v>
    <v>51367085</v>
    <v>1894</v>
  </rv>
  <rv s="2">
    <v>146</v>
  </rv>
  <rv s="0">
    <v>https://www.bing.com/financeapi/forcetrigger?t=ahguoc&amp;q=XNSE%3aALOKINDS&amp;form=skydnc</v>
    <v>Learn more on Bing</v>
  </rv>
  <rv s="1">
    <v>en-US</v>
    <v>ahguoc</v>
    <v>268435456</v>
    <v>1</v>
    <v>Powered by Refinitiv</v>
    <v>0</v>
    <v>ALOK INDUSTRIES LIMITED (XNSE:ALOKINDS)</v>
    <v>2</v>
    <v>3</v>
    <v>Finance</v>
    <v>4</v>
    <v>35.799999999999997</v>
    <v>18.7</v>
    <v>1.1035999999999999</v>
    <v>-2.65</v>
    <v>-8.3993999999999999E-2</v>
    <v>INR</v>
    <v>Alok Industries Limited is a textile company with a presence in the cotton and polyester segments. The Company is engaged in manufacturing of textile, including mending and packing activities; leather and other apparel products. Its geographic segments include Domestic, which includes sales to customers located in India and International, which includes sales to customers located outside India. Its divisions include Spinning, such as cotton yarn; Home Textiles, such as sheeting fabric, equivalent sheet sets and terry towels; Apparel Fabrics, such as woven fabric (includes embroidery) and knits; Garments, and Polyester, such as continuous polymerization, partially oriented yarn (POY)/chip, draw texturized yarn (DTY), fully drawn yarn (FDY), polyester staple fiber/cationic yarn and master batch. Its products include accessories, corrugated pallets, cotton and blended yarn. It exports its products to over 90 countries across the United States, Europe, Latin America, Asia and Africa.</v>
    <v>24500</v>
    <v>National Stock Exchange of India</v>
    <v>XNSE</v>
    <v>XNSE</v>
    <v>Peninsula Business Park, Tower-B, 2nd &amp; 3rd Floor, G.K.Marg,, MUMBAI, MAHARASHTRA, 400013 IN</v>
    <v>32.049999999999997</v>
    <v>Textiles &amp; Apparel</v>
    <v>Stock</v>
    <v>44585.469942129632</v>
    <v>148</v>
    <v>28.3</v>
    <v>156653300000</v>
    <v>ALOK INDUSTRIES LIMITED</v>
    <v>ALOK INDUSTRIES LIMITED</v>
    <v>31.6</v>
    <v>0</v>
    <v>31.55</v>
    <v>28.9</v>
    <v>4965240000</v>
    <v>ALOKINDS</v>
    <v>ALOK INDUSTRIES LIMITED (XNSE:ALOKINDS)</v>
    <v>47277021</v>
    <v>1986</v>
  </rv>
  <rv s="2">
    <v>149</v>
  </rv>
  <rv s="0">
    <v>http://fr.wikipedia.org/wiki/Tata_Power</v>
    <v>Wikipedia</v>
  </rv>
  <rv s="6">
    <v>141</v>
    <v>151</v>
  </rv>
  <rv s="7">
    <v>15</v>
    <v>https://www.bing.com/th?id=AMMS_ea242949a9ca389521cba1d7a9e8cb7e&amp;qlt=95</v>
    <v>152</v>
    <v>0</v>
    <v>https://www.bing.com/images/search?form=xlimg&amp;q=tata+power</v>
    <v>Image of THE TATA POWER COMPANY LIMITED</v>
  </rv>
  <rv s="0">
    <v>https://www.bing.com/financeapi/forcetrigger?t=ahka4c&amp;q=XNSE%3aTATAPOWER&amp;form=skydnc</v>
    <v>Learn more on Bing</v>
  </rv>
  <rv s="8">
    <v>en-US</v>
    <v>ahka4c</v>
    <v>268435456</v>
    <v>1</v>
    <v>Powered by Refinitiv</v>
    <v>11</v>
    <v>THE TATA POWER COMPANY LIMITED (XNSE:TATAPOWER)</v>
    <v>13</v>
    <v>14</v>
    <v>Finance</v>
    <v>4</v>
    <v>267.85000000000002</v>
    <v>74.45</v>
    <v>1.1253</v>
    <v>-12.4</v>
    <v>-5.1249999999999997E-2</v>
    <v>INR</v>
    <v>The Tata Power Company Limited is an integrated power company. The Company's principal businesses are in the areas of generation, transmission, distribution-cum-retail, power trading, power services, coal mines and logistics, strategic engineering for defense applications, solar photovoltaic (PV) manufacturing, and engineering, procurement and construction (EPC) services. The Company's segments include Power, Coal and Others. The Power segment includes generation, transmission, distribution and trading of electricity. The Coal segment includes mining and trading. The Others segment includes defense engineering, solar equipment, project contracts/infrastructure management services, investment, shipping and property development. The Company has an operational generation capacity of approximately 9,180 megawatts based on various fuel sources, such as thermal (coal, gas and oil), hydroelectric power, renewable energy (wind and solar PV) and waste heat recovery.</v>
    <v>2673</v>
    <v>National Stock Exchange of India</v>
    <v>XNSE</v>
    <v>XNSE</v>
    <v>Bombay House,, 24, Homi Mody Street,, MUMBAI, MAHARASHTRA, 400001 IN</v>
    <v>243.85</v>
    <v>153</v>
    <v>Electrical Utilities &amp; IPPs</v>
    <v>Stock</v>
    <v>44585.469976851855</v>
    <v>154</v>
    <v>226.6</v>
    <v>773112400000</v>
    <v>THE TATA POWER COMPANY LIMITED</v>
    <v>THE TATA POWER COMPANY LIMITED</v>
    <v>242.5</v>
    <v>46.29</v>
    <v>241.95</v>
    <v>229.55</v>
    <v>3195340000</v>
    <v>TATAPOWER</v>
    <v>THE TATA POWER COMPANY LIMITED (XNSE:TATAPOWER)</v>
    <v>43279408</v>
    <v>1919</v>
  </rv>
  <rv s="2">
    <v>155</v>
  </rv>
  <rv s="0">
    <v>https://www.bing.com/financeapi/forcetrigger?t=ahi8zr&amp;q=XNSE%3aIDFCFIRSTB&amp;form=skydnc</v>
    <v>Learn more on Bing</v>
  </rv>
  <rv s="1">
    <v>en-US</v>
    <v>ahi8zr</v>
    <v>268435456</v>
    <v>1</v>
    <v>Powered by Refinitiv</v>
    <v>0</v>
    <v>IDFC FIRST BANK LIMITED (XNSE:IDFCFIRSTB)</v>
    <v>2</v>
    <v>3</v>
    <v>Finance</v>
    <v>4</v>
    <v>69.3</v>
    <v>40.75</v>
    <v>1.2996000000000001</v>
    <v>-2.15</v>
    <v>-4.6039000000000004E-2</v>
    <v>INR</v>
    <v>IDFC First Bank Limited is a banking company. The Bank's segments include treasury, corporate/wholesale banking, retail banking and other banking business. The Treasury segment consists of its investment portfolio, and money market borrowing and lending, among others. The Corporate/Wholesale Banking segment provides loans, non-fund facilities and transaction services to corporate relationship not included under retail banking, corporate advisory, project appraisal placement and syndication. The Retail Banking segment constitutes lending to individuals/business banking customers through the branch network and other delivery channels subject to the orientation, nature of product, granularity of the exposure and the quantum thereof. It offers savings account, fixed deposit, recurring deposit, debit card, home loans, payments and online services, among others.</v>
    <v>24169</v>
    <v>National Stock Exchange of India</v>
    <v>XNSE</v>
    <v>XNSE</v>
    <v>Naman Chambers, C-32, G-Block, Bandra-Kurla Complex, Bandra (East), MUMBAI, MAHARASHTRA, 400051 IN</v>
    <v>47</v>
    <v>Banking Services</v>
    <v>Stock</v>
    <v>44585.469953703701</v>
    <v>157</v>
    <v>44.1</v>
    <v>290251800000</v>
    <v>IDFC FIRST BANK LIMITED</v>
    <v>IDFC FIRST BANK LIMITED</v>
    <v>46.6</v>
    <v>0</v>
    <v>46.7</v>
    <v>44.55</v>
    <v>6215242000</v>
    <v>IDFCFIRSTB</v>
    <v>IDFC FIRST BANK LIMITED (XNSE:IDFCFIRSTB)</v>
    <v>31463513</v>
    <v>2014</v>
  </rv>
  <rv s="2">
    <v>158</v>
  </rv>
  <rv s="0">
    <v>https://www.bing.com/financeapi/forcetrigger?t=ahh7cw&amp;q=XNSE%3aBHEL&amp;form=skydnc</v>
    <v>Learn more on Bing</v>
  </rv>
  <rv s="1">
    <v>en-US</v>
    <v>ahh7cw</v>
    <v>268435456</v>
    <v>1</v>
    <v>Powered by Refinitiv</v>
    <v>0</v>
    <v>BHARAT HEAVY ELECTRICALS LIMITED (XNSE:BHEL)</v>
    <v>2</v>
    <v>3</v>
    <v>Finance</v>
    <v>4</v>
    <v>80.349999999999994</v>
    <v>35.1</v>
    <v>1.5379</v>
    <v>-2.35</v>
    <v>-3.943E-2</v>
    <v>INR</v>
    <v>Bharat Heavy Electricals Limited (BHEL) is an engineering and manufacturing company. The Company is an integrated power plant equipment manufacturer, which is engaged in the designing, engineering, manufacturing, constructing, testing, commissioning and servicing a range of products and services for various sectors, such as power, transmission, industry, transportation, renewable energy, oil and gas, and defense. It operates in two segments: Power and Industry. In its Industry segment, BHEL provides a portfolio of products, systems and services for power plants, power utilities, oil and gas, metallurgical and mining, and process industries, such as cement, fertilizers, sugar and paper. In its Power segment, BHEL supplies steam turbines, generators, boilers and its auxiliaries approximately 1,000 Megawatt (MW); Supplies hydro turbines and generators of approximately 250MW, and Manufactures 220/235/540/550/700MW nuclear turbine generator sets.</v>
    <v>32131</v>
    <v>National Stock Exchange of India</v>
    <v>XNSE</v>
    <v>XNSE</v>
    <v>BHEL House, 4th Floor, Siri Fort Road, Asiad, NEW DELHI, DELHI, 110049 IN</v>
    <v>60.1</v>
    <v>Machinery, Equipment &amp; Components</v>
    <v>Stock</v>
    <v>44585.469942129632</v>
    <v>160</v>
    <v>56.3</v>
    <v>207531000000</v>
    <v>BHARAT HEAVY ELECTRICALS LIMITED</v>
    <v>BHARAT HEAVY ELECTRICALS LIMITED</v>
    <v>59.8</v>
    <v>0</v>
    <v>59.6</v>
    <v>57.25</v>
    <v>3482063000</v>
    <v>BHEL</v>
    <v>BHARAT HEAVY ELECTRICALS LIMITED (XNSE:BHEL)</v>
    <v>29775640</v>
    <v>1964</v>
  </rv>
  <rv s="2">
    <v>161</v>
  </rv>
  <rv s="0">
    <v>http://en.wikipedia.org/wiki/ICICI_Bank</v>
    <v>Wikipedia</v>
  </rv>
  <rv s="6">
    <v>141</v>
    <v>163</v>
  </rv>
  <rv s="7">
    <v>15</v>
    <v>https://www.bing.com/th?id=AMMS_7a55564cbcf9b185c2bd50f7f3a85b23&amp;qlt=95</v>
    <v>164</v>
    <v>0</v>
    <v>https://www.bing.com/images/search?form=xlimg&amp;q=icici+bank</v>
    <v>Image of ICICI BANK LIMITED</v>
  </rv>
  <rv s="0">
    <v>https://www.bing.com/financeapi/forcetrigger?t=ahi877&amp;q=XNSE%3aICICIBANK&amp;form=skydnc</v>
    <v>Learn more on Bing</v>
  </rv>
  <rv s="8">
    <v>en-US</v>
    <v>ahi877</v>
    <v>268435456</v>
    <v>1</v>
    <v>Powered by Refinitiv</v>
    <v>11</v>
    <v>ICICI BANK LIMITED (XNSE:ICICIBANK)</v>
    <v>13</v>
    <v>14</v>
    <v>Finance</v>
    <v>4</v>
    <v>867</v>
    <v>512</v>
    <v>1.3357000000000001</v>
    <v>-6.05</v>
    <v>-7.5199999999999998E-3</v>
    <v>INR</v>
    <v>ICICI Bank Limited is a banking company.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v>
    <v>97488</v>
    <v>National Stock Exchange of India</v>
    <v>XNSE</v>
    <v>XNSE</v>
    <v>ICICI Bank Towers, Bandra-Kurla Complex, MUMBAI, MAHARASHTRA, 400051 IN</v>
    <v>816.7</v>
    <v>165</v>
    <v>Banking Services</v>
    <v>Stock</v>
    <v>44585.469953703701</v>
    <v>166</v>
    <v>783.3</v>
    <v>5586558000000</v>
    <v>ICICI BANK LIMITED</v>
    <v>ICICI BANK LIMITED</v>
    <v>813</v>
    <v>26.19</v>
    <v>804.5</v>
    <v>798.45</v>
    <v>6944137000</v>
    <v>ICICIBANK</v>
    <v>ICICI BANK LIMITED (XNSE:ICICIBANK)</v>
    <v>29612316</v>
    <v>1994</v>
  </rv>
  <rv s="2">
    <v>167</v>
  </rv>
  <rv s="0">
    <v>https://www.bing.com/financeapi/forcetrigger?t=ahkpgh&amp;q=XNSE%3aZEEL&amp;form=skydnc</v>
    <v>Learn more on Bing</v>
  </rv>
  <rv s="1">
    <v>en-US</v>
    <v>ahkpgh</v>
    <v>268435456</v>
    <v>1</v>
    <v>Powered by Refinitiv</v>
    <v>0</v>
    <v>Zee Entertainment Enterprises Limited (XNSE:ZEEL)</v>
    <v>2</v>
    <v>3</v>
    <v>Finance</v>
    <v>4</v>
    <v>378.7</v>
    <v>166.8</v>
    <v>0.94669999999999999</v>
    <v>-21.25</v>
    <v>-7.3440000000000005E-2</v>
    <v>INR</v>
    <v>Zee Entertainment Enterprises Limited is a media and entertainment company engaged in providing broadcasting services. The Company operates through Content and Broadcasting segment. It offers content in multiple languages and offers approximately 38 international and over 30 domestic channels. The Company has a library, housing over 222,703 hours of television content. The Company holds rights to approximately 3,820 movie titles. The Company's brands include Zee TV, Zee Cinema, Zee Action, Zee Classic, Zee Anmol, Zee Cafe, Zee Studio, Zee Salaam, Zing, ETC Bollywood, Zee Q and Zindagi. The Company has a range of offering in the regional language domain with channels, such as Zee Marathi, Zee Talkies, Zee Bangla, Zee Bangla Cinema, Zee Telugu, Zee Kannada, Zee Tamil and Sarthak TV. It high definition offerings include Zee TV HD, Zee Cinema HD, &amp;tv HD, Zee Studio HD, Zee Cafe HD, &amp;pictures HD, Ten 1 HD and Ten Golf HD. The Company has operations in over 170 countries.</v>
    <v>3338</v>
    <v>National Stock Exchange of India</v>
    <v>XNSE</v>
    <v>XNSE</v>
    <v>18th Floor, A Wing, Marathon Futurex, N M Joshi Marg Lower Parel, MUMBAI, MAHARASHTRA, 400013 IN</v>
    <v>290.7</v>
    <v>Media &amp; Publishing</v>
    <v>Stock</v>
    <v>44585.469976851855</v>
    <v>169</v>
    <v>262.5</v>
    <v>277925200000</v>
    <v>Zee Entertainment Enterprises Limited</v>
    <v>Zee Entertainment Enterprises Limited</v>
    <v>290.45</v>
    <v>23.97</v>
    <v>289.35000000000002</v>
    <v>268.10000000000002</v>
    <v>960515700</v>
    <v>ZEEL</v>
    <v>Zee Entertainment Enterprises Limited (XNSE:ZEEL)</v>
    <v>28800291</v>
    <v>1982</v>
  </rv>
  <rv s="2">
    <v>170</v>
  </rv>
  <rv s="0">
    <v>https://www.bing.com/financeapi/forcetrigger?t=ahj9zr&amp;q=XNSE%3aONGC&amp;form=skydnc</v>
    <v>Learn more on Bing</v>
  </rv>
  <rv s="1">
    <v>en-US</v>
    <v>ahj9zr</v>
    <v>268435456</v>
    <v>1</v>
    <v>Powered by Refinitiv</v>
    <v>0</v>
    <v>OIL AND NATURAL GAS CORPORATION LIMITED (XNSE:ONGC)</v>
    <v>2</v>
    <v>3</v>
    <v>Finance</v>
    <v>4</v>
    <v>172.75</v>
    <v>87.75</v>
    <v>1.212</v>
    <v>2.0499999999999998</v>
    <v>1.2527E-2</v>
    <v>INR</v>
    <v>Oil and Natural Gas Corporation Limited is a global energy holding company. The Company is engaged in the exploration, development and production of crude oil and natural gas. The Company's segments include Exploration &amp; Production (E&amp;P), and Refining. The Company's geographical segments include operations in two categories: In India, which includes Onshore and Offshore, and Outside India. The Company's business spread include various areas, such as oil field services, transportation of the oil and natural gas, and production of value-added products, such as Liquefied Petroleum Gas (LPG), Naphtha, Refining, Petrochemicals, Power, unconventional and alternate sources of energy. The Company's subsidiaries include ONGC Videsh Limited (OVL), Mangalore Refinery and Petrochemicals Limited (MRPL) and ONGC Mangalore Petrochemicals Limited. The Company's oil and gas reserves are located internationally at Russia, Colombia, Vietnam, Brazil and Venezuela.</v>
    <v>28479</v>
    <v>National Stock Exchange of India</v>
    <v>XNSE</v>
    <v>XNSE</v>
    <v>KDMIPE Capmus,, Kaulagarh Road, DEHARADUN, UTTARANCHAL, 248195 IN</v>
    <v>168.3</v>
    <v>Oil &amp; Gas</v>
    <v>Stock</v>
    <v>44585.469965277778</v>
    <v>172</v>
    <v>163.75</v>
    <v>2058763000000</v>
    <v>OIL AND NATURAL GAS CORPORATION LIMITED</v>
    <v>OIL AND NATURAL GAS CORPORATION LIMITED</v>
    <v>165.2</v>
    <v>5.76</v>
    <v>163.65</v>
    <v>165.7</v>
    <v>12580280000</v>
    <v>ONGC</v>
    <v>OIL AND NATURAL GAS CORPORATION LIMITED (XNSE:ONGC)</v>
    <v>28783449</v>
    <v>1993</v>
  </rv>
  <rv s="2">
    <v>173</v>
  </rv>
  <rv s="0">
    <v>https://www.bing.com/financeapi/forcetrigger?t=ahjmz2&amp;q=XNSE%3aRBLBANK&amp;form=skydnc</v>
    <v>Learn more on Bing</v>
  </rv>
  <rv s="1">
    <v>en-US</v>
    <v>ahjmz2</v>
    <v>268435456</v>
    <v>1</v>
    <v>Powered by Refinitiv</v>
    <v>0</v>
    <v>RBL BANK LIMITED (XNSE:RBLBANK)</v>
    <v>2</v>
    <v>3</v>
    <v>Finance</v>
    <v>4</v>
    <v>268.8</v>
    <v>123.8</v>
    <v>1.6721999999999999</v>
    <v>-9</v>
    <v>-6.1329000000000002E-2</v>
    <v>INR</v>
    <v>RBL Bank Ltd is an India-based bank. The Company operates in six business segments: Corporate and Institutional Banking (C&amp;IB), Commercial Banking (CB), Branch and Business Banking (BBB), Retail Assets, Development Banking and Financial Inclusion (DB&amp;FI), Treasury and Financial Markets Operations. C&amp;IB products and services include various fund-based and non-fund-based products, including liability products, loan products, cash management and treasury risk management. CB segment finances the business requirements of small and medium enterprises. BBB segment's services include savings account, current account, fixed deposits, and non-resident Indian (NRI) banking. Retail Assets segment offers retail loans, digital lending, credit card, retail agribusiness, commodity and warehouse receipt finance, and farm mechanization. DB&amp;FI segment's products include micro-insurance, individual business loan, bank guarantees, fixed deposits, salary accounts and cash management services.</v>
    <v>7816</v>
    <v>National Stock Exchange of India</v>
    <v>XNSE</v>
    <v>XNSE</v>
    <v>One Indiabulls Centre, Tower 2B, 6th Floor, 841, Senapati Bapat Marg Lower Parel (W), MUMBAI, MAHARASHTRA, 400013 IN</v>
    <v>147.75</v>
    <v>Banking Services</v>
    <v>Stock</v>
    <v>44585.469965277778</v>
    <v>175</v>
    <v>135.5</v>
    <v>87969360000</v>
    <v>RBL BANK LIMITED</v>
    <v>RBL BANK LIMITED</v>
    <v>147.65</v>
    <v>0</v>
    <v>146.75</v>
    <v>137.75</v>
    <v>599450500</v>
    <v>RBLBANK</v>
    <v>RBL BANK LIMITED (XNSE:RBLBANK)</v>
    <v>25487180</v>
    <v>1943</v>
  </rv>
  <rv s="2">
    <v>176</v>
  </rv>
  <rv s="0">
    <v>http://en.wikipedia.org/wiki/Tata_Motors</v>
    <v>Wikipedia</v>
  </rv>
  <rv s="6">
    <v>141</v>
    <v>178</v>
  </rv>
  <rv s="7">
    <v>15</v>
    <v>https://www.bing.com/th?id=AMMS_55c43e0de6f4f93c01d1d9afa57febd7&amp;qlt=95</v>
    <v>179</v>
    <v>0</v>
    <v>https://www.bing.com/images/search?form=xlimg&amp;q=tata+motors</v>
    <v>Image of TATA MOTORS LIMITED</v>
  </rv>
  <rv s="0">
    <v>https://www.bing.com/financeapi/forcetrigger?t=ahk9xm&amp;q=XNSE%3aTATAMOTORS&amp;form=skydnc</v>
    <v>Learn more on Bing</v>
  </rv>
  <rv s="8">
    <v>en-US</v>
    <v>ahk9xm</v>
    <v>268435456</v>
    <v>1</v>
    <v>Powered by Refinitiv</v>
    <v>11</v>
    <v>TATA MOTORS LIMITED (XNSE:TATAMOTORS)</v>
    <v>13</v>
    <v>14</v>
    <v>Finance</v>
    <v>4</v>
    <v>536.70000000000005</v>
    <v>241.15</v>
    <v>1.7253000000000001</v>
    <v>-23.4</v>
    <v>-4.6627000000000002E-2</v>
    <v>INR</v>
    <v>Tata Motors Limited is an automobile company. The Company is engaged in manufacture of motor vehicles. The Company's segments include automotive operations and all other operations. The Company is engaged mainly in the business of automobile products consisting of all types of commercial and passenger vehicles, including financing of the vehicles sold by the Company. The Company markets its commercial and passenger vehicles in various countries in Africa, the Middle East, South East Asia, South Asia, Australia, and Russia and the Commonwealth of Independent States countries. The Company's automotive segment operations include all activities relating to the development, design, manufacture, assembly and sale of vehicles, including vehicle financing, as well as sale of related parts and accessories. The Company's all other operations segment mainly includes information technology (IT) services, and machine tools and factory automation services.</v>
    <v>75278</v>
    <v>National Stock Exchange of India</v>
    <v>XNSE</v>
    <v>XNSE</v>
    <v>4th Floor, Ahura Centre, 82 Mahakali Caves Road, MIDC, Andheri East, MUMBAI, MAHARASHTRA, 400093 IN</v>
    <v>504.3</v>
    <v>180</v>
    <v>Automobiles &amp; Auto Parts</v>
    <v>Stock</v>
    <v>44585.469976851855</v>
    <v>181</v>
    <v>473.35</v>
    <v>1796089000000</v>
    <v>TATA MOTORS LIMITED</v>
    <v>TATA MOTORS LIMITED</v>
    <v>499.7</v>
    <v>0</v>
    <v>501.85</v>
    <v>478.45</v>
    <v>3829110000</v>
    <v>TATAMOTORS</v>
    <v>TATA MOTORS LIMITED (XNSE:TATAMOTORS)</v>
    <v>25228959</v>
    <v>1945</v>
  </rv>
  <rv s="2">
    <v>182</v>
  </rv>
  <rv s="0">
    <v>https://www.bing.com/financeapi/forcetrigger?t=ahj4jc&amp;q=XNSE%3aNATIONALUM&amp;form=skydnc</v>
    <v>Learn more on Bing</v>
  </rv>
  <rv s="1">
    <v>en-US</v>
    <v>ahj4jc</v>
    <v>268435456</v>
    <v>1</v>
    <v>Powered by Refinitiv</v>
    <v>0</v>
    <v>NATIONAL ALUMINIUM CO LTD (XNSE:NATIONALUM)</v>
    <v>2</v>
    <v>3</v>
    <v>Finance</v>
    <v>4</v>
    <v>127.95</v>
    <v>43.1</v>
    <v>1.0253000000000001</v>
    <v>-7.05</v>
    <v>-6.512699999999999E-2</v>
    <v>INR</v>
    <v>National Aluminium Co Ltd is an India-based company. The Company is a Navratna under Ministry of Mines. The Company operations in mining, metal and power. the Company engaged in aluminum complex, contained bauxite mining, alumina refining, aluminum smelting and casting, power generation, railways and port businesses. the Company operates the chemicals, aluminum, and electric power divisions. The company's products include aluminum metals, alumina and hydrates.</v>
    <v>5805</v>
    <v>National Stock Exchange of India</v>
    <v>XNSE</v>
    <v>XNSE</v>
    <v>Nalco Bhavan, P/1, Nayapalli, BHUBANESHWAR, ORISSA, 751013 IN</v>
    <v>107.7</v>
    <v>Metals &amp; Mining</v>
    <v>Stock</v>
    <v>44585.469965277778</v>
    <v>184</v>
    <v>100.4</v>
    <v>198815400000</v>
    <v>NATIONAL ALUMINIUM CO LTD</v>
    <v>NATIONAL ALUMINIUM CO LTD</v>
    <v>107.7</v>
    <v>8.83</v>
    <v>108.25</v>
    <v>101.2</v>
    <v>1836632000</v>
    <v>NATIONALUM</v>
    <v>NATIONAL ALUMINIUM CO LTD (XNSE:NATIONALUM)</v>
    <v>24601605</v>
    <v>1981</v>
  </rv>
  <rv s="2">
    <v>185</v>
  </rv>
  <rv s="0">
    <v>https://www.bing.com/financeapi/forcetrigger?t=ahkqww&amp;q=NIFTY+50&amp;form=skydnc</v>
    <v>Learn more on Bing</v>
  </rv>
  <rv s="9">
    <v>en-US</v>
    <v>ahkqww</v>
    <v>268435456</v>
    <v>1</v>
    <v>Powered by Refinitiv</v>
    <v>16</v>
    <v>NIFTY 50</v>
    <v>17</v>
    <v>18</v>
    <v>Finance</v>
    <v>19</v>
    <v>18604.45</v>
    <v>13596.75</v>
    <v>-468.05</v>
    <v>-2.6568000000000001E-2</v>
    <v>IN</v>
    <v>17599.400000000001</v>
    <v>Index</v>
    <v>187</v>
    <v>16997.849999999999</v>
    <v>NIFTY 50</v>
    <v>17575.150000000001</v>
    <v>17617.150000000001</v>
    <v>17149.099999999999</v>
    <v>NIFTY</v>
    <v>NIFTY 50</v>
  </rv>
  <rv s="2">
    <v>188</v>
  </rv>
  <rv s="0">
    <v>https://www.bing.com/financeapi/forcetrigger?t=ahkucw&amp;q=S%26P+BSE+SENSEX+IDX&amp;form=skydnc</v>
    <v>Learn more on Bing</v>
  </rv>
  <rv s="9">
    <v>en-US</v>
    <v>ahkucw</v>
    <v>268435456</v>
    <v>1</v>
    <v>Powered by Refinitiv</v>
    <v>16</v>
    <v>S&amp;P BSE SENSEX IDX</v>
    <v>17</v>
    <v>18</v>
    <v>Finance</v>
    <v>19</v>
    <v>62245.43</v>
    <v>46160.46</v>
    <v>-1545.67</v>
    <v>-2.6180999999999999E-2</v>
    <v>IN</v>
    <v>59023.97</v>
    <v>Index</v>
    <v>190</v>
    <v>56984.01</v>
    <v>S&amp;P BSE SENSEX IDX</v>
    <v>59023.97</v>
    <v>59037.18</v>
    <v>57491.51</v>
    <v>SENSEX</v>
    <v>S&amp;P BSE SENSEX IDX</v>
  </rv>
  <rv s="2">
    <v>191</v>
  </rv>
  <rv s="0">
    <v>https://www.bing.com/financeapi/forcetrigger?t=ahgpar&amp;q=XNSE%3a20MICRONS&amp;form=skydnc</v>
    <v>Learn more on Bing</v>
  </rv>
  <rv s="1">
    <v>en-US</v>
    <v>ahgpar</v>
    <v>268435456</v>
    <v>1</v>
    <v>Powered by Refinitiv</v>
    <v>0</v>
    <v>20 MICRONS LIMITED (XNSE:20MICRONS)</v>
    <v>2</v>
    <v>3</v>
    <v>Finance</v>
    <v>4</v>
    <v>108.25</v>
    <v>28.2</v>
    <v>1.0459000000000001</v>
    <v>-5.3</v>
    <v>-5.5585000000000002E-2</v>
    <v>INR</v>
    <v>20 Microns Limited is engaged in production and trading of industrial minerals. The Company's primary products/services include minerals/clay. The Company operates in the business segment of Micronized Minerals. Its micronized mineral segment includes products, such as Calcined Clay/Calcined Kaolin, China Clay/Kaolin, Natural Redoxide, Natural Silica, Natural Mica, Natural Baryte, Natural Ground Calcium Carbonate, Natural Talc, and Nepheline Synite/Feldspar. Its products also include specialty chemicals which include White Pigment Opacifier, Synthetic Aluminium Silicate, High Performance Opacifier, Flash Calcined Clay/Kaolin, Flatting/Matting Amourphous Alumino-Silicate, Speciality Matting Silica, Synthetic Barium Sulphate-Blancfixe, Inorganic Water base Thickeners, Organoclay Solvent base Thickener, Sub Micron Calcium Carbonat, High Aspect Ratio sub-micron Talc, Sub-Microns Hydrous Clay/Kaolin, Flame Retardant &amp; smoke suppressant, Polyethylene Wax and Ultrafine Natural Silica.</v>
    <v>329</v>
    <v>National Stock Exchange of India</v>
    <v>XNSE</v>
    <v>XNSE</v>
    <v>134-135, Hindustan Kohinoor Industrial Complex,, L.B.S. Marg, Vikhroli (West),, MUMBAI, MAHARASHTRA, 400085 IN</v>
    <v>100.2</v>
    <v>Chemicals</v>
    <v>Stock</v>
    <v>44585.469942129632</v>
    <v>193</v>
    <v>88.2</v>
    <v>3364568000</v>
    <v>20 MICRONS LIMITED</v>
    <v>20 MICRONS LIMITED</v>
    <v>97</v>
    <v>12.88</v>
    <v>95.35</v>
    <v>90.05</v>
    <v>35286500</v>
    <v>20MICRONS</v>
    <v>20 MICRONS LIMITED (XNSE:20MICRONS)</v>
    <v>632528</v>
    <v>1987</v>
  </rv>
  <rv s="2">
    <v>194</v>
  </rv>
  <rv s="0">
    <v>https://www.bing.com/financeapi/forcetrigger?t=axd95r&amp;q=XNSE%3a21STCENMGM&amp;form=skydnc</v>
    <v>Learn more on Bing</v>
  </rv>
  <rv s="5">
    <v>en-US</v>
    <v>axd95r</v>
    <v>268435456</v>
    <v>1</v>
    <v>Powered by Refinitiv</v>
    <v>9</v>
    <v>TWENTYFIRST CENTURY MANAGEMENT SERVICES LIMITED (XNSE:21STCENMGM)</v>
    <v>2</v>
    <v>10</v>
    <v>Finance</v>
    <v>4</v>
    <v>64</v>
    <v>10.6</v>
    <v>0.75</v>
    <v>1.5939999999999999E-2</v>
    <v>INR</v>
    <v>Twentyfirst Century Management Services Limited is an India-based holding company. The Company is engaged in investments in capital and debt instruments. The Company's principal business activities include investments in shares and trading in shares and derivatives. The Company operates in Capital Market operations. The Company's subsidiary is Twentyfirst Century Shares and Securities Limited.</v>
    <v>50</v>
    <v>National Stock Exchange of India</v>
    <v>XNSE</v>
    <v>XNSE</v>
    <v>2B, Grease House, Zakaria Bunder Road, Sewri (W), MUMBAI, MAHARASHTRA, 400015 IN</v>
    <v>47.95</v>
    <v>Investment Banking &amp; Investment Services</v>
    <v>Stock</v>
    <v>44585.469942129632</v>
    <v>196</v>
    <v>46.6</v>
    <v>494025000</v>
    <v>TWENTYFIRST CENTURY MANAGEMENT SERVICES LIMITED</v>
    <v>TWENTYFIRST CENTURY MANAGEMENT SERVICES LIMITED</v>
    <v>47.95</v>
    <v>0</v>
    <v>47.05</v>
    <v>47.8</v>
    <v>10500000</v>
    <v>21STCENMGM</v>
    <v>TWENTYFIRST CENTURY MANAGEMENT SERVICES LIMITED (XNSE:21STCENMGM)</v>
    <v>64993</v>
    <v>1986</v>
  </rv>
  <rv s="2">
    <v>197</v>
  </rv>
  <rv s="0">
    <v>https://www.bing.com/financeapi/forcetrigger?t=ahgpgh&amp;q=XNSE%3a3IINFOLTD&amp;form=skydnc</v>
    <v>Learn more on Bing</v>
  </rv>
  <rv s="1">
    <v>en-US</v>
    <v>ahgpgh</v>
    <v>268435456</v>
    <v>1</v>
    <v>Powered by Refinitiv</v>
    <v>0</v>
    <v>3i Infotech Limited (XNSE:3IINFOLTD)</v>
    <v>2</v>
    <v>3</v>
    <v>Finance</v>
    <v>4</v>
    <v>119.3</v>
    <v>29.55</v>
    <v>1.1512</v>
    <v>-4.05</v>
    <v>-4.9663000000000006E-2</v>
    <v>INR</v>
    <v>3i Infotech Limited is an information technology (IT) company. The Company provides a set of Internet protocol (IP)-based software solutions with a range of IT services. The Company operates through Transaction Services. The Company’s transaction Services covers management of back office operations. Through transaction service offerings, the Company provides remittance, cheque processing, human resources, account origination, printing and mail room services, collection services, record management, registrar and transfer agent services, securitization, and contact center services. The Transaction Service offerings cover the banking, insurance, capital markets, healthcare, energy, utilities, and telecommunications industries.</v>
    <v>2199</v>
    <v>National Stock Exchange of India</v>
    <v>XNSE</v>
    <v>XNSE</v>
    <v>Tower # 5, 3rd to 6th Floors International Infotech Park, Vashi, NAVI MUMBAI, MAHARASHTRA, 400703 IN</v>
    <v>81.8</v>
    <v>Software &amp; IT Services</v>
    <v>Stock</v>
    <v>44585.469942129632</v>
    <v>199</v>
    <v>77.5</v>
    <v>13589470000</v>
    <v>3i Infotech Limited</v>
    <v>3i Infotech Limited</v>
    <v>81.349999999999994</v>
    <v>5.94</v>
    <v>81.55</v>
    <v>77.5</v>
    <v>166639700</v>
    <v>3IINFOLTD</v>
    <v>3i Infotech Limited (XNSE:3IINFOLTD)</v>
    <v>913359</v>
    <v>1993</v>
  </rv>
  <rv s="2">
    <v>200</v>
  </rv>
  <rv s="0">
    <v>https://www.bing.com/financeapi/forcetrigger?t=ahgpjc&amp;q=XNSE%3a3MINDIA&amp;form=skydnc</v>
    <v>Learn more on Bing</v>
  </rv>
  <rv s="1">
    <v>en-US</v>
    <v>ahgpjc</v>
    <v>268435456</v>
    <v>1</v>
    <v>Powered by Refinitiv</v>
    <v>0</v>
    <v>3M INDIA LIMITED (XNSE:3MINDIA)</v>
    <v>2</v>
    <v>3</v>
    <v>Finance</v>
    <v>4</v>
    <v>31000</v>
    <v>18777</v>
    <v>0.69599999999999995</v>
    <v>-359.2</v>
    <v>-1.4541E-2</v>
    <v>INR</v>
    <v>3M India Limited is a diversified technology and science company. Its Safety &amp; Industrial segment offers products, including vinyl, polyester, foil and specialty industrial tapes and adhesives. Its Health Care segment offers medical and surgical supplies, medical devices, skin and wound care and infection prevention products and solutions, drug delivery systems, dental and orthodontic products and food safety products. Its Transportation &amp; Electronics segment offers personal protection products, brand and asset protection solutions, border control products, passive fire protection products for industries and commercial establishments, track and trace products, cleaning and hygiene products for the hospitality industry. Its Consumer segment offers Scotch brand, addressing the home and office tapes, adhesives, packaging protection platforms, Post-it brand with a product range of note pads, dispensers, flagging solution, labels and Scotchguard brand addressing the stain protection market.</v>
    <v>1146</v>
    <v>National Stock Exchange of India</v>
    <v>XNSE</v>
    <v>XNSE</v>
    <v>WeWork Prestige Central, 3rd floor, 36 Infantry Road, Tasker Town,, BANGALORE, KARNATAKA, 560001 IN</v>
    <v>25000</v>
    <v>Consumer Goods Conglomerates</v>
    <v>Stock</v>
    <v>44585.469942129632</v>
    <v>202</v>
    <v>23800</v>
    <v>278283800000</v>
    <v>3M INDIA LIMITED</v>
    <v>3M INDIA LIMITED</v>
    <v>24610</v>
    <v>124.14</v>
    <v>24703.25</v>
    <v>24344.05</v>
    <v>11265070</v>
    <v>3MINDIA</v>
    <v>3M INDIA LIMITED (XNSE:3MINDIA)</v>
    <v>3270</v>
    <v>1987</v>
  </rv>
  <rv s="2">
    <v>203</v>
  </rv>
  <rv s="0">
    <v>https://www.bing.com/financeapi/forcetrigger?t=azw9kr&amp;q=XNSE%3a3PLAND&amp;form=skydnc</v>
    <v>Learn more on Bing</v>
  </rv>
  <rv s="10">
    <v>en-US</v>
    <v>azw9kr</v>
    <v>268435456</v>
    <v>1</v>
    <v>Powered by Refinitiv</v>
    <v>20</v>
    <v>3P LAND HOLDINGS LIMITED (XNSE:3PLAND)</v>
    <v>2</v>
    <v>21</v>
    <v>Finance</v>
    <v>4</v>
    <v>26.3</v>
    <v>7.65</v>
    <v>-1.05</v>
    <v>-4.8499E-2</v>
    <v>INR</v>
    <v>3P Land Holdings Limited, formerly Pudumjee Industries Limited, is an India-based company, which is venturing into the real estate business. The Company is a part of M.P. Jatia Group of Companies. Its subsidiary includes Pudumjee Holding Limited, which is engaged in financial services, loans and advances, dealing in shares, and stocks.</v>
    <v>National Stock Exchange of India</v>
    <v>XNSE</v>
    <v>XNSE</v>
    <v>Jatia Chambers, 60, Dr. V.B. Gandhi Marg, Fort, MUMBAI, MAHARASHTRA, 400023 IN</v>
    <v>22.65</v>
    <v>Stock</v>
    <v>44585.469942129632</v>
    <v>205</v>
    <v>20.6</v>
    <v>3P LAND HOLDINGS LIMITED</v>
    <v>3P LAND HOLDINGS LIMITED</v>
    <v>22.65</v>
    <v>21.02</v>
    <v>21.65</v>
    <v>20.6</v>
    <v>3PLAND</v>
    <v>3P LAND HOLDINGS LIMITED (XNSE:3PLAND)</v>
    <v>11186</v>
  </rv>
  <rv s="2">
    <v>206</v>
  </rv>
  <rv s="0">
    <v>https://www.bing.com/financeapi/forcetrigger?t=axd92w&amp;q=XNSE%3a5PAISA&amp;form=skydnc</v>
    <v>Learn more on Bing</v>
  </rv>
  <rv s="1">
    <v>en-US</v>
    <v>axd92w</v>
    <v>268435456</v>
    <v>1</v>
    <v>Powered by Refinitiv</v>
    <v>0</v>
    <v>5PAISA CAPITAL LIMITED (XNSE:5PAISA)</v>
    <v>2</v>
    <v>3</v>
    <v>Finance</v>
    <v>4</v>
    <v>580</v>
    <v>235.65</v>
    <v>1.5660000000000001</v>
    <v>-34.1</v>
    <v>-8.8228000000000015E-2</v>
    <v>INR</v>
    <v>5Paisa Capital Limited is an India-based company. The Company is engaged in providing online financial services. The Company offers a range of products including online trading, insurance advisor, auto investor, mutual fund, motor insurance, health insurance, and term insurance. The Company enables user to invest and trade through its advanced, technology-driven trading platforms. The Company’s financial services, including depository services, distribution of mutual funds, bonds and debentures, equity and mutual fund research. The Company offers its services through Web-based trading terminal, mobile application, and trade unit.</v>
    <v>425</v>
    <v>National Stock Exchange of India</v>
    <v>XNSE</v>
    <v>XNSE</v>
    <v>Sun Infotech Park, Road No.16V, Plot No.B-23 Thane, Industrial Area, Wagle Estate, THANE, MAHARASHTRA, 400604 IN</v>
    <v>395</v>
    <v>Investment Banking &amp; Investment Services</v>
    <v>Stock</v>
    <v>44585.469942129632</v>
    <v>208</v>
    <v>350</v>
    <v>11369210000</v>
    <v>5PAISA CAPITAL LIMITED</v>
    <v>5PAISA CAPITAL LIMITED</v>
    <v>395</v>
    <v>70.28</v>
    <v>386.5</v>
    <v>352.4</v>
    <v>29415820</v>
    <v>5PAISA</v>
    <v>5PAISA CAPITAL LIMITED (XNSE:5PAISA)</v>
    <v>64644</v>
    <v>2007</v>
  </rv>
  <rv s="2">
    <v>209</v>
  </rv>
  <rv s="0">
    <v>https://www.bing.com/financeapi/forcetrigger?t=ahgpp2&amp;q=XNSE%3a63MOONS&amp;form=skydnc</v>
    <v>Learn more on Bing</v>
  </rv>
  <rv s="1">
    <v>en-US</v>
    <v>ahgpp2</v>
    <v>268435456</v>
    <v>1</v>
    <v>Powered by Refinitiv</v>
    <v>0</v>
    <v>63 MOONS TECHNOLOGIES LIMITED (XNSE:63MOONS)</v>
    <v>2</v>
    <v>3</v>
    <v>Finance</v>
    <v>4</v>
    <v>372.6</v>
    <v>68.900000000000006</v>
    <v>1.6091</v>
    <v>-15.25</v>
    <v>-4.9943000000000001E-2</v>
    <v>INR</v>
    <v>63 moons technologies limited is engaged in providing computer programming, consultancy and related services. The Company's segments include STP Technologies/solutions, Exchange based, Storage &amp; Allied Services, and Others. Its STP Technologies/solutions segment offers straight through processing solutions and includes an integrated mix of various products, projects and services incidental thereto. The Exchange Based segment offers trading platform for multi asset class, such as commodity, equity, equity derivatives and forex-based derivatives. The Storage and Allied services segment offers warehousing and collateral management services. The Others segment consists of various services towards trading, procurement, process management, risk consultancy activities, shared business support services, information technology infrastructure sharing, non-banking financial company (NBFC) related activities, Internet telecommunication services and training, certification and franchise fees.</v>
    <v>725</v>
    <v>National Stock Exchange of India</v>
    <v>XNSE</v>
    <v>XNSE</v>
    <v>FT Tower, CTS No.256 &amp; 257, Suren Road, Chakala, Andheri (East),, MUMBAI, MAHARASHTRA, 400093 IN</v>
    <v>290.10000000000002</v>
    <v>Software &amp; IT Services</v>
    <v>Stock</v>
    <v>44585.469942129632</v>
    <v>211</v>
    <v>290.10000000000002</v>
    <v>14070080000</v>
    <v>63 MOONS TECHNOLOGIES LIMITED</v>
    <v>63 MOONS TECHNOLOGIES LIMITED</v>
    <v>290.10000000000002</v>
    <v>0</v>
    <v>305.35000000000002</v>
    <v>290.10000000000002</v>
    <v>46078540</v>
    <v>63MOONS</v>
    <v>63 MOONS TECHNOLOGIES LIMITED (XNSE:63MOONS)</v>
    <v>10317</v>
    <v>1988</v>
  </rv>
  <rv s="2">
    <v>212</v>
  </rv>
  <rv s="0">
    <v>https://www.bing.com/financeapi/forcetrigger?t=ahgpur&amp;q=XNSE%3aA2ZINFRA&amp;form=skydnc</v>
    <v>Learn more on Bing</v>
  </rv>
  <rv s="1">
    <v>en-US</v>
    <v>ahgpur</v>
    <v>268435456</v>
    <v>1</v>
    <v>Powered by Refinitiv</v>
    <v>0</v>
    <v>A2Z INFRA ENGINEERING LIMITED (XNSE:A2ZINFRA)</v>
    <v>2</v>
    <v>3</v>
    <v>Finance</v>
    <v>4</v>
    <v>14.1</v>
    <v>3.6</v>
    <v>1.2546999999999999</v>
    <v>-0.6</v>
    <v>-4.7431000000000001E-2</v>
    <v>INR</v>
    <v>A2Z Infra Engineering Limited is engaged in providing maintenance and engineering services. The Company's segments include Engineering Services (ES), Facility Management Services (FMS), Waste-to-Energy - Power Generation Projects (PGP) and Municipal Solid Waste (MSW). The ES segment primarily constitutes the entire infrastructure Engineering, Procurement and Construction (EPC) business. The FMS segment is engaged in facility management business. The PGP segment manages the waste-to-energy or renewable energy business. The MSW segment specializes in solid waste management, which includes collection, processing and disposing-off of municipal waste materials. In addition, the Others segment represents trading of goods, renting of equipments, manufacturing of electrical equipment, and operation and maintenance services, among others. The Company is also engaged into optic fiber cable (OFC) laying and maintenance. The Company caters to domestic and international power sector clients.</v>
    <v>19020</v>
    <v>National Stock Exchange of India</v>
    <v>XNSE</v>
    <v>XNSE</v>
    <v>Plot No. B-38 Institutional Area, Sector 32 Gurgaon, GURGAON, HARYANA, 122001 IN</v>
    <v>12.95</v>
    <v>Construction &amp; Engineering</v>
    <v>Stock</v>
    <v>44585.469942129632</v>
    <v>214</v>
    <v>12.05</v>
    <v>2227916000</v>
    <v>A2Z INFRA ENGINEERING LIMITED</v>
    <v>A2Z INFRA ENGINEERING LIMITED</v>
    <v>12.65</v>
    <v>0</v>
    <v>12.65</v>
    <v>12.05</v>
    <v>176119900</v>
    <v>A2ZINFRA</v>
    <v>A2Z INFRA ENGINEERING LIMITED (XNSE:A2ZINFRA)</v>
    <v>988423</v>
    <v>2002</v>
  </rv>
  <rv s="2">
    <v>215</v>
  </rv>
  <rv s="0">
    <v>https://www.bing.com/financeapi/forcetrigger?t=aztqw7&amp;q=XNSE%3aAAKASH&amp;form=skydnc</v>
    <v>Learn more on Bing</v>
  </rv>
  <rv s="1">
    <v>en-US</v>
    <v>aztqw7</v>
    <v>268435456</v>
    <v>1</v>
    <v>Powered by Refinitiv</v>
    <v>0</v>
    <v>AAKASH EXPLORATION SERVICES LIMITED (XNSE:AAKASH)</v>
    <v>2</v>
    <v>3</v>
    <v>Finance</v>
    <v>4</v>
    <v>301</v>
    <v>84.4</v>
    <v>1.1412</v>
    <v>-10.15</v>
    <v>-3.7957999999999999E-2</v>
    <v>INR</v>
    <v>Aakash Exploration Services Limited is an India-based company that provides services for oil and gas exploration. The Company provides Mobile Work Over Rigs, Hot Oil Circulation Unit, Heating Unit, Indirect bath heaters, Mobile Sucker Rod Pumping Unit, Utility Services for Return Lines, Mobile Steaming Unit, Mobile High Pressure Air Compressor and Mobile High Pressure Pumping Unit. Its Mobile Work Over Rig is engaged in setting of packer, releasing of packer, testing of casting, testing of tubing, cementing plug and testing of plug. Hot oil circulation unit is focused on de-waxing of tubings and pumping of high pressure fluid through coil tubing unit. Mobile Steaming Unit performs well de-waxing, well tubing cleaning and line flushing. Its Mobile High Pressure Air Compressors are used on rigs for dewatering/ fluids, well activation and oil production.</v>
    <v>963</v>
    <v>National Stock Exchange of India</v>
    <v>XNSE</v>
    <v>XNSE</v>
    <v>424, 4th Floor, Shukan Mall, B/h Visat Petrol Pump, Sabarmati, Ahmedabad, GUJARAT, 380005 IN</v>
    <v>265</v>
    <v>Oil &amp; Gas Related Equipment and Services</v>
    <v>Stock</v>
    <v>44585.469942129632</v>
    <v>217</v>
    <v>246.5</v>
    <v>2707425000</v>
    <v>AAKASH EXPLORATION SERVICES LIMITED</v>
    <v>AAKASH EXPLORATION SERVICES LIMITED</v>
    <v>264.60000000000002</v>
    <v>49.31</v>
    <v>267.39999999999998</v>
    <v>257.25</v>
    <v>10125000</v>
    <v>AAKASH</v>
    <v>AAKASH EXPLORATION SERVICES LIMITED (XNSE:AAKASH)</v>
    <v>50576</v>
    <v>2007</v>
  </rv>
  <rv s="2">
    <v>218</v>
  </rv>
  <rv s="0">
    <v>https://www.bing.com/financeapi/forcetrigger?t=b9fgsm&amp;q=XNSE%3aAARON&amp;form=skydnc</v>
    <v>Learn more on Bing</v>
  </rv>
  <rv s="11">
    <v>en-US</v>
    <v>b9fgsm</v>
    <v>268435456</v>
    <v>1</v>
    <v>Powered by Refinitiv</v>
    <v>22</v>
    <v>AARON INDUSTRIES LIMITED (XNSE:AARON)</v>
    <v>2</v>
    <v>23</v>
    <v>Finance</v>
    <v>4</v>
    <v>151.55000000000001</v>
    <v>45.05</v>
    <v>-6.55</v>
    <v>-4.9734E-2</v>
    <v>INR</v>
    <v>Aaron Industries Limited is engaged in manufacturing and trading of elevator products. It aslo manufatures and trades various electronic equipments, such as distribution boxes, busbar chambers, loom switch, cable tray, building hardware material, such as Z perline and slotted channel. Its elevator products include elevator doors, elevator cabins, and elevator kit. Elevator doors include imperforated door, swing door, auto door, and telescopic door. Elevator Cabins includes MS standard cabin, cross cabin, MS E-square cabin, sandwich cabin, pearl cabin, SS standard cabin, argo glass cabin, SS E-square cabin, and skyline cabin. Elevator kits include control panels, Cop and Lop, and gear/ gearless motor. It also offers parking solutions that include pit parking, suspended parking, and puzzle parking.</v>
    <v>National Stock Exchange of India</v>
    <v>XNSE</v>
    <v>XNSE</v>
    <v>B-65 &amp; 66, Jawahar Road No. 4, Udhayog Nagar,, Surat, GUJARAT, 394210 IN</v>
    <v>131.69999999999999</v>
    <v>Machinery, Equipment &amp; Components</v>
    <v>Stock</v>
    <v>44585.469942129632</v>
    <v>220</v>
    <v>125.15</v>
    <v>AARON INDUSTRIES LIMITED</v>
    <v>AARON INDUSTRIES LIMITED</v>
    <v>131.69999999999999</v>
    <v>0</v>
    <v>131.69999999999999</v>
    <v>125.15</v>
    <v>AARON</v>
    <v>AARON INDUSTRIES LIMITED (XNSE:AARON)</v>
    <v>6056</v>
    <v>2013</v>
  </rv>
  <rv s="2">
    <v>221</v>
  </rv>
  <rv s="0">
    <v>https://www.bing.com/financeapi/forcetrigger?t=ahgpxm&amp;q=XNSE%3aAARTIDRUGS&amp;form=skydnc</v>
    <v>Learn more on Bing</v>
  </rv>
  <rv s="1">
    <v>en-US</v>
    <v>ahgpxm</v>
    <v>268435456</v>
    <v>1</v>
    <v>Powered by Refinitiv</v>
    <v>0</v>
    <v>AARTI DRUGS LIMITED (XNSE:AARTIDRUGS)</v>
    <v>2</v>
    <v>3</v>
    <v>Finance</v>
    <v>4</v>
    <v>841.8</v>
    <v>484</v>
    <v>0.98629999999999995</v>
    <v>2.5499999999999998</v>
    <v>5.1500000000000001E-3</v>
    <v>INR</v>
    <v>Aarti Drugs Limited is a pharmaceutical company. The Company offers active pharmaceutical ingredients (APIs) in a range of therapeutic categories, such as anti-inflammatory, cardioprotectant, antifungals, antibiotic, antidiabetic, sedative and vitamins. Its products under APIs include Aceclofenac, Diclofenac Potassium, Diclofenac Diethylamine, Clopidogrel Bisulphate and Telmisartan. Its pharma intermediates include Antiprotozoal, Celecoxib, Antibiotic, Clopidogrel, Diclofenac, Ketoconazole, Nimesulide, Raloxifene, Zolpidem and Telmisartan. It also offers specialty chemicals, such as Benzene Sulphonamide, Benzene Sulphonic acid methyl ester, Benzene Sulphonyl chloride, Methyl Nicotinate, N-Methyl Methane Sulphonamide, Ortho para toluene Sulphonamide, Ortho/para toluene Sulphonic acid methyl ester, Para chloro benzene sulphonamide, Para Toluene Sulphonic acid methyl ester and Para Toluene Sulphonyl Chloride. Pinnacle Life Science Private Limited is the subsidiary of the Company.</v>
    <v>1239</v>
    <v>National Stock Exchange of India</v>
    <v>XNSE</v>
    <v>XNSE</v>
    <v>Ground Floor, Mahendra Industrial Estate,, Plot No. 109-D,Road No.29,, MUMBAI, MAHARASHTRA, 400022 IN</v>
    <v>511.05</v>
    <v>Pharmaceuticals</v>
    <v>Stock</v>
    <v>44585.469942129632</v>
    <v>223</v>
    <v>485</v>
    <v>45850890000</v>
    <v>AARTI DRUGS LIMITED</v>
    <v>AARTI DRUGS LIMITED</v>
    <v>495.15</v>
    <v>21.82</v>
    <v>495.15</v>
    <v>497.7</v>
    <v>92600000</v>
    <v>AARTIDRUGS</v>
    <v>AARTI DRUGS LIMITED (XNSE:AARTIDRUGS)</v>
    <v>264868</v>
    <v>1984</v>
  </rv>
  <rv s="2">
    <v>224</v>
  </rv>
  <rv s="0">
    <v>https://www.bing.com/financeapi/forcetrigger?t=ahgq1h&amp;q=XNSE%3aAARTIIND&amp;form=skydnc</v>
    <v>Learn more on Bing</v>
  </rv>
  <rv s="1">
    <v>en-US</v>
    <v>ahgq1h</v>
    <v>268435456</v>
    <v>1</v>
    <v>Powered by Refinitiv</v>
    <v>0</v>
    <v>AARTI INDUSTRIES LTD (XNSE:AARTIIND)</v>
    <v>2</v>
    <v>3</v>
    <v>Finance</v>
    <v>4</v>
    <v>1168</v>
    <v>536.28</v>
    <v>1.0279</v>
    <v>-37.549999999999997</v>
    <v>-3.6816000000000002E-2</v>
    <v>INR</v>
    <v>Aarti Industries Limited is a manufacturer of specialty chemicals and pharmaceuticals. The Company is also engaged in the manufacture of home and personal care products. The Company operates through three segments: Speciality Chemicals, Pharmaceuticals, and Home &amp; Personal Care Chemicals.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Its Home &amp; Personal Care Chemicals segment serves non-ionic surfactants, and concentrates for shampoo, hand wash and dish wash markets. The Company is integrated across over 70 products. Its products include benzene-based intermediates, sulfuric acid and its allied products, active pharmaceutical ingredient, agrochemicals and dyes.</v>
    <v>7111</v>
    <v>National Stock Exchange of India</v>
    <v>XNSE</v>
    <v>XNSE</v>
    <v>222, Udyog Kshetra, L.B.S. Marg, Mulund-Goregaon Link Rd, Mulund(W), MUMBAI, MAHARASHTRA, 400080 IN</v>
    <v>1024</v>
    <v>Chemicals</v>
    <v>Stock</v>
    <v>44585.469942129632</v>
    <v>226</v>
    <v>972.25</v>
    <v>369736000000</v>
    <v>AARTI INDUSTRIES LTD</v>
    <v>AARTI INDUSTRIES LTD</v>
    <v>1024</v>
    <v>63.32</v>
    <v>1019.95</v>
    <v>982.4</v>
    <v>362504000</v>
    <v>AARTIIND</v>
    <v>AARTI INDUSTRIES LTD (XNSE:AARTIIND)</v>
    <v>530538</v>
    <v>1984</v>
  </rv>
  <rv s="2">
    <v>227</v>
  </rv>
  <rv s="0">
    <v>https://www.bing.com/financeapi/forcetrigger?t=bv5r9c&amp;q=XNSE%3aAARTISURF&amp;form=skydnc</v>
    <v>Learn more on Bing</v>
  </rv>
  <rv s="5">
    <v>en-US</v>
    <v>bv5r9c</v>
    <v>268435456</v>
    <v>1</v>
    <v>Powered by Refinitiv</v>
    <v>9</v>
    <v>AARTI SURFACTANTS LIMITED (XNSE:AARTISURF)</v>
    <v>2</v>
    <v>10</v>
    <v>Finance</v>
    <v>4</v>
    <v>1887</v>
    <v>833</v>
    <v>-24</v>
    <v>-2.4260999999999998E-2</v>
    <v>INR</v>
    <v>Aarti Surfactants Ltd is an India-based company engaged in the manufacturing of surfactants and other specialty ingredients for the personal care and home care industries. The products of the Company find application in a range of consumer-centric personal care and homecare products, including, inter alia, skin care, oral care, hair care, cosmetics, toiletries and detergent products. Its product group includes surfactant, Pearlizing agents, blends, preservatives, mild surfactants and sun care.</v>
    <v>356</v>
    <v>National Stock Exchange of India</v>
    <v>XNSE</v>
    <v>XNSE</v>
    <v>202 Udyog Kshetra 2Nd Flrl B S Marg Link Rd Mulund, Mumbai, Mumbai, MUMBAI, MAHARASHTRA, 400080 IN</v>
    <v>1000</v>
    <v>Chemicals</v>
    <v>Stock</v>
    <v>44585.469942129632</v>
    <v>229</v>
    <v>949.25</v>
    <v>7502944000</v>
    <v>AARTI SURFACTANTS LIMITED</v>
    <v>AARTI SURFACTANTS LIMITED</v>
    <v>989.25</v>
    <v>47.38</v>
    <v>989.25</v>
    <v>965.25</v>
    <v>7584480</v>
    <v>AARTISURF</v>
    <v>AARTI SURFACTANTS LIMITED (XNSE:AARTISURF)</v>
    <v>16859</v>
    <v>2018</v>
  </rv>
  <rv s="2">
    <v>230</v>
  </rv>
  <rv s="0">
    <v>https://www.bing.com/financeapi/forcetrigger?t=ahgq4c&amp;q=XNSE%3aAARVEEDEN&amp;form=skydnc</v>
    <v>Learn more on Bing</v>
  </rv>
  <rv s="1">
    <v>en-US</v>
    <v>ahgq4c</v>
    <v>268435456</v>
    <v>1</v>
    <v>Powered by Refinitiv</v>
    <v>0</v>
    <v>AARVEE DENIMS AND EXPORTS LTD (XNSE:AARVEEDEN)</v>
    <v>2</v>
    <v>3</v>
    <v>Finance</v>
    <v>4</v>
    <v>33.4</v>
    <v>16.75</v>
    <v>1.3283</v>
    <v>-1.45</v>
    <v>-4.6399999999999997E-2</v>
    <v>INR</v>
    <v>Aarvee Denims and Exports Ltd (ADEL) is engaged in the manufacturing and selling of denim and non-denim fabrics and garments. The Company's principal products/services include fabrics and power generation-wind mill. The Company has two segments, which include Textile and Power Generation Unit. Its geographical segments include Within India and Outside India. Its offerings include fabric, garment and retails. It offers denim and non-denim fabrics in various colors, such as regular indigo blue, dark indigo blue and sulfur bottom indigo top (SBIT), and in various types of structures, such as 1/1, 2/1, 3/1, Broken Twills and Herringbone's. It mainly produces and offers bottom wear jeans, casual trousers and jackets in men's, women's and kids categories. It manufactures casual wear apparels for men, women and juniors for its retail brands, including De Extase, Fashion Wrapper and Aden. Its products include t-shirt, casual shirts, jeans and winter wear products.</v>
    <v>581</v>
    <v>National Stock Exchange of India</v>
    <v>XNSE</v>
    <v>XNSE</v>
    <v>188/2, Ranipur Village, Opp CNI Church, Narol, AHMEDABAD, GUJARAT, 382405 IN</v>
    <v>32.450000000000003</v>
    <v>Textiles &amp; Apparel</v>
    <v>Stock</v>
    <v>44585.469942129632</v>
    <v>232</v>
    <v>29.7</v>
    <v>733118800</v>
    <v>AARVEE DENIMS AND EXPORTS LTD</v>
    <v>AARVEE DENIMS AND EXPORTS LTD</v>
    <v>31.5</v>
    <v>0</v>
    <v>31.25</v>
    <v>29.8</v>
    <v>23459800</v>
    <v>AARVEEDEN</v>
    <v>AARVEE DENIMS AND EXPORTS LTD (XNSE:AARVEEDEN)</v>
    <v>37146</v>
    <v>1988</v>
  </rv>
  <rv s="2">
    <v>233</v>
  </rv>
  <rv s="0">
    <v>https://www.bing.com/financeapi/forcetrigger?t=ahgq77&amp;q=XNSE%3aAARVI&amp;form=skydnc</v>
    <v>Learn more on Bing</v>
  </rv>
  <rv s="3">
    <v>en-US</v>
    <v>ahgq77</v>
    <v>268435456</v>
    <v>1</v>
    <v>Powered by Refinitiv</v>
    <v>5</v>
    <v>AARVI ENCON LIMITED (XNSE:AARVI)</v>
    <v>2</v>
    <v>6</v>
    <v>Finance</v>
    <v>4</v>
    <v>104</v>
    <v>38.200000000000003</v>
    <v>1.0031000000000001</v>
    <v>-4.9000000000000004</v>
    <v>-4.9671E-2</v>
    <v>INR</v>
    <v>Aarvi Encon Limited is a India-based company engaged in providing technical manpower outsourcing services. The Company serves a range of industries, including information technology (IT), engineering, oil and gas, LNG, metals and minerals, fertilizer, telecom, refinery/ petrochemical, pipeline, infrastructure, power, renewable energy, cement, metro and mono railways and CGD/CNG. The Company’s services include It staffing, manpower outsourcing/ technical staffing, project management, construction supervision, procurement assistance/ expediting, inspection services, pre-commissioning and commissioning services, operation and maintenance, shutdown and engineering services. The Company provides operation and maintenance services to the industries, such as tank terminal, pipeline, oil and gas, refinery and solar energy.</v>
    <v>National Stock Exchange of India</v>
    <v>XNSE</v>
    <v>XNSE</v>
    <v>B1-603, Innova,Marathon NextGen, G.K.Road, Opp. Peninsula Corporate Park, Lower Parel (W), MUMBAI, MAHARASHTRA, 400013 IN</v>
    <v>98</v>
    <v>Professional &amp; Commercial Services</v>
    <v>Stock</v>
    <v>44585.469942129632</v>
    <v>235</v>
    <v>93.75</v>
    <v>1458442000</v>
    <v>AARVI ENCON LIMITED</v>
    <v>AARVI ENCON LIMITED</v>
    <v>95.7</v>
    <v>12.94</v>
    <v>98.65</v>
    <v>93.75</v>
    <v>14784000</v>
    <v>AARVI</v>
    <v>AARVI ENCON LIMITED (XNSE:AARVI)</v>
    <v>23865</v>
    <v>1987</v>
  </rv>
  <rv s="2">
    <v>236</v>
  </rv>
  <rv s="0">
    <v>https://www.bing.com/financeapi/forcetrigger?t=bkoqbh&amp;q=XNSE%3aAAVAS&amp;form=skydnc</v>
    <v>Learn more on Bing</v>
  </rv>
  <rv s="5">
    <v>en-US</v>
    <v>bkoqbh</v>
    <v>268435456</v>
    <v>1</v>
    <v>Powered by Refinitiv</v>
    <v>9</v>
    <v>AAVAS FINANCIERS LIMITED (XNSE:AAVAS)</v>
    <v>2</v>
    <v>10</v>
    <v>Finance</v>
    <v>4</v>
    <v>3074.35</v>
    <v>1755.55</v>
    <v>6.15</v>
    <v>2.1770000000000001E-3</v>
    <v>INR</v>
    <v>Aavas Financiers Limited is an India-based housing finance company. The Company is engaged in providing the home loans to the customers belonging to low- and middle-income segment in semi urban and rural areas. The Company’s offerings include home loan, plot and home construction loan, home improvement loan, home loan balance transfer, loan against property, micro, small and medium enterprise (MSME) loan, and emergency credit line guarantee scheme. It offers customers home loans for the purchase or construction of residential properties, and for the extension and repair of existing housing units. It also offers other mortgage loans, including loans against property. The Company operates in approximately 11 states, which includes Rajasthan, Gujarat, Maharashtra, Madhya Pradesh, Delhi, Uttar Pradesh, Chhattisgarh Haryana, Uttarakhand, Himachal Pradesh and Punjab.</v>
    <v>5679</v>
    <v>National Stock Exchange of India</v>
    <v>XNSE</v>
    <v>XNSE</v>
    <v>201-202, 2nd Floor, Southend Square, Mansarovar Industrial Area, JAIPUR, RAJASTHAN, 302020 IN</v>
    <v>2875</v>
    <v>Banking Services</v>
    <v>Stock</v>
    <v>44585.469942129632</v>
    <v>238</v>
    <v>2798.45</v>
    <v>222962800000</v>
    <v>AAVAS FINANCIERS LIMITED</v>
    <v>AAVAS FINANCIERS LIMITED</v>
    <v>2834.8</v>
    <v>68.459999999999994</v>
    <v>2824.75</v>
    <v>2830.9</v>
    <v>78931880</v>
    <v>AAVAS</v>
    <v>AAVAS FINANCIERS LIMITED (XNSE:AAVAS)</v>
    <v>232727</v>
    <v>2011</v>
  </rv>
  <rv s="2">
    <v>239</v>
  </rv>
  <rv s="0">
    <v>https://www.bing.com/financeapi/forcetrigger?t=ahgqa2&amp;q=XNSE%3aABAN&amp;form=skydnc</v>
    <v>Learn more on Bing</v>
  </rv>
  <rv s="1">
    <v>en-US</v>
    <v>ahgqa2</v>
    <v>268435456</v>
    <v>1</v>
    <v>Powered by Refinitiv</v>
    <v>0</v>
    <v>ABAN OFFSHORE LIMITED (XNSE:ABAN)</v>
    <v>2</v>
    <v>3</v>
    <v>Finance</v>
    <v>4</v>
    <v>74.7</v>
    <v>26.6</v>
    <v>2.0122</v>
    <v>-1.85</v>
    <v>-3.8865999999999998E-2</v>
    <v>INR</v>
    <v>Aban Offshore Limited is engaged in the business of providing offshore drilling services to companies engaged in exploration, development and production of oil and gas both in domestic and international markets. The Company is also engaged in the ownership and operation of wind turbines for generation of wind power in India. The Company is engaged primarily in the business of offshore drilling services. The Company offers a range of offshore drilling services to clients in India and abroad, including exploratory services, drilling services, production of hydrocarbons, and manning and management.</v>
    <v>866</v>
    <v>National Stock Exchange of India</v>
    <v>XNSE</v>
    <v>XNSE</v>
    <v>Janpriya Crest, 113, Pantheon Road, Egmore, CHENNAI, TAMIL NADU, 600008 IN</v>
    <v>47.5</v>
    <v>Oil &amp; Gas Related Equipment and Services</v>
    <v>Stock</v>
    <v>44585.469942129632</v>
    <v>241</v>
    <v>45.25</v>
    <v>2778189000</v>
    <v>ABAN OFFSHORE LIMITED</v>
    <v>ABAN OFFSHORE LIMITED</v>
    <v>47.4</v>
    <v>0</v>
    <v>47.6</v>
    <v>45.75</v>
    <v>58365320</v>
    <v>ABAN</v>
    <v>ABAN OFFSHORE LIMITED (XNSE:ABAN)</v>
    <v>123781</v>
    <v>1986</v>
  </rv>
  <rv s="2">
    <v>242</v>
  </rv>
  <rv s="0">
    <v>https://www.bing.com/financeapi/forcetrigger?t=ahgqcw&amp;q=XNSE%3aABB&amp;form=skydnc</v>
    <v>Learn more on Bing</v>
  </rv>
  <rv s="1">
    <v>en-US</v>
    <v>ahgqcw</v>
    <v>268435456</v>
    <v>1</v>
    <v>Powered by Refinitiv</v>
    <v>0</v>
    <v>ABB India Limited (XNSE:ABB)</v>
    <v>2</v>
    <v>3</v>
    <v>Finance</v>
    <v>4</v>
    <v>2434</v>
    <v>1286.7</v>
    <v>1.054</v>
    <v>51.65</v>
    <v>2.1916000000000001E-2</v>
    <v>INR</v>
    <v>ABB India Limited is an India-based company, which is engaged in power and automation business. The Company's segments include Power Systems, which offers turnkey systems and services for transmission and distributions for power grid and power plants; Power Products, which manufactures, engineers, supplies key components to transmit and distribute electricity; Process Automation, which provides customers with integrated solutions for control, plant optimization and industry specific application knowledge; Discrete Automation and Motion, which provides products, with related services, that are used as components in machinery and automation systems, and Low Voltage Products, which manufactures products and systems that provide protection, control and measurement for electrical installations, enclosures, switchboards, electronics and electromechanical devices for industrial machines, plants and related service. Its products include Flameproof motors and Frequency controlled motors.</v>
    <v>3255</v>
    <v>National Stock Exchange of India</v>
    <v>XNSE</v>
    <v>XNSE</v>
    <v>Plot No. 5 &amp; 6, 2nd Stage, Peenya Industrial Area IV,, BANGALORE, KARNATAKA, 560058 IN</v>
    <v>2434</v>
    <v>Machinery, Equipment &amp; Components</v>
    <v>Stock</v>
    <v>44585.469942129632</v>
    <v>244</v>
    <v>2285</v>
    <v>499415100000</v>
    <v>ABB India Limited</v>
    <v>ABB India Limited</v>
    <v>2348.6999999999998</v>
    <v>124.54</v>
    <v>2356.75</v>
    <v>2408.4</v>
    <v>211908400</v>
    <v>ABB</v>
    <v>ABB India Limited (XNSE:ABB)</v>
    <v>276068</v>
    <v>1949</v>
  </rv>
  <rv s="2">
    <v>245</v>
  </rv>
  <rv s="0">
    <v>https://www.bing.com/financeapi/forcetrigger?t=ahgqfr&amp;q=XNSE%3aABBOTINDIA&amp;form=skydnc</v>
    <v>Learn more on Bing</v>
  </rv>
  <rv s="1">
    <v>en-US</v>
    <v>ahgqfr</v>
    <v>268435456</v>
    <v>1</v>
    <v>Powered by Refinitiv</v>
    <v>0</v>
    <v>ABBOTT INDIA LIMITED (XNSE:ABBOTINDIA)</v>
    <v>2</v>
    <v>3</v>
    <v>Finance</v>
    <v>4</v>
    <v>23934.45</v>
    <v>13836.05</v>
    <v>0.20799999999999999</v>
    <v>-645.20000000000005</v>
    <v>-3.7996000000000002E-2</v>
    <v>INR</v>
    <v>Abbott India Limited is a healthcare company engaged in pharmaceuticals business. The Company has a portfolio of science-based offerings in diagnostics, medical devices, nutritionals and branded generic pharmaceuticals. Its business operations are divided into four business divisions: Women's Health &amp; Gastrointestine, Gastroenterology and Hepatic Care; Specialty Care; GenNext &amp; Vaccines, and Consumer Care. Women's Health &amp; Gastrointestine, Gastroenterology and Hepatic Care division has a mix of global and local brands present in the pregnancy, constipation and liver diseases segments. The Specialty Care division consists of a range of products in the treatment of central nervous system and metabolic disorders. The GenNext division focuses on several therapy areas, including pain management, vitamins and pregnancy. Its vaccines include Enteroshield (typhoid vaccine) and Rotasure (rotavirus diarrhea vaccine). The Consumer Care division is present in the over the counter antacid segment.</v>
    <v>3585</v>
    <v>National Stock Exchange of India</v>
    <v>XNSE</v>
    <v>XNSE</v>
    <v>16th Floor, Godrej BKC,, Plot-C,G Block,, Bandra-Kurla Complex,Bandra (East), MUMBAI, MAHARASHTRA, 400051 IN</v>
    <v>16996</v>
    <v>Pharmaceuticals</v>
    <v>Stock</v>
    <v>44585.469942129632</v>
    <v>247</v>
    <v>16111.1</v>
    <v>360831200000</v>
    <v>ABBOTT INDIA LIMITED</v>
    <v>ABBOTT INDIA LIMITED</v>
    <v>16970</v>
    <v>50.28</v>
    <v>16980.849999999999</v>
    <v>16335.65</v>
    <v>21249300</v>
    <v>ABBOTINDIA</v>
    <v>ABBOTT INDIA LIMITED (XNSE:ABBOTINDIA)</v>
    <v>30513</v>
    <v>1944</v>
  </rv>
  <rv s="2">
    <v>248</v>
  </rv>
  <rv s="0">
    <v>https://www.bing.com/financeapi/forcetrigger?t=ahgqim&amp;q=XNSE%3aABCAPITAL&amp;form=skydnc</v>
    <v>Learn more on Bing</v>
  </rv>
  <rv s="1">
    <v>en-US</v>
    <v>ahgqim</v>
    <v>268435456</v>
    <v>1</v>
    <v>Powered by Refinitiv</v>
    <v>0</v>
    <v>ADITYA BIRLA CAPITAL LIMITED (XNSE:ABCAPITAL)</v>
    <v>2</v>
    <v>3</v>
    <v>Finance</v>
    <v>4</v>
    <v>139.69999999999999</v>
    <v>78.849999999999994</v>
    <v>1.6379999999999999</v>
    <v>-8.4</v>
    <v>-6.8127000000000007E-2</v>
    <v>INR</v>
    <v>Aditya Birla Capital Limited, formerly Aditya Birla Financial Services Limited, is an investment company. The Company, through its subsidiaries, provides financing, investment, protection and advisory services to its customers and clients. Its financing services include lending, financing and wealth management solutions, customized solutions in areas of personal and business loans, corporate finance, mortgages, capital market based lending, housing finance solutions such as home loans, home improvement and construction loans. Its investment services include asset management services, investment solutions, portfolio management services, investment advisory services and securities broking. Its protection services include protection solutions, children's future solutions, wealth with protection solutions, health and wellness solution, and health insurance. Its advisory services include insurance broking and risk advisory solutions to companies and individuals.</v>
    <v>27000</v>
    <v>National Stock Exchange of India</v>
    <v>XNSE</v>
    <v>XNSE</v>
    <v>One Indiabulls Centre, Tower-1, 18th Floor, Jupiter Mill Compound, 841, MUMBAI, MAHARASHTRA, 400013 IN</v>
    <v>124.15</v>
    <v>Insurance</v>
    <v>Stock</v>
    <v>44585.469942129632</v>
    <v>250</v>
    <v>113.2</v>
    <v>297918900000</v>
    <v>ADITYA BIRLA CAPITAL LIMITED</v>
    <v>ADITYA BIRLA CAPITAL LIMITED</v>
    <v>123.3</v>
    <v>22.15</v>
    <v>123.3</v>
    <v>114.9</v>
    <v>2416212000</v>
    <v>ABCAPITAL</v>
    <v>ADITYA BIRLA CAPITAL LIMITED (XNSE:ABCAPITAL)</v>
    <v>5613019</v>
    <v>2007</v>
  </rv>
  <rv s="2">
    <v>251</v>
  </rv>
  <rv s="0">
    <v>https://www.bing.com/financeapi/forcetrigger?t=ahgqlh&amp;q=XNSE%3aABFRL&amp;form=skydnc</v>
    <v>Learn more on Bing</v>
  </rv>
  <rv s="1">
    <v>en-US</v>
    <v>ahgqlh</v>
    <v>268435456</v>
    <v>1</v>
    <v>Powered by Refinitiv</v>
    <v>0</v>
    <v>Aditya Birla Fashion and Retail Limited (XNSE:ABFRL)</v>
    <v>2</v>
    <v>3</v>
    <v>Finance</v>
    <v>4</v>
    <v>318.7</v>
    <v>148.5</v>
    <v>0.66879999999999995</v>
    <v>-18.350000000000001</v>
    <v>-6.0580999999999996E-2</v>
    <v>INR</v>
    <v>Aditya Birla Fashion and Retail Limited is an India-based fashion and lifestyle company. The Company is engaged in providing branded fashion apparels and accessories, and the retail sale of clothing, footwear and leather articles in stores. It operates through two segments: Madura Fashion and Lifestyle, and Pantaloons. Its Madura Fashion and Lifestyle segment is engaged in manufacturing and distribution of branded fashion apparel and accessories. Its Pantaloons segment is engaged in retailing of apparel and accessories. The Pantaloons segment has a diversified customer base with men, women, kids and non-apparels. The Company has a network of 3,264 stores across approximately 26,841 multi-brand outlets. The Company's brands include Louis Philippe, Van Heusen, Allen Solly and Peter England. Its international brands portfolio includes The Collective, Simon Carter, Forever 21, American Eagle, Ralph Lauren, Hackett London, Ted Baker and Fred Perry.</v>
    <v>22351</v>
    <v>National Stock Exchange of India</v>
    <v>XNSE</v>
    <v>XNSE</v>
    <v>701-704, 7th Floor,, Skyline Icon, 86-92,, Off A.K. Road, Andheri (East), MUMBAI, MAHARASHTRA, 400059 IN</v>
    <v>304.7</v>
    <v>Specialty Retailers</v>
    <v>Stock</v>
    <v>44585.469942129632</v>
    <v>253</v>
    <v>282.85000000000002</v>
    <v>284054800000</v>
    <v>Aditya Birla Fashion and Retail Limited</v>
    <v>Aditya Birla Fashion and Retail Limited</v>
    <v>301.55</v>
    <v>0</v>
    <v>302.89999999999998</v>
    <v>284.55</v>
    <v>937884600</v>
    <v>ABFRL</v>
    <v>Aditya Birla Fashion and Retail Limited (XNSE:ABFRL)</v>
    <v>4376973</v>
    <v>2007</v>
  </rv>
  <rv s="2">
    <v>254</v>
  </rv>
  <rv s="0">
    <v>http://en.wikipedia.org/wiki/ACC_(company)</v>
    <v>Wikipedia</v>
  </rv>
  <rv s="6">
    <v>141</v>
    <v>256</v>
  </rv>
  <rv s="7">
    <v>15</v>
    <v>https://www.bing.com/th?id=AMMS_871ac8b9697e9a7a52830e5939797878&amp;qlt=95</v>
    <v>257</v>
    <v>0</v>
    <v>https://www.bing.com/images/search?form=xlimg&amp;q=acc+limited</v>
    <v>Image of ACC Limited</v>
  </rv>
  <rv s="0">
    <v>https://www.bing.com/financeapi/forcetrigger?t=ahgqu2&amp;q=XNSE%3aACC&amp;form=skydnc</v>
    <v>Learn more on Bing</v>
  </rv>
  <rv s="8">
    <v>en-US</v>
    <v>ahgqu2</v>
    <v>268435456</v>
    <v>1</v>
    <v>Powered by Refinitiv</v>
    <v>11</v>
    <v>ACC Limited (XNSE:ACC)</v>
    <v>13</v>
    <v>14</v>
    <v>Finance</v>
    <v>4</v>
    <v>2589</v>
    <v>1584.2</v>
    <v>0.99170000000000003</v>
    <v>-48.3</v>
    <v>-2.1798000000000001E-2</v>
    <v>INR</v>
    <v>ACC Limited is engaged in manufacturing of cement and ready mixed concrete. The Company's segments include Cement and Ready Mix Concrete. The Company manufactures cement, which includes Ordinary Portland Cement (OPC), Portland Pozzolana Cement (PPC), Portland Slag Cement (PSC) and Ready Mixed Concrete (RMX). The Company's products include portland cement and premium cements, bulk cement. The Company's products also include ACC-Supercrete, ACC-Flowcrete, ACC-Speedcrete, ACC-Imprintcrete, ACC-Jet-setcrete, ACC-Coolcrete, ACC-Feathercrete and ACC-Fibrecrete. The Company has approximately 20 cement factories, more than 50 ready mixed concrete plants, a distribution network of over 9,000 dealers and a range of sales offices. ACC-Speedcrete is available in two variants for quick road solutions: UTWT 24 and UTWT 8. UTWT 24 is used to build roads, which can be thrown open to traffic within 24 hours and UTWT 8 is used for road repair works wherein roads can be opened to traffic within 8 hrs.</v>
    <v>6401</v>
    <v>National Stock Exchange of India</v>
    <v>XNSE</v>
    <v>XNSE</v>
    <v>Cement House, 121, Maharshi Karve Road, MUMBAI, MAHARASHTRA, 400020 IN</v>
    <v>2219.65</v>
    <v>258</v>
    <v>Construction Materials</v>
    <v>Stock</v>
    <v>44585.469942129632</v>
    <v>259</v>
    <v>2148.35</v>
    <v>416089600000</v>
    <v>ACC Limited</v>
    <v>ACC Limited</v>
    <v>2210</v>
    <v>20.25</v>
    <v>2215.75</v>
    <v>2167.4499999999998</v>
    <v>187787300</v>
    <v>ACC</v>
    <v>ACC Limited (XNSE:ACC)</v>
    <v>467114</v>
    <v>1936</v>
  </rv>
  <rv s="2">
    <v>260</v>
  </rv>
  <rv s="0">
    <v>https://www.bing.com/financeapi/forcetrigger?t=ahgqww&amp;q=XNSE%3aACCELYA&amp;form=skydnc</v>
    <v>Learn more on Bing</v>
  </rv>
  <rv s="1">
    <v>en-US</v>
    <v>ahgqww</v>
    <v>268435456</v>
    <v>1</v>
    <v>Powered by Refinitiv</v>
    <v>0</v>
    <v>ACCELYA SOLUTIONS INDIA LIMITED (XNSE:ACCELYA)</v>
    <v>2</v>
    <v>3</v>
    <v>Finance</v>
    <v>4</v>
    <v>1539.7</v>
    <v>837.15</v>
    <v>0.43059999999999998</v>
    <v>-57.15</v>
    <v>-5.3429000000000004E-2</v>
    <v>INR</v>
    <v>Accelya Solutions India Limited, formerly Accelya Kale Solutions Limited, is a software solutions provider to the global airline and travel industry. It is involved in computer programming, consultancy and related activities. Its geographical segments are Asia Pacific, including India, New Zealand, Japan and Australia; Middle East and Africa, including, Mauritius, Zimbabwe, Kenya and Tanzania; Americas, including the United States and Canada, and Europe, including Holland, France and Portugal. It delivers software products, managed processes, technology and hosting services. Its solutions include airline financial solutions, airline commercial solutions and industry solutions. Its airline financial solutions include revenue accounting, cost management, miscellaneous billing, audit and revenue recovery, refund management and ground handling billing. Its industry solutions include simplified interline settlement (SIS) and neutral fare proration engine.</v>
    <v>1201</v>
    <v>National Stock Exchange of India</v>
    <v>XNSE</v>
    <v>XNSE</v>
    <v>6th Floor, Ackruti Center Point,, MIDC , Andheri East,, MUMBAI, MAHARASHTRA, 400093 IN</v>
    <v>1069.7</v>
    <v>Software &amp; IT Services</v>
    <v>Stock</v>
    <v>44585.469942129632</v>
    <v>262</v>
    <v>995</v>
    <v>15965880000</v>
    <v>ACCELYA SOLUTIONS INDIA LIMITED</v>
    <v>ACCELYA SOLUTIONS INDIA LIMITED</v>
    <v>1069.6500000000001</v>
    <v>29.36</v>
    <v>1069.6500000000001</v>
    <v>1012.5</v>
    <v>14926260</v>
    <v>ACCELYA</v>
    <v>ACCELYA SOLUTIONS INDIA LIMITED (XNSE:ACCELYA)</v>
    <v>20646</v>
    <v>1986</v>
  </rv>
  <rv s="2">
    <v>263</v>
  </rv>
  <rv s="0">
    <v>https://www.bing.com/financeapi/forcetrigger?t=b1is27&amp;q=XNSE%3aACCURACY&amp;form=skydnc</v>
    <v>Learn more on Bing</v>
  </rv>
  <rv s="3">
    <v>en-US</v>
    <v>b1is27</v>
    <v>268435456</v>
    <v>1</v>
    <v>Powered by Refinitiv</v>
    <v>5</v>
    <v>ACCURACY SHIPPING LIMITED (XNSE:ACCURACY)</v>
    <v>2</v>
    <v>6</v>
    <v>Finance</v>
    <v>4</v>
    <v>227</v>
    <v>34.299999999999997</v>
    <v>2.1112000000000002</v>
    <v>-4.95</v>
    <v>-2.3855000000000001E-2</v>
    <v>INR</v>
    <v>Accuracy Shipping Limited is a third party logistics solutions providing company. The Company offers customized logistic solutions and services including transportation and distribution, freight forwarding, clearing and forwarding service, custom house clearance, warehousing and value added services to its clients. The Company is also engaged in handling project cargo, comprehensive project handling, and multimodal transport operation. The comprehensive project handling service includes designing and execution of customized solutions tailored to meet specific customer requirements for transport of high value specialized equipments from one location to another using multiple modes of transport. As a multimodal transport operator, it offers end-to-end freight services for export and import cargo utilizing multiple modes of transport such as sea, road, rail and air. It has around five branches serving around 1300 clients and 150 vehicles to meet its inland transportation requirements.</v>
    <v>National Stock Exchange of India</v>
    <v>XNSE</v>
    <v>XNSE</v>
    <v>Near Genus factory, Indian Oil pump road, Meghpar Borichi, ASPL House, Plot No 11, Survey No 42, Anjar, GUJARAT, 370110 IN</v>
    <v>207.5</v>
    <v>Freight &amp; Logistics Services</v>
    <v>Stock</v>
    <v>44585.469942129632</v>
    <v>265</v>
    <v>189.25</v>
    <v>3124120000</v>
    <v>ACCURACY SHIPPING LIMITED</v>
    <v>ACCURACY SHIPPING LIMITED</v>
    <v>207.5</v>
    <v>36.090000000000003</v>
    <v>207.5</v>
    <v>202.55</v>
    <v>15056000</v>
    <v>ACCURACY</v>
    <v>ACCURACY SHIPPING LIMITED (XNSE:ACCURACY)</v>
    <v>78853</v>
    <v>2008</v>
  </rv>
  <rv s="2">
    <v>266</v>
  </rv>
  <rv s="0">
    <v>https://www.bing.com/financeapi/forcetrigger?t=ahgqzr&amp;q=XNSE%3aACE&amp;form=skydnc</v>
    <v>Learn more on Bing</v>
  </rv>
  <rv s="1">
    <v>en-US</v>
    <v>ahgqzr</v>
    <v>268435456</v>
    <v>1</v>
    <v>Powered by Refinitiv</v>
    <v>0</v>
    <v>ACTION CONSTRUCTION EQUIPMENT LIMITED (XNSE:ACE)</v>
    <v>2</v>
    <v>3</v>
    <v>Finance</v>
    <v>4</v>
    <v>291.75</v>
    <v>125.1</v>
    <v>2.4096000000000002</v>
    <v>-14</v>
    <v>-6.2682000000000002E-2</v>
    <v>INR</v>
    <v>Action Construction Equipment Ltd. is an India-based material handling and construction equipment manufacturing company. The Company is engaged in manufacturing general purpose and special purpose machinery. The Company operates through segments, including cranes, material handling/construction equipment, and agri equipment. The Company offers mobile cranes and tower cranes. The Company also offers mobile and fixed tower cranes, crawler cranes, truck mounted cranes, lorry loaders, backhoe loaders and loaders, vibratory rollers, forklifts, tractors and harvesters, and other construction equipment. The Company's production facilities are located at industrial townships of Faridabad, Haryana, and Kashipur, Uttarakhand. Its products are applicable in power projects, ports and shipyards, dams, metro rail, roads, mining, steel industry, engineering industry, railways, cement, petroleum, defense, warehousing, logistics and building construction, among others.</v>
    <v>1111</v>
    <v>National Stock Exchange of India</v>
    <v>XNSE</v>
    <v>XNSE</v>
    <v>Dudhola Link Road, Dudhola, District-Palwal, 121102 IN</v>
    <v>222.35</v>
    <v>Machinery, Equipment &amp; Components</v>
    <v>Stock</v>
    <v>44585.469942129632</v>
    <v>268</v>
    <v>205.05</v>
    <v>26597230000</v>
    <v>ACTION CONSTRUCTION EQUIPMENT LIMITED</v>
    <v>ACTION CONSTRUCTION EQUIPMENT LIMITED</v>
    <v>220.5</v>
    <v>22.69</v>
    <v>223.35</v>
    <v>209.35</v>
    <v>119083200</v>
    <v>ACE</v>
    <v>ACTION CONSTRUCTION EQUIPMENT LIMITED (XNSE:ACE)</v>
    <v>627898</v>
    <v>1995</v>
  </rv>
  <rv s="2">
    <v>269</v>
  </rv>
  <rv s="0">
    <v>https://www.bing.com/financeapi/forcetrigger?t=ahb5u2&amp;q=XBOM%3a524091&amp;form=skydnc</v>
    <v>Learn more on Bing</v>
  </rv>
  <rv s="12">
    <v>en-US</v>
    <v>ahb5u2</v>
    <v>268435456</v>
    <v>1</v>
    <v>Powered by Refinitiv</v>
    <v>24</v>
    <v>ACRYSIL LIMITED (XBOM:524091)</v>
    <v>2</v>
    <v>25</v>
    <v>Finance</v>
    <v>26</v>
    <v>935</v>
    <v>181</v>
    <v>-46</v>
    <v>2.9509999999999996E-3</v>
    <v>-5.6895000000000001E-2</v>
    <v>2.25</v>
    <v>INR</v>
    <v>Acrysil Limited is a holding company. The Company is engaged in business of manufacturing Quartz Kitchen Sinks. The Company's products include Granite Sinks, Stainless Steel Sinks, Food Waste Disposer and Faucets. The Company offers appliances under various categories, including hobs, premium line chimney, oven, wine chillers, standard line chimney, designer line chimney, dish washers, microwave oven and ice makers. The Company's premium line chimney includes Arial, Blade Plus and Slider. The Company's hobs include Cera, Jazz, Samba, Tekno, Cajun and Waltz. The Company's ovens include Java, La-Jota and Macarena. The Company's standard line chimneys include Jive, Calypso 800, Calypso 1000 and Calypso. The Company's designer line chimneys include Ergoline, Ballet, Troya, Blade, Jazz and Latino. The Company's wine chillers include 16 Bottles Wine Chiller, 24 Bottles Wine Chiller and 28 Bottles Wine Chiller. Its dish washers include Dish Washer-1, Dish Washer-2 and Dish Washer-3.</v>
    <v>365</v>
    <v>Bombay Stock Exchange</v>
    <v>XBOM</v>
    <v>XBOM</v>
    <v>Survey No.312, Bhavnagar-Rajkot Highway (13th Km.), avagam, Post: Vartej, Bhavnaga, BHAVNAGAR, GUJARAT, 364060 IN</v>
    <v>810.9</v>
    <v>Homebuilding &amp; Construction Supplies</v>
    <v>Stock</v>
    <v>44585.437523148146</v>
    <v>271</v>
    <v>751.25</v>
    <v>21542770000</v>
    <v>ACRYSIL LIMITED</v>
    <v>ACRYSIL LIMITED</v>
    <v>807.15</v>
    <v>38.33</v>
    <v>808.5</v>
    <v>762.5</v>
    <v>764.75</v>
    <v>26694880</v>
    <v>524091</v>
    <v>ACRYSIL LIMITED (XBOM:524091)</v>
    <v>38192</v>
    <v>1987</v>
  </rv>
  <rv s="2">
    <v>272</v>
  </rv>
  <rv s="0">
    <v>https://www.bing.com/financeapi/forcetrigger?t=ahgr3m&amp;q=XNSE%3aADANIENT&amp;form=skydnc</v>
    <v>Learn more on Bing</v>
  </rv>
  <rv s="1">
    <v>en-US</v>
    <v>ahgr3m</v>
    <v>268435456</v>
    <v>1</v>
    <v>Powered by Refinitiv</v>
    <v>0</v>
    <v>ADANI ENTERPRISES LIMITED (XNSE:ADANIENT)</v>
    <v>2</v>
    <v>3</v>
    <v>Finance</v>
    <v>4</v>
    <v>1908.5</v>
    <v>496.9</v>
    <v>1.6458999999999999</v>
    <v>-112.55</v>
    <v>-6.1558000000000002E-2</v>
    <v>INR</v>
    <v>Adani Enterprises Limited is a holding company. The Company is an integrated infrastructure company with businesses spanning coal trading, coal mining, oil and gas exploration, ports, multi-modal logistics, power generation, and transmission and gas distribution. Its segments include Trading, Power, Port, Agro, Mining, City Gas Distribution (CGD), Renewable Energy and Others. It conducts CGD business through its subsidiary, Adani Gas Limited, to provide piped natural gas (PNG) to household, industrial and commercial consumers, and compressed natural gas (CNG) for use in automobiles. It provides services, such as mining, beneficiation (on-site) and transportation to various consumption centers. It is engaged in agro-commodity sector through subsidiaries, which include Adani Wilmar Limited, Adani Agri Logistics Limited and Adani Agri Fresh Limited (AAFL). The Company through its subsidiary, Adani Bunkering Pvt. Ltd. (CAPL), trades in ship bunker (fuel oil and marine gas oil) in India.</v>
    <v>790</v>
    <v>National Stock Exchange of India</v>
    <v>XNSE</v>
    <v>XNSE</v>
    <v>Adani House, Nr Mithakhali Six Road, Navrangpura, AHMEDABAD, GUJARAT, 380009 IN</v>
    <v>1827.45</v>
    <v>Diversified Industrial Goods Wholesale</v>
    <v>Stock</v>
    <v>44585.469942129632</v>
    <v>274</v>
    <v>1696.55</v>
    <v>2010838000000</v>
    <v>ADANI ENTERPRISES LIMITED</v>
    <v>ADANI ENTERPRISES LIMITED</v>
    <v>1822</v>
    <v>198.08</v>
    <v>1828.35</v>
    <v>1715.8</v>
    <v>1099810000</v>
    <v>ADANIENT</v>
    <v>ADANI ENTERPRISES LIMITED (XNSE:ADANIENT)</v>
    <v>2381112</v>
    <v>1993</v>
  </rv>
  <rv s="2">
    <v>275</v>
  </rv>
  <rv s="0">
    <v>https://www.bing.com/financeapi/forcetrigger?t=b1d2yc&amp;q=XNSE%3aADANIGREEN&amp;form=skydnc</v>
    <v>Learn more on Bing</v>
  </rv>
  <rv s="1">
    <v>en-US</v>
    <v>b1d2yc</v>
    <v>268435456</v>
    <v>1</v>
    <v>Powered by Refinitiv</v>
    <v>0</v>
    <v>ADANI GREEN ENERGY LIMITED (XNSE:ADANIGREEN)</v>
    <v>2</v>
    <v>3</v>
    <v>Finance</v>
    <v>4</v>
    <v>1986.75</v>
    <v>874.8</v>
    <v>1.6760999999999999</v>
    <v>-96.7</v>
    <v>-4.9985999999999996E-2</v>
    <v>INR</v>
    <v>Adani Green Energy Limited (AGEL) is an India-based renewable energy company. The Company develops, builds, owns, operates, and maintains utility-scale grid connected solar power, wind power, hybrid projects and solar parks. The Company's operational portfolio consists of approximately 5.4 gigawatt (GW) and overall portfolio to approximately 19.8 GW across operational, under-construction, awarded and acquired assets, catering to investment-grade counterparties. It has solar power plants across various states, including Tami Nadu, Karnataka, Punjab and Chhattisgarh. Its wind power plants are located across Madhya Pradesh and Gujarat. The Company's subsidiary includes SB Energy Holdings Ltd (SB Energy India).</v>
    <v>1569</v>
    <v>National Stock Exchange of India</v>
    <v>XNSE</v>
    <v>XNSE</v>
    <v>Adani House, Near Mithakhali Six Roads, Navrangpura, AHMEDABAD, GUJARAT, 380009 IN</v>
    <v>1946.25</v>
    <v>Electrical Utilities &amp; IPPs</v>
    <v>Stock</v>
    <v>44585.469942129632</v>
    <v>277</v>
    <v>1837.85</v>
    <v>3025664000000</v>
    <v>ADANI GREEN ENERGY LIMITED</v>
    <v>ADANI GREEN ENERGY LIMITED</v>
    <v>1946.25</v>
    <v>690.34</v>
    <v>1934.55</v>
    <v>1837.85</v>
    <v>1564014000</v>
    <v>ADANIGREEN</v>
    <v>ADANI GREEN ENERGY LIMITED (XNSE:ADANIGREEN)</v>
    <v>449371</v>
    <v>2015</v>
  </rv>
  <rv s="2">
    <v>278</v>
  </rv>
  <rv s="0">
    <v>https://www.bing.com/financeapi/forcetrigger?t=ahgr6h&amp;q=XNSE%3aADANIPORTS&amp;form=skydnc</v>
    <v>Learn more on Bing</v>
  </rv>
  <rv s="1">
    <v>en-US</v>
    <v>ahgr6h</v>
    <v>268435456</v>
    <v>1</v>
    <v>Powered by Refinitiv</v>
    <v>0</v>
    <v>ADANI PORTS AND SPECIAL ECONOMIC ZONE LIMITED (XNSE:ADANIPORTS)</v>
    <v>2</v>
    <v>3</v>
    <v>Finance</v>
    <v>4</v>
    <v>901</v>
    <v>500.1</v>
    <v>1.2514000000000001</v>
    <v>-21.45</v>
    <v>-2.9630999999999998E-2</v>
    <v>INR</v>
    <v>Adani Ports and Special Economic Zone Limited is an India-based port infrastructure company. The Company is engaged in the business of developing, operating and maintaining the Port and Port-based related infrastructure facilities, including Multi product Special Economic Zone (SEZ). Its segments include Port and SEZ Activities, and Others. Its Others Segment mainly includes Aircraft Operating Income and Services. The Company also provides logistics and infrastructure that moves goods from the port to customers. Its port services include marine, handling intra-port transport, storage, other value-added and evacuation services for a range of customers, primarily terminal operators, shipping lines and agents, exporters, importers and other port users. The categories of cargo handled at the Company's ports are bulk, containers and crude oil. It operates approximately 10 ports/terminals spread across over five states of India, including Gujarat, Goa, Andhra Pradesh, Tamil Nadu and Odisha.</v>
    <v>1184</v>
    <v>National Stock Exchange of India</v>
    <v>XNSE</v>
    <v>XNSE</v>
    <v>Adani Corporate House,, Shantigram, S G Highway,, AHMEDABAD, GUJARAT, 382421 IN</v>
    <v>725.25</v>
    <v>Transport Infrastructure</v>
    <v>Stock</v>
    <v>44585.469942129632</v>
    <v>280</v>
    <v>689</v>
    <v>1478024000000</v>
    <v>ADANI PORTS AND SPECIAL ECONOMIC ZONE LIMITED</v>
    <v>ADANI PORTS AND SPECIAL ECONOMIC ZONE LIMITED</v>
    <v>723.9</v>
    <v>28.84</v>
    <v>723.9</v>
    <v>702.45</v>
    <v>2041752000</v>
    <v>ADANIPORTS</v>
    <v>ADANI PORTS AND SPECIAL ECONOMIC ZONE LIMITED (XNSE:ADANIPORTS)</v>
    <v>5349759</v>
    <v>1998</v>
  </rv>
  <rv s="2">
    <v>281</v>
  </rv>
  <rv s="0">
    <v>https://www.bing.com/financeapi/forcetrigger?t=ahgr9c&amp;q=XNSE%3aADANIPOWER&amp;form=skydnc</v>
    <v>Learn more on Bing</v>
  </rv>
  <rv s="1">
    <v>en-US</v>
    <v>ahgr9c</v>
    <v>268435456</v>
    <v>1</v>
    <v>Powered by Refinitiv</v>
    <v>0</v>
    <v>ADANI POWER LIMITED (XNSE:ADANIPOWER)</v>
    <v>2</v>
    <v>3</v>
    <v>Finance</v>
    <v>4</v>
    <v>166.9</v>
    <v>48.5</v>
    <v>1.1728000000000001</v>
    <v>-7.15</v>
    <v>-6.5030000000000004E-2</v>
    <v>INR</v>
    <v>Adani Power Limited is a holding company. The Company is engaged in providing electric power generation by coal-based thermal power plants and coal trading. Its business activity is undertaken at Mundra Thermal Power Plant of the Company in Gujarat and Thermal Power Plant of its subsidiaries at Tiroda (Maharashtra), at Kawai (Rajasthan) and at Udupi (Karnataka). It has approximately five power projects. The Company operates an aggregate of approximately 10,480 megawatts generation capacity comprising of over 4,620 megawatts at Mundra; approximately 3,300 megawatts at Tiroda; over 1,320 megawatts at Kawai; approximately 1,200 megawatts at Udupi, and over 40 megawatts (solar) at Kutch, Gujarat. It focuses to sell the power generated from these projects under a combination of long term Power Purchase Agreements and on merchant basis. Its subsidiaries include Adani Power Maharashtra Limited, Adani Power Rajasthan Limited, Udupi Power Corporation Limited and Adani Power Resources Limited.</v>
    <v>84</v>
    <v>National Stock Exchange of India</v>
    <v>XNSE</v>
    <v>XNSE</v>
    <v>3rd Floor, "Achalraj", Opp Mayor Bunglow,, Law Garden,, AHMEDABAD, GUJARAT, 380006 IN</v>
    <v>110</v>
    <v>Electrical Utilities &amp; IPPs</v>
    <v>Stock</v>
    <v>44585.469942129632</v>
    <v>283</v>
    <v>102</v>
    <v>424070400000</v>
    <v>ADANI POWER LIMITED</v>
    <v>ADANI POWER LIMITED</v>
    <v>110</v>
    <v>0</v>
    <v>109.95</v>
    <v>102.8</v>
    <v>3856939000</v>
    <v>ADANIPOWER</v>
    <v>ADANI POWER LIMITED (XNSE:ADANIPOWER)</v>
    <v>9542881</v>
    <v>1996</v>
  </rv>
  <rv s="2">
    <v>284</v>
  </rv>
  <rv s="0">
    <v>https://www.bing.com/financeapi/forcetrigger?t=ahgrc7&amp;q=XNSE%3aADANITRANS&amp;form=skydnc</v>
    <v>Learn more on Bing</v>
  </rv>
  <rv s="1">
    <v>en-US</v>
    <v>ahgrc7</v>
    <v>268435456</v>
    <v>1</v>
    <v>Powered by Refinitiv</v>
    <v>0</v>
    <v>ADANI TRANSMISSION LIMITED (XNSE:ADANITRANS)</v>
    <v>2</v>
    <v>3</v>
    <v>Finance</v>
    <v>4</v>
    <v>2141</v>
    <v>397.15</v>
    <v>2.0886999999999998</v>
    <v>-30.9</v>
    <v>-1.4951000000000001E-2</v>
    <v>INR</v>
    <v>Adani Transmission Limited is a holding company. The Company operates as a power transmission company. It is engaged in transmission of electric energy and trading of castor oil. It owns, operates and maintains approximately 5,050 circuit kilometers of transmission lines, ranging from 400 kilovolts to 765 kilovolts, with a total transformation capacity of over 12,000 megavolt ampere (MVA). The Company has four operational Transmission Systems that primarily serve the Northern and Western regions of India, and additional projects of approximately 1,700 circuit kilometers in Rajasthan, Chhattisgarh, Madhya Pradesh and Maharashtra under construction. Its projects under utilities include Mundra-Mohindergarh Transmission Line, Mundra-Dehgam Transmission Line and Tiroda-Warora Transmission Line. Its engineering, procurement and construction projects include Mundra-Zerda Transmission Line, Nalia-Bitta Transmission Line, Kawai-Chhabra Transmission Line and Shantigram-Transmission Network.</v>
    <v>5285</v>
    <v>National Stock Exchange of India</v>
    <v>XNSE</v>
    <v>XNSE</v>
    <v>Adani Corporate House, Shantigram, S G Highway,, AHMEDABAD, GUJARAT, 382421 IN</v>
    <v>2125</v>
    <v>Electrical Utilities &amp; IPPs</v>
    <v>Stock</v>
    <v>44585.469942129632</v>
    <v>286</v>
    <v>1963.5</v>
    <v>2273088000000</v>
    <v>ADANI TRANSMISSION LIMITED</v>
    <v>ADANI TRANSMISSION LIMITED</v>
    <v>2097</v>
    <v>169.42</v>
    <v>2066.8000000000002</v>
    <v>2035.9</v>
    <v>1099810000</v>
    <v>ADANITRANS</v>
    <v>ADANI TRANSMISSION LIMITED (XNSE:ADANITRANS)</v>
    <v>85918</v>
    <v>2013</v>
  </rv>
  <rv s="2">
    <v>287</v>
  </rv>
  <rv s="0">
    <v>https://www.bing.com/financeapi/forcetrigger?t=ahgrf2&amp;q=XNSE%3aADFFOODS&amp;form=skydnc</v>
    <v>Learn more on Bing</v>
  </rv>
  <rv s="1">
    <v>en-US</v>
    <v>ahgrf2</v>
    <v>268435456</v>
    <v>1</v>
    <v>Powered by Refinitiv</v>
    <v>0</v>
    <v>ADF FOODS LIMITED (XNSE:ADFFOODS)</v>
    <v>2</v>
    <v>3</v>
    <v>Finance</v>
    <v>4</v>
    <v>1094.7</v>
    <v>583.1</v>
    <v>1.38</v>
    <v>-6.95</v>
    <v>-8.0479999999999996E-3</v>
    <v>INR</v>
    <v>ADF Foods Limited is a holding company. The Company is engaged in the business of Meal Accompliments, Can Food &amp; Ready to eat and Frozen Foods. The Company is engaged mainly in the business of manufacturing and exporting food products, such as pickles, chutneys, ready to eat items, paste and sauces, frozen foods and spices. It offers products in various brands, such as ASHOKA, SOUL, TRULY INDIAN, NATE'S, PJ'S ORGANICS, AEROPLANE and CAMEL. Its product categories include PONK; CHUTNEYS WITH OLIVE OIL, such as Garlic Chutney, Mint Chutney and Tamarind Chutney; FROZEN KATHI ROLLS, such as Matar Paneer Kathi Roll, Potato Paneer Schezwan Kathi Roll and Paneer Biryani Kathi Roll; MANGO CHUTNEYS, such as Sweet Mango Chutney, Mango Ginger Chutney and Hot Mango Chutney; FROZEN PARATHAS, such as Bhatura Paratha, Aloo Palak Paratha and Ajwain Paratha; FROZEN VEGETABLES, such as Val Papdi, Val Lilva and Tindora Cut, and PUNJABI SAMOSAS, such as Punjabi Samosas (No Onion No Garlic).</v>
    <v>301</v>
    <v>National Stock Exchange of India</v>
    <v>XNSE</v>
    <v>XNSE</v>
    <v>Marathon Innova B2 - G01 on the Ground floor, Opp. Peninsula Corporate Park G.K. Road, Lower Parel, MUMBAI, MAHARASHTRA, 400013 IN</v>
    <v>875</v>
    <v>Food &amp; Tobacco</v>
    <v>Stock</v>
    <v>44585.469942129632</v>
    <v>289</v>
    <v>826</v>
    <v>17291620000</v>
    <v>ADF FOODS LIMITED</v>
    <v>ADF FOODS LIMITED</v>
    <v>855.3</v>
    <v>32.950000000000003</v>
    <v>863.6</v>
    <v>856.65</v>
    <v>20022720</v>
    <v>ADFFOODS</v>
    <v>ADF FOODS LIMITED (XNSE:ADFFOODS)</v>
    <v>24986</v>
    <v>1990</v>
  </rv>
  <rv s="2">
    <v>290</v>
  </rv>
  <rv s="0">
    <v>https://www.bing.com/financeapi/forcetrigger?t=ahgrkr&amp;q=XNSE%3aINCREDIBLE&amp;form=skydnc</v>
    <v>Learn more on Bing</v>
  </rv>
  <rv s="1">
    <v>en-US</v>
    <v>ahgrkr</v>
    <v>268435456</v>
    <v>1</v>
    <v>Powered by Refinitiv</v>
    <v>0</v>
    <v>INCREDIBLE INDUSTRIES LIMITED (XNSE:INCREDIBLE)</v>
    <v>2</v>
    <v>3</v>
    <v>Finance</v>
    <v>4</v>
    <v>44</v>
    <v>17.7</v>
    <v>2.254</v>
    <v>-0.85</v>
    <v>-3.0303E-2</v>
    <v>INR</v>
    <v>Incredible Industries Ltd, formerly Adhunik Industries Limited, is an India-based company, which is engaged in the business of iron and steel products. The Company produces the thermo mechanical treatment (tmt) bars in Kolkata. The Company manufactures rolled products such as TMT Bars, Rounds and Wire Rods. The Company's manufacturing facilities include a rolling mill with capacity of approximately 1,70,000 million tons per annum (MTPA) at Raturia Industrial Area, Angadpur, Durgapur, West Bengal. Its wind mill of approximately 1.50 megawatts (MW) capacity at Dhule, Maharashtra.</v>
    <v>197</v>
    <v>National Stock Exchange of India</v>
    <v>XNSE</v>
    <v>XNSE</v>
    <v>Lansdowne Towers, 2/1A, Sarat Bose Road, KOLKATA, WEST BENGAL, 700020 IN</v>
    <v>28.8</v>
    <v>Metals &amp; Mining</v>
    <v>Stock</v>
    <v>44585.469953703701</v>
    <v>292</v>
    <v>27</v>
    <v>1311723000</v>
    <v>INCREDIBLE INDUSTRIES LIMITED</v>
    <v>INCREDIBLE INDUSTRIES LIMITED</v>
    <v>28.8</v>
    <v>47.91</v>
    <v>28.05</v>
    <v>27.2</v>
    <v>46763750</v>
    <v>INCREDIBLE</v>
    <v>INCREDIBLE INDUSTRIES LIMITED (XNSE:INCREDIBLE)</v>
    <v>15415</v>
    <v>1979</v>
  </rv>
  <rv s="2">
    <v>293</v>
  </rv>
  <rv s="0">
    <v>https://www.bing.com/financeapi/forcetrigger?t=bwbudm&amp;q=XNSE%3aADL&amp;form=skydnc</v>
    <v>Learn more on Bing</v>
  </rv>
  <rv s="10">
    <v>en-US</v>
    <v>bwbudm</v>
    <v>268435456</v>
    <v>1</v>
    <v>Powered by Refinitiv</v>
    <v>20</v>
    <v>ARCHIDPLY DECOR LIMITED (XNSE:ADL)</v>
    <v>2</v>
    <v>21</v>
    <v>Finance</v>
    <v>4</v>
    <v>60.8</v>
    <v>24.8</v>
    <v>0.1</v>
    <v>1.799E-3</v>
    <v>INR</v>
    <v>Archidply Decor Ltd is a manufacturer of softwood veneer and plywood. The Company is located in Rudrapur, India.</v>
    <v>National Stock Exchange of India</v>
    <v>XNSE</v>
    <v>XNSE</v>
    <v>Integrated Industrial Estate, Sidcul, Pant Nagar, Plot No.7, Sector - 9, Rudrapur, UTTARANCHAL, 263153 IN</v>
    <v>55.8</v>
    <v>Stock</v>
    <v>44585.469942129632</v>
    <v>295</v>
    <v>52.9</v>
    <v>ARCHIDPLY DECOR LIMITED</v>
    <v>ARCHIDPLY DECOR LIMITED</v>
    <v>55.6</v>
    <v>0</v>
    <v>55.6</v>
    <v>55.7</v>
    <v>ADL</v>
    <v>ARCHIDPLY DECOR LIMITED (XNSE:ADL)</v>
    <v>2049</v>
  </rv>
  <rv s="2">
    <v>296</v>
  </rv>
  <rv s="0">
    <v>https://www.bing.com/financeapi/forcetrigger?t=ahgrqh&amp;q=XNSE%3aADORWELD&amp;form=skydnc</v>
    <v>Learn more on Bing</v>
  </rv>
  <rv s="1">
    <v>en-US</v>
    <v>ahgrqh</v>
    <v>268435456</v>
    <v>1</v>
    <v>Powered by Refinitiv</v>
    <v>0</v>
    <v>ADOR WELDING LIMITED (XNSE:ADORWELD)</v>
    <v>2</v>
    <v>3</v>
    <v>Finance</v>
    <v>4</v>
    <v>880.2</v>
    <v>264</v>
    <v>1.1183000000000001</v>
    <v>-24.75</v>
    <v>-3.3568000000000001E-2</v>
    <v>INR</v>
    <v>Ador Welding Limited, formerly Advani-Oerlikon Limited, is engaged in the manufacture of manual metal arc welding/brazing electrodes, continuous welding electrodes, arc welding/braze welding fluxes, and welding and cutting equipment and accessories. The Company operates through two segments: Consumables, and Equipment and Project Engineering Business. The Consumables segment includes products and services related to electrodes, wires, agency items related to consumables from Silvassa, Raipur and Chennai Plant. The Equipment and Project Engineering Business includes equipment, spares, cutting products and agency items related to equipment and cutting products; design, engineering, procurement and commissioning of flares, incinerators, furnaces from Chinchwad Plant, and sale of products and services in relation to Ador Welding Academy Private Limited. Its products include CHAMP T400, CHAMPTIG 300P, CHAMPMIG 400, CHAMPMULTI 400, CHAMPCUT 100, CHAMPTIG 400P and CHAMPPULSE 500.</v>
    <v>519</v>
    <v>National Stock Exchange of India</v>
    <v>XNSE</v>
    <v>XNSE</v>
    <v>Ador House, 6, K. Dubash Marg, Fort, MUMBAI, MAHARASHTRA, 400001 IN</v>
    <v>747</v>
    <v>Machinery, Equipment &amp; Components</v>
    <v>Stock</v>
    <v>44585.469942129632</v>
    <v>298</v>
    <v>691.1</v>
    <v>10026150000</v>
    <v>ADOR WELDING LIMITED</v>
    <v>ADOR WELDING LIMITED</v>
    <v>747</v>
    <v>59.75</v>
    <v>737.3</v>
    <v>712.55</v>
    <v>13598470</v>
    <v>ADORWELD</v>
    <v>ADOR WELDING LIMITED (XNSE:ADORWELD)</v>
    <v>20527</v>
    <v>1951</v>
  </rv>
  <rv s="2">
    <v>299</v>
  </rv>
  <rv s="0">
    <v>https://www.bing.com/financeapi/forcetrigger?t=azpom7&amp;q=XNSE%3aADROITINFO&amp;form=skydnc</v>
    <v>Learn more on Bing</v>
  </rv>
  <rv s="1">
    <v>en-US</v>
    <v>azpom7</v>
    <v>268435456</v>
    <v>1</v>
    <v>Powered by Refinitiv</v>
    <v>0</v>
    <v>ADROIT INFOTECH LIMITED (XNSE:ADROITINFO)</v>
    <v>2</v>
    <v>3</v>
    <v>Finance</v>
    <v>4</v>
    <v>16.55</v>
    <v>7.15</v>
    <v>0.88990000000000002</v>
    <v>-0.7</v>
    <v>-4.9645000000000002E-2</v>
    <v>INR</v>
    <v>Adroit Infotech Limited, formerly Sphere Global Services Limited, is a systems, applications, products (SAP) company. The Company’s service offerings include migration to high-performance analytic appliance (HANA), SAP HANA, and SAP suite HANA; conventional SAP enterprise resource planning central component (ECC), implementation, re-implementation, rollouts, module extenuations, support and maintenance, and upgrades and migrations; S/4 HANA enterprise management, FIORI apps, analytics, business object. SAP HANA is an in-memory data platform. S/4HANA is SAP’s real-time enterprise resource management suite for digital business. The Company’s solution offerings include Pre-Configured solutions and industry vehicles. Its Pre-Configured solutions is a business management software solution with built-in support.</v>
    <v>14195</v>
    <v>National Stock Exchange of India</v>
    <v>XNSE</v>
    <v>XNSE</v>
    <v>Plot No - 7A, MLA Colony,, Road No. 12, Banjara Hills,, PUNE, MAHARASHTRA, 500034 IN</v>
    <v>13.5</v>
    <v>Software &amp; IT Services</v>
    <v>Stock</v>
    <v>44585.469942129632</v>
    <v>301</v>
    <v>13.4</v>
    <v>257569900</v>
    <v>ADROIT INFOTECH LIMITED</v>
    <v>ADROIT INFOTECH LIMITED</v>
    <v>13.5</v>
    <v>437.89</v>
    <v>14.1</v>
    <v>13.4</v>
    <v>18267370</v>
    <v>ADROITINFO</v>
    <v>ADROIT INFOTECH LIMITED (XNSE:ADROITINFO)</v>
    <v>2978</v>
    <v>1990</v>
  </rv>
  <rv s="2">
    <v>302</v>
  </rv>
  <rv s="0">
    <v>https://www.bing.com/financeapi/forcetrigger?t=ahgrtc&amp;q=XNSE%3aADSL&amp;form=skydnc</v>
    <v>Learn more on Bing</v>
  </rv>
  <rv s="1">
    <v>en-US</v>
    <v>ahgrtc</v>
    <v>268435456</v>
    <v>1</v>
    <v>Powered by Refinitiv</v>
    <v>0</v>
    <v>ALLIED DIGITAL SERVICES LIMITED (XNSE:ADSL)</v>
    <v>2</v>
    <v>3</v>
    <v>Finance</v>
    <v>4</v>
    <v>174.5</v>
    <v>35.15</v>
    <v>1.0828</v>
    <v>-7.65</v>
    <v>-4.9869999999999998E-2</v>
    <v>INR</v>
    <v>Allied Digital Services Limited is a comprehensive information technology (IT) services and solutions company. The Company is also engaged in software publishing, consultancy and supply, maintenance and repair of office, accounting and computing machinery. The Company operates in two segments: Enterprise Computing based Solutions and Infrastructure based Management Solutions. The Company is a global IT transformation architect, which is engaged in designing, developing, deploying and delivering IT infrastructure services in India, the United States, Australia, Europe and the Middle East Asia. It has six key faces of offerings named as ADiCube, including ADInfra offering, ADiUser offering, ADiTaaS ITSM platform, ADiCloud offering, ADiApps offering and ADiInsight offering. The Company also offers a range of IT and consultancy services, including end user IT support, IT asset lifecycle, enterprise applications and integrated solutions.</v>
    <v>2230</v>
    <v>National Stock Exchange of India</v>
    <v>XNSE</v>
    <v>XNSE</v>
    <v>Allied Digital house, Sector 1, MIDC,, Millennium Business Park, MUMBAI, MAHARASHTRA, 400710 IN</v>
    <v>154</v>
    <v>Software &amp; IT Services</v>
    <v>Stock</v>
    <v>44585.469942129632</v>
    <v>304</v>
    <v>145.75</v>
    <v>8315128000</v>
    <v>ALLIED DIGITAL SERVICES LIMITED</v>
    <v>ALLIED DIGITAL SERVICES LIMITED</v>
    <v>149</v>
    <v>16.12</v>
    <v>153.4</v>
    <v>145.75</v>
    <v>54205530</v>
    <v>ADSL</v>
    <v>ALLIED DIGITAL SERVICES LIMITED (XNSE:ADSL)</v>
    <v>181826</v>
    <v>1995</v>
  </rv>
  <rv s="2">
    <v>305</v>
  </rv>
  <rv s="0">
    <v>https://www.bing.com/financeapi/forcetrigger?t=ahgrw7&amp;q=XNSE%3aADVANIHOTR&amp;form=skydnc</v>
    <v>Learn more on Bing</v>
  </rv>
  <rv s="1">
    <v>en-US</v>
    <v>ahgrw7</v>
    <v>268435456</v>
    <v>1</v>
    <v>Powered by Refinitiv</v>
    <v>0</v>
    <v>ADVANI HOTELS AND RESORTS (INDIA) LIMITED (XNSE:ADVANIHOTR)</v>
    <v>2</v>
    <v>3</v>
    <v>Finance</v>
    <v>4</v>
    <v>97.9</v>
    <v>44.5</v>
    <v>1.4698</v>
    <v>-1</v>
    <v>-1.2453000000000001E-2</v>
    <v>INR</v>
    <v>Advani Hotels &amp; Resorts (India) Ltd. is engaged in the hotel business. The Company is engaged in short-term accommodation activities, and restaurant and mobile food service activities. The Company is engaged in owning and operating the five star deluxe resort Ramada Caravela Beach Resort in Goa. The Ramada Caravela Beach Resort is located at Colva Beach at Varca, Goa. The Ramada Caravela Beach Resort consists of approximately 200 rooms. The Company offers nine-hole golf course and an Ayurveda center. The Company offers garden view rooms, pool/ocean view rooms, oceanfront view rooms, deluxe suites, family villa and presidential villa. The Company operates Lanai &amp; Cafe Cascada, which is a coffee shop; Beach Shack, which offers seafood, kebabs and Goan cuisine; Carnaval, which offers Pan Asian cuisine; Castaway; Sunset Bar; Island Bar; Atrium Bar; Saturday's', and in-room dining menu, which consists of a range of local, Indian and international cuisine.</v>
    <v>183</v>
    <v>National Stock Exchange of India</v>
    <v>XNSE</v>
    <v>XNSE</v>
    <v>18A &amp; 18B,, Jolly Maker Chambers - II, Nariman Point, MUMBAI, MAHARASHTRA, 400021 IN</v>
    <v>82.3</v>
    <v>Hotels &amp; Entertainment Services</v>
    <v>Stock</v>
    <v>44585.469942129632</v>
    <v>307</v>
    <v>78.45</v>
    <v>3711406000</v>
    <v>ADVANI HOTELS AND RESORTS (INDIA) LIMITED</v>
    <v>ADVANI HOTELS AND RESORTS (INDIA) LIMITED</v>
    <v>81.599999999999994</v>
    <v>0</v>
    <v>80.3</v>
    <v>79.3</v>
    <v>46219250</v>
    <v>ADVANIHOTR</v>
    <v>ADVANI HOTELS AND RESORTS (INDIA) LIMITED (XNSE:ADVANIHOTR)</v>
    <v>26704</v>
    <v>1987</v>
  </rv>
  <rv s="2">
    <v>308</v>
  </rv>
  <rv s="0">
    <v>https://www.bing.com/financeapi/forcetrigger?t=ahgrz2&amp;q=XNSE%3aADVENZYMES&amp;form=skydnc</v>
    <v>Learn more on Bing</v>
  </rv>
  <rv s="1">
    <v>en-US</v>
    <v>ahgrz2</v>
    <v>268435456</v>
    <v>1</v>
    <v>Powered by Refinitiv</v>
    <v>0</v>
    <v>ADVANCED ENZYME TECHNOLOGIES LIMITED (XNSE:ADVENZYMES)</v>
    <v>2</v>
    <v>3</v>
    <v>Finance</v>
    <v>4</v>
    <v>503.7</v>
    <v>300.45</v>
    <v>0.67730000000000001</v>
    <v>-11.05</v>
    <v>-3.4574000000000001E-2</v>
    <v>INR</v>
    <v>Advanced Enzyme Technologies Limited is engaged in business of manufacturing and sale of enzymes. The Company's geographical segments include Within India and Outside India. It provides solutions to industries, such as human healthcare and nutrition, animal nutrition, baking, fruit and vegetable processing, brewing and malting, grain processing, protein modification, dairy processing, natural extraction, textile processing, leather processing, paper and pulp processing, biofuels, biomass processing and biocatalysts. It offers products and solutions for human nutrition, which include serratiopeptidase, fungal lactase, fungal lipase and papain; animal nutrition, which include DigeGrain X, DigeGrain XL and DigeGrain M; food processing, including dairy and cheese processing and yeast processing; non-food processing, including textiles processing, leather and bio-fuels, and oils and fats processing, including oil extraction, oil refining fish oil processing, biodiesel and oleochemicals.</v>
    <v>327</v>
    <v>National Stock Exchange of India</v>
    <v>XNSE</v>
    <v>XNSE</v>
    <v>5th Floor, 'A' wing, Sun Magnetica, LIC Service Road, Louiswadi, THANE, MAHARASHTRA, 400604 IN</v>
    <v>318.8</v>
    <v>Chemicals</v>
    <v>Stock</v>
    <v>44585.469942129632</v>
    <v>310</v>
    <v>300.45</v>
    <v>35728550000</v>
    <v>ADVANCED ENZYME TECHNOLOGIES LIMITED</v>
    <v>ADVANCED ENZYME TECHNOLOGIES LIMITED</v>
    <v>317</v>
    <v>25.05</v>
    <v>319.60000000000002</v>
    <v>308.55</v>
    <v>111791500</v>
    <v>ADVENZYMES</v>
    <v>ADVANCED ENZYME TECHNOLOGIES LIMITED (XNSE:ADVENZYMES)</v>
    <v>142569</v>
    <v>1989</v>
  </rv>
  <rv s="2">
    <v>311</v>
  </rv>
  <rv s="0">
    <v>https://www.bing.com/financeapi/forcetrigger?t=ahgs2w&amp;q=XNSE%3aAEGISCHEM&amp;form=skydnc</v>
    <v>Learn more on Bing</v>
  </rv>
  <rv s="1">
    <v>en-US</v>
    <v>ahgs2w</v>
    <v>268435456</v>
    <v>1</v>
    <v>Powered by Refinitiv</v>
    <v>0</v>
    <v>AEGIS LOGISTICS LIMITED (XNSE:AEGISCHEM)</v>
    <v>2</v>
    <v>3</v>
    <v>Finance</v>
    <v>4</v>
    <v>387.9</v>
    <v>191.75</v>
    <v>0.88590000000000002</v>
    <v>-15.1</v>
    <v>-7.0021E-2</v>
    <v>INR</v>
    <v>Aegis Logistics Limited is a holding company, which is engaged in providing logistics and supply chain services to the oil, gas and chemical industry. The Company is engaged in the sale of liquefied petroleum gas (LPG), wholesale of solid, liquid and gaseous fuels and related products, and storage and warehousing of products, such as general merchandise warehouses and warehousing of furniture, automobiles, gas and oil, chemicals and textiles. Its segments include Liquid Terminal Division and Gas Terminal Division. The Liquid Terminal Division undertakes storage and terminaling facility of oil and chemical products. Its Gas Terminal Division relates to imports, storage and distribution of petroleum products, such as LPG and propane. It markets LPG packed in cylinders, which are used for domestic, commercial and industrial applications. It operates a network of filling plants, distribution points and dealers under the Aegis Puregas brand.</v>
    <v>443</v>
    <v>National Stock Exchange of India</v>
    <v>XNSE</v>
    <v>XNSE</v>
    <v>1202, Tower B, Peninsula Business Park,, G.K Marg, MUMBAI, MAHARASHTRA, 400013 IN</v>
    <v>215</v>
    <v>Oil &amp; Gas Related Equipment and Services</v>
    <v>Stock</v>
    <v>44585.469942129632</v>
    <v>313</v>
    <v>199</v>
    <v>75693150000</v>
    <v>AEGIS LOGISTICS LIMITED</v>
    <v>AEGIS LOGISTICS LIMITED</v>
    <v>211.15</v>
    <v>25.31</v>
    <v>215.65</v>
    <v>200.55</v>
    <v>351000000</v>
    <v>AEGISCHEM</v>
    <v>AEGIS LOGISTICS LIMITED (XNSE:AEGISCHEM)</v>
    <v>876049</v>
    <v>1956</v>
  </rv>
  <rv s="2">
    <v>314</v>
  </rv>
  <rv s="0">
    <v>https://www.bing.com/financeapi/forcetrigger?t=br7hhw&amp;q=XNSE%3aAFFLE&amp;form=skydnc</v>
    <v>Learn more on Bing</v>
  </rv>
  <rv s="5">
    <v>en-US</v>
    <v>br7hhw</v>
    <v>268435456</v>
    <v>1</v>
    <v>Powered by Refinitiv</v>
    <v>9</v>
    <v>AFFLE (INDIA) LIMITED (XNSE:AFFLE)</v>
    <v>2</v>
    <v>10</v>
    <v>Finance</v>
    <v>4</v>
    <v>1511</v>
    <v>705.41</v>
    <v>-135.35</v>
    <v>-9.8143999999999995E-2</v>
    <v>INR</v>
    <v>Affle (India) Limited is an India-based global technology company. It offers consumer intelligence platform that delivers consumer recommendations and conversions through relevant mobile advertising for brands and business to consumer (B2C) companies globally. Its consumer platform primarily provides services, such as new consumer conversions, retargeting existing consumers, taking them closer to transactions; and an online to offline (O2O) platform that converts online consumer engagement into measurable in-store walk-ins. It also provides end-to-end solutions for enterprises to enhance their engagement with mobile users, such as developing Apps, enabling offline to online commerce for offline businesses with e-commerce aspirations and providing enterprise grade data analytics for online and offline companies. Its user acquisition and engagement solutions help apps, businesses and brands to discover their customers.</v>
    <v>385</v>
    <v>National Stock Exchange of India</v>
    <v>XNSE</v>
    <v>XNSE</v>
    <v>601-612,, 6th Tower C, JMD Megapoli, GURGAON, HARYANA, 122018 IN</v>
    <v>1370</v>
    <v>Media &amp; Publishing</v>
    <v>Stock</v>
    <v>44585.469942129632</v>
    <v>316</v>
    <v>1220</v>
    <v>183766500000</v>
    <v>AFFLE (INDIA) LIMITED</v>
    <v>AFFLE (INDIA) LIMITED</v>
    <v>1366</v>
    <v>103.47</v>
    <v>1379.1</v>
    <v>1243.75</v>
    <v>133251100</v>
    <v>AFFLE</v>
    <v>AFFLE (INDIA) LIMITED (XNSE:AFFLE)</v>
    <v>1212053</v>
    <v>1994</v>
  </rv>
  <rv s="2">
    <v>317</v>
  </rv>
  <rv s="0">
    <v>https://www.bing.com/financeapi/forcetrigger?t=ahgya2&amp;q=XNSE%3aARVIND&amp;form=skydnc</v>
    <v>Learn more on Bing</v>
  </rv>
  <rv s="1">
    <v>en-US</v>
    <v>ahgya2</v>
    <v>268435456</v>
    <v>1</v>
    <v>Powered by Refinitiv</v>
    <v>0</v>
    <v>ARVIND LIMITED (XNSE:ARVIND)</v>
    <v>2</v>
    <v>3</v>
    <v>Finance</v>
    <v>4</v>
    <v>157.65</v>
    <v>48.35</v>
    <v>1.5271999999999999</v>
    <v>-9.25</v>
    <v>-6.7616999999999997E-2</v>
    <v>INR</v>
    <v>Arvind Limited is a textile company. The Company's principal products/services are finished fabrics and garments. Its segments are Textiles; Brands and Retail; Real Estate, and Others. The Textiles segment includes fabric, yarn and garments. The Brands and Retail segment includes retailing of branded garments, apparels and fabrics. The Real Estate segment includes real estate development. The Others segment includes electronics, technical textile, construction, e-commerce and project activity. It also manufactures cotton shirting, denim, knits and bottom weights (Khakis) fabrics, and jeans and shirts garments. The Company, through its subsidiary, Arvind Lifestyle Brands Limited, markets branded apparel and licenses international brands in India. Its brands portfolio includes international brands, such as Arrow, US Polo, Izod, Elle and Cherokee. It also operates MEGAMART apparel value retail stores. It also has presence in telecom business directly and through joint venture companies.</v>
    <v>24774</v>
    <v>National Stock Exchange of India</v>
    <v>XNSE</v>
    <v>XNSE</v>
    <v>Naroda Road, AHMEDABAD, GUJARAT, 380025 IN</v>
    <v>137.80000000000001</v>
    <v>Textiles &amp; Apparel</v>
    <v>Stock</v>
    <v>44585.469942129632</v>
    <v>319</v>
    <v>124.55</v>
    <v>35648140000</v>
    <v>ARVIND LIMITED</v>
    <v>ARVIND LIMITED</v>
    <v>137.80000000000001</v>
    <v>25.38</v>
    <v>136.80000000000001</v>
    <v>127.55</v>
    <v>260585800</v>
    <v>ARVIND</v>
    <v>ARVIND LIMITED (XNSE:ARVIND)</v>
    <v>2206216</v>
    <v>1931</v>
  </rv>
  <rv s="2">
    <v>320</v>
  </rv>
  <rv s="0">
    <v>https://www.bing.com/financeapi/forcetrigger?t=ahgs8m&amp;q=XNSE%3aAGARIND&amp;form=skydnc</v>
    <v>Learn more on Bing</v>
  </rv>
  <rv s="1">
    <v>en-US</v>
    <v>ahgs8m</v>
    <v>268435456</v>
    <v>1</v>
    <v>Powered by Refinitiv</v>
    <v>0</v>
    <v>AGARWAL INDUSTRIAL CORPORATION LIMITED (XNSE:AGARIND)</v>
    <v>2</v>
    <v>3</v>
    <v>Finance</v>
    <v>4</v>
    <v>548.9</v>
    <v>124</v>
    <v>1.4730000000000001</v>
    <v>-39.25</v>
    <v>-7.4478000000000003E-2</v>
    <v>INR</v>
    <v>Agarwal Industrial Corporation Limited is principally engaged in the businesses of trading and manufacturing of petrochemicals, including bituminous and bituminous products, logistics of bitumen and liquid petroleum gas (LPG) and energy generation through windmills. The Company is engaged in the transportation and service center activities. Its segments include Petrochemicals (Bituminous Products), Transportation and Windmill. The Company manufactures various products, which include paving grade bitumen, industrial grade bitumen, bitumen emulsions for road construction, crumb rubber modified bitumen (CRMB), polymer modified bitumen (PMB), byproducts/waterproofing materials, bitufelt (type 3 grade 1) and bituminous expansion jointing boards. The Company's windmills are located in Rajasthan and Maharashtra. Bituminex Cochin Pvt.Ltd. is the Company's subsidiary, which is also involved in manufacturing and trading of bituminous products.</v>
    <v>53</v>
    <v>National Stock Exchange of India</v>
    <v>XNSE</v>
    <v>XNSE</v>
    <v>201/202 Eastern Court,, Sion Trombay Road,, Chembur, MUMBAI, MAHARASHTRA, 400071 IN</v>
    <v>530</v>
    <v>Chemicals</v>
    <v>Stock</v>
    <v>44585.469942129632</v>
    <v>322</v>
    <v>476.25</v>
    <v>6961032000</v>
    <v>AGARWAL INDUSTRIAL CORPORATION LIMITED</v>
    <v>AGARWAL INDUSTRIAL CORPORATION LIMITED</v>
    <v>526.54999999999995</v>
    <v>10.57</v>
    <v>527</v>
    <v>487.75</v>
    <v>13208790</v>
    <v>AGARIND</v>
    <v>AGARWAL INDUSTRIAL CORPORATION LIMITED (XNSE:AGARIND)</v>
    <v>73143</v>
    <v>1995</v>
  </rv>
  <rv s="2">
    <v>323</v>
  </rv>
  <rv s="0">
    <v>https://www.bing.com/financeapi/forcetrigger?t=ahgsbh&amp;q=XNSE%3aBBOX&amp;form=skydnc</v>
    <v>Learn more on Bing</v>
  </rv>
  <rv s="1">
    <v>en-US</v>
    <v>ahgsbh</v>
    <v>268435456</v>
    <v>1</v>
    <v>Powered by Refinitiv</v>
    <v>0</v>
    <v>BLACK BOX LIMITED (XNSE:BBOX)</v>
    <v>2</v>
    <v>3</v>
    <v>Finance</v>
    <v>4</v>
    <v>1750</v>
    <v>715.35</v>
    <v>1.0125</v>
    <v>-63.7</v>
    <v>-6.9356000000000001E-2</v>
    <v>INR</v>
    <v>Black Box Limited, formerly AGC Networks Limited, is a global solutions integration company. The Company operates as a go-to technology integrator to architect, deploy, manage and secure information technology (IT) environment through customized solutions and services to advance users businesses. Its portfolio consists of Unified Communications (UC), Data Center &amp; Edge IT, Cyber Security (CYBER-i), Digital Transformation &amp; Applications including Simple Edge and Technology Product Solutions (TPS) from the portfolio of Black Box Corporation. Its UC solutions suite comprises Internet Protocol (IP) Communications, Collaboration and Multimedia Integration. Its Data Center &amp; Edge IT brand provides hyper converged infrastructure, private cloud, software defined networking and mobility by securing and reinforcing infrastructure to enhance network performance. The Company offers tailored solutions through delivery of customer support services.</v>
    <v>381</v>
    <v>National Stock Exchange of India</v>
    <v>XNSE</v>
    <v>XNSE</v>
    <v>247, Udyog Vihar, Phase IV, Gurgaon, GURGAON, HARYANA, 122015 IN</v>
    <v>927.6</v>
    <v>Software &amp; IT Services</v>
    <v>Stock</v>
    <v>44585.469942129632</v>
    <v>325</v>
    <v>830.1</v>
    <v>30136960000</v>
    <v>BLACK BOX LIMITED</v>
    <v>BLACK BOX LIMITED</v>
    <v>918.45</v>
    <v>44.6</v>
    <v>918.45</v>
    <v>854.75</v>
    <v>32812850</v>
    <v>BBOX</v>
    <v>BLACK BOX LIMITED (XNSE:BBOX)</v>
    <v>8605</v>
    <v>1986</v>
  </rv>
  <rv s="2">
    <v>326</v>
  </rv>
  <rv s="0">
    <v>https://www.bing.com/financeapi/forcetrigger?t=ahgsh7&amp;q=XNSE%3aAGRITECH&amp;form=skydnc</v>
    <v>Learn more on Bing</v>
  </rv>
  <rv s="3">
    <v>en-US</v>
    <v>ahgsh7</v>
    <v>268435456</v>
    <v>1</v>
    <v>Powered by Refinitiv</v>
    <v>5</v>
    <v>AGRI-TECH (INDIA) LIMITED (XNSE:AGRITECH)</v>
    <v>2</v>
    <v>6</v>
    <v>Finance</v>
    <v>4</v>
    <v>77.900000000000006</v>
    <v>30.05</v>
    <v>1.5613999999999999</v>
    <v>-3.15</v>
    <v>-4.8799000000000002E-2</v>
    <v>INR</v>
    <v>Agri-Tech (India) Limited is an India-based company, which is engaged in the business of horticulture.</v>
    <v>National Stock Exchange of India</v>
    <v>XNSE</v>
    <v>XNSE</v>
    <v>1, Chateau Windsor,, 86 Veer Nariman Road,, Churchgate,, MUMBAI, MAHARASHTRA, 400020 IN</v>
    <v>64.3</v>
    <v>Food &amp; Tobacco</v>
    <v>Stock</v>
    <v>44585.469942129632</v>
    <v>328</v>
    <v>61.35</v>
    <v>383427000</v>
    <v>AGRI-TECH (INDIA) LIMITED</v>
    <v>AGRI-TECH (INDIA) LIMITED</v>
    <v>64.3</v>
    <v>0</v>
    <v>64.55</v>
    <v>61.4</v>
    <v>5940000</v>
    <v>AGRITECH</v>
    <v>AGRI-TECH (INDIA) LIMITED (XNSE:AGRITECH)</v>
    <v>6093</v>
    <v>1993</v>
  </rv>
  <rv s="2">
    <v>329</v>
  </rv>
  <rv s="0">
    <v>https://www.bing.com/financeapi/forcetrigger?t=ahgsk2&amp;q=XNSE%3aAGROPHOS&amp;form=skydnc</v>
    <v>Learn more on Bing</v>
  </rv>
  <rv s="1">
    <v>en-US</v>
    <v>ahgsk2</v>
    <v>268435456</v>
    <v>1</v>
    <v>Powered by Refinitiv</v>
    <v>0</v>
    <v>AGRO PHOS (INDIA) LIMITED (XNSE:AGROPHOS)</v>
    <v>2</v>
    <v>3</v>
    <v>Finance</v>
    <v>4</v>
    <v>34.299999999999997</v>
    <v>10.45</v>
    <v>2.6880000000000002</v>
    <v>-1.2</v>
    <v>-4.9382999999999996E-2</v>
    <v>INR</v>
    <v>Agro Phos (India) Limited is engaged in the manufacturing of fertilizers. The Company operates as a processor, supplier, marketer and exporter of a range of fertilizers. It manufactures fertilizers, such as Single Super Phosphate (SSP), Nitrogen Phosphate and Potassium (NPK), Zinc Sulfate, Organic manure and Calcium Sulfate (commonly known as soil conditioner or gypsum). The Company also undertakes trading of Diammonium Phosphate (DAP), Urea, Ammonium Sulfate and other fertilizers depending upon the demand of the customer. The Company sells SSP under the Brand name, Smriddhi; NPK under brand names, Smriddhi and Swaraj, and zinc sulfate and calcium sulfate under the brand name, Ratna. The Company operates over two manufacturing facilities situated at 13 A/2, Industrial Area, A.B. Road, Dewas, Madhya Pradesh, and 135A-138A, Industrial Area, Meghnagar, Jhabua, Madhya Pradesh. It also operates an in-house testing laboratory to test the products as per quality standards.</v>
    <v>51</v>
    <v>National Stock Exchange of India</v>
    <v>XNSE</v>
    <v>XNSE</v>
    <v>M-87, Trade Centre, 18, South Tokoganj, Trade Centre, INDORE, MADHYA PRADESH, 452001 IN</v>
    <v>24.05</v>
    <v>Chemicals</v>
    <v>Stock</v>
    <v>44585.469942129632</v>
    <v>331</v>
    <v>23.1</v>
    <v>492661000</v>
    <v>AGRO PHOS (INDIA) LIMITED</v>
    <v>AGRO PHOS (INDIA) LIMITED</v>
    <v>24</v>
    <v>13.41</v>
    <v>24.3</v>
    <v>23.1</v>
    <v>20274110</v>
    <v>AGROPHOS</v>
    <v>AGRO PHOS (INDIA) LIMITED (XNSE:AGROPHOS)</v>
    <v>51001</v>
    <v>2002</v>
  </rv>
  <rv s="2">
    <v>332</v>
  </rv>
  <rv s="0">
    <v>https://www.bing.com/financeapi/forcetrigger?t=bju4kr&amp;q=XNSE%3aAHLADA&amp;form=skydnc</v>
    <v>Learn more on Bing</v>
  </rv>
  <rv s="3">
    <v>en-US</v>
    <v>bju4kr</v>
    <v>268435456</v>
    <v>1</v>
    <v>Powered by Refinitiv</v>
    <v>5</v>
    <v>AHLADA ENGINEERS LIMITED (XNSE:AHLADA)</v>
    <v>2</v>
    <v>6</v>
    <v>Finance</v>
    <v>4</v>
    <v>248</v>
    <v>61.15</v>
    <v>0.83089999999999997</v>
    <v>-6.4</v>
    <v>-4.8484999999999993E-2</v>
    <v>INR</v>
    <v>Ahlada Engineers Limited is an India-based company that manufactures steel doors and windows. The Company is engaged in manufacturing steel doors, wood grain doors, mesh doors, fire rated doors, acoustic doors, lead lined doors, scientific doors, steel frame windows, casement windows, and glazed fixed windows. It offers its window and door products for several industrial, commercial, and residential purposes. The Company also manufactures cleanroom equipment that includes wall partitions, ceilings, garment cubicles, air showers, bio-safety cabinets, de-dusting booths. It also manufactures clean room furniture such as tool carts, tablets, compartments, shelves, serving carts, containers, samplers, ladders, stairs, material collectors, stools, industrial sinks, drain traps, and wire baskets. The Company's manufacturing units are located in Hyderabad.</v>
    <v>National Stock Exchange of India</v>
    <v>XNSE</v>
    <v>XNSE</v>
    <v>Sy No. 62/A &amp; 67, Tech Mahindra Road,,, Bahadurpally Village,, Dundigal (Gandimaisamma) Mandal,, MEDCHAL, ANDHRA PRADESH, 500043 IN</v>
    <v>137.94999999999999</v>
    <v>Homebuilding &amp; Construction Supplies</v>
    <v>Stock</v>
    <v>44585.469942129632</v>
    <v>334</v>
    <v>119.2</v>
    <v>1705572000</v>
    <v>AHLADA ENGINEERS LIMITED</v>
    <v>AHLADA ENGINEERS LIMITED</v>
    <v>137.94999999999999</v>
    <v>15.81</v>
    <v>132</v>
    <v>125.6</v>
    <v>12921000</v>
    <v>AHLADA</v>
    <v>AHLADA ENGINEERS LIMITED (XNSE:AHLADA)</v>
    <v>30361</v>
    <v>2005</v>
  </rv>
  <rv s="2">
    <v>335</v>
  </rv>
  <rv s="0">
    <v>https://www.bing.com/financeapi/forcetrigger?t=ahgsmw&amp;q=XNSE%3aAHLEAST&amp;form=skydnc</v>
    <v>Learn more on Bing</v>
  </rv>
  <rv s="1">
    <v>en-US</v>
    <v>ahgsmw</v>
    <v>268435456</v>
    <v>1</v>
    <v>Powered by Refinitiv</v>
    <v>0</v>
    <v>Asian Hotels (East) Limited (XNSE:AHLEAST)</v>
    <v>2</v>
    <v>3</v>
    <v>Finance</v>
    <v>4</v>
    <v>223</v>
    <v>140</v>
    <v>1.0978000000000001</v>
    <v>-9.8000000000000007</v>
    <v>-5.0580999999999994E-2</v>
    <v>INR</v>
    <v>Asian Hotels (East) Limited is engaged in the hotel business through Hyatt Regency Kolkata, a five-star hotel situated in the city of Kolkata. The Company operates through the hoteliering segment. The Company's subsidiaries include GJS Hotels Ltd. and Regency Convention Centre and Hotels Limited. Robust Hotels Private Limited is the step-down subsidiary of the Company, which is held by the GJS Hotels Limited. The Company operates in India.</v>
    <v>192</v>
    <v>National Stock Exchange of India</v>
    <v>XNSE</v>
    <v>XNSE</v>
    <v>Hyatt Regency Kolkata, JA-1, Sector-III, Salt Lake City, KOLKATA, WEST BENGAL, 700098 IN</v>
    <v>195.6</v>
    <v>Hotels &amp; Entertainment Services</v>
    <v>Stock</v>
    <v>44585.469942129632</v>
    <v>337</v>
    <v>182</v>
    <v>2233511000</v>
    <v>Asian Hotels (East) Limited</v>
    <v>Asian Hotels (East) Limited</v>
    <v>195.6</v>
    <v>0</v>
    <v>193.75</v>
    <v>183.95</v>
    <v>11527800</v>
    <v>AHLEAST</v>
    <v>Asian Hotels (East) Limited (XNSE:AHLEAST)</v>
    <v>6154</v>
    <v>2007</v>
  </rv>
  <rv s="2">
    <v>338</v>
  </rv>
  <rv s="0">
    <v>https://www.bing.com/financeapi/forcetrigger?t=ahgspr&amp;q=XNSE%3aAHLUCONT&amp;form=skydnc</v>
    <v>Learn more on Bing</v>
  </rv>
  <rv s="1">
    <v>en-US</v>
    <v>ahgspr</v>
    <v>268435456</v>
    <v>1</v>
    <v>Powered by Refinitiv</v>
    <v>0</v>
    <v>AHLUWALIA CONTRACTS (INDIA) LIMITED (XNSE:AHLUCONT)</v>
    <v>2</v>
    <v>3</v>
    <v>Finance</v>
    <v>4</v>
    <v>540.45000000000005</v>
    <v>262.05</v>
    <v>1.0463</v>
    <v>-9.75</v>
    <v>-2.4152E-2</v>
    <v>INR</v>
    <v>Ahluwalia Contracts (India) Limited is an India-based integrated construction company. The Company's project portfolio encompasses projects across residential and commercial complexes, hotels, institutional buildings, hospitals and corporate offices, information technology (IT) parks and industrial complexes, metro station and depot, power plants and automated car parking lot, among others. The Company's projects include hotel projects, such as Hotel Renaissance and ITC Gardenia Five Star Hotel; hospital projects, such as BPS Mahila Vishwavidyalaya, Tata Medical Centre and Fortis Super Specialties Hospital; commercial/office projects, such as District Court Complex, Caparo International Centre and The Republic of Singapore High Commission; residential projects, such as Lotus Boulevard Group Housing, Pearl Housing and 795 Mass Housing, and educational institutions, such as Indian Institute of Corporate Affairs, Indraprastha Institute of Information Technology and IIT Campus Mandi.</v>
    <v>2093</v>
    <v>National Stock Exchange of India</v>
    <v>XNSE</v>
    <v>XNSE</v>
    <v>A-177,, Okhla Industrial Area, Phase-I, New Delhi, NEW DELHI, DELHI, 110020 IN</v>
    <v>403.8</v>
    <v>Construction &amp; Engineering</v>
    <v>Stock</v>
    <v>44585.469942129632</v>
    <v>340</v>
    <v>380</v>
    <v>27042880000</v>
    <v>AHLUWALIA CONTRACTS (INDIA) LIMITED</v>
    <v>AHLUWALIA CONTRACTS (INDIA) LIMITED</v>
    <v>403.7</v>
    <v>22.11</v>
    <v>403.7</v>
    <v>393.95</v>
    <v>66987560</v>
    <v>AHLUCONT</v>
    <v>AHLUWALIA CONTRACTS (INDIA) LIMITED (XNSE:AHLUCONT)</v>
    <v>19232</v>
    <v>1979</v>
  </rv>
  <rv s="2">
    <v>341</v>
  </rv>
  <rv s="0">
    <v>https://www.bing.com/financeapi/forcetrigger?t=ahgssm&amp;q=XNSE%3aAHLWEST&amp;form=skydnc</v>
    <v>Learn more on Bing</v>
  </rv>
  <rv s="1">
    <v>en-US</v>
    <v>ahgssm</v>
    <v>268435456</v>
    <v>1</v>
    <v>Powered by Refinitiv</v>
    <v>0</v>
    <v>ASIAN HOTELS (WEST) LIMITED (XNSE:AHLWEST)</v>
    <v>2</v>
    <v>3</v>
    <v>Finance</v>
    <v>4</v>
    <v>319.39999999999998</v>
    <v>180.35</v>
    <v>0.50880000000000003</v>
    <v>-9.4499999999999993</v>
    <v>-4.9789E-2</v>
    <v>INR</v>
    <v>Asian Hotels (West) Limited is a holding company, which is engaged in the hotel business. The Company's properties include Hotel Hyatt Regency, Mumbai and JW Marriott Hotel New Delhi Aerocity. The Company's property offers rooms, such as deluxe room, terrace room, club room, executive suite, king suite and presidential suite; spa, which offers ayurvedic treatments, body scrub, eye treatments, facials, foot bath, hair and scalp treatments, and makeup services; dining, which offers buffet breakfast, continental breakfast and hot breakfast; fitness, such as swimming and cardiovascular equipment, and wedding halls. Its property also offers rooms, such as regency club guest rooms and presidential suite; activities, such as club prana spa, fitness center and a squash court; dining, such as lounge, bar, bakery and glasshouse; meetings and event halls, such as wedding gala, conference facilities, banqueting concepts and catering, and spa.</v>
    <v>422</v>
    <v>National Stock Exchange of India</v>
    <v>XNSE</v>
    <v>XNSE</v>
    <v>6th Floor, Aria Towers, JW Marriott, New Delhi Aero City,Asset Area 4, Hospitality District, Near IGI Airport, NEW DELHI, DELHI, 110037 IN</v>
    <v>184</v>
    <v>Hotels &amp; Entertainment Services</v>
    <v>Stock</v>
    <v>44585.484942129631</v>
    <v>343</v>
    <v>180.35</v>
    <v>2211400000</v>
    <v>ASIAN HOTELS (WEST) LIMITED</v>
    <v>ASIAN HOTELS (WEST) LIMITED</v>
    <v>184</v>
    <v>0</v>
    <v>189.8</v>
    <v>180.35</v>
    <v>11651210</v>
    <v>AHLWEST</v>
    <v>ASIAN HOTELS (WEST) LIMITED (XNSE:AHLWEST)</v>
    <v>76265</v>
    <v>2007</v>
  </rv>
  <rv s="2">
    <v>344</v>
  </rv>
  <rv s="0">
    <v>https://www.bing.com/financeapi/forcetrigger?t=ahgsvh&amp;q=XNSE%3aAIAENG&amp;form=skydnc</v>
    <v>Learn more on Bing</v>
  </rv>
  <rv s="1">
    <v>en-US</v>
    <v>ahgsvh</v>
    <v>268435456</v>
    <v>1</v>
    <v>Powered by Refinitiv</v>
    <v>0</v>
    <v>AIA ENGINEERING LIMITED (XNSE:AIAENG)</v>
    <v>2</v>
    <v>3</v>
    <v>Finance</v>
    <v>4</v>
    <v>2234</v>
    <v>1766</v>
    <v>0.6613</v>
    <v>-8.35</v>
    <v>-4.3969999999999999E-3</v>
    <v>INR</v>
    <v>AIA Engineering Limited manufactures and markets a range of high chromium consumable wear parts (mill internals). The Company employs alloy-casting process for manufacture of the products, which entails designing and choosing the high-chrome alloy composition in relation to the end application. The Company produces a range of high chrome mill internals, which are used as wear parts in the process of crushing/grinding in the cement, mining, utility, thermal power and aggregate industries. The Company's services include mill audits, turnkey installation and commissioning projects, stock assessment and management, and performance monitoring. The Company manufactures and supplies Grinding media, Shell liners and Diaphragms (partition wall, discharge diaphragms, drying chamber diaphragms and dopple rotator diaphragms) for tube mill applications. In addition to grinding media, it also provides shell liners for ball mills. The Company has its operations in approximately 120 countries.</v>
    <v>1285</v>
    <v>National Stock Exchange of India</v>
    <v>XNSE</v>
    <v>XNSE</v>
    <v>11-12, Sigma Corporates,B/h.HOF Showroom, Sindhubhavan Road, Bodakdev, AHMEDABAD, GUJARAT, 382410 IN</v>
    <v>1908.85</v>
    <v>Machinery, Equipment &amp; Components</v>
    <v>Stock</v>
    <v>44585.469942129632</v>
    <v>346</v>
    <v>1881.7</v>
    <v>179114400000</v>
    <v>AIA ENGINEERING LIMITED</v>
    <v>AIA ENGINEERING LIMITED</v>
    <v>1895</v>
    <v>30.89</v>
    <v>1899</v>
    <v>1890.65</v>
    <v>94320370</v>
    <v>AIAENG</v>
    <v>AIA ENGINEERING LIMITED (XNSE:AIAENG)</v>
    <v>15327</v>
    <v>1991</v>
  </rv>
  <rv s="2">
    <v>347</v>
  </rv>
  <rv s="0">
    <v>https://www.bing.com/financeapi/forcetrigger?t=ahgt52&amp;q=XNSE%3aAIRAN&amp;form=skydnc</v>
    <v>Learn more on Bing</v>
  </rv>
  <rv s="1">
    <v>en-US</v>
    <v>ahgt52</v>
    <v>268435456</v>
    <v>1</v>
    <v>Powered by Refinitiv</v>
    <v>0</v>
    <v>AIRAN LIMITED (XNSE:AIRAN)</v>
    <v>2</v>
    <v>3</v>
    <v>Finance</v>
    <v>4</v>
    <v>35.950000000000003</v>
    <v>15.05</v>
    <v>1.1919999999999999</v>
    <v>-1.05</v>
    <v>-4.3209999999999998E-2</v>
    <v>INR</v>
    <v>AIRAN Limited is an India-based company, which is engaged in multiple businesses, namely Information technology (IT) and Information Technology Enabled Services (ITeS). The Company focuses on businesses, including banking transaction processing services, document management services for telecommunication companies, Internet services provider, payment banks and records management. The Company is also involved in developing customized software applications, including modification in software application for its clients. The Company's services include cash management services (CMS), door step banking and pickup services, check truncation system (CTS) clearing processing, managing collection counters, account opening forms processing-banking, e-stamping certificate or e-registration fee collection, address verification and credit verification, contact center services, back office management and software development services.</v>
    <v>1405</v>
    <v>National Stock Exchange of India</v>
    <v>XNSE</v>
    <v>XNSE</v>
    <v>408, Kirtiman Complex, C.G. Road, AHMEDABAD, GUJARAT IN</v>
    <v>24.25</v>
    <v>Software &amp; IT Services</v>
    <v>Stock</v>
    <v>44585.469942129632</v>
    <v>349</v>
    <v>23.05</v>
    <v>3037986000</v>
    <v>AIRAN LIMITED</v>
    <v>AIRAN LIMITED</v>
    <v>24.25</v>
    <v>34.76</v>
    <v>24.3</v>
    <v>23.25</v>
    <v>125020000</v>
    <v>AIRAN</v>
    <v>AIRAN LIMITED (XNSE:AIRAN)</v>
    <v>429716</v>
    <v>1995</v>
  </rv>
  <rv s="2">
    <v>350</v>
  </rv>
  <rv s="0">
    <v>https://www.bing.com/financeapi/forcetrigger?t=ahgt7w&amp;q=XNSE%3aAJANTPHARM&amp;form=skydnc</v>
    <v>Learn more on Bing</v>
  </rv>
  <rv s="1">
    <v>en-US</v>
    <v>ahgt7w</v>
    <v>268435456</v>
    <v>1</v>
    <v>Powered by Refinitiv</v>
    <v>0</v>
    <v>AJANTA PHARMA LIMITED (XNSE:AJANTPHARM)</v>
    <v>2</v>
    <v>3</v>
    <v>Finance</v>
    <v>4</v>
    <v>2435</v>
    <v>1660</v>
    <v>0.2046</v>
    <v>-83.4</v>
    <v>-3.7670000000000002E-2</v>
    <v>INR</v>
    <v>Ajanta Pharma Limited is a holding company. The Company is a specialty pharmaceutical company engaged in developing, producing and marketing a range of branded and generic formulations. Its business includes branded generics in emerging markets of Asia and Africa, generics in the developed markets of the United States and Institutional sales. The branded generics business is spread in India and over 30 emerging countries across Africa, Commonwealth of Independent States (CIS), the Middle East and South East Asia. The Company serves a range of therapeutic segments, such as anti-biotic, anti-malarial, anti-diabetic, cardiology, gynecology, orthopedics, pediatric, respiratory and general health products. Ajanta has six formulations manufacturing facilities located in India and 1 in Mauritius. In addition, the Company also has an API manufacturing facility located at Waluj, India. The Company's subsidiaries include Ajanta Pharma (Mauritius) Ltd., and Ajanta Pharma USA Inc.</v>
    <v>7035</v>
    <v>National Stock Exchange of India</v>
    <v>XNSE</v>
    <v>XNSE</v>
    <v>Ajanta House,, Charkop, Kandivli West,, MUMBAI, MAHARASHTRA, 400067 IN</v>
    <v>2203.6999999999998</v>
    <v>Pharmaceuticals</v>
    <v>Stock</v>
    <v>44585.469942129632</v>
    <v>352</v>
    <v>2101</v>
    <v>191585900000</v>
    <v>AJANTA PHARMA LIMITED</v>
    <v>AJANTA PHARMA LIMITED</v>
    <v>2202</v>
    <v>27.19</v>
    <v>2213.9499999999998</v>
    <v>2130.5500000000002</v>
    <v>86535770</v>
    <v>AJANTPHARM</v>
    <v>AJANTA PHARMA LIMITED (XNSE:AJANTPHARM)</v>
    <v>33920</v>
    <v>1979</v>
  </rv>
  <rv s="2">
    <v>353</v>
  </rv>
  <rv s="0">
    <v>https://www.bing.com/financeapi/forcetrigger?t=ahgtar&amp;q=XNSE%3aAJMERA&amp;form=skydnc</v>
    <v>Learn more on Bing</v>
  </rv>
  <rv s="1">
    <v>en-US</v>
    <v>ahgtar</v>
    <v>268435456</v>
    <v>1</v>
    <v>Powered by Refinitiv</v>
    <v>0</v>
    <v>AJMERA REALTY &amp; INFRA INDIA LIMITED (XNSE:AJMERA)</v>
    <v>2</v>
    <v>3</v>
    <v>Finance</v>
    <v>4</v>
    <v>449.5</v>
    <v>98.4</v>
    <v>1.9115</v>
    <v>-21.5</v>
    <v>-4.9340000000000002E-2</v>
    <v>INR</v>
    <v>Ajmera Realty &amp; Infra India Limited is an India-based real estate company. The Company is principally engaged in real estate development of residential and commercial projects. The company has a presence in and around Mumbai, Pune, Ahmedabad and Bangalore, as well as an international project in Bahrain. The Company's projects include Ajmera Lugaano, Ajmera Nucleus, Ajmera I-Land, Ajmera Serene, Ajmera Sikova, Ajmera Stone Park, Ajmera Infinity, Ajmera Aeon, Ajmera Zeon, Ajmera Treon, Ajmera Summit, Ajmera Summit, Casa Vyoma, Ajmera annex and Ajmera villows.</v>
    <v>226</v>
    <v>National Stock Exchange of India</v>
    <v>XNSE</v>
    <v>XNSE</v>
    <v>Citimall, 2nd Floor,, Link Road, Andheri (W), MUMBAI, MAHARASHTRA, 400053 IN</v>
    <v>446</v>
    <v>Real Estate Operations</v>
    <v>Stock</v>
    <v>44585.469942129632</v>
    <v>355</v>
    <v>414</v>
    <v>15462530000</v>
    <v>AJMERA REALTY &amp; INFRA INDIA LIMITED</v>
    <v>AJMERA REALTY &amp; INFRA INDIA LIMITED</v>
    <v>444</v>
    <v>36.770000000000003</v>
    <v>435.75</v>
    <v>414.25</v>
    <v>35484880</v>
    <v>AJMERA</v>
    <v>AJMERA REALTY &amp; INFRA INDIA LIMITED (XNSE:AJMERA)</v>
    <v>138040</v>
    <v>1985</v>
  </rv>
  <rv s="2">
    <v>356</v>
  </rv>
  <rv s="0">
    <v>https://www.bing.com/financeapi/forcetrigger?t=ahgtdm&amp;q=XNSE%3aAKASH&amp;form=skydnc</v>
    <v>Learn more on Bing</v>
  </rv>
  <rv s="3">
    <v>en-US</v>
    <v>ahgtdm</v>
    <v>268435456</v>
    <v>1</v>
    <v>Powered by Refinitiv</v>
    <v>5</v>
    <v>AKASH INFRA-PROJECTS LIMITED (XNSE:AKASH)</v>
    <v>2</v>
    <v>6</v>
    <v>Finance</v>
    <v>4</v>
    <v>270.60000000000002</v>
    <v>146</v>
    <v>0.51939999999999997</v>
    <v>4.5999999999999996</v>
    <v>2.7163E-2</v>
    <v>INR</v>
    <v>Akash Infra Projects Ltd. is an India-based company, which is engaged in the construction of roads, buildings, minor bridges, culverts, dams and godowns. The Company’s services include road construction, hotels, mining, Petroleum, finance and real estate. The Company has bitumen material mix facilities, including hot mix batch and drum mix plants at seven locations in Gujarat, including Khoraj in Gandhinagar, Gyaspur in Ahmedabad, Dahegam in Gandhinagar and Derol in Himmatnagar, Khavad in Kadi Taluka, Bechharaji and Antrolivas in Talod Taluka. The Company has cement concrete paver manufacturing facilities at Khoraj and Dahegam. The Company has taken various construction of roads works with road and building department-Gandhinagar Gujarat, National Highways, Capital Project, Gandhinagar, Jilla Panchayat, Pradhan Mantri Gram Sadak Yojna, Ahmedabad Urban Development Authority, Ahmedabad Municipal Corporation and Other Corporation and Private Sectors Projects.</v>
    <v>National Stock Exchange of India</v>
    <v>XNSE</v>
    <v>XNSE</v>
    <v>2 Ground Floor Abhishek Complex, Opp. Hotel Haveli, Sector-11, GANDHINAGAR, GUJARAT, 382011 IN</v>
    <v>177.8</v>
    <v>Construction &amp; Engineering</v>
    <v>Stock</v>
    <v>44585.469942129632</v>
    <v>358</v>
    <v>160.9</v>
    <v>2855670000</v>
    <v>AKASH INFRA-PROJECTS LIMITED</v>
    <v>AKASH INFRA-PROJECTS LIMITED</v>
    <v>170.8</v>
    <v>167.23</v>
    <v>169.35</v>
    <v>173.95</v>
    <v>16862530</v>
    <v>AKASH</v>
    <v>AKASH INFRA-PROJECTS LIMITED (XNSE:AKASH)</v>
    <v>14548</v>
    <v>1999</v>
  </rv>
  <rv s="2">
    <v>359</v>
  </rv>
  <rv s="0">
    <v>https://www.bing.com/financeapi/forcetrigger?t=bju4nm&amp;q=XNSE%3aAKG&amp;form=skydnc</v>
    <v>Learn more on Bing</v>
  </rv>
  <rv s="11">
    <v>en-US</v>
    <v>bju4nm</v>
    <v>268435456</v>
    <v>1</v>
    <v>Powered by Refinitiv</v>
    <v>22</v>
    <v>AKG EXIM LIMITED (XNSE:AKG)</v>
    <v>2</v>
    <v>23</v>
    <v>Finance</v>
    <v>4</v>
    <v>112.7</v>
    <v>21</v>
    <v>-4.8499999999999996</v>
    <v>-9.9385000000000001E-2</v>
    <v>INR</v>
    <v>AKG Exim Limited is an India-based diversified merchant trading company. The Company is a merchandiser, distributor of products including Non-Basmati Rice, Metal Scrap, Aluminium scrap, Iron Scrap, Spices and Dry Fruits. The Company's subsidiaries include BKS Metalics Private Limited and Asri Trade Pte. Ltd.</v>
    <v>National Stock Exchange of India</v>
    <v>XNSE</v>
    <v>XNSE</v>
    <v>Unit No. 237, 02nd Floor, Tower-B,, Spazedge Tower, Sector-47, Sohna Road,, GURGAON, HARYANA, 122018 IN</v>
    <v>49.8</v>
    <v>Food &amp; Drug Retailing</v>
    <v>Stock</v>
    <v>44585.469942129632</v>
    <v>361</v>
    <v>43.95</v>
    <v>AKG EXIM LIMITED</v>
    <v>AKG EXIM LIMITED</v>
    <v>48.9</v>
    <v>0</v>
    <v>48.8</v>
    <v>43.95</v>
    <v>AKG</v>
    <v>AKG EXIM LIMITED (XNSE:AKG)</v>
    <v>26959</v>
    <v>2005</v>
  </rv>
  <rv s="2">
    <v>362</v>
  </rv>
  <rv s="0">
    <v>https://www.bing.com/financeapi/forcetrigger?t=ahgtgh&amp;q=XNSE%3aAKSHARCHEM&amp;form=skydnc</v>
    <v>Learn more on Bing</v>
  </rv>
  <rv s="1">
    <v>en-US</v>
    <v>ahgtgh</v>
    <v>268435456</v>
    <v>1</v>
    <v>Powered by Refinitiv</v>
    <v>0</v>
    <v>AKSHARCHEM (INDIA ) LIMITED (XNSE:AKSHARCHEM)</v>
    <v>2</v>
    <v>3</v>
    <v>Finance</v>
    <v>4</v>
    <v>613.70000000000005</v>
    <v>210</v>
    <v>1.3765000000000001</v>
    <v>-16.850000000000001</v>
    <v>-3.8558000000000002E-2</v>
    <v>INR</v>
    <v>AksharChem (India) Limited is an India-based company, which is engaged in the business of manufacturing and export of dyes and pigments. The Company's products include Vinyl Sulphone and copper phthalocyanine (CPC) Green. The Company's Vinyl Sulphone is the raw material for reactive dyes used in textile business. The Company's CPC Green is a raw material for the industries, such as printing inks, paints, rubber, plastics and leather. The Company exports its products to various locations, such as the Far East, Europe, South East Asia, North America and South America. The Company has operations in over 20 countries. The Company's plant is located at Mehsana, Gujarat. The Company's subsidiary is Akshar Pigments Private Limited.</v>
    <v>168</v>
    <v>National Stock Exchange of India</v>
    <v>XNSE</v>
    <v>XNSE</v>
    <v>166/169, Village Indrad , Kadi Kalol Road,, Mehsana Dist., MAHESANA, GUJARAT, 382715 IN</v>
    <v>436.9</v>
    <v>Chemicals</v>
    <v>Stock</v>
    <v>44585.469942129632</v>
    <v>364</v>
    <v>412.35</v>
    <v>3510464000</v>
    <v>AKSHARCHEM (INDIA ) LIMITED</v>
    <v>AKSHARCHEM (INDIA ) LIMITED</v>
    <v>436.9</v>
    <v>21.2</v>
    <v>437</v>
    <v>420.15</v>
    <v>8033100</v>
    <v>AKSHARCHEM</v>
    <v>AKSHARCHEM (INDIA ) LIMITED (XNSE:AKSHARCHEM)</v>
    <v>29972</v>
    <v>1989</v>
  </rv>
  <rv s="2">
    <v>365</v>
  </rv>
  <rv s="0">
    <v>https://www.bing.com/financeapi/forcetrigger?t=ahgtjc&amp;q=XNSE%3aAKSHOPTFBR&amp;form=skydnc</v>
    <v>Learn more on Bing</v>
  </rv>
  <rv s="1">
    <v>en-US</v>
    <v>ahgtjc</v>
    <v>268435456</v>
    <v>1</v>
    <v>Powered by Refinitiv</v>
    <v>0</v>
    <v>AKSH OPTIFIBRE LIMITED (XNSE:AKSHOPTFBR)</v>
    <v>2</v>
    <v>3</v>
    <v>Finance</v>
    <v>4</v>
    <v>15.8</v>
    <v>5.3</v>
    <v>2.0880999999999998</v>
    <v>-0.7</v>
    <v>-4.947E-2</v>
    <v>INR</v>
    <v>Aksh Optifibre Limited is engaged in the manufacturing and selling of optical fiber, optical fiber cable; fiber reinforced plastic rods and impregnated glass roving reinforcement. The Company's segments include Manufacturing, Services and Trading of goods. It caters to both domestic and international markets. It provides e-governance services, fiber-to-the-home (FTTH) and Internet Protocol television (IPTV) services in North India. It offers services, including iControl, which is built upon an optical fiber network system; 1 Stop Aksh, which provides e-governance solutions to the public; FTTH, which includes delivery of telephony, packet data and video to the home through a single bi-directional fiber optic strand, and turnkey projects, which provides turnkey solutions. Its products include single mode and multi-mode optical fiber cables; Smartcore Duct Cable; Smartcore Aerial Cable and teleglass water blocking yarn, among others. It also trades in telecom and electronic items.</v>
    <v>170</v>
    <v>National Stock Exchange of India</v>
    <v>XNSE</v>
    <v>XNSE</v>
    <v>A-32, 2nd floor, Mohan Cooperative Industrial Estate,, Mathura Road,, NEW DELHI, DELHI, 110044 IN</v>
    <v>13.8</v>
    <v>Communications &amp; Networking</v>
    <v>Stock</v>
    <v>44585.469942129632</v>
    <v>367</v>
    <v>13.45</v>
    <v>2302176000</v>
    <v>AKSH OPTIFIBRE LIMITED</v>
    <v>AKSH OPTIFIBRE LIMITED</v>
    <v>13.7</v>
    <v>0</v>
    <v>14.15</v>
    <v>13.45</v>
    <v>162698000</v>
    <v>AKSHOPTFBR</v>
    <v>AKSH OPTIFIBRE LIMITED (XNSE:AKSHOPTFBR)</v>
    <v>472915</v>
    <v>1986</v>
  </rv>
  <rv s="2">
    <v>368</v>
  </rv>
  <rv s="0">
    <v>https://www.bing.com/financeapi/forcetrigger?t=ahgtm7&amp;q=XNSE%3aAKZOINDIA&amp;form=skydnc</v>
    <v>Learn more on Bing</v>
  </rv>
  <rv s="1">
    <v>en-US</v>
    <v>ahgtm7</v>
    <v>268435456</v>
    <v>1</v>
    <v>Powered by Refinitiv</v>
    <v>0</v>
    <v>Akzo Nobel India Limited (XNSE:AKZOINDIA)</v>
    <v>2</v>
    <v>3</v>
    <v>Finance</v>
    <v>4</v>
    <v>2530</v>
    <v>1940</v>
    <v>0.2208</v>
    <v>-25.2</v>
    <v>-1.2789999999999999E-2</v>
    <v>INR</v>
    <v>Akzo Nobel India Limited is engaged in manufacturing of paints, varnishes, enamels or lacquers, organic and inorganic chemical compounds. The Company operates through two segments: Coatings and Others. Coatings segment consists of decorative, automotive and industrial paints, and related activities. Others segment consists of chemicals and polymers. The Company manufactures and markets a range of coatings covering decorative paints; performance coatings; marine coatings; protective coatings; metal coatings; powder coatings; specialty coatings; vehicle refinishes, and specialty chemicals. The Company provides solutions to the industries and sectors, including oil and gas; infrastructure, such as airports and stadia; power; construction; mining, and minerals. The Company's portfolio includes brands, such as Dulux, Sikkens, Butanox, Elotex, International and Interpon. It has over six plants, which are located at Telangana, Karnataka, Madhya Pradesh, Punjab and Maharashtra.</v>
    <v>1436</v>
    <v>National Stock Exchange of India</v>
    <v>XNSE</v>
    <v>XNSE</v>
    <v>9th Floor, Magnum Towers, Golf Course Extension Road, Sector 58, GURGAON, HARYANA, 122011 IN</v>
    <v>1979.85</v>
    <v>Chemicals</v>
    <v>Stock</v>
    <v>44585.469942129632</v>
    <v>370</v>
    <v>1940</v>
    <v>89728080000</v>
    <v>Akzo Nobel India Limited</v>
    <v>Akzo Nobel India Limited</v>
    <v>1970.3</v>
    <v>30.6</v>
    <v>1970.3</v>
    <v>1945.1</v>
    <v>45540310</v>
    <v>AKZOINDIA</v>
    <v>Akzo Nobel India Limited (XNSE:AKZOINDIA)</v>
    <v>11771</v>
    <v>1954</v>
  </rv>
  <rv s="2">
    <v>371</v>
  </rv>
  <rv s="0">
    <v>https://www.bing.com/financeapi/forcetrigger?t=ahgtp2&amp;q=XNSE%3aALANKIT&amp;form=skydnc</v>
    <v>Learn more on Bing</v>
  </rv>
  <rv s="1">
    <v>en-US</v>
    <v>ahgtp2</v>
    <v>268435456</v>
    <v>1</v>
    <v>Powered by Refinitiv</v>
    <v>0</v>
    <v>Alankit Limited (XNSE:ALANKIT)</v>
    <v>2</v>
    <v>3</v>
    <v>Finance</v>
    <v>4</v>
    <v>27.2</v>
    <v>12.65</v>
    <v>1.5505</v>
    <v>-1.1499999999999999</v>
    <v>-6.3014000000000001E-2</v>
    <v>INR</v>
    <v>Alankit Limited is an India-based company engaged in the business of e-governance and sale of e-governance products. The Company operates through two business segments: E-Governance and Financial Activities. It provides services, such as acceptance of permanent account number (PAN) applications, acceptance of change in PAN particulars, acceptance of e-tax deducted at source/e-tax collected at source returns in electronic mode from corporate and non-corporate assesses, digitization of paper returns filed with Income Tax Department. It is also providing services to policyholders as National Insurance Repository (NIR). It is providing services of National Skills Registry. It is offering services for establishing and managing the Paper to Follow (P2F) process as a business associate of NSDL Database Management Ltd. (NSDL). It is also in the business of manpower outsourcing, data digitization and scanning. It also distributes light-emitting diode (LED) bulbs among various states of India.</v>
    <v>2650</v>
    <v>National Stock Exchange of India</v>
    <v>XNSE</v>
    <v>XNSE</v>
    <v>42/E, Jhandewalan Extension,, NEW DELHI, DELHI, 110055 IN</v>
    <v>18.25</v>
    <v>Software &amp; IT Services</v>
    <v>Stock</v>
    <v>44585.469942129632</v>
    <v>373</v>
    <v>16.75</v>
    <v>2608985000</v>
    <v>Alankit Limited</v>
    <v>Alankit Limited</v>
    <v>18.2</v>
    <v>25.84</v>
    <v>18.25</v>
    <v>17.100000000000001</v>
    <v>142958100</v>
    <v>ALANKIT</v>
    <v>Alankit Limited (XNSE:ALANKIT)</v>
    <v>750392</v>
    <v>1989</v>
  </rv>
  <rv s="2">
    <v>374</v>
  </rv>
  <rv s="0">
    <v>https://www.bing.com/financeapi/forcetrigger?t=ahgtrw&amp;q=XNSE%3aALBERTDAVD&amp;form=skydnc</v>
    <v>Learn more on Bing</v>
  </rv>
  <rv s="1">
    <v>en-US</v>
    <v>ahgtrw</v>
    <v>268435456</v>
    <v>1</v>
    <v>Powered by Refinitiv</v>
    <v>0</v>
    <v>ALBERT DAVID LTD (XNSE:ALBERTDAVD)</v>
    <v>2</v>
    <v>3</v>
    <v>Finance</v>
    <v>4</v>
    <v>739</v>
    <v>374</v>
    <v>0.85009999999999997</v>
    <v>-26.35</v>
    <v>-3.8448000000000003E-2</v>
    <v>INR</v>
    <v>Albert David Limited is an India-based company engaged in the manufacturing and trading of pharmaceuticals. The Company's plants are located at Gupta Lane, Kolkata; Meerut Road, Industrial Area, Ghaziabad, and New Industrial Area No.2, Mandideep.</v>
    <v>1360</v>
    <v>National Stock Exchange of India</v>
    <v>XNSE</v>
    <v>XNSE</v>
    <v>D Block, 3rd Floor,, Gillander House 8, Netaji Subhas Road, KOLKATA, WEST BENGAL, 700001 IN</v>
    <v>689</v>
    <v>Pharmaceuticals</v>
    <v>Stock</v>
    <v>44585.469942129632</v>
    <v>376</v>
    <v>645.20000000000005</v>
    <v>3911404000</v>
    <v>ALBERT DAVID LTD</v>
    <v>ALBERT DAVID LTD</v>
    <v>688</v>
    <v>10.71</v>
    <v>685.35</v>
    <v>659</v>
    <v>5707160</v>
    <v>ALBERTDAVD</v>
    <v>ALBERT DAVID LTD (XNSE:ALBERTDAVD)</v>
    <v>22368</v>
    <v>1938</v>
  </rv>
  <rv s="2">
    <v>377</v>
  </rv>
  <rv s="0">
    <v>https://www.bing.com/financeapi/forcetrigger?t=ahgu1h&amp;q=XNSE%3aALEMBICLTD&amp;form=skydnc</v>
    <v>Learn more on Bing</v>
  </rv>
  <rv s="1">
    <v>en-US</v>
    <v>ahgu1h</v>
    <v>268435456</v>
    <v>1</v>
    <v>Powered by Refinitiv</v>
    <v>0</v>
    <v>ALEMBIC LIMITED (XNSE:ALEMBICLTD)</v>
    <v>2</v>
    <v>3</v>
    <v>Finance</v>
    <v>4</v>
    <v>143.30000000000001</v>
    <v>90.35</v>
    <v>1.3743000000000001</v>
    <v>-4.3</v>
    <v>-4.1727E-2</v>
    <v>INR</v>
    <v>Alembic Limited is engaged in the business of pharmaceuticals, real estate and power assets. The Company's segments include API and Real Estate. The Company's pharmaceuticals business is engaged in manufacturing and marketing of fermentation and chemistry-based active pharmaceuticals ingredients (API). It is also engaged in research and development activity at Vadodara. The Company's Real Estate business is engaged in the construction of residential and commercial real estate projects and project management and marketing consultancy. The Company is also involved in commercial properties on lease basis to various tenants. The Company is engaged in power generation through co-generation, which includes co-generation plants of approximately 10 megawatts, and Wind Power, which includes Windmills of approximately five megawatts. Its plant locations include Alembic Road, Vadodara; Wind Mills at village Ukharla/Trambak, Bhavnagar, Gujarat, and Construction projects at Chhani, Vadodara.</v>
    <v>319</v>
    <v>National Stock Exchange of India</v>
    <v>XNSE</v>
    <v>XNSE</v>
    <v>Alembic Road, VADODARA, GUJARAT, 390003 IN</v>
    <v>103.7</v>
    <v>Pharmaceuticals</v>
    <v>Stock</v>
    <v>44585.469942129632</v>
    <v>379</v>
    <v>98.4</v>
    <v>26461370000</v>
    <v>ALEMBIC LIMITED</v>
    <v>ALEMBIC LIMITED</v>
    <v>103</v>
    <v>8.1</v>
    <v>103.05</v>
    <v>98.75</v>
    <v>256781800</v>
    <v>ALEMBICLTD</v>
    <v>ALEMBIC LIMITED (XNSE:ALEMBICLTD)</v>
    <v>220625</v>
    <v>1907</v>
  </rv>
  <rv s="2">
    <v>380</v>
  </rv>
  <rv s="0">
    <v>https://www.bing.com/financeapi/forcetrigger?t=ahgu4c&amp;q=XNSE%3aALICON&amp;form=skydnc</v>
    <v>Learn more on Bing</v>
  </rv>
  <rv s="1">
    <v>en-US</v>
    <v>ahgu4c</v>
    <v>268435456</v>
    <v>1</v>
    <v>Powered by Refinitiv</v>
    <v>0</v>
    <v>ALICON CASTALLOY LIMITED (XNSE:ALICON)</v>
    <v>2</v>
    <v>3</v>
    <v>Finance</v>
    <v>4</v>
    <v>998.75</v>
    <v>384.3</v>
    <v>1.4758</v>
    <v>-43.4</v>
    <v>-5.4176000000000002E-2</v>
    <v>INR</v>
    <v>Alicon Castalloy Limited is an India-based supplier of light alloy casting solutions. The Company, along with its subsidiaries, is engaged in designing, engineering, casting, machining and assembly, painting and surface treatment of aluminum components. The Company primarily manufactures aluminum alloy die castings mainly used in automotive segment of the industry in India. The Company offers auto components, such as cylinder heads, engine and transmission brackets, cac tanks, bridge fork top, intake manifold, swing arm and other components, and non-auto components, such as agricultural components, aero and marine components, locomotive components, infrastructure components, energy components, defense components, and medical and health components. The Company's plants are located at Village Shikrapur, Taluka Shirur, Pune, Maharashtra; Chinchwad, Pune; Village Binola, Haryana, and Zarnovica, Slovakia. The Company's tool rooms manufacture approximately 20 tools a month.</v>
    <v>820</v>
    <v>National Stock Exchange of India</v>
    <v>XNSE</v>
    <v>XNSE</v>
    <v>Gat No.1426,, Shikrapur, Taluka - Shirpur,, PUNE, MAHARASHTRA, 412208 IN</v>
    <v>805.15</v>
    <v>Automobiles &amp; Auto Parts</v>
    <v>Stock</v>
    <v>44585.469942129632</v>
    <v>382</v>
    <v>750</v>
    <v>12907200000</v>
    <v>ALICON CASTALLOY LIMITED</v>
    <v>ALICON CASTALLOY LIMITED</v>
    <v>800</v>
    <v>31.62</v>
    <v>801.1</v>
    <v>757.7</v>
    <v>16111840</v>
    <v>ALICON</v>
    <v>ALICON CASTALLOY LIMITED (XNSE:ALICON)</v>
    <v>16063</v>
    <v>1990</v>
  </rv>
  <rv s="2">
    <v>383</v>
  </rv>
  <rv s="0">
    <v>https://www.bing.com/financeapi/forcetrigger?t=ahgu77&amp;q=XNSE%3aALKALI&amp;form=skydnc</v>
    <v>Learn more on Bing</v>
  </rv>
  <rv s="1">
    <v>en-US</v>
    <v>ahgu77</v>
    <v>268435456</v>
    <v>1</v>
    <v>Powered by Refinitiv</v>
    <v>0</v>
    <v>ALKALI METALS LTD. (XNSE:ALKALI)</v>
    <v>2</v>
    <v>3</v>
    <v>Finance</v>
    <v>4</v>
    <v>144</v>
    <v>45.75</v>
    <v>1.5152000000000001</v>
    <v>-6.45</v>
    <v>-4.9787999999999999E-2</v>
    <v>INR</v>
    <v>Alkali Metals Limited is engaged in the business activities of manufacture of bulk drug, intermediaries, such as organic and inorganic chemical, and fine chemicals. The Company's products include Sodium Derivatives, Pyridine Derivatives and Fine Chemicals. Its geographical segments include Domestic and Export. It manufactures a range of products, including Alkali Metal Derivatives, Tetrazoles and Cyclic Compounds. The Company manufactures its products under three categories: Sodium derivatives Pyridine derivatives and Fine chemicals. Its products in these categories include amides, hydrides, alkoxides, azides, tetrazoles, pyridine compounds, cyclic compounds, drug and pharmaceutical intermediates, and specialty fine chemicals. The Company manufactures its products on bulk and regular basis, on campaign basis and also on contract manufacturing basis. The Company has three manufacturing facilities, of which two are located in Hyderabad and a facility in Vishakhapatnam.</v>
    <v>537</v>
    <v>National Stock Exchange of India</v>
    <v>XNSE</v>
    <v>XNSE</v>
    <v>Plot B-5, Block III, Industrial Dev. Area, Uppal,, HYDERABAD, TELANGANA, 500039 IN</v>
    <v>123.1</v>
    <v>Chemicals</v>
    <v>Stock</v>
    <v>44585.469942129632</v>
    <v>385</v>
    <v>123.1</v>
    <v>1319144000</v>
    <v>ALKALI METALS LTD.</v>
    <v>ALKALI METALS LTD.</v>
    <v>123.1</v>
    <v>62.89</v>
    <v>129.55000000000001</v>
    <v>123.1</v>
    <v>10182510</v>
    <v>ALKALI</v>
    <v>ALKALI METALS LTD. (XNSE:ALKALI)</v>
    <v>6689</v>
    <v>1968</v>
  </rv>
  <rv s="2">
    <v>386</v>
  </rv>
  <rv s="0">
    <v>https://www.bing.com/financeapi/forcetrigger?t=ahgua2&amp;q=XNSE%3aALKEM&amp;form=skydnc</v>
    <v>Learn more on Bing</v>
  </rv>
  <rv s="1">
    <v>en-US</v>
    <v>ahgua2</v>
    <v>268435456</v>
    <v>1</v>
    <v>Powered by Refinitiv</v>
    <v>0</v>
    <v>ALKEM LABORATORIES LIMITED (XNSE:ALKEM)</v>
    <v>2</v>
    <v>3</v>
    <v>Finance</v>
    <v>4</v>
    <v>4070</v>
    <v>2540.0500000000002</v>
    <v>0.55020000000000002</v>
    <v>-49.9</v>
    <v>-1.4054000000000001E-2</v>
    <v>INR</v>
    <v>Alkem Laboratories Limited is a pharmaceutical company. The Company is engaged in the development, manufacture and sale of pharmaceutical and neutraceutical products. The Company operates through two segments: pharmaceutical and investing. The Company produces generics, generic drugs, active pharmaceutical ingredients (APIs) and neutraceuticals, which it markets in India and approximately 50 countries internationally, primarily the United States. The Company offers various products, such as CLAVAM 375, CLAVAM BID DRY SYRUP, CLAVAM INJ 300MG, FREEAIR NASAL SPRAY, PAN 40MG INJECTION (VIAL), PAN/40MG TABLETS, PROWEL DRY SYRUP (30ML), TAXCLAV 100 DT TABLETS, SATROGYL O DRY SYRUP, XONE/500MG VAIL, MEROSURE KIT 500, MEROSURE 500 MG and ZADONASE, among others. The Company has approximately 16 manufacturing facilities, of which 14 manufacturing facilities are at geographically diversified locations in India and two in the United States.</v>
    <v>15357</v>
    <v>National Stock Exchange of India</v>
    <v>XNSE</v>
    <v>XNSE</v>
    <v>Almac House, Senapati Bapat Marg, MUMBAI, MAHARASHTRA, 400013 IN</v>
    <v>3574.95</v>
    <v>Pharmaceuticals</v>
    <v>Stock</v>
    <v>44585.469942129632</v>
    <v>388</v>
    <v>3430</v>
    <v>424539400000</v>
    <v>ALKEM LABORATORIES LIMITED</v>
    <v>ALKEM LABORATORIES LIMITED</v>
    <v>3570</v>
    <v>24.92</v>
    <v>3550.7</v>
    <v>3500.8</v>
    <v>119565000</v>
    <v>ALKEM</v>
    <v>ALKEM LABORATORIES LIMITED (XNSE:ALKEM)</v>
    <v>126469</v>
    <v>1973</v>
  </rv>
  <rv s="2">
    <v>389</v>
  </rv>
  <rv s="0">
    <v>https://www.bing.com/financeapi/forcetrigger?t=ahgucw&amp;q=XNSE%3aALKYLAMINE&amp;form=skydnc</v>
    <v>Learn more on Bing</v>
  </rv>
  <rv s="1">
    <v>en-US</v>
    <v>ahgucw</v>
    <v>268435456</v>
    <v>1</v>
    <v>Powered by Refinitiv</v>
    <v>0</v>
    <v>ALKYL AMINES CHEMICALS LIMITED (XNSE:ALKYLAMINE)</v>
    <v>2</v>
    <v>3</v>
    <v>Finance</v>
    <v>4</v>
    <v>4749</v>
    <v>1864.4</v>
    <v>1.1606000000000001</v>
    <v>-178.45</v>
    <v>-5.1089000000000002E-2</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3485</v>
    <v>Chemicals</v>
    <v>Stock</v>
    <v>44585.469942129632</v>
    <v>391</v>
    <v>3267</v>
    <v>178391000000</v>
    <v>ALKYL AMINES CHEMICALS LIMITED</v>
    <v>ALKYL AMINES CHEMICALS LIMITED</v>
    <v>3485</v>
    <v>70.150000000000006</v>
    <v>3492.9</v>
    <v>3314.45</v>
    <v>51072450</v>
    <v>ALKYLAMINE</v>
    <v>ALKYL AMINES CHEMICALS LIMITED (XNSE:ALKYLAMINE)</v>
    <v>87163</v>
    <v>1979</v>
  </rv>
  <rv s="2">
    <v>392</v>
  </rv>
  <rv s="0">
    <v>https://www.bing.com/financeapi/forcetrigger?t=ahgufr&amp;q=XNSE%3aALLCARGO&amp;form=skydnc</v>
    <v>Learn more on Bing</v>
  </rv>
  <rv s="1">
    <v>en-US</v>
    <v>ahgufr</v>
    <v>268435456</v>
    <v>1</v>
    <v>Powered by Refinitiv</v>
    <v>0</v>
    <v>ALLCARGO LOGISTICS LIMITED (XNSE:ALLCARGO)</v>
    <v>2</v>
    <v>3</v>
    <v>Finance</v>
    <v>4</v>
    <v>412</v>
    <v>120.5</v>
    <v>1.3775999999999999</v>
    <v>-30.5</v>
    <v>-8.7568000000000007E-2</v>
    <v>INR</v>
    <v>Allcargo Logistics Limited is an India-based holding Company. The Company is engaged in providing integrated logistics solutions. It offers logistics services across multimodal transport operations, inland container depot, container freight station operations, contract logistics operations, and project and engineering solutions. Its segments include Multimodal Transport Operations, which involves non-vessel owning common carrier operations related to less than container load consolidation and full container load forwarding activities; Container Freight Stations (CFS)/Inland Container Depot (ICD) Operations, which is involved in import/export cargo stuffing, de-stuffing, customs clearance and other related ancillary services, and Project &amp; Engineering Solutions (P&amp;E), which provides integrated end-to-end project, engineering and logistic services through a fleet of owned/rented special equipment, such as hydraulic axles, cranes, trailers, barges, reach-stackers, forklifts and ships.</v>
    <v>932</v>
    <v>National Stock Exchange of India</v>
    <v>XNSE</v>
    <v>XNSE</v>
    <v>6th Floor, Avashya House, CST Road, Kalina,Santacruz (East), MUMBAI, MAHARASHTRA, 400098 IN</v>
    <v>345</v>
    <v>Freight &amp; Logistics Services</v>
    <v>Stock</v>
    <v>44585.469942129632</v>
    <v>394</v>
    <v>316</v>
    <v>85575750000</v>
    <v>ALLCARGO LOGISTICS LIMITED</v>
    <v>ALLCARGO LOGISTICS LIMITED</v>
    <v>340.05</v>
    <v>20.72</v>
    <v>348.3</v>
    <v>317.8</v>
    <v>245695500</v>
    <v>ALLCARGO</v>
    <v>ALLCARGO LOGISTICS LIMITED (XNSE:ALLCARGO)</v>
    <v>716578</v>
    <v>1993</v>
  </rv>
  <rv s="2">
    <v>395</v>
  </rv>
  <rv s="0">
    <v>https://www.bing.com/financeapi/forcetrigger?t=ahguim&amp;q=XNSE%3aALLSEC&amp;form=skydnc</v>
    <v>Learn more on Bing</v>
  </rv>
  <rv s="1">
    <v>en-US</v>
    <v>ahguim</v>
    <v>268435456</v>
    <v>1</v>
    <v>Powered by Refinitiv</v>
    <v>0</v>
    <v>ALLSEC TECHNOLOGIES LIMITED (XNSE:ALLSEC)</v>
    <v>2</v>
    <v>3</v>
    <v>Finance</v>
    <v>4</v>
    <v>747.9</v>
    <v>246.6</v>
    <v>1.903</v>
    <v>-44.9</v>
    <v>-6.8108000000000002E-2</v>
    <v>INR</v>
    <v>Allsec Technologies Limited provides information technology (IT) enabled services to customers in and outside India, and mortgage services to customers outside India. The Company is engaged in providing business process solutions across various industry verticals. It is involved in providing call center services and payroll processing services. Its services include data verification, processing of orders received through telephone calls, telemarketing, monitoring quality of calls of other call centers, human resource and customer services. It has delivery centers at Chennai, Bengaluru, Mumbai and Delhi. Its subsidiaries include Allsectech Inc., which provides marketing support services; Allsectech Manila Inc., which is engaged in the business of IT enabled services, including Web development, Web design and search engine optimization, and Retreat Capital Management Inc., which provides assistance with respect to mortgage processing and bankruptcy to lenders and financial institutions.</v>
    <v>3805</v>
    <v>National Stock Exchange of India</v>
    <v>XNSE</v>
    <v>XNSE</v>
    <v>46 B, Velachery Main Road,, Velachery,, CHENNAI, TAMIL NADU, 600042 IN</v>
    <v>663.3</v>
    <v>Software &amp; IT Services</v>
    <v>Stock</v>
    <v>44585.469942129632</v>
    <v>397</v>
    <v>601</v>
    <v>10045870000</v>
    <v>ALLSEC TECHNOLOGIES LIMITED</v>
    <v>ALLSEC TECHNOLOGIES LIMITED</v>
    <v>659.25</v>
    <v>36.340000000000003</v>
    <v>659.25</v>
    <v>614.35</v>
    <v>15238330</v>
    <v>ALLSEC</v>
    <v>ALLSEC TECHNOLOGIES LIMITED (XNSE:ALLSEC)</v>
    <v>37032</v>
    <v>1998</v>
  </rv>
  <rv s="2">
    <v>398</v>
  </rv>
  <rv s="0">
    <v>https://www.bing.com/financeapi/forcetrigger?t=ahgulh&amp;q=XNSE%3aALMONDZ&amp;form=skydnc</v>
    <v>Learn more on Bing</v>
  </rv>
  <rv s="1">
    <v>en-US</v>
    <v>ahgulh</v>
    <v>268435456</v>
    <v>1</v>
    <v>Powered by Refinitiv</v>
    <v>0</v>
    <v>Almondz Global Securities Limited (XNSE:ALMONDZ)</v>
    <v>2</v>
    <v>3</v>
    <v>Finance</v>
    <v>4</v>
    <v>154.5</v>
    <v>18.45</v>
    <v>0.80349999999999999</v>
    <v>-8.25</v>
    <v>-6.9737999999999994E-2</v>
    <v>INR</v>
    <v>Almondz Global Securities Limited provides a range of financial services. The Company's principal activities include corporate finance and advisory fees, broking activities, and infrastructure advisory services. Its segments include Debt &amp; equity market operations; Corporate finance &amp; advisory fee; Broking activities, and Infrastructure advisory. The Debt &amp; equity market operations segment consists of dealing/trading in shares and bonds. The Corporate finance &amp; advisory fee segment consists of merchant banking, corporate and loan syndication fees and arranger of debts/bonds. The Broking activities segment consists of stock and share broking on National Stock Exchange of India Limited and Bombay Stock Exchange Limited and other related ancillary services, broking and commission of mutual funds, equity initial public offerings, fixed deposits of government undertakings and Reserve Bank of India taxable bonds. The Infrastructure advisory segment provides advisory services.</v>
    <v>370</v>
    <v>National Stock Exchange of India</v>
    <v>XNSE</v>
    <v>XNSE</v>
    <v>Level 5, Grande Palladium,, 175, CST Road, Off BKC, Kalina,, Santarcruz (East), MUMBAI, MAHARASHTRA, 400098 IN</v>
    <v>121.9</v>
    <v>Investment Banking &amp; Investment Services</v>
    <v>Stock</v>
    <v>44585.469942129632</v>
    <v>400</v>
    <v>106.5</v>
    <v>3062192000</v>
    <v>Almondz Global Securities Limited</v>
    <v>Almondz Global Securities Limited</v>
    <v>121.9</v>
    <v>12.76</v>
    <v>118.3</v>
    <v>110.05</v>
    <v>25884970</v>
    <v>ALMONDZ</v>
    <v>Almondz Global Securities Limited (XNSE:ALMONDZ)</v>
    <v>26276</v>
    <v>1994</v>
  </rv>
  <rv s="2">
    <v>401</v>
  </rv>
  <rv s="0">
    <v>https://www.bing.com/financeapi/forcetrigger?t=ahgur7&amp;q=XNSE%3aALPA&amp;form=skydnc</v>
    <v>Learn more on Bing</v>
  </rv>
  <rv s="3">
    <v>en-US</v>
    <v>ahgur7</v>
    <v>268435456</v>
    <v>1</v>
    <v>Powered by Refinitiv</v>
    <v>5</v>
    <v>ALPA LABORATORIES LIMITED (XNSE:ALPA)</v>
    <v>2</v>
    <v>6</v>
    <v>Finance</v>
    <v>4</v>
    <v>108.8</v>
    <v>35</v>
    <v>1.0298</v>
    <v>-9.6</v>
    <v>-9.7117000000000009E-2</v>
    <v>INR</v>
    <v>Alpa Laboratories Limited is engaged in the drugs and pharmaceuticals business. The Company is engaged in manufacturing pharmaceutical finished dosage forms. The Company's product range includes a variety of generic and over the counter (OTC) drugs in various finished dosage forms for both human and veterinary use. For human use it offers capsules, such as Ampicillin Capsule IP/BP, Amoxycillin Trihydrate Capsule IP/BP, Cloxacillin Capsules IP/BP and Piroxicam Capsules IP BP; creams, gels and ointments, which include Lidocaine Hydrochloride Jelly IP/USP, Nitrofurazone Cream USP, Miconazole Cream IP/BP and Clobetasole Ointment/Cream BP; ear and eye drops, such as Benzylpenicillin Inj. IP/BP and Benzathine Pencillin Inj. IP/BP, and tablets, such as Albendazole Tablet IP/USP, Paracetamol Tablet IP/BP and Tinidazole Tablets IP/BP. Its veterinary products include boluses, such as Alpamin Bolus and Alpazole Bolus, and injections, such as Atropine Inj. B.Vet.C and Gentamicin Inj. BP Vet.</v>
    <v>National Stock Exchange of India</v>
    <v>XNSE</v>
    <v>XNSE</v>
    <v>33/2 Pigdamber, A.B. Road, Rau, INDORE, MADHYA PRADESH, 453446 IN</v>
    <v>99.65</v>
    <v>Pharmaceuticals</v>
    <v>Stock</v>
    <v>44585.469942129632</v>
    <v>403</v>
    <v>89</v>
    <v>2079863000</v>
    <v>ALPA LABORATORIES LIMITED</v>
    <v>ALPA LABORATORIES LIMITED</v>
    <v>98.05</v>
    <v>15</v>
    <v>98.85</v>
    <v>89.25</v>
    <v>21040600</v>
    <v>ALPA</v>
    <v>ALPA LABORATORIES LIMITED (XNSE:ALPA)</v>
    <v>379655</v>
    <v>1988</v>
  </rv>
  <rv s="2">
    <v>404</v>
  </rv>
  <rv s="0">
    <v>https://www.bing.com/financeapi/forcetrigger?t=ahguu2&amp;q=XNSE%3aALPHAGEO&amp;form=skydnc</v>
    <v>Learn more on Bing</v>
  </rv>
  <rv s="1">
    <v>en-US</v>
    <v>ahguu2</v>
    <v>268435456</v>
    <v>1</v>
    <v>Powered by Refinitiv</v>
    <v>0</v>
    <v>ALPHAGEO (INDIA) LIMITED (XNSE:ALPHAGEO)</v>
    <v>2</v>
    <v>3</v>
    <v>Finance</v>
    <v>4</v>
    <v>511.25</v>
    <v>174.8</v>
    <v>1.8241000000000001</v>
    <v>-26.5</v>
    <v>-6.6699999999999995E-2</v>
    <v>INR</v>
    <v>Alphageo (India) Limited is a seismic survey service provider. The Company is engaged in seismic survey data acquisition, processing and interpretation services. The Company provides two-dimensional (2D) and three-dimensional (3D) seismic data acquisition, processing and interpretation services for oil exploration and production entities. The Company offers topographic surveys with global positioning system (GPS) and real time kinematic (RTK); tape transcription, digitization of hard copies of maps, seismic sections, and third party quality checking for acquisition and processing. The Company provides services, including reservoir data acquisition; reservoir analysis; tape transcription and digitization of hard copies of maps and seismic sections; third party quality control (QC) for acquisition and processing; structural and stratigraphic interpretation, and evaluation of blocks for exploration.</v>
    <v>169</v>
    <v>National Stock Exchange of India</v>
    <v>XNSE</v>
    <v>XNSE</v>
    <v>First Floor,, Plot No. 1, Sagar Society, Road No. 2,, HYDERABAD, TELANGANA, 500034 IN</v>
    <v>404.9</v>
    <v>Metals &amp; Mining</v>
    <v>Stock</v>
    <v>44585.469942129632</v>
    <v>406</v>
    <v>362.7</v>
    <v>2528722000</v>
    <v>ALPHAGEO (INDIA) LIMITED</v>
    <v>ALPHAGEO (INDIA) LIMITED</v>
    <v>400</v>
    <v>6.63</v>
    <v>397.3</v>
    <v>370.8</v>
    <v>6364770</v>
    <v>ALPHAGEO</v>
    <v>ALPHAGEO (INDIA) LIMITED (XNSE:ALPHAGEO)</v>
    <v>37213</v>
    <v>1987</v>
  </rv>
  <rv s="2">
    <v>407</v>
  </rv>
  <rv s="0">
    <v>https://www.bing.com/financeapi/forcetrigger?t=ahguww&amp;q=XNSE%3aALPSINDUS&amp;form=skydnc</v>
    <v>Learn more on Bing</v>
  </rv>
  <rv s="1">
    <v>en-US</v>
    <v>ahguww</v>
    <v>268435456</v>
    <v>1</v>
    <v>Powered by Refinitiv</v>
    <v>0</v>
    <v>ALPS INDUSTRIES LIMITED (XNSE:ALPSINDUS)</v>
    <v>2</v>
    <v>3</v>
    <v>Finance</v>
    <v>4</v>
    <v>5.8</v>
    <v>1.4</v>
    <v>1.1781999999999999</v>
    <v>-0.2</v>
    <v>-4.3478000000000003E-2</v>
    <v>INR</v>
    <v>Alps Industries Limited is a holding company, which is engaged in the textile business. The Company manufactures and sells home furnishings, fashion accessories and yarns in India. Its segments include Home Furnishing &amp; Fashion Accessories; Yarn, and Architectural Products. The Company also offers a range of architectural products under the brand name, Vista, and fashion accessories under brand name, Le-Pashmina. Its home furnishings and fashion accessories include made-ups, such as duvet sets, bed covers and sheets, quilts, pillows, cushion covers, curtains and table linens; cashmere, sheer and aromatic shawls, scarves, mufflers, stoles, wraps and other fashion accessories, and fabrics for upholstery, including office furniture and automobile seats. The Company also offers various types of yarns, including cotton yarn, synthetic and blended yarns. It offers automotive/technical textiles. The Company's manufacturing facilities are located in Uttar Pradesh, Uttarakhand and Uttaranchal.</v>
    <v>2600</v>
    <v>National Stock Exchange of India</v>
    <v>XNSE</v>
    <v>XNSE</v>
    <v>57/2, Site-IV, Sahiababad Indl. Area, GHAZIABAD, UTTAR PRADESH, 201010 IN</v>
    <v>4.4000000000000004</v>
    <v>Textiles &amp; Apparel</v>
    <v>Stock</v>
    <v>44585.469942129632</v>
    <v>409</v>
    <v>4.4000000000000004</v>
    <v>179924900</v>
    <v>ALPS INDUSTRIES LIMITED</v>
    <v>ALPS INDUSTRIES LIMITED</v>
    <v>4.4000000000000004</v>
    <v>0</v>
    <v>4.5999999999999996</v>
    <v>4.4000000000000004</v>
    <v>39114100</v>
    <v>ALPSINDUS</v>
    <v>ALPS INDUSTRIES LIMITED (XNSE:ALPSINDUS)</v>
    <v>2744</v>
    <v>1972</v>
  </rv>
  <rv s="2">
    <v>410</v>
  </rv>
  <rv s="0">
    <v>https://www.bing.com/financeapi/forcetrigger?t=ahguzr&amp;q=XNSE%3aAMARAJABAT&amp;form=skydnc</v>
    <v>Learn more on Bing</v>
  </rv>
  <rv s="1">
    <v>en-US</v>
    <v>ahguzr</v>
    <v>268435456</v>
    <v>1</v>
    <v>Powered by Refinitiv</v>
    <v>0</v>
    <v>AMARA RAJA BATTERIES LIMITED (XNSE:AMARAJABAT)</v>
    <v>2</v>
    <v>3</v>
    <v>Finance</v>
    <v>4</v>
    <v>1009.2</v>
    <v>584.25</v>
    <v>0.85050000000000003</v>
    <v>-13</v>
    <v>-2.1168999999999997E-2</v>
    <v>INR</v>
    <v>Amara Raja Batteries Limited is a manufacturer of lead-acid storage batteries for industrial and automotive applications in India. The Company's products are supplied to various user segments, such as telecom, railways, power control, solar and uninterruptible power supply (UPS) under industrial battery business, and to automobile original equipment manufacturers (OEMs), replacement market and private label customers under automotive battery business. It also provides installation, commissioning and maintenance services. Its automotive and industrial battery brands are Amaron, PowerZone, Power Stack, AmaronVolt and Quanta. Its industrial batteries include AMARON SLEEK and AMARON QUANTA. Its automotive batteries include PRO, FLO, GO, Black, Fresh, Hi-way, Harvest, Shield and Pro Bike Rider. Its industrial and automotive batteries are exported to Singapore, Malaysia, Hong Kong, Thailand, Indonesia, Vietnam, Taiwan, Philippines, Tanzania and South Africa, among others.</v>
    <v>10605</v>
    <v>National Stock Exchange of India</v>
    <v>XNSE</v>
    <v>XNSE</v>
    <v>Terminal A, 1-18/1/AMR/NR, Nanakramguda, Gachibowli, HYDERABAD, TELANGANA, 500032 IN</v>
    <v>619.95000000000005</v>
    <v>Machinery, Equipment &amp; Components</v>
    <v>Stock</v>
    <v>44585.469942129632</v>
    <v>412</v>
    <v>596.45000000000005</v>
    <v>104896000000</v>
    <v>AMARA RAJA BATTERIES LIMITED</v>
    <v>AMARA RAJA BATTERIES LIMITED</v>
    <v>614.1</v>
    <v>16.100000000000001</v>
    <v>614.1</v>
    <v>601.1</v>
    <v>170812500</v>
    <v>AMARAJABAT</v>
    <v>AMARA RAJA BATTERIES LIMITED (XNSE:AMARAJABAT)</v>
    <v>1226254</v>
    <v>1985</v>
  </rv>
  <rv s="2">
    <v>413</v>
  </rv>
  <rv s="0">
    <v>https://www.bing.com/financeapi/forcetrigger?t=aysetc&amp;q=XNSE%3aAMBER&amp;form=skydnc</v>
    <v>Learn more on Bing</v>
  </rv>
  <rv s="1">
    <v>en-US</v>
    <v>aysetc</v>
    <v>268435456</v>
    <v>1</v>
    <v>Powered by Refinitiv</v>
    <v>0</v>
    <v>AMBER ENTERPRISES INDIA LIMITED (XNSE:AMBER)</v>
    <v>2</v>
    <v>3</v>
    <v>Finance</v>
    <v>4</v>
    <v>3788.65</v>
    <v>2401</v>
    <v>0.50360000000000005</v>
    <v>-208.35</v>
    <v>-6.0673999999999999E-2</v>
    <v>INR</v>
    <v>Amber Enterprises India Ltd., formerly Amber Enterprises (India) Pvt. Ltd, is an India-based original equipment manufacturer. The Company offers products, including air conditioners, microwave ovens, refrigerators, washing machines, heat exchangers, multi flow condensers, luminaries, plastic extrusion sheets, vacuum forming components, injection molding components, sheet metal stamping and auto parts. It manufactures heating, ventilation and air conditioning (HVAC) coils for air conditioners. It offers Fin &amp; Tube Type Heat Exchanger Coils. It produces tube bending fixtures, swage up or swage down toolings, capillary forming tools, spinning machines, deburring tools and brazing fixtures. It offers luminaries that are used various places, including offices, hospitals and clinics, schools and colleges, malls and shops. The Company's sheet metal components are used in various industries, including white goods, switchgears, automobiles and lighting.</v>
    <v>1397</v>
    <v>National Stock Exchange of India</v>
    <v>XNSE</v>
    <v>XNSE</v>
    <v>Universal Trade Tower, 1st Floor, Sector 49, Sohna Road, GURGAON, HARYANA, 122018 IN</v>
    <v>3415.75</v>
    <v>Computers, Phones &amp; Household Electronics</v>
    <v>Stock</v>
    <v>44585.469942129632</v>
    <v>415</v>
    <v>3160</v>
    <v>115702600000</v>
    <v>AMBER ENTERPRISES INDIA LIMITED</v>
    <v>AMBER ENTERPRISES INDIA LIMITED</v>
    <v>3405</v>
    <v>97.61</v>
    <v>3433.95</v>
    <v>3225.6</v>
    <v>33693730</v>
    <v>AMBER</v>
    <v>AMBER ENTERPRISES INDIA LIMITED (XNSE:AMBER)</v>
    <v>154308</v>
    <v>1990</v>
  </rv>
  <rv s="2">
    <v>416</v>
  </rv>
  <rv s="0">
    <v>https://www.bing.com/financeapi/forcetrigger?t=ahgv3m&amp;q=XNSE%3aAMBIKCO&amp;form=skydnc</v>
    <v>Learn more on Bing</v>
  </rv>
  <rv s="1">
    <v>en-US</v>
    <v>ahgv3m</v>
    <v>268435456</v>
    <v>1</v>
    <v>Powered by Refinitiv</v>
    <v>0</v>
    <v>AMBIKA COTTON MILLS LIMITED (XNSE:AMBIKCO)</v>
    <v>2</v>
    <v>3</v>
    <v>Finance</v>
    <v>4</v>
    <v>2340</v>
    <v>846.05</v>
    <v>1.115</v>
    <v>-149.19999999999999</v>
    <v>-6.9924E-2</v>
    <v>INR</v>
    <v>Ambika Cotton Mills Limited is an India-based company engaged in manufacturing and selling specialty cotton yarn. The Company operates through two segments: Textiles and Windmills. Its geographic segments include Europe, Asia, Others and India. The Company manufactures compact and elitwist cotton yarn for hosiery and weaving. The Company manufactures cotton yarn counts varying from 20s to 120s combed, which goes for the manufacture of branded shirts and t-shirts globally. Its products are made from various imported and Indian cotton. The Company manufactures cotton ring spun and compact yarn for shirting. The Company operates approximately four manufacturing units, which are situated in Dindigul, Tamil Nadu with a total spindle capacity of approximately 108,290 of compacting system. The Company's yarn is used by shirt manufacturers and knitted garment manufacturers. It has operations in the international and domestic yarn market.</v>
    <v>2777</v>
    <v>National Stock Exchange of India</v>
    <v>XNSE</v>
    <v>XNSE</v>
    <v>9A Valluvar Street, Sivanandha Colony, COIMBATORE, TAMIL NADU, 641012 IN</v>
    <v>2159</v>
    <v>Textiles &amp; Apparel</v>
    <v>Stock</v>
    <v>44585.469942129632</v>
    <v>418</v>
    <v>1969.95</v>
    <v>12215720000</v>
    <v>AMBIKA COTTON MILLS LIMITED</v>
    <v>AMBIKA COTTON MILLS LIMITED</v>
    <v>2159</v>
    <v>9.3000000000000007</v>
    <v>2133.75</v>
    <v>1984.55</v>
    <v>5725000</v>
    <v>AMBIKCO</v>
    <v>AMBIKA COTTON MILLS LIMITED (XNSE:AMBIKCO)</v>
    <v>25991</v>
    <v>1988</v>
  </rv>
  <rv s="2">
    <v>419</v>
  </rv>
  <rv s="0">
    <v>https://www.bing.com/financeapi/forcetrigger?t=ahgv6h&amp;q=XNSE%3aAMBUJACEM&amp;form=skydnc</v>
    <v>Learn more on Bing</v>
  </rv>
  <rv s="1">
    <v>en-US</v>
    <v>ahgv6h</v>
    <v>268435456</v>
    <v>1</v>
    <v>Powered by Refinitiv</v>
    <v>0</v>
    <v>AMBUJA CEMENTS LIMITED (XNSE:AMBUJACEM)</v>
    <v>2</v>
    <v>3</v>
    <v>Finance</v>
    <v>4</v>
    <v>442.5</v>
    <v>241.75</v>
    <v>0.79620000000000002</v>
    <v>-15.8</v>
    <v>-4.2859000000000001E-2</v>
    <v>INR</v>
    <v>Ambuja Cements Limited is an India-based holding company, which is engaged in the manufacture of clinkers and cement. The Company operates through Cement and cement related products segment. The Company has a range of products for the business to business and retail markets. The Company's product, Ambuja Plus Roof Special, is suited for constructing roofs and slabs. It also offers install rooftop rainwater harvesting technology. Its products also include Ambuja Powercem, which caters the ready-mix (RMX) sector; Ambuja Railcem, which is designed for railways, and Ambuja Buildcem, which serves the requirements of the mass housing segment. The Company also co-owns two brands in micro materials category. These include Alccofine, which includes a range of micro slag materials, and Dirk Pozzocrete, which includes superfine fly ash. Alccofine Micro Materials are used in construction projects, such as metro rail, dams, roads, flyovers, bridges and tunnels.</v>
    <v>4792</v>
    <v>National Stock Exchange of India</v>
    <v>XNSE</v>
    <v>XNSE</v>
    <v>Elegant Business Park, MIDC Cross Road 'B', Off Andheri Kurla Road Andheri (East), MUMBAI, MAHARASHTRA, 400059 IN</v>
    <v>371.2</v>
    <v>Construction Materials</v>
    <v>Stock</v>
    <v>44585.469942129632</v>
    <v>421</v>
    <v>349</v>
    <v>732008100000</v>
    <v>AMBUJA CEMENTS LIMITED</v>
    <v>AMBUJA CEMENTS LIMITED</v>
    <v>368</v>
    <v>22.73</v>
    <v>368.65</v>
    <v>352.85</v>
    <v>1985645000</v>
    <v>AMBUJACEM</v>
    <v>AMBUJA CEMENTS LIMITED (XNSE:AMBUJACEM)</v>
    <v>4250468</v>
    <v>1981</v>
  </rv>
  <rv s="2">
    <v>422</v>
  </rv>
  <rv s="0">
    <v>http://creativecommons.org/licenses/by-sa/3.0/</v>
    <v>CC-BY-SA-3.0</v>
  </rv>
  <rv s="0">
    <v>http://no.wikipedia.org/wiki/Advanced_Micro_Devices</v>
    <v>Wikipedia</v>
  </rv>
  <rv s="6">
    <v>424</v>
    <v>425</v>
  </rv>
  <rv s="7">
    <v>15</v>
    <v>https://www.bing.com/th?id=AMMS_e3fa462c362b004b5cbe2354fd6f67e1&amp;qlt=95</v>
    <v>426</v>
    <v>0</v>
    <v>https://www.bing.com/images/search?form=xlimg&amp;q=advanced+micro+devices</v>
    <v>Image of AMD INDUSTRIES LIMITED</v>
  </rv>
  <rv s="0">
    <v>https://www.bing.com/financeapi/forcetrigger?t=ahgv9c&amp;q=XNSE%3aAMDIND&amp;form=skydnc</v>
    <v>Learn more on Bing</v>
  </rv>
  <rv s="13">
    <v>en-US</v>
    <v>ahgv9c</v>
    <v>268435456</v>
    <v>1</v>
    <v>Powered by Refinitiv</v>
    <v>27</v>
    <v>AMD INDUSTRIES LIMITED (XNSE:AMDIND)</v>
    <v>13</v>
    <v>28</v>
    <v>Finance</v>
    <v>4</v>
    <v>51.85</v>
    <v>16.399999999999999</v>
    <v>1.0555000000000001</v>
    <v>-2.5</v>
    <v>-4.9801000000000005E-2</v>
    <v>INR</v>
    <v>AMD Industries Limited is an India-based company, which is engaged in the manufacturing of Pet Preforms, Crown corks, Carbonated Soft Drink (CSD) Closures and Other Business Support Services. The Company is also engaged in jobwork operation of preforms. Its operating segments include Packaging and Real Estate. Its geographic segments are India and Others. It is engaged in the development of a range of packaging products for various household consumption needs. The Company manufactures packaging articles, which are being used in soft drinks, beverages, water, beer, liquor and pharmaceutical industries. The Company manufactures Crown Caps, which are used as metallic closures for various edible items packed in glass bottles, such as CSDs, fruit juices, milk products, beer and others. The Company offers various types of Crown Caps, including Molded Crown Caps and Dry Blend Crown Caps. Its manufacturing plants are located in Uttar Pradesh and Rajasthan.</v>
    <v>National Stock Exchange of India</v>
    <v>XNSE</v>
    <v>XNSE</v>
    <v>18, Pusa Road, 1 Floor, Karol Baug,, NEW DELHI, DELHI, 110005 IN</v>
    <v>50.2</v>
    <v>427</v>
    <v>Containers &amp; Packaging</v>
    <v>Stock</v>
    <v>44585.469942129632</v>
    <v>428</v>
    <v>47.7</v>
    <v>962170800</v>
    <v>AMD INDUSTRIES LIMITED</v>
    <v>AMD INDUSTRIES LIMITED</v>
    <v>50.2</v>
    <v>11.54</v>
    <v>50.2</v>
    <v>47.7</v>
    <v>19166750</v>
    <v>AMDIND</v>
    <v>AMD INDUSTRIES LIMITED (XNSE:AMDIND)</v>
    <v>95488</v>
    <v>1983</v>
  </rv>
  <rv s="2">
    <v>429</v>
  </rv>
  <rv s="0">
    <v>https://www.bing.com/financeapi/forcetrigger?t=ayg7k2&amp;q=XNSE%3aAMJLAND&amp;form=skydnc</v>
    <v>Learn more on Bing</v>
  </rv>
  <rv s="1">
    <v>en-US</v>
    <v>ayg7k2</v>
    <v>268435456</v>
    <v>1</v>
    <v>Powered by Refinitiv</v>
    <v>0</v>
    <v>AMJ LAND HOLDINGS LIMITED (XNSE:AMJLAND)</v>
    <v>2</v>
    <v>3</v>
    <v>Finance</v>
    <v>4</v>
    <v>42.7</v>
    <v>20.95</v>
    <v>0.70120000000000005</v>
    <v>-1.75</v>
    <v>-5.1394999999999996E-2</v>
    <v>INR</v>
    <v>AMJ Land Holdings Limited, formerly Pudumjee Pulp &amp; Paper Mills Limited, is a holding company. The Company is engaged in the business of real estate and sale of wind power. The Company's segments include Construction, Power and Other. The Construction segment relates to the construction activity development of land for residential/commercial building carried directly or through firm. The Power segment relates to power generation activity through wind power turbines. The Investment/Other segment relates primarily to the activity of investment. The Company's real estate development business is located at Pune in Maharashtra. The real estate development comprises of development over 12 acres of land. The Company is also engaged in the business of generation and sale of power at approximately three Wind Power Plants that has an aggregate generation capacity of 4.6 megawatt (MW), which are located at Satara and Sangli in the State of Maharashtra.</v>
    <v>500</v>
    <v>National Stock Exchange of India</v>
    <v>XNSE</v>
    <v>XNSE</v>
    <v>Jatia chambers,60,, Dr.V.B. Gandhi marg, Kalaghoda, MUMBAI, MAHARASHTRA, 400001 IN</v>
    <v>34.700000000000003</v>
    <v>Real Estate Operations</v>
    <v>Stock</v>
    <v>44585.469942129632</v>
    <v>431</v>
    <v>32.049999999999997</v>
    <v>1396050000</v>
    <v>AMJ LAND HOLDINGS LIMITED</v>
    <v>AMJ LAND HOLDINGS LIMITED</v>
    <v>34.700000000000003</v>
    <v>82.47</v>
    <v>34.049999999999997</v>
    <v>32.299999999999997</v>
    <v>41000000</v>
    <v>AMJLAND</v>
    <v>AMJ LAND HOLDINGS LIMITED (XNSE:AMJLAND)</v>
    <v>23845</v>
    <v>1964</v>
  </rv>
  <rv s="2">
    <v>432</v>
  </rv>
  <rv s="0">
    <v>https://www.bing.com/financeapi/forcetrigger?t=ahgvc7&amp;q=XNSE%3aAMRUTANJAN&amp;form=skydnc</v>
    <v>Learn more on Bing</v>
  </rv>
  <rv s="1">
    <v>en-US</v>
    <v>ahgvc7</v>
    <v>268435456</v>
    <v>1</v>
    <v>Powered by Refinitiv</v>
    <v>0</v>
    <v>AMRUTANJAN HEALTH CARE LIMITED (XNSE:AMRUTANJAN)</v>
    <v>2</v>
    <v>3</v>
    <v>Finance</v>
    <v>4</v>
    <v>1024.55</v>
    <v>439.4</v>
    <v>1.0704</v>
    <v>-34.950000000000003</v>
    <v>-3.8811999999999999E-2</v>
    <v>INR</v>
    <v>Amrutanjan Health Care Limited is a holding company. The Company is engaged in manufacturing Ayurvedic Pain Balms and Beverages. The Company specializes in Ayurvedic balm for headaches, cold and cough. The Company's segments include OTC products, Beverages, Chemicals and Others. The Company's body-pain portfolio consists of Amrutanjan Back Pain Roll-On (ABPRO), Amrutanjan Joint Muscle Spray (JMS) and Amrutanjan Body Pain Creme. ABPRO with capsaicin-based Ayurvedic formula is offered to address body pain. JMS is a body pain-relieving product in aerosol format, which falls under the pain relief spray segment. Amrutanjan Body Pain Creme is a body pain-relieving product in cream format and is available in tubes for dispensation. The Company offers Fruitnik, which is a fruit juice drink and comes in three flavors, such as Recharging Mango, Revitalising apple and Refreshing lemon. The Company also offers Comfy, which is a sanitary napkin brand.</v>
    <v>667</v>
    <v>National Stock Exchange of India</v>
    <v>XNSE</v>
    <v>XNSE</v>
    <v>103, (Old No. 42-45),, Luz Church Road. Mylapore,, CHENNAI, TAMIL NADU, 600004 IN</v>
    <v>904</v>
    <v>Pharmaceuticals</v>
    <v>Stock</v>
    <v>44585.469942129632</v>
    <v>434</v>
    <v>859</v>
    <v>26294310000</v>
    <v>AMRUTANJAN HEALTH CARE LIMITED</v>
    <v>AMRUTANJAN HEALTH CARE LIMITED</v>
    <v>900</v>
    <v>41.7</v>
    <v>900.5</v>
    <v>865.55</v>
    <v>29199670</v>
    <v>AMRUTANJAN</v>
    <v>AMRUTANJAN HEALTH CARE LIMITED (XNSE:AMRUTANJAN)</v>
    <v>48490</v>
    <v>1936</v>
  </rv>
  <rv s="2">
    <v>435</v>
  </rv>
  <rv s="0">
    <v>https://www.bing.com/financeapi/forcetrigger?t=ahgvhw&amp;q=XNSE%3aANANTRAJ&amp;form=skydnc</v>
    <v>Learn more on Bing</v>
  </rv>
  <rv s="1">
    <v>en-US</v>
    <v>ahgvhw</v>
    <v>268435456</v>
    <v>1</v>
    <v>Powered by Refinitiv</v>
    <v>0</v>
    <v>Anant Raj Limited (XNSE:ANANTRAJ)</v>
    <v>2</v>
    <v>3</v>
    <v>Finance</v>
    <v>4</v>
    <v>86</v>
    <v>32.9</v>
    <v>1.3262</v>
    <v>-4.05</v>
    <v>-4.8853999999999995E-2</v>
    <v>INR</v>
    <v>Anant Raj Limited is a real estate company. The Company is engaged in the business of construction and real estate development. The Company is involved in real estate activities with own or leased property. The Company is engaged in development and construction of information and technology parks, hospitality projects, special economic zones, office complexes, shopping malls and residential projects in the State of Delhi, Haryana, Rajasthan and the National Capital Region. Its residential projects include Residential Development Maceo, Gurgaon, and Residential Development Madelia, Manesar. Its hotel properties include Hotel Mapple Emerald, Hotel Parkland Retreat and Hotel Parkland Exotica. Its marquee residential project is Anant Raj Estate at Sector 63A, which is located in south Gurgaon. The project is spread over 175 acres with a total developable area of approximately six million square feet and consists of villas, plots, residential flats and independent floors.</v>
    <v>211</v>
    <v>National Stock Exchange of India</v>
    <v>XNSE</v>
    <v>XNSE</v>
    <v>E-2, ARA Center, Jhandewalan Extn., NEW DELHI, DELHI, 110055 IN</v>
    <v>82.65</v>
    <v>Real Estate Operations</v>
    <v>Stock</v>
    <v>44585.469942129632</v>
    <v>437</v>
    <v>78.8</v>
    <v>24463490000</v>
    <v>Anant Raj Limited</v>
    <v>Anant Raj Limited</v>
    <v>81.2</v>
    <v>68.86</v>
    <v>82.9</v>
    <v>78.849999999999994</v>
    <v>295096300</v>
    <v>ANANTRAJ</v>
    <v>Anant Raj Limited (XNSE:ANANTRAJ)</v>
    <v>1096272</v>
    <v>1985</v>
  </rv>
  <rv s="2">
    <v>438</v>
  </rv>
  <rv s="0">
    <v>https://www.bing.com/financeapi/forcetrigger?t=ahgvnm&amp;q=XNSE%3aANDHRACEMT&amp;form=skydnc</v>
    <v>Learn more on Bing</v>
  </rv>
  <rv s="3">
    <v>en-US</v>
    <v>ahgvnm</v>
    <v>268435456</v>
    <v>1</v>
    <v>Powered by Refinitiv</v>
    <v>5</v>
    <v>ANDHRA CEMENTS LIMITED (XNSE:ANDHRACEMT)</v>
    <v>2</v>
    <v>6</v>
    <v>Finance</v>
    <v>4</v>
    <v>37.5</v>
    <v>5.15</v>
    <v>1.8604000000000001</v>
    <v>-0.75</v>
    <v>-4.4642999999999995E-2</v>
    <v>INR</v>
    <v>Andhra Cements Limited is engaged in cement manufacturing. The Company is engaged in the manufacture and sale of cement, including Ordinary Portland Cement, Portland Pozolana Cement, Portland Slag Cement and Ground Granulated Blast Slag. The Company is engaged in the business of cement and cement-related products. The Company's plants include Durga Cement Works (DCM), which is located at Guntur, Andhra Pradesh, and Visakha Cement Works (VCM), which is located at Visakhapatnam, Andhra Pradesh. In the domestic market, the Company operates through a network of dealers and agents for sale of its products. The Company's markets include Andhra Pradesh, Tamil Nadu, Orissa, Karnataka and other nearby states. The Company's holding company is Jaypee Development Corporation Limited. The Company is a part of the Jaypee Group.</v>
    <v>National Stock Exchange of India</v>
    <v>XNSE</v>
    <v>XNSE</v>
    <v>Durga Cement Works, Durgapuram,, Dachepalli, 522414 IN</v>
    <v>17</v>
    <v>Construction Materials</v>
    <v>Stock</v>
    <v>44585.469942129632</v>
    <v>440</v>
    <v>16</v>
    <v>4931144000</v>
    <v>ANDHRA CEMENTS LIMITED</v>
    <v>ANDHRA CEMENTS LIMITED</v>
    <v>16.75</v>
    <v>0</v>
    <v>16.8</v>
    <v>16.05</v>
    <v>293520500</v>
    <v>ANDHRACEMT</v>
    <v>ANDHRA CEMENTS LIMITED (XNSE:ANDHRACEMT)</v>
    <v>529486</v>
    <v>1936</v>
  </rv>
  <rv s="2">
    <v>441</v>
  </rv>
  <rv s="0">
    <v>https://www.bing.com/financeapi/forcetrigger?t=ahidkr&amp;q=XNSE%3aANDHRAPAP&amp;form=skydnc</v>
    <v>Learn more on Bing</v>
  </rv>
  <rv s="1">
    <v>en-US</v>
    <v>ahidkr</v>
    <v>268435456</v>
    <v>1</v>
    <v>Powered by Refinitiv</v>
    <v>0</v>
    <v>ANDHRA PAPER LIMITED (XNSE:ANDHRAPAP)</v>
    <v>2</v>
    <v>3</v>
    <v>Finance</v>
    <v>4</v>
    <v>283.7</v>
    <v>200.55</v>
    <v>1.3554999999999999</v>
    <v>-5.7</v>
    <v>-2.6400999999999997E-2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219</v>
    <v>Paper &amp; Forest Products</v>
    <v>Stock</v>
    <v>44585.469942129632</v>
    <v>443</v>
    <v>207.6</v>
    <v>8586352000</v>
    <v>ANDHRA PAPER LIMITED</v>
    <v>ANDHRA PAPER LIMITED</v>
    <v>219</v>
    <v>10.55</v>
    <v>215.9</v>
    <v>210.2</v>
    <v>39770040</v>
    <v>ANDHRAPAP</v>
    <v>ANDHRA PAPER LIMITED (XNSE:ANDHRAPAP)</v>
    <v>52576</v>
    <v>1964</v>
  </rv>
  <rv s="2">
    <v>444</v>
  </rv>
  <rv s="0">
    <v>https://www.bing.com/financeapi/forcetrigger?t=ahgvqh&amp;q=XNSE%3aANDHRSUGAR&amp;form=skydnc</v>
    <v>Learn more on Bing</v>
  </rv>
  <rv s="1">
    <v>en-US</v>
    <v>ahgvqh</v>
    <v>268435456</v>
    <v>1</v>
    <v>Powered by Refinitiv</v>
    <v>0</v>
    <v>THE ANDHRA SUGARS LIMITED (XNSE:ANDHRSUGAR)</v>
    <v>2</v>
    <v>3</v>
    <v>Finance</v>
    <v>4</v>
    <v>165.5</v>
    <v>57.09</v>
    <v>1.4648000000000001</v>
    <v>-5.05</v>
    <v>-3.2814000000000003E-2</v>
    <v>INR</v>
    <v>The Andhra Sugars Limited is engaged in the manufacture and sale of sugar and caustic soda. The Company's segments include Sugars, Caustic Soda, Power Generation, Industrial Chemicals, Soap and Others. The Others segment consists of fertilizers, bulk drugs, edible oils and transportation receipts, among others. It offers Sugars, which include Grade M31 and Grade S31; Alcohol and Alco Chemicals, which include Industrial Alcohol and Ethanol; Aspirin products, which include Aspirin IP, Aspirin BP, Aspirin USP, Aspirin Starch Granules and Pure Salicylic Acid, and Chloro Alkali products, which include Caustic Soda Lye, Caustic Soda Flakes, Caustic Potash Lye, Caustic Potash Flakes, Potassium Carbonate (Powder/Granules), Liquid Chlorine, Hydrochloric Acid and Sodium Hypochlorite. It also offers Sulphuric Acid and Super Phosphate. Its manufacturing units are located at Tanuku, Kovvur, Guntur, Taduvai, Saggonda and Bhimadole. Its wind power units are located at Andhra Pradesh and Tamil Nadu.</v>
    <v>2051</v>
    <v>National Stock Exchange of India</v>
    <v>XNSE</v>
    <v>XNSE</v>
    <v>Venkatarayapuram,, TANUKU, ANDHRA PRADESH, 534215 IN</v>
    <v>159.94999999999999</v>
    <v>Chemicals</v>
    <v>Stock</v>
    <v>44585.469942129632</v>
    <v>446</v>
    <v>145.4</v>
    <v>20858900000</v>
    <v>THE ANDHRA SUGARS LIMITED</v>
    <v>THE ANDHRA SUGARS LIMITED</v>
    <v>155</v>
    <v>11.49</v>
    <v>153.9</v>
    <v>148.85</v>
    <v>135535400</v>
    <v>ANDHRSUGAR</v>
    <v>THE ANDHRA SUGARS LIMITED (XNSE:ANDHRSUGAR)</v>
    <v>2381290</v>
    <v>1947</v>
  </rv>
  <rv s="2">
    <v>447</v>
  </rv>
  <rv s="0">
    <v>https://www.bing.com/financeapi/forcetrigger?t=ahgvw7&amp;q=XNSE%3aANIKINDS&amp;form=skydnc</v>
    <v>Learn more on Bing</v>
  </rv>
  <rv s="3">
    <v>en-US</v>
    <v>ahgvw7</v>
    <v>268435456</v>
    <v>1</v>
    <v>Powered by Refinitiv</v>
    <v>5</v>
    <v>ANIK INDUSTRIES LIMITED (XNSE:ANIKINDS)</v>
    <v>2</v>
    <v>6</v>
    <v>Finance</v>
    <v>4</v>
    <v>39.1</v>
    <v>10.6</v>
    <v>0.9677</v>
    <v>-1.85</v>
    <v>-4.9398999999999998E-2</v>
    <v>INR</v>
    <v>Anik Industries Limited engaged in the business of trading of agri-commodities and coal, and wind power generation. The Company's segments include Wind Power and Others. The Wind Power segment is engaged in Wind Power Generation. The Others segment is engaged in trading of Coal, Agri Commodities and Edible Oil. The Company's principal business activities include Wholesale Trade of Coal, Edible Oil and Metals. The Company is also engaged in the mining and real estate business. The Company also deals in housing and property developments. The Company is engaged in the trading and merchandising of Cotton, Oilseeds, Grains, Pulses, Spices and various agro-based products. The Company's products include Wheat, Sesame seeds, Corn, Rice, Cumin seeds, Cotton and Gram. The Company is focused on trading in various Agro products in India and internationally. Its Wind Power Units are located in Gorera Village, Jaisalmer District, Rajasthan, and Nagda Village, Dewas District Madhya Pradesh.</v>
    <v>National Stock Exchange of India</v>
    <v>XNSE</v>
    <v>XNSE</v>
    <v>2/1, South Tukoganj, Behind High Court, INDORE, MADHYA PRADESH, 452001 IN</v>
    <v>38.200000000000003</v>
    <v>Diversified Industrial Goods Wholesale</v>
    <v>Stock</v>
    <v>44585.469942129632</v>
    <v>449</v>
    <v>35.6</v>
    <v>1039368000</v>
    <v>ANIK INDUSTRIES LIMITED</v>
    <v>ANIK INDUSTRIES LIMITED</v>
    <v>37.5</v>
    <v>7.96</v>
    <v>37.450000000000003</v>
    <v>35.6</v>
    <v>27753490</v>
    <v>ANIKINDS</v>
    <v>ANIK INDUSTRIES LIMITED (XNSE:ANIKINDS)</v>
    <v>126004</v>
    <v>1976</v>
  </rv>
  <rv s="2">
    <v>450</v>
  </rv>
  <rv s="0">
    <v>https://www.bing.com/financeapi/forcetrigger?t=ahgvz2&amp;q=XNSE%3aANKITMETAL&amp;form=skydnc</v>
    <v>Learn more on Bing</v>
  </rv>
  <rv s="1">
    <v>en-US</v>
    <v>ahgvz2</v>
    <v>268435456</v>
    <v>1</v>
    <v>Powered by Refinitiv</v>
    <v>0</v>
    <v>ANKIT METAL &amp; POWER LIMITED (XNSE:ANKITMETAL)</v>
    <v>2</v>
    <v>3</v>
    <v>Finance</v>
    <v>4</v>
    <v>21.75</v>
    <v>0.9</v>
    <v>0.90490000000000004</v>
    <v>-0.65</v>
    <v>-4.6595000000000004E-2</v>
    <v>INR</v>
    <v>Ankit Metal &amp; Power Limited is engaged in the business of manufacturing of Iron and Steel Products. The Company offers a range of products, which include Sponge iron, M.S. billets, thermo mechanical treatment (TMT) bars, Power, Pig iron and Ferro silicon. The Company produces approximately 100,000 million tons per annum (MTPA) of rolled products consisting of sponge iron, steel melting shop, billets and rolling mill along with 12.5 megawatts (MW) captive power plant. The Company's TMT produced are used in constructions, such as bridges, flyovers, buildings and even in areas of high humidity, cyclone prone areas and seismic prone areas. The Company's products also serves the real estate developers, construction units, forging units, wire drawing units, railways and engineering industries. The Company intends to produce wire rods and other rolled products also. The Company also generates power from Captive Power Plant.</v>
    <v>558</v>
    <v>National Stock Exchange of India</v>
    <v>XNSE</v>
    <v>XNSE</v>
    <v>SKP House, 132A, S.P. Mukherjee Road,, KOLKATA, WEST BENGAL, 700026 IN</v>
    <v>13.3</v>
    <v>Metals &amp; Mining</v>
    <v>Stock</v>
    <v>44585.469942129632</v>
    <v>452</v>
    <v>13.3</v>
    <v>1968491000</v>
    <v>ANKIT METAL &amp; POWER LIMITED</v>
    <v>ANKIT METAL &amp; POWER LIMITED</v>
    <v>13.3</v>
    <v>0</v>
    <v>13.95</v>
    <v>13.3</v>
    <v>141110500</v>
    <v>ANKITMETAL</v>
    <v>ANKIT METAL &amp; POWER LIMITED (XNSE:ANKITMETAL)</v>
    <v>66048</v>
    <v>2002</v>
  </rv>
  <rv s="2">
    <v>453</v>
  </rv>
  <rv s="0">
    <v>https://www.bing.com/financeapi/forcetrigger?t=ahgw2w&amp;q=XNSE%3aANSALAPI&amp;form=skydnc</v>
    <v>Learn more on Bing</v>
  </rv>
  <rv s="1">
    <v>en-US</v>
    <v>ahgw2w</v>
    <v>268435456</v>
    <v>1</v>
    <v>Powered by Refinitiv</v>
    <v>0</v>
    <v>ANSAL PROPERTIES AND INFRASTRUCTURE LIMITED (XNSE:ANSALAPI)</v>
    <v>2</v>
    <v>3</v>
    <v>Finance</v>
    <v>4</v>
    <v>16.7</v>
    <v>5.35</v>
    <v>2.2124000000000001</v>
    <v>-0.5</v>
    <v>-3.1348000000000001E-2</v>
    <v>INR</v>
    <v>Ansal Properties and Infrastructure Limited is an India-based company engaged in the real estate promotion and development in residential and commercial segment. The Company is engaged in the field of housing and real estate business covering development of Hi-Tech and integrated townships and other large mixed-use and standalone developments in the residential, commercial, retail and hospitality segments, with a focus on large-scale mixed-use developments, particularly in residential projects. It operates in a range of business verticals such as integrated townships, condominiums, group housing, malls, shopping complex, hotels, special economic zones (SEZs), information technology (IT) Parks, and infrastructure and utility services. The Company deals in residential, commercial and retail properties located in the areas of Delhi national capital region (NCR), Uttar Pradesh, Haryana, Punjab and Rajasthan, which includes approximately 20 townships.</v>
    <v>238</v>
    <v>National Stock Exchange of India</v>
    <v>XNSE</v>
    <v>XNSE</v>
    <v>115, Ansal Bhawan 16, Kasturba, Gandhi Marg, NEW DELHI, DELHI, 110001 IN</v>
    <v>16.7</v>
    <v>Real Estate Operations</v>
    <v>Stock</v>
    <v>44585.469942129632</v>
    <v>455</v>
    <v>15.2</v>
    <v>2510608000</v>
    <v>ANSAL PROPERTIES AND INFRASTRUCTURE LIMITED</v>
    <v>ANSAL PROPERTIES AND INFRASTRUCTURE LIMITED</v>
    <v>16.7</v>
    <v>0</v>
    <v>15.95</v>
    <v>15.45</v>
    <v>157404900</v>
    <v>ANSALAPI</v>
    <v>ANSAL PROPERTIES AND INFRASTRUCTURE LIMITED (XNSE:ANSALAPI)</v>
    <v>2207756</v>
    <v>1967</v>
  </rv>
  <rv s="2">
    <v>456</v>
  </rv>
  <rv s="0">
    <v>https://www.bing.com/financeapi/forcetrigger?t=ahgw5r&amp;q=XNSE%3aANSALHSG&amp;form=skydnc</v>
    <v>Learn more on Bing</v>
  </rv>
  <rv s="1">
    <v>en-US</v>
    <v>ahgw5r</v>
    <v>268435456</v>
    <v>1</v>
    <v>Powered by Refinitiv</v>
    <v>0</v>
    <v>ANSAL HOUSING LIMITED (XNSE:ANSALHSG)</v>
    <v>2</v>
    <v>3</v>
    <v>Finance</v>
    <v>4</v>
    <v>13.95</v>
    <v>4.45</v>
    <v>1.6609</v>
    <v>-0.45</v>
    <v>-4.6391999999999996E-2</v>
    <v>INR</v>
    <v>Ansal Housing Limited, formerly Ansal Housing and Construction Limited, is a holding company, which is engaged in the construction of buildings carried out on own account basis or on a fee or contract basis. The Company is engaged in the business of real estate development; maintenance in India and outside India, and running of hospitality business in India. Its segments include Real Estate and Restaurants (Hospitality). Its Real Estate operations include sale of commercial/residential flats, shops, houses and plots. Its Hospitality division consists of mainly The Great Kabab Factory brand. Its Hospitality division includes food and beverage and other services, and the provisions, beverages, stores, wines and smokes. The Company is developing/building various projects at Gurgaon, Meerut, Agra, Alwar, Ajmer, Indore, Karnal, Yamunanagar, Jhansi, Jammu, Muzaffarnagar, Rewari, Shahpur, Zirakpur and Ghaziabad.</v>
    <v>550</v>
    <v>National Stock Exchange of India</v>
    <v>XNSE</v>
    <v>XNSE</v>
    <v>Ansal Plaza Mall, 2Nd Floor, Sector-1, Vaishali, 201010 IN</v>
    <v>9.85</v>
    <v>Real Estate Operations</v>
    <v>Stock</v>
    <v>44585.469942129632</v>
    <v>458</v>
    <v>9.25</v>
    <v>576042500</v>
    <v>ANSAL HOUSING LIMITED</v>
    <v>ANSAL HOUSING LIMITED</v>
    <v>9.85</v>
    <v>0</v>
    <v>9.6999999999999993</v>
    <v>9.25</v>
    <v>59385830</v>
    <v>ANSALHSG</v>
    <v>ANSAL HOUSING LIMITED (XNSE:ANSALHSG)</v>
    <v>118325</v>
    <v>1983</v>
  </rv>
  <rv s="2">
    <v>459</v>
  </rv>
  <rv s="0">
    <v>https://www.bing.com/financeapi/forcetrigger?t=bp8hh7&amp;q=XNSE%3aANUP&amp;form=skydnc</v>
    <v>Learn more on Bing</v>
  </rv>
  <rv s="5">
    <v>en-US</v>
    <v>bp8hh7</v>
    <v>268435456</v>
    <v>1</v>
    <v>Powered by Refinitiv</v>
    <v>9</v>
    <v>THE ANUP ENGINEERING LIMITED (XNSE:ANUP)</v>
    <v>2</v>
    <v>10</v>
    <v>Finance</v>
    <v>4</v>
    <v>1236.95</v>
    <v>548</v>
    <v>-24.55</v>
    <v>-2.5746000000000002E-2</v>
    <v>INR</v>
    <v>Anup Engineering Ltd is an India-based company focused on manufacturing and fabrication of engineering goods. The Company’s products and services include static process equipment, technology products, dished ends, engineering services and industrial centrifuges. Static process equipment includes heat exchanges, reactors, pressure vessels, columns and towers and custom fabrication. It offers a range of shell and tube heat exchangers. It also offers pre-fabrication engineering services for static process equipment. It offers a range of industrial centrifuges, from basket centrifuges, including top and bottom discharge to the horizontal peeler centrifuge. The Company serves various industries, such as oil and gas, petrochemicals, fertilizer, chemicals, power, water and aerospace.</v>
    <v>164</v>
    <v>National Stock Exchange of India</v>
    <v>XNSE</v>
    <v>XNSE</v>
    <v>Behind 66, KV Electric Sub-Station,, Odhov Road, AHMEDABAD, GUJARAT, 382415 IN</v>
    <v>960</v>
    <v>Construction &amp; Engineering</v>
    <v>Stock</v>
    <v>44585.469942129632</v>
    <v>461</v>
    <v>913.2</v>
    <v>9422171000</v>
    <v>THE ANUP ENGINEERING LIMITED</v>
    <v>THE ANUP ENGINEERING LIMITED</v>
    <v>960</v>
    <v>17.43</v>
    <v>953.55</v>
    <v>929</v>
    <v>9881150</v>
    <v>ANUP</v>
    <v>THE ANUP ENGINEERING LIMITED (XNSE:ANUP)</v>
    <v>35585</v>
    <v>2017</v>
  </rv>
  <rv s="2">
    <v>462</v>
  </rv>
  <rv s="0">
    <v>https://www.bing.com/financeapi/forcetrigger?t=ahgwbh&amp;q=XNSE%3aAPARINDS&amp;form=skydnc</v>
    <v>Learn more on Bing</v>
  </rv>
  <rv s="1">
    <v>en-US</v>
    <v>ahgwbh</v>
    <v>268435456</v>
    <v>1</v>
    <v>Powered by Refinitiv</v>
    <v>0</v>
    <v>APAR INDUSTRIES LIMITED (XNSE:APARINDS)</v>
    <v>2</v>
    <v>3</v>
    <v>Finance</v>
    <v>4</v>
    <v>840.15</v>
    <v>352.05</v>
    <v>0.80469999999999997</v>
    <v>-7.75</v>
    <v>-9.6839999999999999E-3</v>
    <v>INR</v>
    <v>Apar Industries Limited (Apar) is engaged in the business of manufacture of conductors, transformer/specialty oils and power/telecom cables. The Company's segments are Conductor, Transformer/Speciality Oils, Power/Telecom Cables, and Others. The Company's specialty Oil business has a range of products, which falls under approximately four categories, such as transformer oils, white oils and liquid paraffin's, industrial/automotive oils and process oils. The Company produces aluminum conductors. Its Uniflex Cables Division is a manufacturer of electrical and telecommunication cables. Apar's Automotive Division markets a range of automotive lubricants ranging from two wheeler oils and gear oils greases. In industrial lubricants, it offers a range catering various segments of the industry, including hydraulic oils, industrial gear oils, general machinery oils, heat transfer oils, quenching oils, pneumatic oils, gas engine oils, marine oils rust preventives and specialty products.</v>
    <v>1379</v>
    <v>National Stock Exchange of India</v>
    <v>XNSE</v>
    <v>XNSE</v>
    <v>Apar House, Corporate Park, Sion-Trombay Road Chembur, MUMBAI, MAHARASHTRA, 400071 IN</v>
    <v>827</v>
    <v>Machinery, Equipment &amp; Components</v>
    <v>Stock</v>
    <v>44585.469942129632</v>
    <v>464</v>
    <v>777.85</v>
    <v>30624460000</v>
    <v>APAR INDUSTRIES LIMITED</v>
    <v>APAR INDUSTRIES LIMITED</v>
    <v>795</v>
    <v>12.29</v>
    <v>800.25</v>
    <v>792.5</v>
    <v>38268620</v>
    <v>APARINDS</v>
    <v>APAR INDUSTRIES LIMITED (XNSE:APARINDS)</v>
    <v>207569</v>
    <v>1989</v>
  </rv>
  <rv s="2">
    <v>465</v>
  </rv>
  <rv s="0">
    <v>https://www.bing.com/financeapi/forcetrigger?t=ahgwec&amp;q=XNSE%3aAPCL&amp;form=skydnc</v>
    <v>Learn more on Bing</v>
  </rv>
  <rv s="1">
    <v>en-US</v>
    <v>ahgwec</v>
    <v>268435456</v>
    <v>1</v>
    <v>Powered by Refinitiv</v>
    <v>0</v>
    <v>ANJANI PORTLAND CEMENT LIMITED (XNSE:APCL)</v>
    <v>2</v>
    <v>3</v>
    <v>Finance</v>
    <v>4</v>
    <v>531.95000000000005</v>
    <v>197</v>
    <v>1.0024</v>
    <v>-12.8</v>
    <v>-4.1031999999999999E-2</v>
    <v>INR</v>
    <v>Anjani Portland Cement Limited is engaged in manufacturing and sale of cement. The Company offers products, including Ordinary Portland Cement (OPC) 53 Grade and 43 Grade; Portland Pozolona Cement (PPC), and Rapid Hardening Portland Cement (RHPC). The Company's manufacturing plant is located at Nalgonda District, Telangana, which has a production capacity of approximately 1.2 million tons per annum. The Company owns limestone mines. The Company's products are used for various applications in plain and reinforced cement concrete, masonry and plastering; for bridge piers; pre-stressed girders and electric poles, concrete pipes; per-cast, pre-stressed, slip formed concrete; tall building and structures; for cement concrete roads; for structural repairs and grouting; pre-stressed works, precast element, bridges, atomic power stations, railway sleepers and dams, and commercial building, industrial construction, multi- storied complexes, cement concrete roads and heavy duty floors.</v>
    <v>274</v>
    <v>National Stock Exchange of India</v>
    <v>XNSE</v>
    <v>XNSE</v>
    <v>6-3-553, Unit Nos. E3 &amp; E4, 4Th Floor,, Quena Square, Off: Taj Deccan Road,, Erramanzil,, HYDERABAD, TELANGANA, 500082 IN</v>
    <v>312.8</v>
    <v>Construction Materials</v>
    <v>Stock</v>
    <v>44585.469942129632</v>
    <v>467</v>
    <v>297</v>
    <v>7887873000</v>
    <v>ANJANI PORTLAND CEMENT LIMITED</v>
    <v>ANJANI PORTLAND CEMENT LIMITED</v>
    <v>309</v>
    <v>10.16</v>
    <v>311.95</v>
    <v>299.14999999999998</v>
    <v>25285700</v>
    <v>APCL</v>
    <v>ANJANI PORTLAND CEMENT LIMITED (XNSE:APCL)</v>
    <v>20169</v>
    <v>1983</v>
  </rv>
  <rv s="2">
    <v>468</v>
  </rv>
  <rv s="0">
    <v>https://www.bing.com/financeapi/forcetrigger?t=ahgwh7&amp;q=XNSE%3aAPCOTEXIND&amp;form=skydnc</v>
    <v>Learn more on Bing</v>
  </rv>
  <rv s="1">
    <v>en-US</v>
    <v>ahgwh7</v>
    <v>268435456</v>
    <v>1</v>
    <v>Powered by Refinitiv</v>
    <v>0</v>
    <v>APCOTEX INDUSTRIES LIMITED (XNSE:APCOTEXIND)</v>
    <v>2</v>
    <v>3</v>
    <v>Finance</v>
    <v>4</v>
    <v>457.7</v>
    <v>168.7</v>
    <v>1.2296</v>
    <v>-24.15</v>
    <v>-6.0984999999999998E-2</v>
    <v>INR</v>
    <v>Apcotex Industries Limited is engaged in the business of producing synthetic emulsion polymers. The Company's product range includes vinyl pyridine latex, carboxylated and non-carboxylated styrene butadiene latexes, acrylic latexes, nitrile latex and synthetic rubber. The Company's range of latexes is used for Tire cord dipping, paper/board coating, carpet backing, construction (concrete modification and water proofing), paints, textile finishing and automotive components. Its high styrene synthetic rubber is used in various applications, such as footwear, automotive components, v-belts, conveyer belts and hoses. Its synthetic latex products for paper include Apcotex PC 200, Apcotex PT 600 and Apcotex PT 750. Its synthetic latex products for construction include Apcotex PC 400, Apcotex TSN100, Apcotex TSN400 and Apcotex TSN543. Its synthetic latex products for textile include Apcotex TX 400, Apcotex TX 500 and Apcotex TX 600. Its manufacturing plants are located at Taloja, Mumbai.</v>
    <v>445</v>
    <v>National Stock Exchange of India</v>
    <v>XNSE</v>
    <v>XNSE</v>
    <v>N K Mehta International House, 178, Backbay Reclamation, Babubhai M Chinai Marg, MUMBAI, MAHARASHTRA, 400020 IN</v>
    <v>398</v>
    <v>Chemicals</v>
    <v>Stock</v>
    <v>44585.469942129632</v>
    <v>470</v>
    <v>356.65</v>
    <v>20530600000</v>
    <v>APCOTEX INDUSTRIES LIMITED</v>
    <v>APCOTEX INDUSTRIES LIMITED</v>
    <v>397</v>
    <v>24.65</v>
    <v>396</v>
    <v>371.85</v>
    <v>51844960</v>
    <v>APCOTEXIND</v>
    <v>APCOTEX INDUSTRIES LIMITED (XNSE:APCOTEXIND)</v>
    <v>91125</v>
    <v>1986</v>
  </rv>
  <rv s="2">
    <v>471</v>
  </rv>
  <rv s="0">
    <v>https://www.bing.com/financeapi/forcetrigger?t=ahgwk2&amp;q=XNSE%3aAPEX&amp;form=skydnc</v>
    <v>Learn more on Bing</v>
  </rv>
  <rv s="1">
    <v>en-US</v>
    <v>ahgwk2</v>
    <v>268435456</v>
    <v>1</v>
    <v>Powered by Refinitiv</v>
    <v>0</v>
    <v>APEX FROZEN FOODS LIMITED (XNSE:APEX)</v>
    <v>2</v>
    <v>3</v>
    <v>Finance</v>
    <v>4</v>
    <v>434.85</v>
    <v>199.95</v>
    <v>1.2836000000000001</v>
    <v>-24.95</v>
    <v>-7.9017999999999991E-2</v>
    <v>INR</v>
    <v>Apex Frozen Foods Limited is an India-based integrated producer and exporter of shelf stable aquaculture products. The Company produces two kinds of shrimps namely the black tiger shrimp (Penaeus mondon) and whiteleg shrimp (Litopenaeus vannamei). The black tiger shrimp is also known as giant tiger prawn or Asian tiger prawn. whiteleg shrimp is also known as Pacific white shrimp, which are sold under the brands: Bay fresh, Bay Harvest and BayPremium. The Company supplies ready-to-cook products to the food companies, retail chains, restaurants, and club stores. The Company distributes the products to the United States, the United Kingdom, and European Countries.</v>
    <v>3282</v>
    <v>National Stock Exchange of India</v>
    <v>XNSE</v>
    <v>XNSE</v>
    <v>3-160, Panasapadu, Kakinada, EAST GODAVARI, ANDHRA PRADESH, 533005 IN</v>
    <v>317.95</v>
    <v>Food &amp; Tobacco</v>
    <v>Stock</v>
    <v>44585.469942129632</v>
    <v>473</v>
    <v>286.25</v>
    <v>9867188000</v>
    <v>APEX FROZEN FOODS LIMITED</v>
    <v>APEX FROZEN FOODS LIMITED</v>
    <v>316</v>
    <v>27.46</v>
    <v>315.75</v>
    <v>290.8</v>
    <v>31250000</v>
    <v>APEX</v>
    <v>APEX FROZEN FOODS LIMITED (XNSE:APEX)</v>
    <v>249456</v>
    <v>2012</v>
  </rv>
  <rv s="2">
    <v>474</v>
  </rv>
  <rv s="0">
    <v>https://www.bing.com/financeapi/forcetrigger?t=ahgwmw&amp;q=XNSE%3aAPLAPOLLO&amp;form=skydnc</v>
    <v>Learn more on Bing</v>
  </rv>
  <rv s="1">
    <v>en-US</v>
    <v>ahgwmw</v>
    <v>268435456</v>
    <v>1</v>
    <v>Powered by Refinitiv</v>
    <v>0</v>
    <v>APL Apollo Tubes Limited (XNSE:APLAPOLLO)</v>
    <v>2</v>
    <v>3</v>
    <v>Finance</v>
    <v>4</v>
    <v>1114.55</v>
    <v>445.05</v>
    <v>1.1577999999999999</v>
    <v>-20.6</v>
    <v>-2.1471000000000001E-2</v>
    <v>INR</v>
    <v>APL Apollo Tubes Limited is a steel tube manufacturer. The Company is engaged in the business of production of electric resistance welded (ERW) steel tubes. The Company manufactures black pipe, galvanized pipe, pre-galvanized pipe and coils. Its products include MS Black Round Tubes, Galvanized Iron Tubes, Pre Galvanized Tubes, Hollow Sections, API Tubes and Dynamically Balanced Tubes. Its special products include hollow section pipe, window section, flat oval/capsule section, handrail, d-section, elliptical tube and narrow section. Its products' applications include liquid transmission, idlers, mechanical and general engineering, water wells, fencing, underground piping, refineries, scaffolding, cabling and ducting, automotive (bus body), greenhouse structures, construction, automotive, storage system and transmission tower. It has over six manufacturing facilities that are located in Sikandrabad, Uttar Pradesh; Bangalore, Karnataka; Hosur, Tamil Nadu and Murbad Maharashtra.</v>
    <v>1957</v>
    <v>National Stock Exchange of India</v>
    <v>XNSE</v>
    <v>XNSE</v>
    <v>Plot No. 35-36, Kaushambi,, Ghaziabad 201010, GHAZIABAD, UTTAR PRADESH, 201010 IN</v>
    <v>964.15</v>
    <v>Metals &amp; Mining</v>
    <v>Stock</v>
    <v>44585.469942129632</v>
    <v>476</v>
    <v>880.1</v>
    <v>239963700000</v>
    <v>APL Apollo Tubes Limited</v>
    <v>APL Apollo Tubes Limited</v>
    <v>940.5</v>
    <v>45.19</v>
    <v>959.45</v>
    <v>938.85</v>
    <v>250105500</v>
    <v>APLAPOLLO</v>
    <v>APL Apollo Tubes Limited (XNSE:APLAPOLLO)</v>
    <v>767000</v>
    <v>1986</v>
  </rv>
  <rv s="2">
    <v>477</v>
  </rv>
  <rv s="0">
    <v>https://www.bing.com/financeapi/forcetrigger?t=ahgwpr&amp;q=XNSE%3aAPLLTD&amp;form=skydnc</v>
    <v>Learn more on Bing</v>
  </rv>
  <rv s="1">
    <v>en-US</v>
    <v>ahgwpr</v>
    <v>268435456</v>
    <v>1</v>
    <v>Powered by Refinitiv</v>
    <v>0</v>
    <v>ALEMBIC PHARMACEUTICALS LIMITED (XNSE:APLLTD)</v>
    <v>2</v>
    <v>3</v>
    <v>Finance</v>
    <v>4</v>
    <v>1096.95</v>
    <v>720.35</v>
    <v>0.59060000000000001</v>
    <v>-18.100000000000001</v>
    <v>-2.3382E-2</v>
    <v>INR</v>
    <v>Alembic Pharmaceuticals Limited is a pharmaceutical company. The Company is engaged developing formulations and active pharmaceutical ingredients (API). The Company focuses on anti-infective, analgesic and, cough and cold therapies. It also focuses on therapies, such as cardiology, diabetes, gynecology, gastrointestinal, orthopedic, dermatology and ophthalmology. Its APIs include independent manufacturing blocks for Macrolides, non-steroidal anti-inflammatory drugs (NSAIDs) and other drugs. The Company offers international and domestic formulations. Under domestic formulation, it offers Branded Formulations and Generic formulations. Its domestic formulation include Roxid, Zofix, Althrocin, Tellzy AH, Revas H, Lactonic, Folinal, Gestofit, Glisen 1/2, Glimser 1/2, Veldrop, Azithral, Brinzemic and Neolap. Its generic formulations include Cetral, Ephedrex CD, Sicor, Worid, Alcephin, Alcizon, Baciclox, Comeba, Furobid, O Win Suspension, O win T, Silomag Gel, Pentab, Aginal AT and Pyremol.</v>
    <v>12160</v>
    <v>National Stock Exchange of India</v>
    <v>XNSE</v>
    <v>XNSE</v>
    <v>Alembic Road, VADODARA, GUJARAT, 390003 IN</v>
    <v>776</v>
    <v>Pharmaceuticals</v>
    <v>Stock</v>
    <v>44585.469942129632</v>
    <v>479</v>
    <v>744.4</v>
    <v>152159500000</v>
    <v>ALEMBIC PHARMACEUTICALS LIMITED</v>
    <v>ALEMBIC PHARMACEUTICALS LIMITED</v>
    <v>774.1</v>
    <v>17.350000000000001</v>
    <v>774.1</v>
    <v>756</v>
    <v>196563100</v>
    <v>APLLTD</v>
    <v>ALEMBIC PHARMACEUTICALS LIMITED (XNSE:APLLTD)</v>
    <v>412915</v>
    <v>2010</v>
  </rv>
  <rv s="2">
    <v>480</v>
  </rv>
  <rv s="0">
    <v>https://www.bing.com/financeapi/forcetrigger?t=ayp6zr&amp;q=XNSE%3aAPOLLO&amp;form=skydnc</v>
    <v>Learn more on Bing</v>
  </rv>
  <rv s="1">
    <v>en-US</v>
    <v>ayp6zr</v>
    <v>268435456</v>
    <v>1</v>
    <v>Powered by Refinitiv</v>
    <v>0</v>
    <v>APOLLO MICRO SYSTEMS LIMITED (XNSE:APOLLO)</v>
    <v>2</v>
    <v>3</v>
    <v>Finance</v>
    <v>4</v>
    <v>190.9</v>
    <v>86.5</v>
    <v>1.6493</v>
    <v>-7.6</v>
    <v>-4.9852E-2</v>
    <v>INR</v>
    <v>Apollo Micro Systems Limited is an India-based electronic, electro-mechanical, engineering designs, manufacturing and supplies company. The Company design, develop and sell mission and time critical solutions to defense, space and home land security for ministry of defense, Government controlled public sector undertakings and private sectors. It offers custom built commercially off-the shelf solutions based on specific requirements to defense and space customers. It operates through six segments: defense avionic systems, defense-aerospace systems, defense-naval systems, satellite space systems, homeland security and telematics, transportation. Its solutions for avionics applications include Gimbal payload electronics and spread spectrum modem. Its on-board solutions include on-board computer and missile interface unit. It also offers telematic and integrated surveillance systems like integrated surveillance systems consisting of closed-circuit television (CCTV) and boom barriers.</v>
    <v>280</v>
    <v>National Stock Exchange of India</v>
    <v>XNSE</v>
    <v>XNSE</v>
    <v>Plot No 128/A, Road No. 12, BEL Road, IDA Mallapur, Uppal Mandal, HYDERABAD, TELANGANA, 500076 IN</v>
    <v>151.94999999999999</v>
    <v>Aerospace &amp; Defense</v>
    <v>Stock</v>
    <v>44585.469942129632</v>
    <v>482</v>
    <v>144.85</v>
    <v>3165454000</v>
    <v>APOLLO MICRO SYSTEMS LIMITED</v>
    <v>APOLLO MICRO SYSTEMS LIMITED</v>
    <v>151.94999999999999</v>
    <v>35.22</v>
    <v>152.44999999999999</v>
    <v>144.85</v>
    <v>20763890</v>
    <v>APOLLO</v>
    <v>APOLLO MICRO SYSTEMS LIMITED (XNSE:APOLLO)</v>
    <v>44159</v>
    <v>1997</v>
  </rv>
  <rv s="2">
    <v>483</v>
  </rv>
  <rv s="0">
    <v>https://www.bing.com/financeapi/forcetrigger?t=ahgwsm&amp;q=XNSE%3aAPOLLOHOSP&amp;form=skydnc</v>
    <v>Learn more on Bing</v>
  </rv>
  <rv s="1">
    <v>en-US</v>
    <v>ahgwsm</v>
    <v>268435456</v>
    <v>1</v>
    <v>Powered by Refinitiv</v>
    <v>0</v>
    <v>APOLLO HOSPITALS ENTERPRISE LIMITED (XNSE:APOLLOHOSP)</v>
    <v>2</v>
    <v>3</v>
    <v>Finance</v>
    <v>4</v>
    <v>5935.4</v>
    <v>2528.1</v>
    <v>0.84689999999999999</v>
    <v>-193.5</v>
    <v>-4.1243000000000002E-2</v>
    <v>INR</v>
    <v>Apollo Hospitals Enterprise Limited is a healthcare provider. The Company is engaged in offering healthcare services and operating standalone pharmacies. The Company's segments include Healthcare, Pharmacy and Others. The Healthcare segment consists of hospitals, hospital-based pharmacies, and projects and consultancy services. Its tertiary care hospitals provide care in over 50 specialties, including cardiac sciences, oncology, neurosciences, critical care, orthopedics, radiology, gastroenterology and transplant. The tertiary care hospitals has over 9,550 beds across approximately 70 locations, over 2,330 pharmacies, approximately 170 primary care and diagnostic clinics, and over 150 telemedicine units across approximately 10 countries. The Company also provides project consultancy services, health insurance services, education and training programs, and research services. It also operates birthing centers, day surgery centers and dental clinics.</v>
    <v>68496</v>
    <v>National Stock Exchange of India</v>
    <v>XNSE</v>
    <v>XNSE</v>
    <v>Ali Towers, III Floor,, No.55, Greams Road,, CHENNAI, TAMIL NADU, 600006 IN</v>
    <v>4710.8</v>
    <v>Healthcare Providers &amp; Services</v>
    <v>Stock</v>
    <v>44585.469942129632</v>
    <v>485</v>
    <v>4462.25</v>
    <v>674587300000</v>
    <v>APOLLO HOSPITALS ENTERPRISE LIMITED</v>
    <v>APOLLO HOSPITALS ENTERPRISE LIMITED</v>
    <v>4690</v>
    <v>64.849999999999994</v>
    <v>4691.6499999999996</v>
    <v>4498.1499999999996</v>
    <v>143784700</v>
    <v>APOLLOHOSP</v>
    <v>APOLLO HOSPITALS ENTERPRISE LIMITED (XNSE:APOLLOHOSP)</v>
    <v>737762</v>
    <v>1979</v>
  </rv>
  <rv s="2">
    <v>486</v>
  </rv>
  <rv s="0">
    <v>https://www.bing.com/financeapi/forcetrigger?t=bspynm&amp;q=XNSE%3aAPOLLOPIPE&amp;form=skydnc</v>
    <v>Learn more on Bing</v>
  </rv>
  <rv s="5">
    <v>en-US</v>
    <v>bspynm</v>
    <v>268435456</v>
    <v>1</v>
    <v>Powered by Refinitiv</v>
    <v>9</v>
    <v>APOLLO PIPES LIMITED (XNSE:APOLLOPIPE)</v>
    <v>2</v>
    <v>10</v>
    <v>Finance</v>
    <v>4</v>
    <v>679</v>
    <v>216.83</v>
    <v>-38.200000000000003</v>
    <v>-6.7046999999999995E-2</v>
    <v>INR</v>
    <v>Apollo Pipes Limited, formerly Amulya Leasing and Finance Limited, is an India-based company, which is focused on the development, manufacturing and distribution of plastic piping systems. The Company is engaged in the business of manufacturing of multiple ranges of pipes, including chlorinated polyvinyl chloride (CPVC) pipes, unplasticised poly vinyl chloride (uPVC) pipes, high density polyethylene (HDPE) products, steel pipes and hollow section. The Company manufactures the plastic pipes under the brand name APL APOLLO. Its pipes and fittings are used in residential and commercial, hot and cold, and potable water distribution systems. The Company serves the customers in various sectors, including civil infrastructure, industrial, agriculture, and building and construction.</v>
    <v>542</v>
    <v>National Stock Exchange of India</v>
    <v>XNSE</v>
    <v>XNSE</v>
    <v>Plot No. A-140, Sector-136, NOIDA, UTTAR PRADESH, 201301 IN</v>
    <v>568.75</v>
    <v>Homebuilding &amp; Construction Supplies</v>
    <v>Stock</v>
    <v>44585.469942129632</v>
    <v>488</v>
    <v>519.35</v>
    <v>22407250000</v>
    <v>APOLLO PIPES LIMITED</v>
    <v>APOLLO PIPES LIMITED</v>
    <v>566</v>
    <v>40.17</v>
    <v>569.75</v>
    <v>531.54999999999995</v>
    <v>39328210</v>
    <v>APOLLOPIPE</v>
    <v>APOLLO PIPES LIMITED (XNSE:APOLLOPIPE)</v>
    <v>116296</v>
    <v>1985</v>
  </rv>
  <rv s="2">
    <v>489</v>
  </rv>
  <rv s="0">
    <v>http://en.wikipedia.org/wiki/Apollo_Tyres</v>
    <v>Wikipedia</v>
  </rv>
  <rv s="6">
    <v>141</v>
    <v>491</v>
  </rv>
  <rv s="7">
    <v>15</v>
    <v>https://www.bing.com/th?id=AMMS_7a05e5c8dc87720f62b95fc57e5c425f&amp;qlt=95</v>
    <v>492</v>
    <v>0</v>
    <v>https://www.bing.com/images/search?form=xlimg&amp;q=apollo+tyres</v>
    <v>Image of APOLLO TYRES LIMITED.</v>
  </rv>
  <rv s="0">
    <v>https://www.bing.com/financeapi/forcetrigger?t=ahgwvh&amp;q=XNSE%3aAPOLLOTYRE&amp;form=skydnc</v>
    <v>Learn more on Bing</v>
  </rv>
  <rv s="8">
    <v>en-US</v>
    <v>ahgwvh</v>
    <v>268435456</v>
    <v>1</v>
    <v>Powered by Refinitiv</v>
    <v>11</v>
    <v>APOLLO TYRES LIMITED. (XNSE:APOLLOTYRE)</v>
    <v>13</v>
    <v>14</v>
    <v>Finance</v>
    <v>4</v>
    <v>261.25</v>
    <v>174.5</v>
    <v>1.3343</v>
    <v>-11.45</v>
    <v>-5.1161999999999999E-2</v>
    <v>INR</v>
    <v>Apollo Tyres Limited is engaged in manufacturing and sale of automotive tires. The Company's segments include India, Europe and Others. The Indian segment includes manufacturing and sales operations through India. The European segment includes manufacturing and sales operations through the plant at the Netherlands along with its subsidiaries. The Others segment includes the subsidiary in the United Arab Emirates, South Africa, Thailand and other operating subsidiaries. The Company manufactures tires, tubes and flaps. The Company markets its products under two brands: Apollo and Vredestein.</v>
    <v>18734</v>
    <v>National Stock Exchange of India</v>
    <v>XNSE</v>
    <v>XNSE</v>
    <v>Apollo House, 7 Institutional Area, Sector 32, GURGAON, HARYANA, 122001 IN</v>
    <v>224.4</v>
    <v>493</v>
    <v>Automobiles &amp; Auto Parts</v>
    <v>Stock</v>
    <v>44585.469942129632</v>
    <v>494</v>
    <v>210.05</v>
    <v>142135600000</v>
    <v>APOLLO TYRES LIMITED.</v>
    <v>APOLLO TYRES LIMITED.</v>
    <v>223</v>
    <v>13.74</v>
    <v>223.8</v>
    <v>212.35</v>
    <v>635101000</v>
    <v>APOLLOTYRE</v>
    <v>APOLLO TYRES LIMITED. (XNSE:APOLLOTYRE)</v>
    <v>2871823</v>
    <v>1972</v>
  </rv>
  <rv s="2">
    <v>495</v>
  </rv>
  <rv s="0">
    <v>https://www.bing.com/financeapi/forcetrigger?t=ahgwyc&amp;q=XNSE%3aAPOLSINHOT&amp;form=skydnc</v>
    <v>Learn more on Bing</v>
  </rv>
  <rv s="1">
    <v>en-US</v>
    <v>ahgwyc</v>
    <v>268435456</v>
    <v>1</v>
    <v>Powered by Refinitiv</v>
    <v>0</v>
    <v>APOLLO SINDOORI HOTELS LIMITED (XNSE:APOLSINHOT)</v>
    <v>2</v>
    <v>3</v>
    <v>Finance</v>
    <v>4</v>
    <v>1069.7</v>
    <v>505</v>
    <v>1.3838999999999999</v>
    <v>-33.299999999999997</v>
    <v>-4.0096E-2</v>
    <v>INR</v>
    <v>Apollo Sindoori Hotels Limited is a hospitality service management and support services company. The Company manages hospitality services, such as food services, kitchen planning and management. The Company's products and services include Food and Beverages, and Man power Services. The Company is in the business of managing food outlets at hospitals and organizations. The Company also undertakes Outdoor Catering Services. The Company handles catering across hospitals, corporates, institutions and industrial offshore. The Company provides food options for patients, residents, staff and visitors in hospitals. It works with the hospital nutritionist to provide customized menu for the patient needs. The Company's hotels include Apollo Sindoori Hotel in Bengaluru; Apollo Sindoori Hotel in Chennai, and Apollo Sindoori Service Apartments in Kolkata. The Company's Sketch is a cafe in Chennai and Suruchi is a multi-cuisine restaurant present across India.</v>
    <v>3872</v>
    <v>National Stock Exchange of India</v>
    <v>XNSE</v>
    <v>XNSE</v>
    <v>Old#19, New#41, Uthamar Gandhi Salai,, Anugraha, Nungambakkam, CHENNAI, TAMIL NADU, 600034 IN</v>
    <v>830.5</v>
    <v>Hotels &amp; Entertainment Services</v>
    <v>Stock</v>
    <v>44585.469942129632</v>
    <v>497</v>
    <v>793</v>
    <v>2159632000</v>
    <v>APOLLO SINDOORI HOTELS LIMITED</v>
    <v>APOLLO SINDOORI HOTELS LIMITED</v>
    <v>820</v>
    <v>17.57</v>
    <v>830.5</v>
    <v>797.2</v>
    <v>2600400</v>
    <v>APOLSINHOT</v>
    <v>APOLLO SINDOORI HOTELS LIMITED (XNSE:APOLSINHOT)</v>
    <v>2047</v>
    <v>1988</v>
  </rv>
  <rv s="2">
    <v>498</v>
  </rv>
  <rv s="0">
    <v>https://www.bing.com/financeapi/forcetrigger?t=ahgx27&amp;q=XNSE%3aAPTECHT&amp;form=skydnc</v>
    <v>Learn more on Bing</v>
  </rv>
  <rv s="1">
    <v>en-US</v>
    <v>ahgx27</v>
    <v>268435456</v>
    <v>1</v>
    <v>Powered by Refinitiv</v>
    <v>0</v>
    <v>APTECH LIMITED (XNSE:APTECHT)</v>
    <v>2</v>
    <v>3</v>
    <v>Finance</v>
    <v>4</v>
    <v>448</v>
    <v>165.2</v>
    <v>1.2846</v>
    <v>-23.4</v>
    <v>-6.0262999999999997E-2</v>
    <v>INR</v>
    <v>Aptech Limited is a global career education company. The Company's business segments are categorized as Individual Training (or Retail) and Enterprise Business (or Non-retail). The Individual Training segment caters to individual students using the Company's brands offering vocational, certification and skill upgrade courses through franchisee network spread around the world. The Enterprise Business segment caters to the content, training and assessment needs of institutional customers in the government, education, public and private sector space. Under Individual Training, it offers career and professional training through its retail brands, including Aptech Computer Education, Lakme Academy, Aptech Hardware and Networking, and Aptech English Learning Academy. Its Enterprise business brands include Aptech Training Solutions and Aptech Assessment and Testing Solutions. The Company's geographical segments include India and Outside India.</v>
    <v>436</v>
    <v>National Stock Exchange of India</v>
    <v>XNSE</v>
    <v>XNSE</v>
    <v>A-65 Aptech House, Midc,, Marol,, Andheri(E), MUMBAI, MAHARASHTRA, 400093 IN</v>
    <v>390</v>
    <v>Professional &amp; Business Education</v>
    <v>Stock</v>
    <v>44585.469942129632</v>
    <v>500</v>
    <v>362.1</v>
    <v>16036920000</v>
    <v>APTECH LIMITED</v>
    <v>APTECH LIMITED</v>
    <v>389.8</v>
    <v>57.89</v>
    <v>388.3</v>
    <v>364.9</v>
    <v>41300350</v>
    <v>APTECHT</v>
    <v>APTECH LIMITED (XNSE:APTECHT)</v>
    <v>207556</v>
    <v>2000</v>
  </rv>
  <rv s="2">
    <v>501</v>
  </rv>
  <rv s="0">
    <v>https://www.bing.com/financeapi/forcetrigger?t=ahgx52&amp;q=XNSE%3aARCHIDPLY&amp;form=skydnc</v>
    <v>Learn more on Bing</v>
  </rv>
  <rv s="1">
    <v>en-US</v>
    <v>ahgx52</v>
    <v>268435456</v>
    <v>1</v>
    <v>Powered by Refinitiv</v>
    <v>0</v>
    <v>ARCHIDPLY INDUSTRIES LIMITED (XNSE:ARCHIDPLY)</v>
    <v>2</v>
    <v>3</v>
    <v>Finance</v>
    <v>4</v>
    <v>61.45</v>
    <v>27.3</v>
    <v>1.4844999999999999</v>
    <v>-2.85</v>
    <v>-0.05</v>
    <v>INR</v>
    <v>Archidply Industries Limited is engaged in manufacturing plywood, decorative plywood and decorative laminates. The Company operates through two segments: Wood based product and Paper based product. The Company's Wood-based products segment includes Plywood, Block Board, Veneers, Decorative plywood, Prelaminated Partical Boards. The Company's Paper-based products segment includes Laminated Sheets (HPL). The Company's product categories include Plywood, Block Board and Flush Doors, Pre Laminated Board, Decorative Laminates and Decorative Veneers. The Company's products include MR Grade Plywood, BWR Plywood, Shuttering Plywood, Densified Film Faced Plywood, Fire Retardant Plywood, BWR Blockboard, BWP Flush Door, Teak Block Board, Pre Laminated Particle Board, Pre Laminated MDF Board, Archidlam Laminates, Post Forming Laminates, Archid Edge Laminates, Silvilam Laminates, Fire Retardant Laminates, Compact Laminates, Switch Board Laminates, Veneered Particle Board and Teak Plywood.</v>
    <v>373</v>
    <v>National Stock Exchange of India</v>
    <v>XNSE</v>
    <v>XNSE</v>
    <v>2/9, Ist Floor, W.H.S. Kirti Nagar,, Near Kirti Nagar Police Station, Block A,, Kirti Nagar Industrial Area, Kirti Nagar,, NEW DELHI, DELHI, 110015 IN</v>
    <v>59</v>
    <v>Paper &amp; Forest Products</v>
    <v>Stock</v>
    <v>44585.469942129632</v>
    <v>503</v>
    <v>54.15</v>
    <v>1132305000</v>
    <v>ARCHIDPLY INDUSTRIES LIMITED</v>
    <v>ARCHIDPLY INDUSTRIES LIMITED</v>
    <v>59</v>
    <v>19.309999999999999</v>
    <v>57</v>
    <v>54.15</v>
    <v>19865000</v>
    <v>ARCHIDPLY</v>
    <v>ARCHIDPLY INDUSTRIES LIMITED (XNSE:ARCHIDPLY)</v>
    <v>48296</v>
    <v>1995</v>
  </rv>
  <rv s="2">
    <v>504</v>
  </rv>
  <rv s="0">
    <v>https://www.bing.com/financeapi/forcetrigger?t=ahgx7w&amp;q=XNSE%3aARCHIES&amp;form=skydnc</v>
    <v>Learn more on Bing</v>
  </rv>
  <rv s="1">
    <v>en-US</v>
    <v>ahgx7w</v>
    <v>268435456</v>
    <v>1</v>
    <v>Powered by Refinitiv</v>
    <v>0</v>
    <v>ARCHIES LIMITED (XNSE:ARCHIES)</v>
    <v>2</v>
    <v>3</v>
    <v>Finance</v>
    <v>4</v>
    <v>29.25</v>
    <v>9.35</v>
    <v>1.4616</v>
    <v>-1.4</v>
    <v>-6.7632999999999999E-2</v>
    <v>INR</v>
    <v>Archies Limited is engaged in the manufacture of paper and paper products, and retail sale of other goods in stores. The Company's segments include Greeting Cards, Stationery, Gifts and Others. It offers a range of gift items, such as greetings, perfumes, chocolates, stationery essentials, fragrances, mugs, jewelry, toys and accessories. It offers fashion accessories, including men and women accessories; watches; sun glasses; wallets; tie sets and cufflinks; bags and clutches; hair accessories, and tablet sleeves. It also provides kids products, including recordable story books, kid's decor, school stuff, dolls and baby albums. In addition, it offers home decor products, including desk accessories, photo frames, cushions, clocks and wall hangings. It offers stationery products, such as notebooks and journals; albums; quotation books; scrap and record books; autograph and slam books; party invites, and shagun envelopes. The Company offers its products under the brand name, Archies.</v>
    <v>1538</v>
    <v>National Stock Exchange of India</v>
    <v>XNSE</v>
    <v>XNSE</v>
    <v>C-113, Naraina Industrial Area,, Phase - I, NEW DELHI, DELHI, 110028 IN</v>
    <v>21.5</v>
    <v>Specialty Retailers</v>
    <v>Stock</v>
    <v>44585.469942129632</v>
    <v>506</v>
    <v>18.95</v>
    <v>699246000</v>
    <v>ARCHIES LIMITED</v>
    <v>ARCHIES LIMITED</v>
    <v>20.100000000000001</v>
    <v>0</v>
    <v>20.7</v>
    <v>19.3</v>
    <v>33780000</v>
    <v>ARCHIES</v>
    <v>ARCHIES LIMITED (XNSE:ARCHIES)</v>
    <v>169113</v>
    <v>1990</v>
  </rv>
  <rv s="2">
    <v>507</v>
  </rv>
  <rv s="0">
    <v>https://www.bing.com/financeapi/forcetrigger?t=ahgxdm&amp;q=XNSE%3aARENTERP&amp;form=skydnc</v>
    <v>Learn more on Bing</v>
  </rv>
  <rv s="4">
    <v>en-US</v>
    <v>ahgxdm</v>
    <v>268435456</v>
    <v>1</v>
    <v>Powered by Refinitiv</v>
    <v>7</v>
    <v>RAJDARSHAN INDUSTRIES LIMITED (XNSE:ARENTERP)</v>
    <v>2</v>
    <v>8</v>
    <v>Finance</v>
    <v>4</v>
    <v>76.95</v>
    <v>10.4</v>
    <v>-2.2000000000000002</v>
    <v>-4.3521000000000004E-2</v>
    <v>INR</v>
    <v>Rajdarshan Industries Limited is an India-based company, which is engaged in mining business. The Company operates its machineries in mining of raw materials at a range of cement units in Rajasthan through contract execution. The Company's services include project management, marketing consultancy, lime stone, cement plants, and marble and mines machines. It is engaged in raising of lime stone and removal of overburden, including transportation thereof on hire/contract basis for various cement plants.</v>
    <v>National Stock Exchange of India</v>
    <v>XNSE</v>
    <v>XNSE</v>
    <v>59, Moti Mangri Scheme, UDAIPUR, RAJASTHAN, 313001 IN</v>
    <v>51.8</v>
    <v>Professional &amp; Commercial Services</v>
    <v>Stock</v>
    <v>44585.469942129632</v>
    <v>509</v>
    <v>48.1</v>
    <v>157124600</v>
    <v>RAJDARSHAN INDUSTRIES LIMITED</v>
    <v>RAJDARSHAN INDUSTRIES LIMITED</v>
    <v>51.6</v>
    <v>21.19</v>
    <v>50.55</v>
    <v>48.35</v>
    <v>3108300</v>
    <v>ARENTERP</v>
    <v>RAJDARSHAN INDUSTRIES LIMITED (XNSE:ARENTERP)</v>
    <v>7643</v>
    <v>1980</v>
  </rv>
  <rv s="2">
    <v>510</v>
  </rv>
  <rv s="0">
    <v>https://www.bing.com/financeapi/forcetrigger?t=ahgxgh&amp;q=XNSE%3aARIES&amp;form=skydnc</v>
    <v>Learn more on Bing</v>
  </rv>
  <rv s="1">
    <v>en-US</v>
    <v>ahgxgh</v>
    <v>268435456</v>
    <v>1</v>
    <v>Powered by Refinitiv</v>
    <v>0</v>
    <v>Aries Agro Limited (XNSE:ARIES)</v>
    <v>2</v>
    <v>3</v>
    <v>Finance</v>
    <v>4</v>
    <v>193.9</v>
    <v>75.650000000000006</v>
    <v>1.4897</v>
    <v>-10.199999999999999</v>
    <v>-6.4516000000000004E-2</v>
    <v>INR</v>
    <v>Aries Agro Limited is engaged in the business of manufacturing micronutrients and other nutritional products for plants and animals. The Company's principal products/services include micro nutrient fertilizer-manufactured and micro nutrient fertilizer-traded. The Company operates through Agro Inputs segment. Its products include chelated micronutrient fertilizers, farm equipment, multi-micronutrient fertilizers, other agriculture products, other nutritional products, plant nutrition, plant protection and veterinary products. It offers a range of products in the primary, secondary and micro-fertilizer sector, ranging from individual elements to mixed specialty plant nutrient fertilizers. Its product line also includes secondary nutrients, including sulfur, magnesium and calcium. The Company's plant nutrition product line includes value-added, water-soluble complexes of nitrogen (N), phosphorous (P) and potassium (K).</v>
    <v>958</v>
    <v>National Stock Exchange of India</v>
    <v>XNSE</v>
    <v>XNSE</v>
    <v>Aries House, Plot No. 24,, Deonar, Govandi (E) Mumbai, MUMBAI, MAHARASHTRA, 400043 IN</v>
    <v>158.75</v>
    <v>Chemicals</v>
    <v>Stock</v>
    <v>44585.469942129632</v>
    <v>512</v>
    <v>139.35</v>
    <v>2055995000</v>
    <v>Aries Agro Limited</v>
    <v>Aries Agro Limited</v>
    <v>158.75</v>
    <v>11.95</v>
    <v>158.1</v>
    <v>147.9</v>
    <v>13004400</v>
    <v>ARIES</v>
    <v>Aries Agro Limited (XNSE:ARIES)</v>
    <v>128647</v>
    <v>1969</v>
  </rv>
  <rv s="2">
    <v>513</v>
  </rv>
  <rv s="0">
    <v>https://www.bing.com/financeapi/forcetrigger?t=ahgxjc&amp;q=XNSE%3aARIHANT&amp;form=skydnc</v>
    <v>Learn more on Bing</v>
  </rv>
  <rv s="3">
    <v>en-US</v>
    <v>ahgxjc</v>
    <v>268435456</v>
    <v>1</v>
    <v>Powered by Refinitiv</v>
    <v>5</v>
    <v>ARIHANT FOUNDATIONS &amp; HOUSING LIMITED (XNSE:ARIHANT)</v>
    <v>2</v>
    <v>6</v>
    <v>Finance</v>
    <v>4</v>
    <v>66.400000000000006</v>
    <v>16.399999999999999</v>
    <v>1.6387</v>
    <v>-2.4</v>
    <v>-4.9382999999999996E-2</v>
    <v>INR</v>
    <v>Arihant Foundations and Housing Limited is engaged in real estate development, including construction of residential, commercial complexes and information technology (IT) Parks. The Company is engaged in the business of construction and providing infrastructure facility. The Company operates through the segment of developing and promoting of residential apartments. The Company's projects include Arihant-Esta (Residential Complex), which is located at Mugappair, Chennai covering an area of approximately 194,145 square feet and Arihant Tiara project, which is located at Nandambakkam, Chennai covering an area of approximately 149,570 square feet. The Company's projects also include apartments, villas, residential plots and commercial. The Company's Apartments include AIRA, SHRI NARAYANA, TIARA, NORTH TOWN, ESTA and JASHN. Its Villas include Villa Viviana Villas. The Company's residential plots include Villa Viviana Residential Plot and Green Wood City Residential Plot.</v>
    <v>National Stock Exchange of India</v>
    <v>XNSE</v>
    <v>XNSE</v>
    <v># 3, Ganapathy Colony, 3rd Street, Off Cenotaph Road, Teynampet, CHENNAI, TAMIL NADU, 600018 IN</v>
    <v>50.25</v>
    <v>Real Estate Operations</v>
    <v>Stock</v>
    <v>44585.469942129632</v>
    <v>515</v>
    <v>46.2</v>
    <v>417960000</v>
    <v>ARIHANT FOUNDATIONS &amp; HOUSING LIMITED</v>
    <v>ARIHANT FOUNDATIONS &amp; HOUSING LIMITED</v>
    <v>50.2</v>
    <v>0</v>
    <v>48.6</v>
    <v>46.2</v>
    <v>8600000</v>
    <v>ARIHANT</v>
    <v>ARIHANT FOUNDATIONS &amp; HOUSING LIMITED (XNSE:ARIHANT)</v>
    <v>51513</v>
    <v>1992</v>
  </rv>
  <rv s="2">
    <v>516</v>
  </rv>
  <rv s="0">
    <v>https://www.bing.com/financeapi/forcetrigger?t=ahgxm7&amp;q=XNSE%3aARIHANTSUP&amp;form=skydnc</v>
    <v>Learn more on Bing</v>
  </rv>
  <rv s="1">
    <v>en-US</v>
    <v>ahgxm7</v>
    <v>268435456</v>
    <v>1</v>
    <v>Powered by Refinitiv</v>
    <v>0</v>
    <v>Arihant Superstructures Limited (XNSE:ARIHANTSUP)</v>
    <v>2</v>
    <v>3</v>
    <v>Finance</v>
    <v>4</v>
    <v>204.5</v>
    <v>32.549999999999997</v>
    <v>1.0109999999999999</v>
    <v>-4.7</v>
    <v>-2.6345E-2</v>
    <v>INR</v>
    <v>Arihant Superstructures Limited is a real estate company. The Company is engaged primarily in the business of Real Estate Development, Trading in Real Estate and Construction Contracts. The Company's operation covers all aspects of real estate development, from the identification and acquisition of land, planning, execution, construction and marketing of projects. The Company's projects include Arihant Amodini, Arihant Clan Aalishan, Arihant Anshula, Arihant Arshiya, Arihant Anmol, Arihant Aarohi, Arihant Akanksha, Arihant Amisha, Arihant Aloki, Arihant Anaika, Arihant Adita, Arihant Nagar, Arihant Ayati, Arihant Anchal, Arihant Angan and Arihant Ashray. Its projects are located in Navi Mumbai, Taloja, Khopoli, Badlapur, Karjat and Jodhpur. Its Arihant Anshula project consists of approximately 490 flats in 25 buildings. Its Arihant Arshiya project consists of approximately 525 flats in 30 buildings. Its Arihant Anaika project consists of approximately 350 flats and in 12 buildings.</v>
    <v>9</v>
    <v>National Stock Exchange of India</v>
    <v>XNSE</v>
    <v>XNSE</v>
    <v>Arihant Aura, Floor No. 26,, Plot No 13/1-TTC Industrial Area,, Thane Belapur Road, Turbhe MIDC,Turbhe, NAVI MUMBAI, MAHARASHTRA, 400705 IN</v>
    <v>179</v>
    <v>Real Estate Operations</v>
    <v>Stock</v>
    <v>44585.469942129632</v>
    <v>518</v>
    <v>167</v>
    <v>7342942000</v>
    <v>Arihant Superstructures Limited</v>
    <v>Arihant Superstructures Limited</v>
    <v>179</v>
    <v>20.86</v>
    <v>178.4</v>
    <v>173.7</v>
    <v>41159990</v>
    <v>ARIHANTSUP</v>
    <v>Arihant Superstructures Limited (XNSE:ARIHANTSUP)</v>
    <v>231737</v>
    <v>1983</v>
  </rv>
  <rv s="2">
    <v>519</v>
  </rv>
  <rv s="0">
    <v>https://www.bing.com/financeapi/forcetrigger?t=ahgxp2&amp;q=XNSE%3aARMANFIN&amp;form=skydnc</v>
    <v>Learn more on Bing</v>
  </rv>
  <rv s="1">
    <v>en-US</v>
    <v>ahgxp2</v>
    <v>268435456</v>
    <v>1</v>
    <v>Powered by Refinitiv</v>
    <v>0</v>
    <v>ARMAN FINANCIAL SERVICES LIMITED (XNSE:ARMANFIN)</v>
    <v>2</v>
    <v>3</v>
    <v>Finance</v>
    <v>4</v>
    <v>1105</v>
    <v>513.9</v>
    <v>1.4722</v>
    <v>-46.6</v>
    <v>-6.2663999999999997E-2</v>
    <v>INR</v>
    <v>Arman Financial Services Limited (AFSL) is an India-based holding company. The Company is a non-banking finance company (NBFC). The Company is an asset finance company (AFC), which is engaged in providing microfinance and financing the purchase of two- and three-wheelers. The Company provides finance for various models of motorcycles, mopeds, scooterettes and scooters of Hero, Honda, Bajaj, TVS, HMSI, Suzuki, Yamaha and Royal Enfield. AFSL also provides loan for rickshaws. The Company operates its microfinance business from approximately 55 branches and its two-wheeler business from over five branches. The Company's branches are located in Ahmedabad, Gandhinagar, Kalol, Kadi, Mehsana, Sabarkantha, Palanpur, Vadodara, Kheda, Anand, Sevalia, Indore and Tarapur. The Company makes investment in information technology infrastructure. The Company's subsidiary is Namra Finance Ltd.</v>
    <v>489</v>
    <v>National Stock Exchange of India</v>
    <v>XNSE</v>
    <v>XNSE</v>
    <v>502-3-4, Sakar III, Opp. Old High Court, Off. Ashram Road, AHMEDABAD, GUJARAT, 380014 IN</v>
    <v>746.05</v>
    <v>Banking Services</v>
    <v>Stock</v>
    <v>44585.469942129632</v>
    <v>521</v>
    <v>684.85</v>
    <v>6314767000</v>
    <v>ARMAN FINANCIAL SERVICES LIMITED</v>
    <v>ARMAN FINANCIAL SERVICES LIMITED</v>
    <v>745</v>
    <v>51.7</v>
    <v>743.65</v>
    <v>697.05</v>
    <v>8491580</v>
    <v>ARMANFIN</v>
    <v>ARMAN FINANCIAL SERVICES LIMITED (XNSE:ARMANFIN)</v>
    <v>33782</v>
    <v>1992</v>
  </rv>
  <rv s="2">
    <v>522</v>
  </rv>
  <rv s="0">
    <v>https://www.bing.com/financeapi/forcetrigger?t=ahgxrw&amp;q=XNSE%3aAROGRANITE&amp;form=skydnc</v>
    <v>Learn more on Bing</v>
  </rv>
  <rv s="1">
    <v>en-US</v>
    <v>ahgxrw</v>
    <v>268435456</v>
    <v>1</v>
    <v>Powered by Refinitiv</v>
    <v>0</v>
    <v>ARO GRANITE INDUSTRIES LIMITED (XNSE:AROGRANITE)</v>
    <v>2</v>
    <v>3</v>
    <v>Finance</v>
    <v>4</v>
    <v>87.4</v>
    <v>36.299999999999997</v>
    <v>1.3914</v>
    <v>-6.5</v>
    <v>-8.1606999999999999E-2</v>
    <v>INR</v>
    <v>Aro Granite Industries Limited is engaged in the business of granite tiles and slabs. The Company offers granite slabs in various colors, such as regular, Indian and international colors. It offers products in an array of finishes, such as polished finish, flamed finish, honed finish, brushed finish, leather finish and caress finish. The Company processes Indian, African, Finnish, Norwegian and Brazilian granite regularly, and offers slabs as per customer's specific requirement. The Company offers a product line of CUT-TO-SIZE slabs, which are cut according to customized requirement of the user, and are ready for use at the site without any further processing. The Company operates an export oriented unit based at Hosur in Tamil Nadu for processing polished/flamed granite tiles and slabs. The Company exports its products to North America, South America, Europe and Far East markets. Its slab plant has an installed capacity of approximately 390,000 square meters per annum.</v>
    <v>134</v>
    <v>National Stock Exchange of India</v>
    <v>XNSE</v>
    <v>XNSE</v>
    <v>Koneripalli Village,, Via:Shoolagiri,, Taluk:Hosur,, 635117 IN</v>
    <v>78.45</v>
    <v>Homebuilding &amp; Construction Supplies</v>
    <v>Stock</v>
    <v>44585.469942129632</v>
    <v>524</v>
    <v>71.099999999999994</v>
    <v>1218645000</v>
    <v>ARO GRANITE INDUSTRIES LIMITED</v>
    <v>ARO GRANITE INDUSTRIES LIMITED</v>
    <v>78</v>
    <v>10.38</v>
    <v>79.650000000000006</v>
    <v>73.150000000000006</v>
    <v>15300000</v>
    <v>AROGRANITE</v>
    <v>ARO GRANITE INDUSTRIES LIMITED (XNSE:AROGRANITE)</v>
    <v>120609</v>
    <v>1988</v>
  </rv>
  <rv s="2">
    <v>525</v>
  </rv>
  <rv s="0">
    <v>https://www.bing.com/financeapi/forcetrigger?t=ahgxur&amp;q=XNSE%3aARROWGREEN&amp;form=skydnc</v>
    <v>Learn more on Bing</v>
  </rv>
  <rv s="3">
    <v>en-US</v>
    <v>ahgxur</v>
    <v>268435456</v>
    <v>1</v>
    <v>Powered by Refinitiv</v>
    <v>5</v>
    <v>ARROW GREENTECH LIMITED (XNSE:ARROWGREEN)</v>
    <v>2</v>
    <v>6</v>
    <v>Finance</v>
    <v>4</v>
    <v>183</v>
    <v>52.55</v>
    <v>1.2230000000000001</v>
    <v>-6.9</v>
    <v>-4.9658000000000001E-2</v>
    <v>INR</v>
    <v>Arrow Greentech Limited, formerly Arrow Coated Products Limited, is an India-based holding company. The Company's principal business includes manufacturing of cast water-soluble film, royalty income-patents and dividend. It is also engaged in the business of bio-degradable products and having patents income for such products/technology. The Company operates through packaging material and its technology segment. Its water-soluble film, Watersol has various applications in industries ranging from agrochemicals, construction, chemical, embroidery, health and hygiene to water transfer printing (three dimensional (3D) printing). Its Watersol products include Packaging Film, Embroidery Film, Soap Film, Mould Release Film and Water Transfer Printing Film. Its Klenz Pro brand provides eco labeled cleaning and hygiene chemicals for the institutional market. It exports its products to Brazil, Latin America, Europe and Asian markets. Its manufacturing plant is located in Ankleshwar, Gujarat.</v>
    <v>National Stock Exchange of India</v>
    <v>XNSE</v>
    <v>XNSE</v>
    <v>Solitaire Corporate Park, Bldg No 3, 7th Floor,, Guru Hargovindji Marg, Chakala, Andheri (East), MUMBAI, MAHARASHTRA, 400093 IN</v>
    <v>143.69999999999999</v>
    <v>Containers &amp; Packaging</v>
    <v>Stock</v>
    <v>44585.469942129632</v>
    <v>527</v>
    <v>132.05000000000001</v>
    <v>1957519000</v>
    <v>ARROW GREENTECH LIMITED</v>
    <v>ARROW GREENTECH LIMITED</v>
    <v>140</v>
    <v>26.48</v>
    <v>138.94999999999999</v>
    <v>132.05000000000001</v>
    <v>14087940</v>
    <v>ARROWGREEN</v>
    <v>ARROW GREENTECH LIMITED (XNSE:ARROWGREEN)</v>
    <v>30351</v>
    <v>1992</v>
  </rv>
  <rv s="2">
    <v>528</v>
  </rv>
  <rv s="0">
    <v>https://www.bing.com/financeapi/forcetrigger?t=ahgy1h&amp;q=XNSE%3aARSHIYA&amp;form=skydnc</v>
    <v>Learn more on Bing</v>
  </rv>
  <rv s="1">
    <v>en-US</v>
    <v>ahgy1h</v>
    <v>268435456</v>
    <v>1</v>
    <v>Powered by Refinitiv</v>
    <v>0</v>
    <v>Arshiya Limited (XNSE:ARSHIYA)</v>
    <v>2</v>
    <v>3</v>
    <v>Finance</v>
    <v>4</v>
    <v>44.65</v>
    <v>24.75</v>
    <v>2.1103999999999998</v>
    <v>-1.95</v>
    <v>-4.9554999999999995E-2</v>
    <v>INR</v>
    <v>Arshiya Limited is a holding company, which is engaged in warehousing and support activities. The Company's business consists of free trade and warehousing zone (FTWZ), industrial and distribution hubs, inland container depot, rail and rail infrastructure, forwarding, transport and handling, supply chain technology and management solutions. Its segments include FTWZ/ICD and rail transport operations. It operates approximately two FTWZs, including Panvel near Mumbai spread over 170 acres, catering to western India, and Khurja near Delhi spread over 140 acres, catering to north India. Its inland container depot (ICD) is located at Khurja and is spread across 60 acres with a warehouse space of over 20,000 square meters. It operates a rail fleet of over 20 rakes and 3,000 owned containers equipped to handle a range of cargo. Its rail service is equipped to provide movement of cargo between terminals, hubs and warehouses. It owns a rail locomotive for placing and shunting of rakes.</v>
    <v>55</v>
    <v>National Stock Exchange of India</v>
    <v>XNSE</v>
    <v>XNSE</v>
    <v>205 &amp; 206 (Part), 2nd Floor, Ceejay House,, F-Block, Shiv Sagar Estate, Dr. Annie Besant Road,, Worli, MUMBAI, MAHARASHTRA, 400018 IN</v>
    <v>41.3</v>
    <v>Freight &amp; Logistics Services</v>
    <v>Stock</v>
    <v>44585.469942129632</v>
    <v>530</v>
    <v>37.4</v>
    <v>10320560000</v>
    <v>Arshiya Limited</v>
    <v>Arshiya Limited</v>
    <v>41.3</v>
    <v>0</v>
    <v>39.35</v>
    <v>37.4</v>
    <v>262275900</v>
    <v>ARSHIYA</v>
    <v>Arshiya Limited (XNSE:ARSHIYA)</v>
    <v>2693825</v>
    <v>1981</v>
  </rv>
  <rv s="2">
    <v>531</v>
  </rv>
  <rv s="0">
    <v>https://www.bing.com/financeapi/forcetrigger?t=ahgy4c&amp;q=XNSE%3aARSSINFRA&amp;form=skydnc</v>
    <v>Learn more on Bing</v>
  </rv>
  <rv s="1">
    <v>en-US</v>
    <v>ahgy4c</v>
    <v>268435456</v>
    <v>1</v>
    <v>Powered by Refinitiv</v>
    <v>0</v>
    <v>ARSS INFRASTRUCTURE PROJECTS LIMITED (XNSE:ARSSINFRA)</v>
    <v>2</v>
    <v>3</v>
    <v>Finance</v>
    <v>4</v>
    <v>52.1</v>
    <v>18.55</v>
    <v>1.6976</v>
    <v>-1.85</v>
    <v>-4.8941999999999999E-2</v>
    <v>INR</v>
    <v>ARSS Infrastructure Projects Limited is engaged in civil construction activities. The Company's principal areas of work include road works, bridge works, railway works, power works, real estate works and irrigation works. Its projects also include urban projects and marine projects. It executes bridges and flyovers in the states of Orissa, Chhattisgarh, Chennai and Kerala, among others. The Company executes various types of bridges, including concrete deck, prestressed concrete (PSC) bridges, steel girder bridges and with various types of foundation, such as open foundation, well foundation and pile foundation. The Company takes up works, such as survey, fixing of alignment, and designing road and railway; embankment and cuttings for road/rail; steel girder fabrication and erection; laying of ballast and concrete sleepers and rails, including track laying (manually and mechanically), and flash butt welding for long rails at site.</v>
    <v>601</v>
    <v>National Stock Exchange of India</v>
    <v>XNSE</v>
    <v>XNSE</v>
    <v>Plot No. 141, SBI colony,, Paschim Vihar,, NEW DELHI, DELHI, 110063 IN</v>
    <v>38.6</v>
    <v>Construction &amp; Engineering</v>
    <v>Stock</v>
    <v>44585.469942129632</v>
    <v>533</v>
    <v>35.950000000000003</v>
    <v>859495100</v>
    <v>ARSS INFRASTRUCTURE PROJECTS LIMITED</v>
    <v>ARSS INFRASTRUCTURE PROJECTS LIMITED</v>
    <v>37.799999999999997</v>
    <v>0</v>
    <v>37.799999999999997</v>
    <v>35.950000000000003</v>
    <v>22737970</v>
    <v>ARSSINFRA</v>
    <v>ARSS INFRASTRUCTURE PROJECTS LIMITED (XNSE:ARSSINFRA)</v>
    <v>24559</v>
    <v>2000</v>
  </rv>
  <rv s="2">
    <v>534</v>
  </rv>
  <rv s="0">
    <v>https://www.bing.com/financeapi/forcetrigger?t=btjqa2&amp;q=XNSE%3aARTEMISMED&amp;form=skydnc</v>
    <v>Learn more on Bing</v>
  </rv>
  <rv s="14">
    <v>en-US</v>
    <v>btjqa2</v>
    <v>268435456</v>
    <v>1</v>
    <v>Powered by Refinitiv</v>
    <v>29</v>
    <v>ARTEMIS MEDICARE SERVICES LIMITED (XNSE:ARTEMISMED)</v>
    <v>2</v>
    <v>30</v>
    <v>Finance</v>
    <v>4</v>
    <v>50.8</v>
    <v>18.61</v>
    <v>-2.1</v>
    <v>-4.7945000000000002E-2</v>
    <v>INR</v>
    <v>Artemis Medicare Services Ltd, also known as Artemis Hospitals, is an India-based company that operates multi-specialty hospital. The Company is expertized in the spectrum of advanced medical and surgical interventions, comprehensive mix of inpatient and outpatient services. The Company offers treatment facilities for various medical conditions under various specialties, which include allergy and immunology, cancer, endocrine, diabetes and metabolism, rheumatology, heart, bones, muscles, dermatology, urology, digestive, kidneys and psychiatry conditions.</v>
    <v>1551</v>
    <v>National Stock Exchange of India</v>
    <v>XNSE</v>
    <v>XNSE</v>
    <v>Artemis Hospitals,, Sector-51, Gurgaon, Haryana, 122001, 122001 IN</v>
    <v>44</v>
    <v>Healthcare Providers &amp; Services</v>
    <v>Stock</v>
    <v>44585.469942129632</v>
    <v>536</v>
    <v>41.65</v>
    <v>5798113000</v>
    <v>ARTEMIS MEDICARE SERVICES LIMITED</v>
    <v>ARTEMIS MEDICARE SERVICES LIMITED</v>
    <v>43.8</v>
    <v>19.23</v>
    <v>43.8</v>
    <v>41.7</v>
    <v>132377000</v>
    <v>ARTEMISMED</v>
    <v>ARTEMIS MEDICARE SERVICES LIMITED (XNSE:ARTEMISMED)</v>
    <v>75829</v>
  </rv>
  <rv s="2">
    <v>537</v>
  </rv>
  <rv s="0">
    <v>https://www.bing.com/financeapi/forcetrigger?t=bpau6h&amp;q=XNSE%3aARVINDFASN&amp;form=skydnc</v>
    <v>Learn more on Bing</v>
  </rv>
  <rv s="5">
    <v>en-US</v>
    <v>bpau6h</v>
    <v>268435456</v>
    <v>1</v>
    <v>Powered by Refinitiv</v>
    <v>9</v>
    <v>ARVIND FASHIONS LIMITED (XNSE:ARVINDFASN)</v>
    <v>2</v>
    <v>10</v>
    <v>Finance</v>
    <v>4</v>
    <v>364.4</v>
    <v>123</v>
    <v>-13.9</v>
    <v>-4.5277000000000005E-2</v>
    <v>INR</v>
    <v>Arvind Fashions Ltd is an India-based textile company. The Company is engaged in manufacturing and supplying denim and textile products, such as cotton shirts, knits, bottom weights (Khakis) fabrics, and jeans and shirts garments worldwide. The Company is also engaged in marketing of apparel under various domestic and international brands, which include Flying Machine, Arrow, US Polo, Izod, Elle and Cherokee. The Company also operates an apparel retail store named UNLIMITED.</v>
    <v>334</v>
    <v>National Stock Exchange of India</v>
    <v>XNSE</v>
    <v>XNSE</v>
    <v>8th Floor, DU Parc Trinity, 17, MG road, BANGALORE, KARNATAKA, 560001 IN</v>
    <v>308.95</v>
    <v>Specialty Retailers</v>
    <v>Stock</v>
    <v>44585.469942129632</v>
    <v>539</v>
    <v>287.3</v>
    <v>40634860000</v>
    <v>ARVIND FASHIONS LIMITED</v>
    <v>ARVIND FASHIONS LIMITED</v>
    <v>308</v>
    <v>0</v>
    <v>307</v>
    <v>293.10000000000002</v>
    <v>132361100</v>
    <v>ARVINDFASN</v>
    <v>ARVIND FASHIONS LIMITED (XNSE:ARVINDFASN)</v>
    <v>215420</v>
    <v>2016</v>
  </rv>
  <rv s="2">
    <v>540</v>
  </rv>
  <rv s="0">
    <v>https://www.bing.com/financeapi/forcetrigger?t=ahgycw&amp;q=XNSE%3aARVSMART&amp;form=skydnc</v>
    <v>Learn more on Bing</v>
  </rv>
  <rv s="1">
    <v>en-US</v>
    <v>ahgycw</v>
    <v>268435456</v>
    <v>1</v>
    <v>Powered by Refinitiv</v>
    <v>0</v>
    <v>ARVIND SMARTSPACES LIMITED (XNSE:ARVSMART)</v>
    <v>2</v>
    <v>3</v>
    <v>Finance</v>
    <v>4</v>
    <v>257.85000000000002</v>
    <v>90.25</v>
    <v>1.0143</v>
    <v>-11.45</v>
    <v>-4.9869000000000004E-2</v>
    <v>INR</v>
    <v>Arvind SmartSpaces Limited, formerly Arvind Infrastructure Limited, is an India-based company, which is engaged in real estate and infrastructure development business activities. The Company operates within a solitary business segment, which develops commercial and residential units. The Company is primarily in residential segment of Ahmedabad and Bengaluru region. It has total of 10 projects through its own land, joint ventures and joint development model, of which four have been completed. The Company's projects in Ahmedabad include Alcove, Parishkaar &amp; Tradesquare, Megatrade, Uplands, Beyond Five, Citadel and Megaestate. The Company's projects in Bengaluru include Expansia and Sporcia. The Company's subsidiaries include Arvind Hebbal Homes Private Limited, Arvind Alcove LLP, Changodar Industrial Infrastructure (One) LLP, Arvind Altura LLP, Arvind Beyond Five Club LLP, Arvind Infracon LLP and Ahmedabad Industrial Infrastructure (One) LLP.</v>
    <v>197</v>
    <v>National Stock Exchange of India</v>
    <v>XNSE</v>
    <v>XNSE</v>
    <v>24, Government Servant Society,, Adjacent to Municipal Market,, C. G. Road, Navrangpura,, AHMEDABAD, GUJARAT, 380009 IN</v>
    <v>227.95</v>
    <v>Real Estate Operations</v>
    <v>Stock</v>
    <v>44585.469942129632</v>
    <v>542</v>
    <v>218.15</v>
    <v>9737164000</v>
    <v>ARVIND SMARTSPACES LIMITED</v>
    <v>ARVIND SMARTSPACES LIMITED</v>
    <v>227.95</v>
    <v>48.9</v>
    <v>229.6</v>
    <v>218.15</v>
    <v>42409250</v>
    <v>ARVSMART</v>
    <v>ARVIND SMARTSPACES LIMITED (XNSE:ARVSMART)</v>
    <v>120015</v>
    <v>2008</v>
  </rv>
  <rv s="2">
    <v>543</v>
  </rv>
  <rv s="0">
    <v>https://www.bing.com/financeapi/forcetrigger?t=ahgyfr&amp;q=XNSE%3aASAHIINDIA&amp;form=skydnc</v>
    <v>Learn more on Bing</v>
  </rv>
  <rv s="1">
    <v>en-US</v>
    <v>ahgyfr</v>
    <v>268435456</v>
    <v>1</v>
    <v>Powered by Refinitiv</v>
    <v>0</v>
    <v>ASAHI INDIA GLASS LIMITED (XNSE:ASAHIINDIA)</v>
    <v>2</v>
    <v>3</v>
    <v>Finance</v>
    <v>4</v>
    <v>609.9</v>
    <v>256.05</v>
    <v>0.94499999999999995</v>
    <v>-22.25</v>
    <v>-3.8651999999999999E-2</v>
    <v>INR</v>
    <v>Asahi India Glass Limited (AIS) is an integrated glass solutions company. The Company is engaged in the manufacture of glass in primary or semi-manufactured forms. The Company's segments include Automotive Glass and Float Glass. The Company is a supplier of glass to the automotive industry. Its products in the Automotive Glass category include Laminated Windshields, Tempered Glass for Sidelites and Backlites, Defogger Glass, Glass Antenna, Encapsulated Glass, Plug-in Window, Solar Control Glass, Flush Fitting Glass, Rain Sensor Windshield and Heated Windshield. Its products in the Architectural Glass category include AIS Clear, AIS Tinted, AIS Supersilver, AIS Opal, AIS Sunshield, Ecosense, AIS Opal Trendz, AIS Krystal, AIS Decor, AIS Mirror, AIS Stronglas, AIS Securityglas, AIS Acousticglas, AIS Ceramic Printed Glass, AIS Valuglas and AIS Securityplus. Its consumer glass offerings include GlasXperts and Windshield Experts. The Company also offers a range of solar glass solutions.</v>
    <v>6777</v>
    <v>National Stock Exchange of India</v>
    <v>XNSE</v>
    <v>XNSE</v>
    <v>5th Floor, Tower-B,, Global Business Park, Mehrauli - Gurgaon Road, GURGAON, HARYANA, 122002 IN</v>
    <v>579</v>
    <v>Automobiles &amp; Auto Parts</v>
    <v>Stock</v>
    <v>44585.469942129632</v>
    <v>545</v>
    <v>536</v>
    <v>139934700000</v>
    <v>ASAHI INDIA GLASS LIMITED</v>
    <v>ASAHI INDIA GLASS LIMITED</v>
    <v>579</v>
    <v>50.82</v>
    <v>575.65</v>
    <v>553.4</v>
    <v>243089900</v>
    <v>ASAHIINDIA</v>
    <v>ASAHI INDIA GLASS LIMITED (XNSE:ASAHIINDIA)</v>
    <v>206382</v>
    <v>1984</v>
  </rv>
  <rv s="2">
    <v>546</v>
  </rv>
  <rv s="0">
    <v>https://www.bing.com/financeapi/forcetrigger?t=ahgyim&amp;q=XNSE%3aASAHISONG&amp;form=skydnc</v>
    <v>Learn more on Bing</v>
  </rv>
  <rv s="1">
    <v>en-US</v>
    <v>ahgyim</v>
    <v>268435456</v>
    <v>1</v>
    <v>Powered by Refinitiv</v>
    <v>0</v>
    <v>ASAHI SONGWON COLORS LIMITED (LUCKY LAMINATES) (XNSE:ASAHISONG)</v>
    <v>2</v>
    <v>3</v>
    <v>Finance</v>
    <v>4</v>
    <v>447</v>
    <v>226</v>
    <v>1.7843</v>
    <v>-12.65</v>
    <v>-4.2960999999999999E-2</v>
    <v>INR</v>
    <v>Asahi Songwon Colors Limited is engaged in the business of manufacturing and export of color pigments. The Company is a manufacturer of phthalocyanine pigments (Blue) and derivatives in India. The Company manufactures phthalo pigments, comprising Copper Phthalocyanine crude (CPC) blue crude and a range of beta blue pigments. It is also engaged in trading activity and power generation. The Company's products include Pigment Alfa Blue 15:0, Pigment Alfa Blue 15:1, Pigment Beta Blue 15:3 and Pigment Blue 15.4. Its phthalocyanine pigments are used in the manufacture of printing inks, paints, plastics, textiles and paper industries. The Company's manufacturing facilities are located at Padra (Vadodara), manufacturing CPC blue crude and a range of blue pigments (Blue Activated Blue, Beta 15.4 and Alpha Blue) with an installed capacity of approximately 11,400 tons per annum.</v>
    <v>139</v>
    <v>National Stock Exchange of India</v>
    <v>XNSE</v>
    <v>XNSE</v>
    <v>Asahi House ,13, Aaryans Corporate Park,, Near Shilaj Railway Crossing,, Thaltej - Shilaj road, Thaltej,, AHMEDABAD, GUJARAT, 380059 IN</v>
    <v>302.64999999999998</v>
    <v>Chemicals</v>
    <v>Stock</v>
    <v>44585.469942129632</v>
    <v>548</v>
    <v>275.89999999999998</v>
    <v>3541427000</v>
    <v>ASAHI SONGWON COLORS LIMITED (LUCKY LAMINATES)</v>
    <v>ASAHI SONGWON COLORS LIMITED (LUCKY LAMINATES)</v>
    <v>302.64999999999998</v>
    <v>13.92</v>
    <v>294.45</v>
    <v>281.8</v>
    <v>12027260</v>
    <v>ASAHISONG</v>
    <v>ASAHI SONGWON COLORS LIMITED (LUCKY LAMINATES) (XNSE:ASAHISONG)</v>
    <v>26036</v>
    <v>1990</v>
  </rv>
  <rv s="2">
    <v>549</v>
  </rv>
  <rv s="0">
    <v>https://www.bing.com/financeapi/forcetrigger?t=ahgylh&amp;q=XNSE%3aASAL&amp;form=skydnc</v>
    <v>Learn more on Bing</v>
  </rv>
  <rv s="1">
    <v>en-US</v>
    <v>ahgylh</v>
    <v>268435456</v>
    <v>1</v>
    <v>Powered by Refinitiv</v>
    <v>0</v>
    <v>AUTOMOTIVE STAMPINGS AND ASSEMBLIES LIMITED (XNSE:ASAL)</v>
    <v>2</v>
    <v>3</v>
    <v>Finance</v>
    <v>4</v>
    <v>925.45</v>
    <v>30.25</v>
    <v>1.0065999999999999</v>
    <v>-30.7</v>
    <v>-4.9992000000000002E-2</v>
    <v>INR</v>
    <v>Automotive Stampings and Assemblies Limited is an India-based auto components supplier. The Company is engaged in the business of manufacturing sheet metal stampings, welded assemblies and modules for the automotive industry. The Company's product range includes body-in-white (BIW) structural panels, skin panels, fuel tanks, oil sumps and suspension parts, mainly for passenger and commercial vehicles. The Company also manufactures sheet metal components for tractors. Its skin parts of cars include side panel, rear door panel (Palio), front door panel (Palio), front mudguard (Palio) and cabin inner panel. Its BIW components include Rear Quarter Glass (Safari), Panel Dash (Safari), Door Inner panel-(Tata Mobile), Bonnet inner-(Palio) and Panel Inner rear door (Tata Mobile). The Company has approximately four plants in India located at Bhosari, Maharashtra; Chakan, Maharashtra; Halol, Gujarat, and Pantnagar, Uttarakhand. Its customers are vehicle manufacturers.</v>
    <v>1599</v>
    <v>National Stock Exchange of India</v>
    <v>XNSE</v>
    <v>XNSE</v>
    <v>Gat No. 427,, Juna Chakan, Medankarwadi,, PUNE, MAHARASHTRA, 410501 IN</v>
    <v>583.4</v>
    <v>Automobiles &amp; Auto Parts</v>
    <v>Stock</v>
    <v>44585.469942129632</v>
    <v>551</v>
    <v>583.4</v>
    <v>9742326000</v>
    <v>AUTOMOTIVE STAMPINGS AND ASSEMBLIES LIMITED</v>
    <v>AUTOMOTIVE STAMPINGS AND ASSEMBLIES LIMITED</v>
    <v>583.4</v>
    <v>0</v>
    <v>614.1</v>
    <v>583.4</v>
    <v>15864400</v>
    <v>ASAL</v>
    <v>AUTOMOTIVE STAMPINGS AND ASSEMBLIES LIMITED (XNSE:ASAL)</v>
    <v>2150</v>
    <v>1990</v>
  </rv>
  <rv s="2">
    <v>552</v>
  </rv>
  <rv s="0">
    <v>https://www.bing.com/financeapi/forcetrigger?t=btqmz2&amp;q=XNSE%3aASALCBR&amp;form=skydnc</v>
    <v>Learn more on Bing</v>
  </rv>
  <rv s="5">
    <v>en-US</v>
    <v>btqmz2</v>
    <v>268435456</v>
    <v>1</v>
    <v>Powered by Refinitiv</v>
    <v>9</v>
    <v>ASSOCIATED ALCOHOLS &amp; BREWERIES LTD. (XNSE:ASALCBR)</v>
    <v>2</v>
    <v>10</v>
    <v>Finance</v>
    <v>4</v>
    <v>653.65</v>
    <v>283.8</v>
    <v>-21.1</v>
    <v>-4.1563999999999997E-2</v>
    <v>INR</v>
    <v>Associated Alcohols &amp; Breweries Limited is a distillery company. The Company is engaged in the manufacture of alcoholic liquor. It operates through Potable Alcohol segment. It is also engaged in the business of bottling vodka and Scotch whisky for international brands. It has presence in all varieties of potable alcohols, country liquor (CL), rectified spirits (RS), extra neutral alcohol (ENA), distilled grain spirit, Indian made foreign liquor (IMFL) in the whisky, brandy, rum, gin and vodka categories, and bottling scotch whisky for other international brands. It manufactures and markets in house brands, such as Red &amp; White, James McGill, Bombay Special (in the whisky segment), London Bridge (in the gin segment) and Jamaican Magic in the rum category. Its licensed brands include Smimoff Vodka, Captain Morgan rum, HAIG Scotch whisky, Masterstroke whisky, Glen Drummond single malt Scotch whisky and Royal Crown whisky. It has a production capacity of 42 million liters per annum.</v>
    <v>447</v>
    <v>National Stock Exchange of India</v>
    <v>XNSE</v>
    <v>XNSE</v>
    <v>BPK Star Tower, 4th Floor, ,, AB Road, INDORE, MADHYA PRADESH, 452008 IN</v>
    <v>509.35</v>
    <v>Beverages</v>
    <v>Stock</v>
    <v>44585.469942129632</v>
    <v>554</v>
    <v>468.8</v>
    <v>9177906000</v>
    <v>ASSOCIATED ALCOHOLS &amp; BREWERIES LTD.</v>
    <v>ASSOCIATED ALCOHOLS &amp; BREWERIES LTD.</v>
    <v>507.6</v>
    <v>14.25</v>
    <v>507.65</v>
    <v>486.55</v>
    <v>18079200</v>
    <v>ASALCBR</v>
    <v>ASSOCIATED ALCOHOLS &amp; BREWERIES LTD. (XNSE:ASALCBR)</v>
    <v>94664</v>
    <v>1989</v>
  </rv>
  <rv s="2">
    <v>555</v>
  </rv>
  <rv s="0">
    <v>https://www.bing.com/financeapi/forcetrigger?t=ahgyoc&amp;q=XNSE%3aASHAPURMIN&amp;form=skydnc</v>
    <v>Learn more on Bing</v>
  </rv>
  <rv s="1">
    <v>en-US</v>
    <v>ahgyoc</v>
    <v>268435456</v>
    <v>1</v>
    <v>Powered by Refinitiv</v>
    <v>0</v>
    <v>ASHAPURA MINECHEM LTD (XNSE:ASHAPURMIN)</v>
    <v>2</v>
    <v>3</v>
    <v>Finance</v>
    <v>4</v>
    <v>176.8</v>
    <v>88.4</v>
    <v>1.2669999999999999</v>
    <v>-10.8</v>
    <v>-9.1255000000000003E-2</v>
    <v>INR</v>
    <v>Ashapura Minechem Limited is a mine owner and exporter of bentonite. The primary products of the Company include bentonite, bauxite, kaolin, other minerals, value added products and iron ore. It operates through the segment of bulk minerals for industrial consumption and its derivatives, and other activities. The Company's bentonite products are used in the areas of drilling, metal casting, construction and pet litter. It offers activated bauxite for purification of lubricant oil and transformer oil. It offers minerals, such as barites, kaolin and attapulgite. Its products also include bleaching clay, clay catalysts, geosynthetic clay liners (GCL) and calcined bauxite. It has approximately 45 million tons of sodium and calcium bentonite reserves across the country.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119.65</v>
    <v>Metals &amp; Mining</v>
    <v>Stock</v>
    <v>44585.469942129632</v>
    <v>557</v>
    <v>94.7</v>
    <v>10827380000</v>
    <v>ASHAPURA MINECHEM LTD</v>
    <v>ASHAPURA MINECHEM LTD</v>
    <v>119.65</v>
    <v>6.58</v>
    <v>118.35</v>
    <v>107.55</v>
    <v>91486100</v>
    <v>ASHAPURMIN</v>
    <v>ASHAPURA MINECHEM LTD (XNSE:ASHAPURMIN)</v>
    <v>344725</v>
    <v>1982</v>
  </rv>
  <rv s="2">
    <v>558</v>
  </rv>
  <rv s="0">
    <v>https://www.bing.com/financeapi/forcetrigger?t=ahgyr7&amp;q=XNSE%3aASHIANA&amp;form=skydnc</v>
    <v>Learn more on Bing</v>
  </rv>
  <rv s="1">
    <v>en-US</v>
    <v>ahgyr7</v>
    <v>268435456</v>
    <v>1</v>
    <v>Powered by Refinitiv</v>
    <v>0</v>
    <v>ASHIANA HOUSING LIMITED (XNSE:ASHIANA)</v>
    <v>2</v>
    <v>3</v>
    <v>Finance</v>
    <v>4</v>
    <v>209.9</v>
    <v>93.1</v>
    <v>1.4278999999999999</v>
    <v>-6.45</v>
    <v>-3.8450000000000005E-2</v>
    <v>INR</v>
    <v>Ashiana Housing Limited is engaged in real estate activities with own or leased property. The Company operates through the Real Estate Business segment. The Company's projects include comfort homes project, senior living project, care homes project and retail project. Its comfort homes projects include Treehouse Residences Bhiwadi-NCR; Ashiana Town Bhiwadi-NCR; Ashiana Navrang Halol, Gujarat; Gulmohar Gardens Jaipur, Rajasthan; Ashiana Aangan Neemrana, and Ashiana Tarang Bhiwadi-NCR. Its senior living projects include Ashiana Nirmay Bhiwadi-NCR; Ashiana Utsav Bhiwadi-NCR, and Ashiana Utsav Lavasa. Its care homes projects include Ashiana Utsav Bhiwadi-NCR and Ashiana Utsav Jaipur. Its retail projects include Ashiana Treehouse Plaza Bhiwadi-NCR; Ashiana Village Centre Bhiwadi-NCR; Rangoli Plaza Jaipur, and Ashiana Marine Plaza Jamshedpur, Jharkhand. The Company's subsidiaries include Ashiana Maintenance Services Ltd., Latest Developers Advisory Ltd. and Topwell Projects Consultants Ltd.</v>
    <v>524</v>
    <v>National Stock Exchange of India</v>
    <v>XNSE</v>
    <v>XNSE</v>
    <v>Unit No. 4, and 5, 3rd Floor,, Southern Park, Plot No. D-2,, Saket District Centre,, NEW DELHI, DELHI, 110017 IN</v>
    <v>168.3</v>
    <v>Real Estate Operations</v>
    <v>Stock</v>
    <v>44585.469942129632</v>
    <v>560</v>
    <v>160.1</v>
    <v>17169560000</v>
    <v>ASHIANA HOUSING LIMITED</v>
    <v>ASHIANA HOUSING LIMITED</v>
    <v>168</v>
    <v>0</v>
    <v>167.75</v>
    <v>161.30000000000001</v>
    <v>102352100</v>
    <v>ASHIANA</v>
    <v>ASHIANA HOUSING LIMITED (XNSE:ASHIANA)</v>
    <v>55164</v>
    <v>1986</v>
  </rv>
  <rv s="2">
    <v>561</v>
  </rv>
  <rv s="0">
    <v>https://www.bing.com/financeapi/forcetrigger?t=ahgyu2&amp;q=XNSE%3aASHIMASYN&amp;form=skydnc</v>
    <v>Learn more on Bing</v>
  </rv>
  <rv s="1">
    <v>en-US</v>
    <v>ahgyu2</v>
    <v>268435456</v>
    <v>1</v>
    <v>Powered by Refinitiv</v>
    <v>0</v>
    <v>ASHIMA LIMITED (XNSE:ASHIMASYN)</v>
    <v>2</v>
    <v>3</v>
    <v>Finance</v>
    <v>4</v>
    <v>23.4</v>
    <v>12.5</v>
    <v>1.8480000000000001</v>
    <v>-0.65</v>
    <v>-3.4759000000000005E-2</v>
    <v>INR</v>
    <v>Ashima Limited is engaged in the business of cotton fabrics. The Company operates through Textiles segment. The Company's divisions include Denim Division, Spinfab Division and Attires Division. The Company offers a range of cotton textile products, including denims, shirtings, bottom weights and interlinings. It offers various types of denims, including open end denim, ring denim, slub denim, cross-hatch denim, stretch denim, fashion denim, polyester denim, linen denim, Floc coated denim and over dyed denim. Its shirting products include yarn dyed shirting, piece dyed shirting and fully bleached white shirting. It offers bottom weights in categories, including piece dyed and yarn dyed. The Company offers interlinings in soft, medium and stiff finishes with high-density polyethylene (HDPE) or low-density polyethylene (LDPE) and polyester powder coating. The Company offers its products under ICON and Frank Jefferson brand names.</v>
    <v>323</v>
    <v>National Stock Exchange of India</v>
    <v>XNSE</v>
    <v>XNSE</v>
    <v>Texcellence Complex, Khokhara, Mahemdabad, AHMEDABAD, GUJARAT, 380021 IN</v>
    <v>18.899999999999999</v>
    <v>Textiles &amp; Apparel</v>
    <v>Stock</v>
    <v>44585.469942129632</v>
    <v>563</v>
    <v>17.100000000000001</v>
    <v>3584043000</v>
    <v>ASHIMA LIMITED</v>
    <v>ASHIMA LIMITED</v>
    <v>18.899999999999999</v>
    <v>0</v>
    <v>18.7</v>
    <v>18.05</v>
    <v>191660100</v>
    <v>ASHIMASYN</v>
    <v>ASHIMA LIMITED (XNSE:ASHIMASYN)</v>
    <v>304301</v>
    <v>1982</v>
  </rv>
  <rv s="2">
    <v>564</v>
  </rv>
  <rv s="0">
    <v>https://www.bing.com/financeapi/forcetrigger?t=ahgyww&amp;q=XNSE%3aASHOKA&amp;form=skydnc</v>
    <v>Learn more on Bing</v>
  </rv>
  <rv s="1">
    <v>en-US</v>
    <v>ahgyww</v>
    <v>268435456</v>
    <v>1</v>
    <v>Powered by Refinitiv</v>
    <v>0</v>
    <v>ASHOKA BUILDCON LIMITED (XNSE:ASHOKA)</v>
    <v>2</v>
    <v>3</v>
    <v>Finance</v>
    <v>4</v>
    <v>125</v>
    <v>78.400000000000006</v>
    <v>2.0194000000000001</v>
    <v>-4</v>
    <v>-4.0899999999999999E-2</v>
    <v>INR</v>
    <v>Ashoka Buildcon Limited is an India-based infrastructure development company. The Company is engaged in construction and maintenance of roads, and supporting services to land support-operation of toll roads and others. The Company operates through three segments: Construction and Contract related activities; BOT Projects, and Sales of Goods. Its Construction and Contract related activities segment consists of execution of engineering and construction projects to provide solutions in civil and electrical engineering (on turnkey basis or otherwise) to core/infrastructure sectors. The Company's BOT Activity relates to execution of projects on long-term basis comprising developing, operating and maintaining the infrastructure facility. The Sales of Goods segment includes the activity of selling of ready mix concrete (RMC), plain cement concrete (PCC) poles, software and bitumen. The Company has projects under construction in the States of Tamil Nadu, Karnataka, Odisha and West Bengal.</v>
    <v>2517</v>
    <v>National Stock Exchange of India</v>
    <v>XNSE</v>
    <v>XNSE</v>
    <v>S. No. 861, Ashoka House, Ashoka Marg, Vadala, NASHIK, MAHARASHTRA, 422011 IN</v>
    <v>97.9</v>
    <v>Construction &amp; Engineering</v>
    <v>Stock</v>
    <v>44585.469942129632</v>
    <v>566</v>
    <v>92.2</v>
    <v>27454730000</v>
    <v>ASHOKA BUILDCON LIMITED</v>
    <v>ASHOKA BUILDCON LIMITED</v>
    <v>97.5</v>
    <v>7.01</v>
    <v>97.8</v>
    <v>93.8</v>
    <v>280723200</v>
    <v>ASHOKA</v>
    <v>ASHOKA BUILDCON LIMITED (XNSE:ASHOKA)</v>
    <v>1586290</v>
    <v>1993</v>
  </rv>
  <rv s="2">
    <v>567</v>
  </rv>
  <rv s="0">
    <v>https://www.bing.com/financeapi/forcetrigger?t=ahgyzr&amp;q=XNSE%3aASHOKLEY&amp;form=skydnc</v>
    <v>Learn more on Bing</v>
  </rv>
  <rv s="1">
    <v>en-US</v>
    <v>ahgyzr</v>
    <v>268435456</v>
    <v>1</v>
    <v>Powered by Refinitiv</v>
    <v>0</v>
    <v>ASHOK LEYLAND LIMITED (XNSE:ASHOKLEY)</v>
    <v>2</v>
    <v>3</v>
    <v>Finance</v>
    <v>4</v>
    <v>153.5</v>
    <v>106.2</v>
    <v>1.3083</v>
    <v>-5.5</v>
    <v>-3.9768999999999999E-2</v>
    <v>INR</v>
    <v>Ashok Leyland Limited is a holding company. The Company is engaged in Commercial vehicles and related components. Through its subsidiaries, it is engaged in manufacturing and trading in Medium and Heavy Commercial Vehicle, Light Commercial Vehicles, Passenger vehicles, automotive aggregates, vehicle financing and engineering design services. It offers a range of 18 to 80-seater buses under categories, such as city application and electric buses. It offers a range of trucks, which include long haul trucks, mining and construction trucks, and distribution trucks. It designs, develops and manufactures defense vehicles for armed forces. It offers Light Vehicles, which include DOST, PARTNER, STiLE and MiTR. It offers power solutions for electric power generation, agricultural harvester combines, earth moving and construction equipment, and marine and other non-automotive applications. It has operations in India, Sri Lanka, Bangladesh, Mauritius, the Middle East and Africa.</v>
    <v>10758</v>
    <v>National Stock Exchange of India</v>
    <v>XNSE</v>
    <v>XNSE</v>
    <v>No. 1, Sardar Patel Road, Guindy, CHENNAI, TAMIL NADU, 600032 IN</v>
    <v>138.85</v>
    <v>Automobiles &amp; Auto Parts</v>
    <v>Stock</v>
    <v>44585.469942129632</v>
    <v>569</v>
    <v>130.55000000000001</v>
    <v>405983400000</v>
    <v>ASHOK LEYLAND LIMITED</v>
    <v>ASHOK LEYLAND LIMITED</v>
    <v>138</v>
    <v>0</v>
    <v>138.30000000000001</v>
    <v>132.80000000000001</v>
    <v>2935527000</v>
    <v>ASHOKLEY</v>
    <v>ASHOK LEYLAND LIMITED (XNSE:ASHOKLEY)</v>
    <v>15983816</v>
    <v>1948</v>
  </rv>
  <rv s="2">
    <v>570</v>
  </rv>
  <rv s="0">
    <v>https://www.bing.com/financeapi/forcetrigger?t=ahgz3m&amp;q=XNSE%3aASIANHOTNR&amp;form=skydnc</v>
    <v>Learn more on Bing</v>
  </rv>
  <rv s="1">
    <v>en-US</v>
    <v>ahgz3m</v>
    <v>268435456</v>
    <v>1</v>
    <v>Powered by Refinitiv</v>
    <v>0</v>
    <v>ASIAN HOTELS (NORTH) LIMITED (XNSE:ASIANHOTNR)</v>
    <v>2</v>
    <v>3</v>
    <v>Finance</v>
    <v>4</v>
    <v>104.8</v>
    <v>58</v>
    <v>0.8478</v>
    <v>-2.75</v>
    <v>-3.4396000000000003E-2</v>
    <v>INR</v>
    <v>Asian Hotels (North) Limited is a holding company. The Company is engaged in hotel operations. The Company owns a five-star deluxe hotel, Hotel Hyatt Regency Delhi. Hyatt Regency Delhi is located in the commercial hub of New Delhi. It includes over 507 rooms and suites, which offer Internet access to support business needs. The hotel includes restaurants, such as Cafe, an all-day dining restaurant; The China Kitchen, the authentic Chinese restaurant; La Piazza for traditional Italian, TK's Oriental Grill serving Far East Oriental cuisine, Polo Lounge the traditional lounge bar; Latitude 66, the Pop-up restaurant serving Indian cuisine with a select beverage list on offer, and Sidewalk, the pastry and confectionary store. The hotel offers a range of leisure facilities on the premises, including a spa, a unisex salon, fitness center and an outdoor swimming pool. It also offers approximately 2,960 square meters of meeting space.</v>
    <v>577</v>
    <v>National Stock Exchange of India</v>
    <v>XNSE</v>
    <v>XNSE</v>
    <v>Bhikaiji Cama Place, M.G. Marg, NEW DELHI, DELHI, 110066 IN</v>
    <v>81.55</v>
    <v>Hotels &amp; Entertainment Services</v>
    <v>Stock</v>
    <v>44585.469942129632</v>
    <v>572</v>
    <v>76.05</v>
    <v>1555286000</v>
    <v>ASIAN HOTELS (NORTH) LIMITED</v>
    <v>ASIAN HOTELS (NORTH) LIMITED</v>
    <v>81.3</v>
    <v>0</v>
    <v>79.95</v>
    <v>77.2</v>
    <v>19453230</v>
    <v>ASIANHOTNR</v>
    <v>ASIAN HOTELS (NORTH) LIMITED (XNSE:ASIANHOTNR)</v>
    <v>4967</v>
    <v>1980</v>
  </rv>
  <rv s="2">
    <v>573</v>
  </rv>
  <rv s="0">
    <v>https://www.bing.com/financeapi/forcetrigger?t=ahgz6h&amp;q=XNSE%3aASIANPAINT&amp;form=skydnc</v>
    <v>Learn more on Bing</v>
  </rv>
  <rv s="1">
    <v>en-US</v>
    <v>ahgz6h</v>
    <v>268435456</v>
    <v>1</v>
    <v>Powered by Refinitiv</v>
    <v>0</v>
    <v>ASIAN PAINTS LIMITED (XNSE:ASIANPAINT)</v>
    <v>2</v>
    <v>3</v>
    <v>Finance</v>
    <v>4</v>
    <v>3590</v>
    <v>2260</v>
    <v>0.54310000000000003</v>
    <v>-119.7</v>
    <v>-3.6551E-2</v>
    <v>INR</v>
    <v>Asian Paints Limited is a paint company. The Company is engaged in the business of manufacturing, selling and distribution of paints, coatings, products related to home decor, bath fittings and providing of related services. The Company's business segments are Paints and Home Improvement. The Home Improvement segment includes its bath fittings business. Its geographical segments are Domestic and International operations. The Domestic segment includes operations of the Company and its Indian subsidiaries, and joint ventures. It manufactures a range of paints for decorative and industrial use. Its products include special effects, plain finishes and distempers for interior walls; textures finishes, plain finishes and design for exteriors for exterior walls; wall papers; wood finishes; metal finishes; water proofing solutions; adhesives, and painting tools and implements. It operates in over 20 countries and has over 30 manufacturing facilities, servicing consumers in over 65 countries.</v>
    <v>7134</v>
    <v>National Stock Exchange of India</v>
    <v>XNSE</v>
    <v>XNSE</v>
    <v>Asian Paints House, 6A, Shantinagar, Santacruz (EAST), MUMBAI, MAHARASHTRA, 400055 IN</v>
    <v>3270</v>
    <v>Chemicals</v>
    <v>Stock</v>
    <v>44585.469942129632</v>
    <v>575</v>
    <v>3135</v>
    <v>3140498000000</v>
    <v>ASIAN PAINTS LIMITED</v>
    <v>ASIAN PAINTS LIMITED</v>
    <v>3268</v>
    <v>103.57</v>
    <v>3274.85</v>
    <v>3155.15</v>
    <v>958974500</v>
    <v>ASIANPAINT</v>
    <v>ASIAN PAINTS LIMITED (XNSE:ASIANPAINT)</v>
    <v>1575665</v>
    <v>1945</v>
  </rv>
  <rv s="2">
    <v>576</v>
  </rv>
  <rv s="0">
    <v>https://www.bing.com/financeapi/forcetrigger?t=ahgz9c&amp;q=XNSE%3aASIANTILES&amp;form=skydnc</v>
    <v>Learn more on Bing</v>
  </rv>
  <rv s="1">
    <v>en-US</v>
    <v>ahgz9c</v>
    <v>268435456</v>
    <v>1</v>
    <v>Powered by Refinitiv</v>
    <v>0</v>
    <v>ASIAN GRANITO INDIA LIMITED (XNSE:ASIANTILES)</v>
    <v>2</v>
    <v>3</v>
    <v>Finance</v>
    <v>4</v>
    <v>257.27</v>
    <v>116.76</v>
    <v>1.2733000000000001</v>
    <v>-3.55</v>
    <v>-2.8837999999999999E-2</v>
    <v>INR</v>
    <v>Asian Granito India Limited is engaged in the business of manufacturing of tiles. The Company offers tiles, such as wall and ceramics, and marble and quartz. The Company manufactures various types of vitrified tiles, including glazed and polished in over 1,200 designs. The Company also exports tiles to approximately 50 countries. The Company's Grestek product category includes XXL DECOR ROSETTA STONE, LEVIGATO GLITTER BEIGE, LEVIGATO GLITTER AQUA, XXL ROSETTA STONE GRIGIO, XXL DECOR ROSETTA STONE BEIGE, XXL ROSETTA STONE BEIGE, XXL DECOR BASALTINA, XXL BASALTINA STONE GRIGIO, VELVET BOTTICHINO FP, ROSALIA HONEY FP, ROSALIA BIANCO FP and ELEGANT TRAVERTINO FP. Its floor tiles product category includes CIRCLET ART, CIRCLET MARMO and CIRCLET GOLD. Its wall tiles product category includes BUTTERLY ART DECOR and BUTTERLY CREMA DECOR. Its composite marble product category includes LAPATO and BUSH HAMMER. Its quartz product category includes AZUL and COASTA BEIGE.</v>
    <v>1503</v>
    <v>National Stock Exchange of India</v>
    <v>XNSE</v>
    <v>XNSE</v>
    <v>Ceramic Zone- Dalpur,, Taluka- Prantij,, District Sabarkantha,, 383120 IN</v>
    <v>123.2</v>
    <v>Homebuilding &amp; Construction Supplies</v>
    <v>Stock</v>
    <v>44585.469942129632</v>
    <v>578</v>
    <v>118.5</v>
    <v>6986126000</v>
    <v>ASIAN GRANITO INDIA LIMITED</v>
    <v>ASIAN GRANITO INDIA LIMITED</v>
    <v>122.4</v>
    <v>4.12</v>
    <v>123.1</v>
    <v>119.55</v>
    <v>56751630</v>
    <v>ASIANTILES</v>
    <v>ASIAN GRANITO INDIA LIMITED (XNSE:ASIANTILES)</v>
    <v>413918</v>
    <v>1995</v>
  </rv>
  <rv s="2">
    <v>579</v>
  </rv>
  <rv s="0">
    <v>https://www.bing.com/financeapi/forcetrigger?t=ahgzf2&amp;q=XNSE%3aASPINWALL&amp;form=skydnc</v>
    <v>Learn more on Bing</v>
  </rv>
  <rv s="1">
    <v>en-US</v>
    <v>ahgzf2</v>
    <v>268435456</v>
    <v>1</v>
    <v>Powered by Refinitiv</v>
    <v>0</v>
    <v>ASPINWALL &amp; COMPANY LIMITED (XNSE:ASPINWALL)</v>
    <v>2</v>
    <v>3</v>
    <v>Finance</v>
    <v>4</v>
    <v>268.3</v>
    <v>135</v>
    <v>1.4961</v>
    <v>-3.75</v>
    <v>-1.9400000000000001E-2</v>
    <v>INR</v>
    <v>Aspinwall and Company Limited is a multi-line business company engaged in coffee processing and trading, rubber plantations, manufacture and trading of natural fiber products, and logistics. The Company's segments include Logistics, Coffee and Related activities, Plantation, Natural Fibre Products, IT Enabled Services and Others. Its geographical segments include Americas, Europe, India and Others. Its divisions include Logistics Division, which offers liner services, freight forwarding services, bulk cargo services and warehousing services; Coffee Division, which offers specialty coffees, such as Monsooned Malabar AA and Monsooned Robusta AA; Plantation Division, which produces centrifuged latex and natural rubber; Tourism Division, which includes heritage trail, sensuous tours, plantation trail, Ayurveda and yoga vacations, and health tourism, and Natural Fibre Division, which offers a product range, including entrance mats, corridor mats, carpets, rugs, runners and mesh mattings.</v>
    <v>728</v>
    <v>National Stock Exchange of India</v>
    <v>XNSE</v>
    <v>XNSE</v>
    <v>Aspinwall House, T.C.No.24/2269 (7) Kawdiar-, Kuravankonam Road,, Kawdiar Thiruvananthapuram, THIRUVANANTHAPURAM, KERALA, 575005 IN</v>
    <v>227.9</v>
    <v>Food &amp; Tobacco</v>
    <v>Stock</v>
    <v>44585.469942129632</v>
    <v>581</v>
    <v>181.65</v>
    <v>1511275000</v>
    <v>ASPINWALL &amp; COMPANY LIMITED</v>
    <v>ASPINWALL &amp; COMPANY LIMITED</v>
    <v>221.5</v>
    <v>18.13</v>
    <v>193.3</v>
    <v>189.55</v>
    <v>7818290</v>
    <v>ASPINWALL</v>
    <v>ASPINWALL &amp; COMPANY LIMITED (XNSE:ASPINWALL)</v>
    <v>494591</v>
    <v>1920</v>
  </rv>
  <rv s="2">
    <v>582</v>
  </rv>
  <rv s="0">
    <v>https://www.bing.com/financeapi/forcetrigger?t=ahgzkr&amp;q=XNSE%3aASTEC&amp;form=skydnc</v>
    <v>Learn more on Bing</v>
  </rv>
  <rv s="1">
    <v>en-US</v>
    <v>ahgzkr</v>
    <v>268435456</v>
    <v>1</v>
    <v>Powered by Refinitiv</v>
    <v>0</v>
    <v>Astec Lifesciences Limited (XNSE:ASTEC)</v>
    <v>2</v>
    <v>3</v>
    <v>Finance</v>
    <v>4</v>
    <v>1743.75</v>
    <v>996</v>
    <v>0.53469999999999995</v>
    <v>58.4</v>
    <v>3.5725E-2</v>
    <v>INR</v>
    <v>Astec LifeSciences Limited is an India-based holding company. The Company is engaged in agro chemicals, including fungicides and herbicides business. It manufactures a range of agrochemical active ingredients and pharmaceutical intermediates. The Company's products include agrochemicals, such as tebuconazole, propiconazole, hexaconazole, difenoconazole, epoxiconazole, cyproconazole, flutriafol, tricyclazole, metalaxyl and lambda cyhalothrin, and intermediates, such as 2, 4-dichloroacetophenone, 2-chloro-4-fluoro acetophenone, 4-methyl phthalic anhydride and thio bis-4-chloro thymol. The Company's multi-purpose production facilities are located in Dombivli, which is over 50 kilometers from Mumbai, and Mahad, which is over 180 kilometers from Mumbai. Its multi-purpose plants are based on 3,000 liters to 20,000 liters glasslined and stainless steel reactors. In addition, the Company has undertaken a number of custom synthesis projects for customers in Europe, Japan and the United States.</v>
    <v>473</v>
    <v>National Stock Exchange of India</v>
    <v>XNSE</v>
    <v>XNSE</v>
    <v>Godrej One, 3rd Floor, Pirojshanagar,, Eastern Express Highway, Vikhroli (East), MUMBAI, MAHARASHTRA, 400079 IN</v>
    <v>1709.95</v>
    <v>Chemicals</v>
    <v>Stock</v>
    <v>44585.469942129632</v>
    <v>584</v>
    <v>1587</v>
    <v>32025500000</v>
    <v>Astec Lifesciences Limited</v>
    <v>Astec Lifesciences Limited</v>
    <v>1646.9</v>
    <v>60.34</v>
    <v>1634.7</v>
    <v>1693.1</v>
    <v>19591060</v>
    <v>ASTEC</v>
    <v>Astec Lifesciences Limited (XNSE:ASTEC)</v>
    <v>62392</v>
    <v>1994</v>
  </rv>
  <rv s="2">
    <v>585</v>
  </rv>
  <rv s="0">
    <v>https://www.bing.com/financeapi/forcetrigger?t=az66u2&amp;q=XNSE%3aASTERDM&amp;form=skydnc</v>
    <v>Learn more on Bing</v>
  </rv>
  <rv s="1">
    <v>en-US</v>
    <v>az66u2</v>
    <v>268435456</v>
    <v>1</v>
    <v>Powered by Refinitiv</v>
    <v>0</v>
    <v>ASTER DM HEALTHCARE LIMITED (XNSE:ASTERDM)</v>
    <v>2</v>
    <v>3</v>
    <v>Finance</v>
    <v>4</v>
    <v>237</v>
    <v>132.55000000000001</v>
    <v>1.2985</v>
    <v>-9</v>
    <v>-4.7455999999999998E-2</v>
    <v>INR</v>
    <v>Aster DM Healthcare Limited is an India-based healthcare service provider. The Company operates in various segments of the healthcare industry, which include hospitals, clinics and retail pharmacies, and provides healthcare services to patients across economic segments in various gulf corporation council (GCC) states through its various brands, such as Aster, Medcare and Access. The Company's segments include Hospitals and Others. The Hospitals segment includes its hospitals and in-house pharmacies at the hospitals. The Others segment includes the consultancy division, which provides healthcare consultancy. Its hospitals and clinics provide secondary and tertiary healthcare services to patients. In addition, it provides core medical, surgical and emergency services. Its hospitals also provide healthcare in various specialties, including radiology, ophthalmology, orthopedics and various care services.</v>
    <v>21933</v>
    <v>National Stock Exchange of India</v>
    <v>XNSE</v>
    <v>XNSE</v>
    <v>33rd Floor, Tower D - Aspect Tower, Executive Tower at Bay Avenuec,Business Bay, DUBAI, UNITED ARAB EMIRATES-NA, 8703 AE</v>
    <v>189.8</v>
    <v>Healthcare Providers &amp; Services</v>
    <v>Stock</v>
    <v>44585.469942129632</v>
    <v>587</v>
    <v>178.05</v>
    <v>94285930000</v>
    <v>ASTER DM HEALTHCARE LIMITED</v>
    <v>ASTER DM HEALTHCARE LIMITED</v>
    <v>187.9</v>
    <v>26.95</v>
    <v>189.65</v>
    <v>180.65</v>
    <v>497157500</v>
    <v>ASTERDM</v>
    <v>ASTER DM HEALTHCARE LIMITED (XNSE:ASTERDM)</v>
    <v>650474</v>
    <v>2008</v>
  </rv>
  <rv s="2">
    <v>588</v>
  </rv>
  <rv s="0">
    <v>https://www.bing.com/financeapi/forcetrigger?t=ahgznm&amp;q=XNSE%3aASTRAL&amp;form=skydnc</v>
    <v>Learn more on Bing</v>
  </rv>
  <rv s="1">
    <v>en-US</v>
    <v>ahgznm</v>
    <v>268435456</v>
    <v>1</v>
    <v>Powered by Refinitiv</v>
    <v>0</v>
    <v>ASTRAL LIMITED (XNSE:ASTRAL)</v>
    <v>2</v>
    <v>3</v>
    <v>Finance</v>
    <v>4</v>
    <v>2524.9499999999998</v>
    <v>1206</v>
    <v>0.79500000000000004</v>
    <v>-204.65</v>
    <v>-8.6097999999999994E-2</v>
    <v>INR</v>
    <v>Astral Limited, formerly Astral Poly Technik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National Stock Exchange of India</v>
    <v>XNSE</v>
    <v>XNSE</v>
    <v>ASTRAL HOUSE 207/1, Bh. Rajpath Club, Off. S.G. Highway, AHMEDABAD, GUJARAT, 380059 IN</v>
    <v>2378</v>
    <v>Homebuilding &amp; Construction Supplies</v>
    <v>Stock</v>
    <v>44585.469942129632</v>
    <v>590</v>
    <v>2150.1999999999998</v>
    <v>477577200000</v>
    <v>ASTRAL LIMITED</v>
    <v>ASTRAL LIMITED</v>
    <v>2378</v>
    <v>93.07</v>
    <v>2376.9499999999998</v>
    <v>2172.3000000000002</v>
    <v>200920200</v>
    <v>ASTRAL</v>
    <v>ASTRAL LIMITED (XNSE:ASTRAL)</v>
    <v>683925</v>
    <v>1996</v>
  </rv>
  <rv s="2">
    <v>591</v>
  </rv>
  <rv s="0">
    <v>https://www.bing.com/financeapi/forcetrigger?t=ahgzqh&amp;q=XNSE%3aASTRAMICRO&amp;form=skydnc</v>
    <v>Learn more on Bing</v>
  </rv>
  <rv s="1">
    <v>en-US</v>
    <v>ahgzqh</v>
    <v>268435456</v>
    <v>1</v>
    <v>Powered by Refinitiv</v>
    <v>0</v>
    <v>ASTRA MICRO WAVE PRODUCTS LIMITED (XNSE:ASTRAMICRO)</v>
    <v>2</v>
    <v>3</v>
    <v>Finance</v>
    <v>4</v>
    <v>290</v>
    <v>108.35</v>
    <v>1.5039</v>
    <v>-14.3</v>
    <v>-6.2829999999999997E-2</v>
    <v>INR</v>
    <v>Astra Microwave Products Limited is engaged in designing and manufacturing of radio frequency (RF) and microwave super components and sub-systems finding applications in defense, space, telecom, meteorology and civil communication systems. The Company's principal activity is to carry on the business to manufacture, produce, assemble, repair, maintain, import, export, buy, sell or otherwise deal in all kinds of electronic items and components, including various kinds of filters, power dividers, directional couplers amplifiers, circulators, isolators, power combiners, antennae, sources, voltage controlled oscillators, terminations and loads, among others; systems and subsystems, and very high frequency (VHF), ultra high frequency (UHF) and microwave bands for various kinds of applications. Its products include radar, telemetry, ground-based and surveillance, RF and optical mobile jammers, tower mounted amplifiers, tower mounted boosters and tower mounted amplifiers, among others.</v>
    <v>1141</v>
    <v>National Stock Exchange of India</v>
    <v>XNSE</v>
    <v>XNSE</v>
    <v>Astra Towers, Survey No: 12(Part), Opp.CII Green Bldg,, Kothaguda Post, HYDERABAD, TELANGANA, 500084 IN</v>
    <v>229.3</v>
    <v>Electronic Equipment &amp; Parts</v>
    <v>Stock</v>
    <v>44585.469942129632</v>
    <v>593</v>
    <v>209.5</v>
    <v>19712820000</v>
    <v>ASTRA MICRO WAVE PRODUCTS LIMITED</v>
    <v>ASTRA MICRO WAVE PRODUCTS LIMITED</v>
    <v>225.65</v>
    <v>37.049999999999997</v>
    <v>227.6</v>
    <v>213.3</v>
    <v>86611680</v>
    <v>ASTRAMICRO</v>
    <v>ASTRA MICRO WAVE PRODUCTS LIMITED (XNSE:ASTRAMICRO)</v>
    <v>386894</v>
    <v>1991</v>
  </rv>
  <rv s="2">
    <v>594</v>
  </rv>
  <rv s="0">
    <v>https://www.bing.com/financeapi/forcetrigger?t=ahgztc&amp;q=XNSE%3aASTRAZEN&amp;form=skydnc</v>
    <v>Learn more on Bing</v>
  </rv>
  <rv s="1">
    <v>en-US</v>
    <v>ahgztc</v>
    <v>268435456</v>
    <v>1</v>
    <v>Powered by Refinitiv</v>
    <v>0</v>
    <v>ASTRAZENECA PHARMA INDIA LIMITED (XNSE:ASTRAZEN)</v>
    <v>2</v>
    <v>3</v>
    <v>Finance</v>
    <v>4</v>
    <v>4579.8500000000004</v>
    <v>2775</v>
    <v>0.45879999999999999</v>
    <v>-159.44999999999999</v>
    <v>-5.3273000000000001E-2</v>
    <v>INR</v>
    <v>AstraZeneca Pharma India Limited is a global biopharmaceutical company. The Company is engaged in the discovery, development and commercialization of medicines for core areas of healthcare, including cardiovascular/metabolic disease, cancer and respiratory, inflammatory and autoimmune disease. The Company operates through two segments: Healthcare and Clinical Trial. The Healthcare segment engages in the manufacture and sale of pharmaceutical products. The Clinical Trial segment renders clinical trial services on pharmaceutical products to its group companies. It has presence in over seven areas of healthcare, including diabetes, oncology, infection, local anesthesia and maternal healthcare. The principal products/services of the Company are Meronem and Brilinta/Axcer. Its pipeline includes products, such as AZD4076, MEDI6012, AZD2811, MEDI0680, selumetinib, anifrolumab and MEDI7510. Its brands include Crestor, Seloken XL, Meronem, Arimidex, Zoladex, Nexium and Brilinta.</v>
    <v>1283</v>
    <v>National Stock Exchange of India</v>
    <v>XNSE</v>
    <v>XNSE</v>
    <v>NI 12Th Floor, Manyata Empassy Business Park, Rachenahalli, Outer Ring Road,, BANGALORE, KARNATAKA, 560045 IN</v>
    <v>3038</v>
    <v>Pharmaceuticals</v>
    <v>Stock</v>
    <v>44585.469942129632</v>
    <v>596</v>
    <v>2775</v>
    <v>74827500000</v>
    <v>ASTRAZENECA PHARMA INDIA LIMITED</v>
    <v>ASTRAZENECA PHARMA INDIA LIMITED</v>
    <v>3038</v>
    <v>106.4</v>
    <v>2993.1</v>
    <v>2833.65</v>
    <v>25000000</v>
    <v>ASTRAZEN</v>
    <v>ASTRAZENECA PHARMA INDIA LIMITED (XNSE:ASTRAZEN)</v>
    <v>25769</v>
    <v>1979</v>
  </rv>
  <rv s="2">
    <v>597</v>
  </rv>
  <rv s="0">
    <v>https://www.bing.com/financeapi/forcetrigger?t=ay3goc&amp;q=XNSE%3aASTRON&amp;form=skydnc</v>
    <v>Learn more on Bing</v>
  </rv>
  <rv s="1">
    <v>en-US</v>
    <v>ay3goc</v>
    <v>268435456</v>
    <v>1</v>
    <v>Powered by Refinitiv</v>
    <v>0</v>
    <v>ASTRON PAPER &amp; BOARD MILL LIMITED (XNSE:ASTRON)</v>
    <v>2</v>
    <v>3</v>
    <v>Finance</v>
    <v>4</v>
    <v>74.5</v>
    <v>37.5</v>
    <v>1.167</v>
    <v>-2.1</v>
    <v>-4.2381000000000002E-2</v>
    <v>INR</v>
    <v>Astron Paper &amp; Board Mill Limited is an India-based is engaged in manufacturing Kraft paper. The Company offers various products, including high ring crush test (RCT) paper, Kraft liner, liner and corrugated medium paper. Its high RCT paper ranges from 135 to 185 gram square meter (GSM). It offers Kraft liner with a range from 145-365 GSM. Its liner product ranges from 145-365 GSM. Its corrugated medium paper ranges from approximately 135-2015 GSM. The Company operates a manufacturing facility in Halvad, Gujarat, India.</v>
    <v>329</v>
    <v>National Stock Exchange of India</v>
    <v>XNSE</v>
    <v>XNSE</v>
    <v>D-702, Seventh Floor, Ganesh Meridian, Opposite:- High Court, S.G. Highway, AHMEDABAD, GUJARAT, 308060 IN</v>
    <v>50.4</v>
    <v>Paper &amp; Forest Products</v>
    <v>Stock</v>
    <v>44585.469942129632</v>
    <v>599</v>
    <v>46.1</v>
    <v>2304075000</v>
    <v>ASTRON PAPER &amp; BOARD MILL LIMITED</v>
    <v>ASTRON PAPER &amp; BOARD MILL LIMITED</v>
    <v>49.9</v>
    <v>16.260000000000002</v>
    <v>49.55</v>
    <v>47.45</v>
    <v>46500000</v>
    <v>ASTRON</v>
    <v>ASTRON PAPER &amp; BOARD MILL LIMITED (XNSE:ASTRON)</v>
    <v>85108</v>
    <v>2010</v>
  </rv>
  <rv s="2">
    <v>600</v>
  </rv>
  <rv s="0">
    <v>https://www.bing.com/financeapi/forcetrigger?t=ahgzw7&amp;q=XNSE%3aATFL&amp;form=skydnc</v>
    <v>Learn more on Bing</v>
  </rv>
  <rv s="1">
    <v>en-US</v>
    <v>ahgzw7</v>
    <v>268435456</v>
    <v>1</v>
    <v>Powered by Refinitiv</v>
    <v>0</v>
    <v>AGRO TECH FOODS LIMITED (XNSE:ATFL)</v>
    <v>2</v>
    <v>3</v>
    <v>Finance</v>
    <v>4</v>
    <v>1144</v>
    <v>748.4</v>
    <v>1.2645</v>
    <v>-23.95</v>
    <v>-2.4369999999999999E-2</v>
    <v>INR</v>
    <v>Agro Tech Foods Limited is engaged in the business of marketing food and food ingredients to consumers and institutional customers. The Company offers its products under various categories, which include edible oils and sprays; snacks; soups, puddings and desserts; spreads, and meals and meal enhancers. The Company's brands include Sundrop Oils, ACT II Popcorn, Sundrop Peanut Butter, Crystal and ACT II Nachoz. Sundrop offers a range of oils to its consumers, such as Heart, Olivea, Nutrifit, Heartlite, Slimlite, Goldlite and Lite, among others. ACT II Popcorn is available in approximately three variants, which include microwave popcorn, instant popcorn and ready-to-eat popcorn. The Company's plants are located at Gujarat, Telangana and Uttar Pradesh. Its subsidiaries include Sundrop Foods India Private Limited, Agro Tech Foods (Bangladesh) Pvt. Ltd. and Sundrop Foods Lanka (Private) Limited.</v>
    <v>539</v>
    <v>National Stock Exchange of India</v>
    <v>XNSE</v>
    <v>XNSE</v>
    <v>Tower C,15th Floor,Building No.10,DLF Phase -II, DLF Cyber City, GURGAON, HARYANA, 122002 IN</v>
    <v>997.05</v>
    <v>Food &amp; Tobacco</v>
    <v>Stock</v>
    <v>44585.469942129632</v>
    <v>602</v>
    <v>946</v>
    <v>23401920000</v>
    <v>AGRO TECH FOODS LIMITED</v>
    <v>AGRO TECH FOODS LIMITED</v>
    <v>983.5</v>
    <v>103.03</v>
    <v>982.75</v>
    <v>958.8</v>
    <v>23812690</v>
    <v>ATFL</v>
    <v>AGRO TECH FOODS LIMITED (XNSE:ATFL)</v>
    <v>13842</v>
    <v>1986</v>
  </rv>
  <rv s="2">
    <v>603</v>
  </rv>
  <rv s="0">
    <v>https://www.bing.com/financeapi/forcetrigger?t=ahgzz2&amp;q=XNSE%3aATLANTA&amp;form=skydnc</v>
    <v>Learn more on Bing</v>
  </rv>
  <rv s="1">
    <v>en-US</v>
    <v>ahgzz2</v>
    <v>268435456</v>
    <v>1</v>
    <v>Powered by Refinitiv</v>
    <v>0</v>
    <v>ATLANTA LIMITED (XNSE:ATLANTA)</v>
    <v>2</v>
    <v>3</v>
    <v>Finance</v>
    <v>4</v>
    <v>29.55</v>
    <v>6.45</v>
    <v>2.5051999999999999</v>
    <v>-1.3</v>
    <v>-4.8598000000000002E-2</v>
    <v>INR</v>
    <v>Atlanta Limited is an India-based construction company. The Company is engaged in the business of contracting activities, such as construction and development of infrastructure. The Company is involved in the business of infrastructure development on engineering, procurement and construction (EPC) basis and public private partnership (PPP) model on build, operate and transfer (BOT) and design, build, finance, operate and transfer (DBFOT) basis. Its infrastructure development activities include, inter-alia, construction of roads, highways, bridges and runways on BOT and DBFOT basis. The Company is also involved in real estate development, tourism, infrastructure business segment and mining of coal and lime stones. The Company is developing a tourism project in over 4,000 acres of land with approximately eight kilometer waterfront, near Surat. Its subsidiaries include Atlanta Infra Assets Limited and Atlanta Tourism Ventures Limited, among others.</v>
    <v>18</v>
    <v>National Stock Exchange of India</v>
    <v>XNSE</v>
    <v>XNSE</v>
    <v>301, Shree Amba Shanti Chambers, Opp. Hotel Leela,, Andheri-Kurla Road, MUMBAI, MAHARASHTRA, 400059 IN</v>
    <v>25.95</v>
    <v>Construction &amp; Engineering</v>
    <v>Stock</v>
    <v>44585.469942129632</v>
    <v>605</v>
    <v>25.45</v>
    <v>2180125000</v>
    <v>ATLANTA LIMITED</v>
    <v>ATLANTA LIMITED</v>
    <v>25.7</v>
    <v>0</v>
    <v>26.75</v>
    <v>25.45</v>
    <v>81500000</v>
    <v>ATLANTA</v>
    <v>ATLANTA LIMITED (XNSE:ATLANTA)</v>
    <v>184492</v>
    <v>1984</v>
  </rv>
  <rv s="2">
    <v>606</v>
  </rv>
  <rv s="0">
    <v>https://www.bing.com/financeapi/forcetrigger?t=ahh15r&amp;q=XNSE%3aATUL&amp;form=skydnc</v>
    <v>Learn more on Bing</v>
  </rv>
  <rv s="1">
    <v>en-US</v>
    <v>ahh15r</v>
    <v>268435456</v>
    <v>1</v>
    <v>Powered by Refinitiv</v>
    <v>0</v>
    <v>ATUL LIMITED (XNSE:ATUL)</v>
    <v>2</v>
    <v>3</v>
    <v>Finance</v>
    <v>4</v>
    <v>10969</v>
    <v>6222</v>
    <v>0.7208</v>
    <v>-385.4</v>
    <v>-3.9844999999999998E-2</v>
    <v>INR</v>
    <v>Atul Ltd is an integrated chemical company. The Company's products and services include basic chemicals and other chemical products. The Company operates through two segments: Life Science Chemicals, and Performance and Other Chemicals. The Life Science Chemicals segment includes two sub-segments, including Crop Protection and, Pharmaceuticals and Intermediates. The Life Science Chemicals segment consists of active pharmaceutical ingredients (APIs), API intermediates, fungicides and herbicides, among others. The Performance and Other Chemicals segment consists of adhesion promoters, bulk chemicals, epoxy resins and hardeners, intermediates, perfumery and textile dyes, among others. It serves industries, such as adhesives, agriculture, animal feed, automobile, composites, construction, cosmetic, defense, footwear, fragrance, glass, home care, horticulture, hospitality, paint and coatings, paper, personal care, soap and detergent, sports and leisure, textile, tire and wind energy.</v>
    <v>2991</v>
    <v>National Stock Exchange of India</v>
    <v>XNSE</v>
    <v>XNSE</v>
    <v>P.O. Atul, 306020 IN</v>
    <v>9681.1</v>
    <v>Chemicals</v>
    <v>Stock</v>
    <v>44585.469942129632</v>
    <v>608</v>
    <v>9206.75</v>
    <v>286182200000</v>
    <v>ATUL LIMITED</v>
    <v>ATUL LIMITED</v>
    <v>9625</v>
    <v>42.36</v>
    <v>9672.5499999999993</v>
    <v>9287.15</v>
    <v>29587050</v>
    <v>ATUL</v>
    <v>ATUL LIMITED (XNSE:ATUL)</v>
    <v>34460</v>
    <v>1975</v>
  </rv>
  <rv s="2">
    <v>609</v>
  </rv>
  <rv s="0">
    <v>https://www.bing.com/financeapi/forcetrigger?t=ahh18m&amp;q=XNSE%3aATULAUTO&amp;form=skydnc</v>
    <v>Learn more on Bing</v>
  </rv>
  <rv s="1">
    <v>en-US</v>
    <v>ahh18m</v>
    <v>268435456</v>
    <v>1</v>
    <v>Powered by Refinitiv</v>
    <v>0</v>
    <v>ATUL AUTO LTD (XNSE:ATULAUTO)</v>
    <v>2</v>
    <v>3</v>
    <v>Finance</v>
    <v>4</v>
    <v>268.25</v>
    <v>164.2</v>
    <v>1.0232000000000001</v>
    <v>-4.5</v>
    <v>-2.2698999999999997E-2</v>
    <v>INR</v>
    <v>Atul Auto Limited is a manufacturer of three-wheeled commercial vehicles in the state of Gujarat. The Company is a three-wheeler manufacturer of auto rickshaws, pick-up vans and chassis of passenger vehicles. It offers a range of diesel and compressed natural gas (CNG) three-wheeler products in both front and rear engine platform for passenger and cargo transportation. Its brands include ATUL SHAKTI, which include Pickup Van Standard, Delivery Van Carrier and Pickup Van Highdeck; ATUL GEM, which include GEM Cargo / Cargo XL, GEM Paxx, Delivery Van, GEM Paxx-CNG and GEM XL HD; ATUL SMART, which include 3+1 Passenger Carriers and Pickup Van Highdeck, and ATUL GEMINI, Gemini-Dz, Gemini-Petrol, Gemini-CNG and Gemini-LPG. Its product portfolio consists of approximately 45 models catering to passenger and goods carrier segments. The Company serves a range of customer base in the cargo and passenger segments, with a payload capacity of over 0.35 tons and over 0.50 tons.</v>
    <v>809</v>
    <v>National Stock Exchange of India</v>
    <v>XNSE</v>
    <v>XNSE</v>
    <v>Survey No. 86, Plot No. 1 to 4,, National Highway 8-B,, Near Microwave Tower, RAJKOT, GUJARAT, 360024 IN</v>
    <v>199</v>
    <v>Automobiles &amp; Auto Parts</v>
    <v>Stock</v>
    <v>44585.469942129632</v>
    <v>611</v>
    <v>189.6</v>
    <v>4350239000</v>
    <v>ATUL AUTO LTD</v>
    <v>ATUL AUTO LTD</v>
    <v>196</v>
    <v>0</v>
    <v>198.25</v>
    <v>193.75</v>
    <v>21943200</v>
    <v>ATULAUTO</v>
    <v>ATUL AUTO LTD (XNSE:ATULAUTO)</v>
    <v>83352</v>
    <v>1986</v>
  </rv>
  <rv s="2">
    <v>612</v>
  </rv>
  <rv s="0">
    <v>https://www.bing.com/financeapi/forcetrigger?t=ahh1bh&amp;q=XNSE%3aAUBANK&amp;form=skydnc</v>
    <v>Learn more on Bing</v>
  </rv>
  <rv s="1">
    <v>en-US</v>
    <v>ahh1bh</v>
    <v>268435456</v>
    <v>1</v>
    <v>Powered by Refinitiv</v>
    <v>0</v>
    <v>AU SMALL FINANCE BANK LIMITED (XNSE:AUBANK)</v>
    <v>2</v>
    <v>3</v>
    <v>Finance</v>
    <v>4</v>
    <v>1389.85</v>
    <v>842.5</v>
    <v>1.5557000000000001</v>
    <v>-27.2</v>
    <v>-2.1644E-2</v>
    <v>INR</v>
    <v>AU Small Finance Bank Ltd is an India-based company, which provides banking services. The Company offers online banking system, payments through online, debit card service, bank lockers and merchant payment services. It provides various types of accounts which include savings account, current account, recurring deposit account, and fixed deposit account. The banking segment provides loans and transaction services to corporates, emerging corporates, public sector units, government bodies, financial institutions, and medium scale enterprises. The Company’s offers different types of retail loans which includes vehicle loan, car loan, home loan, personal loan, and loan against vehicle.</v>
    <v>22484</v>
    <v>National Stock Exchange of India</v>
    <v>XNSE</v>
    <v>XNSE</v>
    <v>Bank House, Mile 0, Ajmer Road, JAIPUR, RAJASTHAN, 302001 IN</v>
    <v>1269.3</v>
    <v>Banking Services</v>
    <v>Stock</v>
    <v>44585.469942129632</v>
    <v>614</v>
    <v>1218.8</v>
    <v>394360200000</v>
    <v>AU SMALL FINANCE BANK LIMITED</v>
    <v>AU SMALL FINANCE BANK LIMITED</v>
    <v>1256.7</v>
    <v>34.42</v>
    <v>1256.7</v>
    <v>1229.5</v>
    <v>313806100</v>
    <v>AUBANK</v>
    <v>AU SMALL FINANCE BANK LIMITED (XNSE:AUBANK)</v>
    <v>824692</v>
    <v>1996</v>
  </rv>
  <rv s="2">
    <v>615</v>
  </rv>
  <rv s="0">
    <v>https://www.bing.com/financeapi/forcetrigger?t=ahh1h7&amp;q=XNSE%3aAURIONPRO&amp;form=skydnc</v>
    <v>Learn more on Bing</v>
  </rv>
  <rv s="1">
    <v>en-US</v>
    <v>ahh1h7</v>
    <v>268435456</v>
    <v>1</v>
    <v>Powered by Refinitiv</v>
    <v>0</v>
    <v>AURIONPRO SOLUTIONS LIMITED (XNSE:AURIONPRO)</v>
    <v>2</v>
    <v>3</v>
    <v>Finance</v>
    <v>4</v>
    <v>390.75</v>
    <v>71.900000000000006</v>
    <v>0.58550000000000002</v>
    <v>-17.2</v>
    <v>-4.9905999999999999E-2</v>
    <v>INR</v>
    <v>Aurionpro Solutions Limited is a global technology solutions company. The Company is engaged in offering information technology (IT) and consultancy services. It is also engaged in the sale of equipment and software licenses. It is engaged in the business of providing solutions in corporate banking, treasury, fraud prevention and risk management, Internet banking, governance and compliance. Its geographic segments include India, the United States of America (USA), Middle East, Singapore and Others. It is a provider of intellectual property-led IT solutions for the banking and financial service insurance segments. It also provides self-service technologies, which enable financial institutions, utilities, telecom and government organizations to migrate, automate and manage customer facing business process to self-service channels. Its offerings include Aurionpro Customer Engagement (ACE), Digital Payments, iCashPro product suite and Isla malware isolation solution, among others.</v>
    <v>1029</v>
    <v>National Stock Exchange of India</v>
    <v>XNSE</v>
    <v>XNSE</v>
    <v>Office No. 35, 35th floor, Sunshine Towers, Tulsi Pipe Road, Dadar - (West), MUMBAI, MAHARASHTRA, 400013 IN</v>
    <v>336</v>
    <v>Software &amp; IT Services</v>
    <v>Stock</v>
    <v>44585.469942129632</v>
    <v>617</v>
    <v>327.45</v>
    <v>7858077000</v>
    <v>AURIONPRO SOLUTIONS LIMITED</v>
    <v>AURIONPRO SOLUTIONS LIMITED</v>
    <v>335</v>
    <v>0</v>
    <v>344.65</v>
    <v>327.45</v>
    <v>22800160</v>
    <v>AURIONPRO</v>
    <v>AURIONPRO SOLUTIONS LIMITED (XNSE:AURIONPRO)</v>
    <v>35577</v>
    <v>1997</v>
  </rv>
  <rv s="2">
    <v>618</v>
  </rv>
  <rv s="0">
    <v>https://www.bing.com/financeapi/forcetrigger?t=ahh1k2&amp;q=XNSE%3aAUROPHARMA&amp;form=skydnc</v>
    <v>Learn more on Bing</v>
  </rv>
  <rv s="1">
    <v>en-US</v>
    <v>ahh1k2</v>
    <v>268435456</v>
    <v>1</v>
    <v>Powered by Refinitiv</v>
    <v>0</v>
    <v>AUROBINDO PHARMA LTD (XNSE:AUROPHARMA)</v>
    <v>2</v>
    <v>3</v>
    <v>Finance</v>
    <v>4</v>
    <v>1063.9000000000001</v>
    <v>603.35</v>
    <v>0.71509999999999996</v>
    <v>-45.75</v>
    <v>-6.9799E-2</v>
    <v>INR</v>
    <v>Aurobindo Pharma Limited is a pharmaceutical company. The Company is engaged in producing oral and injectable generic formulations and active pharmaceutical ingredients (APIs). Its product portfolio is spread over seven therapeutic/product areas, including antibiotics, anti-retrovirals, cardiovascular, central nervous system, gastroenterologicals, anti-allergies and anti-diabetics. It is engaged in developing a range of oncology and hormonal products. It is also developing inhalation and dermatology products, such as pressurized metered-dose inhaler (pMDI). It markets its products through chain stores in the United States. It has developed over three injectable penem products. The Company, through its subsidiary, manufactures and sells nutritional supplements. It has over 10 manufacturing units and approximately two research and development centers. The Company, in addition to marketing its products domestically, also markets its products globally in over 150 countries.</v>
    <v>19364</v>
    <v>National Stock Exchange of India</v>
    <v>XNSE</v>
    <v>XNSE</v>
    <v>Galaxy, Floor 22-24, Plot No. 1, Survey No. 83/1,, Hyderabad Knowledge City,, Raidurg Panmaktha, HYDERABAD, TELANGANA, 500081 IN</v>
    <v>655.45</v>
    <v>Pharmaceuticals</v>
    <v>Stock</v>
    <v>44585.469942129632</v>
    <v>620</v>
    <v>603.35</v>
    <v>384053500000</v>
    <v>AUROBINDO PHARMA LTD</v>
    <v>AUROBINDO PHARMA LTD</v>
    <v>655.45</v>
    <v>7.36</v>
    <v>655.45</v>
    <v>609.70000000000005</v>
    <v>585938600</v>
    <v>AUROPHARMA</v>
    <v>AUROBINDO PHARMA LTD (XNSE:AUROPHARMA)</v>
    <v>3355188</v>
    <v>1986</v>
  </rv>
  <rv s="2">
    <v>621</v>
  </rv>
  <rv s="0">
    <v>https://www.bing.com/financeapi/forcetrigger?t=ahh1mw&amp;q=XNSE%3aAUSOMENT&amp;form=skydnc</v>
    <v>Learn more on Bing</v>
  </rv>
  <rv s="3">
    <v>en-US</v>
    <v>ahh1mw</v>
    <v>268435456</v>
    <v>1</v>
    <v>Powered by Refinitiv</v>
    <v>5</v>
    <v>AUSOM ENTERPRISE LIMITED (XNSE:AUSOMENT)</v>
    <v>2</v>
    <v>6</v>
    <v>Finance</v>
    <v>4</v>
    <v>118</v>
    <v>43.7</v>
    <v>0.58840000000000003</v>
    <v>-4.4000000000000004</v>
    <v>-6.0397999999999993E-2</v>
    <v>INR</v>
    <v>AuSom Enterprise Limited is an India-based company, which is engaged in the trading of bullion, gold jewelry, shares and securities, and units of mutual funds. The Company is also engaged in the trading of commodities, and diamonds and derivatives. The Company's geographical segments include Haridwar and SEZ. The Company's shares, securities and units of mutual funds businesses include financial service activities, except insurance and pension funding. The Company's bullion business includes wholesale of precious metals and jewelry.</v>
    <v>National Stock Exchange of India</v>
    <v>XNSE</v>
    <v>XNSE</v>
    <v>606 Swagat Building, Near Lal Bunglow, C.G. Road, AHMEDABAD, GUJARAT, 380006 IN</v>
    <v>72.849999999999994</v>
    <v>Investment Banking &amp; Investment Services</v>
    <v>Stock</v>
    <v>44585.469942129632</v>
    <v>623</v>
    <v>68</v>
    <v>992475800</v>
    <v>AUSOM ENTERPRISE LIMITED</v>
    <v>AUSOM ENTERPRISE LIMITED</v>
    <v>72.849999999999994</v>
    <v>6.38</v>
    <v>72.849999999999994</v>
    <v>68.45</v>
    <v>13623550</v>
    <v>AUSOMENT</v>
    <v>AUSOM ENTERPRISE LIMITED (XNSE:AUSOMENT)</v>
    <v>4130</v>
    <v>1984</v>
  </rv>
  <rv s="2">
    <v>624</v>
  </rv>
  <rv s="0">
    <v>https://www.bing.com/financeapi/forcetrigger?t=ahh1sm&amp;q=XNSE%3aAUTOAXLES&amp;form=skydnc</v>
    <v>Learn more on Bing</v>
  </rv>
  <rv s="1">
    <v>en-US</v>
    <v>ahh1sm</v>
    <v>268435456</v>
    <v>1</v>
    <v>Powered by Refinitiv</v>
    <v>0</v>
    <v>AUTOMOTIVE AXLES LIMITED (XNSE:AUTOAXLES)</v>
    <v>2</v>
    <v>3</v>
    <v>Finance</v>
    <v>4</v>
    <v>1647.45</v>
    <v>941</v>
    <v>1.6066</v>
    <v>-109.3</v>
    <v>-6.9485000000000005E-2</v>
    <v>INR</v>
    <v>Automotive Axles Limited is engaged in the manufacturing of automotive axles. The Company operates through the segment of manufacturing and sale of automotive components. It manufactures rear drive axle assemblies in India. Besides, it also manufactures S-Cam actuated quick change air brakes and trailer axles for 10 tons to 13 tons gross vehicle weight (GVW). Its principal products/services include rear drive axles, brakes and other parts. Its products also include front steer axles, defence axles, off-highway axles, non-drive axles, drum brake and disc brake. The Company has a portfolio of auto components, and it also designs engineering modules or systems comprising gearing, integral brake to axle design, weight option designs and driver operated differential locks. It provides its products to the domestic and global manufacturers of trucks and buses in segments, such as light, medium and heavy commercial vehicles; military and off-highway vehicles; aftermarket, and exports.</v>
    <v>1011</v>
    <v>National Stock Exchange of India</v>
    <v>XNSE</v>
    <v>XNSE</v>
    <v>Off Hunsur Road, Hootagalli Industrial Area, MYSORE, KARNATAKA, 570018 IN</v>
    <v>1578.95</v>
    <v>Automobiles &amp; Auto Parts</v>
    <v>Stock</v>
    <v>44585.469942129632</v>
    <v>626</v>
    <v>1429.95</v>
    <v>23771140000</v>
    <v>AUTOMOTIVE AXLES LIMITED</v>
    <v>AUTOMOTIVE AXLES LIMITED</v>
    <v>1578.95</v>
    <v>42.78</v>
    <v>1573</v>
    <v>1463.7</v>
    <v>15111970</v>
    <v>AUTOAXLES</v>
    <v>AUTOMOTIVE AXLES LIMITED (XNSE:AUTOAXLES)</v>
    <v>30557</v>
    <v>1981</v>
  </rv>
  <rv s="2">
    <v>627</v>
  </rv>
  <rv s="0">
    <v>https://www.bing.com/financeapi/forcetrigger?t=ahh1vh&amp;q=XNSE%3aAUTOIND&amp;form=skydnc</v>
    <v>Learn more on Bing</v>
  </rv>
  <rv s="1">
    <v>en-US</v>
    <v>ahh1vh</v>
    <v>268435456</v>
    <v>1</v>
    <v>Powered by Refinitiv</v>
    <v>0</v>
    <v>AUTOLINE INDUSTRIES LIMITED (XNSE:AUTOIND)</v>
    <v>2</v>
    <v>3</v>
    <v>Finance</v>
    <v>4</v>
    <v>79.5</v>
    <v>30</v>
    <v>1.9394</v>
    <v>-5.15</v>
    <v>-6.8032000000000009E-2</v>
    <v>INR</v>
    <v>Autoline Industries Limited is an India-based company engaged in manufacturing sheet metal components, assemblies and sub-assemblies. The Company operates through the segment of manufacturing of auto parts, such as pressed sheet metal, auto components and assemblies, which is used in the manufacturing of main product and in design engineering services. The Company manufactures owned design accelerator, brake and clutch (ABC) pedals. The Company supplies pedals to original equipment manufacturers. The Company operates in auto-component and auto ancillary sectors. Its manufacturing plants are located in Pune, Uttarakhand, Karnataka and Tamil Nadu. The Company's subsidiary is Autoline Design Software Limited, which develops industrial parks and township projects, among others.</v>
    <v>740</v>
    <v>National Stock Exchange of India</v>
    <v>XNSE</v>
    <v>XNSE</v>
    <v>S.No.313,314,320 to 323, Nanekarwadi, Chakan, Tal.Khed, PUNE, MAHARASHTRA, 410501 IN</v>
    <v>79.5</v>
    <v>Automobiles &amp; Auto Parts</v>
    <v>Stock</v>
    <v>44585.469942129632</v>
    <v>629</v>
    <v>68.5</v>
    <v>2873812000</v>
    <v>AUTOLINE INDUSTRIES LIMITED</v>
    <v>AUTOLINE INDUSTRIES LIMITED</v>
    <v>77.8</v>
    <v>0</v>
    <v>75.7</v>
    <v>70.55</v>
    <v>37963160</v>
    <v>AUTOIND</v>
    <v>AUTOLINE INDUSTRIES LIMITED (XNSE:AUTOIND)</v>
    <v>261512</v>
    <v>1996</v>
  </rv>
  <rv s="2">
    <v>630</v>
  </rv>
  <rv s="0">
    <v>https://www.bing.com/financeapi/forcetrigger?t=ahh252&amp;q=XNSE%3aAVADHSUGAR&amp;form=skydnc</v>
    <v>Learn more on Bing</v>
  </rv>
  <rv s="1">
    <v>en-US</v>
    <v>ahh252</v>
    <v>268435456</v>
    <v>1</v>
    <v>Powered by Refinitiv</v>
    <v>0</v>
    <v>AVADH SUGAR &amp; ENERGY LIMITED (XNSE:AVADHSUGAR)</v>
    <v>2</v>
    <v>3</v>
    <v>Finance</v>
    <v>4</v>
    <v>674.65</v>
    <v>156.05000000000001</v>
    <v>0.86709999999999998</v>
    <v>-32.950000000000003</v>
    <v>-5.3734999999999998E-2</v>
    <v>INR</v>
    <v>Avadh Sugar &amp; Energy Limited is an India-based company engaged in manufacture and sale of sugar and its by-products and Spirits. It operates through four segments: sugar, spirits, co-generation and other. The sugar segment consists of manufacture, trading and sale of Sugar, Molasses and Bagasse. The spirits segment consists of manufacture and sale of Industrial Spirits, including Ethanol, Fusel Oil and Bio-Compost. The Co-generation segment consists of generation and transmission of Power. It operates four sugar mills, two distilleries and three co-generation power plants. Its sugar mills include Hargaon Sugar Mills, Seohara Sugar Mills, Rosa Sugar Works and India Sugar Mills. Its distilleries include Hargaon Distillery and Seohara Distillery. Its co-generation power plants include Hargaon Co-generation Power Plant, Seohara Co-generation Power Plant and Hata Power Plant.</v>
    <v>1849</v>
    <v>National Stock Exchange of India</v>
    <v>XNSE</v>
    <v>XNSE</v>
    <v>9/1, RN Mukherjee Road Birla Building,, 5th Floor,, KOLKATA, WEST BENGAL, 700001 IN</v>
    <v>618</v>
    <v>Food &amp; Tobacco</v>
    <v>Stock</v>
    <v>44585.469942129632</v>
    <v>632</v>
    <v>555.1</v>
    <v>12275290000</v>
    <v>AVADH SUGAR &amp; ENERGY LIMITED</v>
    <v>AVADH SUGAR &amp; ENERGY LIMITED</v>
    <v>613</v>
    <v>11.74</v>
    <v>613.20000000000005</v>
    <v>580.25</v>
    <v>20018420</v>
    <v>AVADHSUGAR</v>
    <v>AVADH SUGAR &amp; ENERGY LIMITED (XNSE:AVADHSUGAR)</v>
    <v>270643</v>
    <v>2015</v>
  </rv>
  <rv s="2">
    <v>633</v>
  </rv>
  <rv s="0">
    <v>https://www.bing.com/financeapi/forcetrigger?t=ahh27w&amp;q=XNSE%3aAVANTIFEED&amp;form=skydnc</v>
    <v>Learn more on Bing</v>
  </rv>
  <rv s="1">
    <v>en-US</v>
    <v>ahh27w</v>
    <v>268435456</v>
    <v>1</v>
    <v>Powered by Refinitiv</v>
    <v>0</v>
    <v>AVANTI FEEDS LIMITED (XNSE:AVANTIFEED)</v>
    <v>2</v>
    <v>3</v>
    <v>Finance</v>
    <v>4</v>
    <v>674.85</v>
    <v>410</v>
    <v>1.4478</v>
    <v>8.4</v>
    <v>1.3755E-2</v>
    <v>INR</v>
    <v>Avanti Feeds Limited is a manufacturer of prawn and fish feeds, and shrimp processor and exporter. The Company's principal products/services are shrimp feed and processed shrimp. Its segments are Shrimp Feed and Wind Mills. It manufactures shrimp feed and markets it to farmers, which is used in aqua culture to grow shrimp. Shrimp are purchased from the farmers and are further processed and exported to various countries. It has installed over four mills of over 3.2 megawatts capacity at Chitradurga, Karnataka. Power generated from wind mills is sold to Bangalore Electricity Supply Company Limited (BESCOM) under power purchase agreement. The Company has over three prawn and a fish feed manufacturing units in Kovvur, Vemuluru in West Godavari District, Andhra Pradesh, and Pardi in Valsad District, Gujarat, in India. It produces feed catering to the Indian prawn and fish farmers. Its shrimp processing and exports unit is located in Gopalapuram, East Godavari District, Andhra Pradesh.</v>
    <v>1092</v>
    <v>National Stock Exchange of India</v>
    <v>XNSE</v>
    <v>XNSE</v>
    <v>G-2, Concorde Apartments, 6-3-658,, Somajiguda,, HYDERABAD, TELANGANA, 500082 IN</v>
    <v>632</v>
    <v>Food &amp; Tobacco</v>
    <v>Stock</v>
    <v>44585.469942129632</v>
    <v>635</v>
    <v>591.29999999999995</v>
    <v>83205200000</v>
    <v>AVANTI FEEDS LIMITED</v>
    <v>AVANTI FEEDS LIMITED</v>
    <v>594</v>
    <v>34.43</v>
    <v>610.70000000000005</v>
    <v>619.1</v>
    <v>136245600</v>
    <v>AVANTIFEED</v>
    <v>AVANTI FEEDS LIMITED (XNSE:AVANTIFEED)</v>
    <v>601044</v>
    <v>1993</v>
  </rv>
  <rv s="2">
    <v>636</v>
  </rv>
  <rv s="0">
    <v>https://www.bing.com/financeapi/forcetrigger?t=ahh2dm&amp;q=XNSE%3aAVTNPL&amp;form=skydnc</v>
    <v>Learn more on Bing</v>
  </rv>
  <rv s="1">
    <v>en-US</v>
    <v>ahh2dm</v>
    <v>268435456</v>
    <v>1</v>
    <v>Powered by Refinitiv</v>
    <v>0</v>
    <v>AVT NATURAL PRODUCTS LIMITED (XNSE:AVTNPL)</v>
    <v>2</v>
    <v>3</v>
    <v>Finance</v>
    <v>4</v>
    <v>93.7</v>
    <v>41.5</v>
    <v>1.0670999999999999</v>
    <v>-2.85</v>
    <v>-3.3549000000000002E-2</v>
    <v>INR</v>
    <v>AVT Natural Products Limited is engaged in the production of nutraceutical grade products. The Company's principal products/services are Marigold Oleoresins, Spice Oleoresins and De-caffeinated Tea. It operates through the solvent extracted products segment. It engages in contract farming in which it provides farmers with seeds. Its Marigold Oleoresin products include Marigold (Food Grade) and Marigold (Feed Grade). Its Spice Oils and Oleoresins products include OR paprika, OR capsicum, curcumin powder 95% and OR black pepper. Its Value Added Tea products include decaffeinated tea; green tea, which includes beverage grade, nutraceutical grade and application as antioxidant in food, and instant black tea, which includes cold water soluble-iced tea and hot water soluble tea. Its post-harvest processing centers are located across various locations in Tamil Nadu and Karnataka. The Company's subsidiaries include AVT Tea Services Ltd. and AVT Tea Services North America LLC.</v>
    <v>322</v>
    <v>National Stock Exchange of India</v>
    <v>XNSE</v>
    <v>XNSE</v>
    <v>No. 60, Rukmani Lakshmipathy Salai,, Egmore, CHENNAI, TAMIL NADU, 600008 IN</v>
    <v>88</v>
    <v>Food &amp; Tobacco</v>
    <v>Stock</v>
    <v>44585.469942129632</v>
    <v>638</v>
    <v>81</v>
    <v>12936530000</v>
    <v>AVT NATURAL PRODUCTS LIMITED</v>
    <v>AVT NATURAL PRODUCTS LIMITED</v>
    <v>85</v>
    <v>21.98</v>
    <v>84.95</v>
    <v>82.1</v>
    <v>152284000</v>
    <v>AVTNPL</v>
    <v>AVT NATURAL PRODUCTS LIMITED (XNSE:AVTNPL)</v>
    <v>538180</v>
    <v>1986</v>
  </rv>
  <rv s="2">
    <v>639</v>
  </rv>
  <rv s="0">
    <v>https://www.bing.com/financeapi/forcetrigger?t=bxaq9c&amp;q=XNSE%3aAWHCL&amp;form=skydnc</v>
    <v>Learn more on Bing</v>
  </rv>
  <rv s="14">
    <v>en-US</v>
    <v>bxaq9c</v>
    <v>268435456</v>
    <v>1</v>
    <v>Powered by Refinitiv</v>
    <v>29</v>
    <v>ANTONY WASTE HANDLING CELL LIMITED (XNSE:AWHCL)</v>
    <v>2</v>
    <v>30</v>
    <v>Finance</v>
    <v>4</v>
    <v>455</v>
    <v>241</v>
    <v>-16.75</v>
    <v>-5.0216999999999998E-2</v>
    <v>INR</v>
    <v>Antony Waste Handling Cell Limited is a provider of municipal solid waste (MSW) services, which includes solid waste collection, transportation, processing and disposal services. The Company primarily undertakes MSW collection and transportation(C&amp;T) projects, which involve door to door collection of MSW from households, slums, commercial establishments and other bulk-waste generators (community bins) from a designated area through primary collection vehicles like compactors, dumper placers and tippers and transportation of these materials, to the processing facility.; MSW processing projects, which involve sorting and segregating the waste received from MSW C&amp;T, followed by composting, recycling, shredding and compressing into RDF, as required, and mechanized sweeping projects, which involve deploying of power sweeping machines, manpower, maintenance, consumables, safe disposal of the waste and any other items required for completion of the cleaning operation of the designated areas.</v>
    <v>1346</v>
    <v>National Stock Exchange of India</v>
    <v>XNSE</v>
    <v>XNSE</v>
    <v>1402/04, 14th Floor, Dev Corpora Building, Opp. Cadbury Company, Easter Express Highway, 400601 IN</v>
    <v>334.3</v>
    <v>Professional &amp; Commercial Services</v>
    <v>Stock</v>
    <v>44585.469942129632</v>
    <v>641</v>
    <v>310.35000000000002</v>
    <v>9435186000</v>
    <v>ANTONY WASTE HANDLING CELL LIMITED</v>
    <v>ANTONY WASTE HANDLING CELL LIMITED</v>
    <v>333.5</v>
    <v>15</v>
    <v>333.55</v>
    <v>316.8</v>
    <v>28287170</v>
    <v>AWHCL</v>
    <v>ANTONY WASTE HANDLING CELL LIMITED (XNSE:AWHCL)</v>
    <v>224269</v>
  </rv>
  <rv s="2">
    <v>642</v>
  </rv>
  <rv s="0">
    <v>https://www.bing.com/financeapi/forcetrigger?t=ahh2gh&amp;q=XNSE%3aAXISBANK&amp;form=skydnc</v>
    <v>Learn more on Bing</v>
  </rv>
  <rv s="1">
    <v>en-US</v>
    <v>ahh2gh</v>
    <v>268435456</v>
    <v>1</v>
    <v>Powered by Refinitiv</v>
    <v>0</v>
    <v>Axis Bank Limited (XNSE:AXISBANK)</v>
    <v>2</v>
    <v>3</v>
    <v>Finance</v>
    <v>4</v>
    <v>866.9</v>
    <v>616</v>
    <v>1.5035000000000001</v>
    <v>-7.9</v>
    <v>-1.1088000000000001E-2</v>
    <v>INR</v>
    <v>Axis Bank Limited (the Bank) provides commercial banking operations for retail and corporate customers. The Bank's segments include Treasury, Retail Banking, Corporate/Wholesale Banking and Other Banking Business. Its Treasury operations include investments in sovereign and corporate debt, equity and mutual funds, trading operations, derivative trading and foreign exchange operations on the proprietary account and for customers. Its Retail Banking constitutes lending to individuals/small businesses and activities include liability products, card services, Internet banking, mobile banking and financial advisory services, among others. Its Corporate Banking includes corporate relationships not included under Retail Banking, corporate advisory services, placements and syndication, project appraisals, capital market related services and cash management services. Its Other Banking Business includes para banking activities, such as third-party product distribution and banking transactions.</v>
    <v>78307</v>
    <v>National Stock Exchange of India</v>
    <v>XNSE</v>
    <v>XNSE</v>
    <v>Bombay Dyeing Mills Compound, Pandurang Budhkar Marg,, Worli, MUMBAI, MAHARASHTRA, 400025 IN</v>
    <v>716.4</v>
    <v>Banking Services</v>
    <v>Stock</v>
    <v>44585.469942129632</v>
    <v>644</v>
    <v>688.2</v>
    <v>2185766000000</v>
    <v>Axis Bank Limited</v>
    <v>Axis Bank Limited</v>
    <v>715</v>
    <v>21.82</v>
    <v>712.5</v>
    <v>704.6</v>
    <v>3067741000</v>
    <v>AXISBANK</v>
    <v>Axis Bank Limited (XNSE:AXISBANK)</v>
    <v>8812501</v>
    <v>1993</v>
  </rv>
  <rv s="2">
    <v>645</v>
  </rv>
  <rv s="0">
    <v>https://www.bing.com/financeapi/forcetrigger?t=ahh2jc&amp;q=XNSE%3aAXISCADES&amp;form=skydnc</v>
    <v>Learn more on Bing</v>
  </rv>
  <rv s="1">
    <v>en-US</v>
    <v>ahh2jc</v>
    <v>268435456</v>
    <v>1</v>
    <v>Powered by Refinitiv</v>
    <v>0</v>
    <v>AXISCADES TECHNOLOGIES LIMITED (XNSE:AXISCADES)</v>
    <v>2</v>
    <v>3</v>
    <v>Finance</v>
    <v>4</v>
    <v>131.15</v>
    <v>39.5</v>
    <v>1.8360000000000001</v>
    <v>-6.2</v>
    <v>-4.9919000000000005E-2</v>
    <v>INR</v>
    <v>AXISCADES Technologies Ltd, formerly AXISCADES Engineering Technologies Ltd, is an India-based technology solutions company. The Company is focused on providing engineering solutions and services. Its segments include Engineering solutions and Strategic technology solutions. Its services include digitization, shop floor automation, smart process automation, manufacturing intelligence, Internet of things, augmented and virtual, mechanical engineering, additive manufacturing, artificial intelligence/machine learning, technical publications, embedded solutions and product lifecycle management. The Company serves various industries, including aerospace, automotive, off highway and industrial, defense, energy and medical devices.</v>
    <v>1886</v>
    <v>National Stock Exchange of India</v>
    <v>XNSE</v>
    <v>XNSE</v>
    <v>D-30, Sector-III, Noida, NOIDA, UTTAR PRADESH, 201301 IN</v>
    <v>124.4</v>
    <v>Professional &amp; Commercial Services</v>
    <v>Stock</v>
    <v>44585.469942129632</v>
    <v>647</v>
    <v>118</v>
    <v>4708922000</v>
    <v>AXISCADES TECHNOLOGIES LIMITED</v>
    <v>AXISCADES TECHNOLOGIES LIMITED</v>
    <v>124.4</v>
    <v>0</v>
    <v>124.2</v>
    <v>118</v>
    <v>37914030</v>
    <v>AXISCADES</v>
    <v>AXISCADES TECHNOLOGIES LIMITED (XNSE:AXISCADES)</v>
    <v>33254</v>
    <v>1990</v>
  </rv>
  <rv s="2">
    <v>648</v>
  </rv>
  <rv s="0">
    <v>https://www.bing.com/financeapi/forcetrigger?t=ahh2rw&amp;q=XNSE%3aAYMSYNTEX&amp;form=skydnc</v>
    <v>Learn more on Bing</v>
  </rv>
  <rv s="1">
    <v>en-US</v>
    <v>ahh2rw</v>
    <v>268435456</v>
    <v>1</v>
    <v>Powered by Refinitiv</v>
    <v>0</v>
    <v>AYM Syntex Limited (XNSE:AYMSYNTEX)</v>
    <v>2</v>
    <v>3</v>
    <v>Finance</v>
    <v>4</v>
    <v>158.35</v>
    <v>40.549999999999997</v>
    <v>1.5911999999999999</v>
    <v>1.8</v>
    <v>1.3798E-2</v>
    <v>INR</v>
    <v>AYM Syntex Limited, formerly Welspun Syntex Limited, is an India-based company, which is engaged in the business of textiles. The Company is a manufacturer and exporter of polyester texturized filament yarn, nylon filament yarn, synthetic yarn and bulk continuous filament yarn. The Company's segments include India and Outside India. The Company manufactures partially oriented yarn (POY), texturized yarn/dyed yarn, bulk continuous filament yarn (BCF), polyester fully drawn yarns (FDY), polyester mono filament yarns (PMFY), polyester filament yarn (PFY), polyester draw texturized yarn (DTY/PTY), air textured yarns (PATY), specialty polyester filament yarns (SPFY) and nylon yarns. Its POY products include Full Dull Raw White POY, Semi Dull Raw White POY, Bright Raw White POY and Super Bright Raw White POY. Its PMFY products include Semi Dull Raw White, Bright Trilobal and Dope Dyed. Its nylon yarns include Grey and Dyed Yarns, and Micro Dyed Yarn.</v>
    <v>1260</v>
    <v>National Stock Exchange of India</v>
    <v>XNSE</v>
    <v>XNSE</v>
    <v>Trade World, `B? Wing, 9th floor,, Kamala City, Senapati Bapat Marg,, Lower Parel (West),, MUMBAI, MAHARASHTRA, 400013 IN</v>
    <v>143</v>
    <v>Textiles &amp; Apparel</v>
    <v>Stock</v>
    <v>44585.469942129632</v>
    <v>650</v>
    <v>126.6</v>
    <v>6542540000</v>
    <v>AYM Syntex Limited</v>
    <v>AYM Syntex Limited</v>
    <v>130.94999999999999</v>
    <v>12.71</v>
    <v>130.44999999999999</v>
    <v>132.25</v>
    <v>50153620</v>
    <v>AYMSYNTEX</v>
    <v>AYM Syntex Limited (XNSE:AYMSYNTEX)</v>
    <v>233935</v>
    <v>1983</v>
  </rv>
  <rv s="2">
    <v>651</v>
  </rv>
  <rv s="0">
    <v>https://www.bing.com/financeapi/forcetrigger?t=ahh2ur&amp;q=XNSE%3aBAFNAPH&amp;form=skydnc</v>
    <v>Learn more on Bing</v>
  </rv>
  <rv s="1">
    <v>en-US</v>
    <v>ahh2ur</v>
    <v>268435456</v>
    <v>1</v>
    <v>Powered by Refinitiv</v>
    <v>0</v>
    <v>BAFNA PHARMACEUTICALS LIMITED (XNSE:BAFNAPH)</v>
    <v>2</v>
    <v>3</v>
    <v>Finance</v>
    <v>4</v>
    <v>196.1</v>
    <v>110</v>
    <v>1.5011000000000001</v>
    <v>-4.5</v>
    <v>-3.1857999999999997E-2</v>
    <v>INR</v>
    <v>Bafna Pharmaceuticals Limited is a pharmaceutical company. The Company is engaged in the manufacture of drugs and medicines. The Company operates through generic pharmaceutical segment. The Company caters to both domestic and international markets. Its HAEMATINIC products include Raricap, Raricap Forte, Raricap L Suspension, Raricap Combi, Raricap Drops, Raricap M, Raricap Maa and Raricap S Injection. Raricap is indicated for iron deficiency anemia. Raricap Forte is indicated for iron deficiency anemia in pregnancy and lactation. Raricap L Suspension is indicated for iron deficiency anemia in children. Raricap Combi is indicated for iron deficiency anemia and calcium deficiency during pregnancy and lactation. Raricap Drops is indicated for iron deficiency and iron deficiency anemia in infants and toddlers. Its other products include LoPIH, BSF, Drofenac, I-Gest-200, Molev Syrup, AFENAC-P, AFENAC TH, NOCAF Syrup, IZABOF 250 milligram (MG), IZABOF 500 MG and IZABOF Suspension.</v>
    <v>572</v>
    <v>National Stock Exchange of India</v>
    <v>XNSE</v>
    <v>XNSE</v>
    <v>Bafna Towers, 299, Thambu Chetty street, CHENNAI, TAMIL NADU, 600001 IN</v>
    <v>141</v>
    <v>Pharmaceuticals</v>
    <v>Stock</v>
    <v>44585.469942129632</v>
    <v>653</v>
    <v>136.1</v>
    <v>3341457000</v>
    <v>BAFNA PHARMACEUTICALS LIMITED</v>
    <v>BAFNA PHARMACEUTICALS LIMITED</v>
    <v>141</v>
    <v>42.6</v>
    <v>141.25</v>
    <v>136.75</v>
    <v>23656330</v>
    <v>BAFNAPH</v>
    <v>BAFNA PHARMACEUTICALS LIMITED (XNSE:BAFNAPH)</v>
    <v>2168</v>
    <v>1995</v>
  </rv>
  <rv s="2">
    <v>654</v>
  </rv>
  <rv s="0">
    <v>https://www.bing.com/financeapi/forcetrigger?t=ahh2xm&amp;q=XNSE%3aBAGFILMS&amp;form=skydnc</v>
    <v>Learn more on Bing</v>
  </rv>
  <rv s="1">
    <v>en-US</v>
    <v>ahh2xm</v>
    <v>268435456</v>
    <v>1</v>
    <v>Powered by Refinitiv</v>
    <v>0</v>
    <v>B.A.G. FILMS AND MEDIA LIMITED (XNSE:BAGFILMS)</v>
    <v>2</v>
    <v>3</v>
    <v>Finance</v>
    <v>4</v>
    <v>6.6</v>
    <v>1.9</v>
    <v>0.32869999999999999</v>
    <v>-0.2</v>
    <v>-4.0815999999999998E-2</v>
    <v>INR</v>
    <v>B.A.G. Films and Media Limited is an India-based company engaged in the business of motion picture, video and television programs production activities, and leasing of production and broadcast equipment's and/are other assets. The Company's segments include Audio-Visual production, Movies, Leasing, FM Radio and Television Broadcasting. It operates News24, a national Hindi news channel through its subsidiary, News24 Broadcast India Limited. Its News 24 and E24 are available across West Asia, and the Middle East and North Africa (MENA) Region. It operates E24, a Bollywood entertainment channel, through its subsidiary, E24 Glamour Limited. In addition, it operates Darshan24, a devotional channel. The Company has approximately 10 frequency modulation (FM) radio stations, operating in the brand name Dhamaal24 through its subsidiary, Skyline Radio Network Limited, in the cities of Hissar, Karnal, Patiala, Shimla, Muzaffarpur, Ranchi, Jabalpur, Jalgaon, Dhule and Ahmednagar.</v>
    <v>0</v>
    <v>National Stock Exchange of India</v>
    <v>XNSE</v>
    <v>XNSE</v>
    <v>FC-23, Sector 16A,, Film City,, NOIDA, UTTAR PRADESH, 201301 IN</v>
    <v>5</v>
    <v>Media &amp; Publishing</v>
    <v>Stock</v>
    <v>44585.469942129632</v>
    <v>656</v>
    <v>4.7</v>
    <v>969798600</v>
    <v>B.A.G. FILMS AND MEDIA LIMITED</v>
    <v>B.A.G. FILMS AND MEDIA LIMITED</v>
    <v>4.7</v>
    <v>0</v>
    <v>4.9000000000000004</v>
    <v>4.7</v>
    <v>197918100</v>
    <v>BAGFILMS</v>
    <v>B.A.G. FILMS AND MEDIA LIMITED (XNSE:BAGFILMS)</v>
    <v>78834</v>
    <v>1993</v>
  </rv>
  <rv s="2">
    <v>657</v>
  </rv>
  <rv s="0">
    <v>https://creativecommons.org/licenses/by-sa/4.0</v>
    <v>CC BY-SA 4.0</v>
  </rv>
  <rv s="0">
    <v>http://tr.wikipedia.org/wiki/Bajaj_Auto</v>
    <v>Wikipedia</v>
  </rv>
  <rv s="6">
    <v>659</v>
    <v>660</v>
  </rv>
  <rv s="7">
    <v>15</v>
    <v>https://www.bing.com/th?id=AMMS_bf8c7b0a287214e88ed81aee6f721048&amp;qlt=95</v>
    <v>661</v>
    <v>0</v>
    <v>https://www.bing.com/images/search?form=xlimg&amp;q=bajaj+auto</v>
    <v>Image of BAJAJ AUTO LIMITED.</v>
  </rv>
  <rv s="0">
    <v>https://www.bing.com/financeapi/forcetrigger?t=ahh31h&amp;q=XNSE%3aBAJAJ-AUTO&amp;form=skydnc</v>
    <v>Learn more on Bing</v>
  </rv>
  <rv s="8">
    <v>en-US</v>
    <v>ahh31h</v>
    <v>268435456</v>
    <v>1</v>
    <v>Powered by Refinitiv</v>
    <v>11</v>
    <v>BAJAJ AUTO LIMITED. (XNSE:BAJAJ-AUTO)</v>
    <v>13</v>
    <v>14</v>
    <v>Finance</v>
    <v>4</v>
    <v>4361.3999999999996</v>
    <v>3027.05</v>
    <v>0.96540000000000004</v>
    <v>-37.5</v>
    <v>-1.0966E-2</v>
    <v>INR</v>
    <v>Bajaj Auto Limited is an India-based manufacturer of motorcycles, three-wheelers and parts. The Company's business segments include Automotive, Investments and Others. The Company's vehicles include two-wheelers and commercial vehicles. Its two-wheelers include Bajaj V, Bajaj V Avenger, Avenger Cruise 220, Pulsar RS 200, Pulsar FOS, Pulsar 200 NS, Pulsar 220, Pulsar 180, Pulsar 150, Pulsar 135 LS Discover, New Discover 125, New Discover 150S, New Discover 150F, Platina 100, Platina 100 ES, CT 100, CT 100 Ninja, Ninja 650R and Ninja 300. Its products also include CT 100B, Boxer BM150X, Avenger 220 Cruise, Avenger 220 Street, Avenger 150 Street, Pulsar AS 150 and Maxima-Cargo. The Company's geographic segments include India and Rest of the world. The Company offers troubleshooting services. The Company's plants include Waluj plant, Chakan plant and Pantnagar plant. The Company's subsidiaries include PT. Bajaj Auto Indonesia and Bajaj Auto International Holdings BV.</v>
    <v>7693</v>
    <v>National Stock Exchange of India</v>
    <v>XNSE</v>
    <v>XNSE</v>
    <v>Bajaj Auto Ltd. Complex,, Mumbai-Pune Road, Akurdi, PUNE, MAHARASHTRA, 411035 IN</v>
    <v>3454.2</v>
    <v>662</v>
    <v>Automobiles &amp; Auto Parts</v>
    <v>Stock</v>
    <v>44585.469942129632</v>
    <v>663</v>
    <v>3350</v>
    <v>989577300000</v>
    <v>BAJAJ AUTO LIMITED.</v>
    <v>BAJAJ AUTO LIMITED.</v>
    <v>3421</v>
    <v>15.98</v>
    <v>3419.8</v>
    <v>3382.3</v>
    <v>289367000</v>
    <v>BAJAJ-AUTO</v>
    <v>BAJAJ AUTO LIMITED. (XNSE:BAJAJ-AUTO)</v>
    <v>788137</v>
    <v>2007</v>
  </rv>
  <rv s="2">
    <v>664</v>
  </rv>
  <rv s="0">
    <v>https://www.bing.com/financeapi/forcetrigger?t=ahh34c&amp;q=XNSE%3aBAJAJCON&amp;form=skydnc</v>
    <v>Learn more on Bing</v>
  </rv>
  <rv s="1">
    <v>en-US</v>
    <v>ahh34c</v>
    <v>268435456</v>
    <v>1</v>
    <v>Powered by Refinitiv</v>
    <v>0</v>
    <v>BAJAJ CONSUMER CARE LIMITED (XNSE:BAJAJCON)</v>
    <v>2</v>
    <v>3</v>
    <v>Finance</v>
    <v>4</v>
    <v>324</v>
    <v>178.75</v>
    <v>1.0377000000000001</v>
    <v>-5.5</v>
    <v>-2.9634000000000001E-2</v>
    <v>INR</v>
    <v>Bajaj Consumer Care Limited, formerly Bajaj Corp Limited is an India-based holding company. The Company is engaged in the business activity of trading and manufacturing of cosmetics, toiletries and other personal care products. It is a fast moving consumer goods (FMCG) company. The Company's products include Bajaj Kailash Parbat Thanda Tel, Bajaj Almond Drops Hair Oil, Bajaj Brahmi Amla Hair Oil, Bajaj Jasmine Hair Oil, Bajaj Nomark Oily Skin Face Wash, Bajaj Nomarks Herbal Scrub Soap, Bajaj Nomark Oily Skin Cream, Bajaj Nomarks Neem Soap, Bajaj Nomarks Oil Control Soap and others. The Company's brands are being sold through stockists and are available in retail outlets across the country. The Company has approximately eight production facilities, of which four units are situated in Himachal Pradesh (at Parwanoo and Paonta Sahib), three units are situated in Uttrakhand for manufacturing of various variants of hair oils and Nomarks and the other unit is located at Udaipur, Rajasthan.</v>
    <v>511</v>
    <v>National Stock Exchange of India</v>
    <v>XNSE</v>
    <v>XNSE</v>
    <v>1231, Solitaire Corporate Park,, 151 M. Vasanji Road, Chakala,, Andheri East, MUMBAI, MAHARASHTRA, 400093 IN</v>
    <v>186</v>
    <v>Personal &amp; Household Products &amp; Services</v>
    <v>Stock</v>
    <v>44585.469942129632</v>
    <v>666</v>
    <v>178.75</v>
    <v>27383450000</v>
    <v>BAJAJ CONSUMER CARE LIMITED</v>
    <v>BAJAJ CONSUMER CARE LIMITED</v>
    <v>185</v>
    <v>13.22</v>
    <v>185.6</v>
    <v>180.1</v>
    <v>147540200</v>
    <v>BAJAJCON</v>
    <v>BAJAJ CONSUMER CARE LIMITED (XNSE:BAJAJCON)</v>
    <v>701424</v>
    <v>2006</v>
  </rv>
  <rv s="2">
    <v>667</v>
  </rv>
  <rv s="0">
    <v>https://www.bing.com/financeapi/forcetrigger?t=ahh377&amp;q=XNSE%3aBAJAJELEC&amp;form=skydnc</v>
    <v>Learn more on Bing</v>
  </rv>
  <rv s="1">
    <v>en-US</v>
    <v>ahh377</v>
    <v>268435456</v>
    <v>1</v>
    <v>Powered by Refinitiv</v>
    <v>0</v>
    <v>BAJAJ ELECTRICALS LIMITED (XNSE:BAJAJELEC)</v>
    <v>2</v>
    <v>3</v>
    <v>Finance</v>
    <v>4</v>
    <v>1588.95</v>
    <v>700</v>
    <v>1.1304000000000001</v>
    <v>-40.85</v>
    <v>-3.4104000000000002E-2</v>
    <v>INR</v>
    <v>Bajaj Electricals Limited is engaged in engineering and projects; power distribution, illumination and consumer durables businesses. The Company's business segments consist of Lighting; Consumer Durables; Engineering &amp; Projects, and Others. The Lighting segment includes lamps, tubes and luminaries. The Consumer Durables segment includes appliances and fans. The Engineering &amp; Projects segment includes transmission line towers, telecommunications towers, highmast, poles and special projects. The Others segment includes diecasting and wind energy. It has a range of domestic and kitchen appliances comprising water heaters, room heaters, coolers, irons, mixers, induction cookers, toasters, kettles, microwave, rice cookers, gas stoves, non-electrical kitchen aids and pressure cookers. It offers ceiling, table, pedestal, wall, fresh air and industrial fans, and lighting solutions, such as light sources, light emitting diode-based lighting products, domestic luminaires, torches and lanterns.</v>
    <v>2966</v>
    <v>National Stock Exchange of India</v>
    <v>XNSE</v>
    <v>XNSE</v>
    <v>Rustomjee Aspire, 6th Floor, Bhanu Shankar Yagnik Marg, Sion East, MUMBAI, MAHARASHTRA, 400022 IN</v>
    <v>1198.8499999999999</v>
    <v>Household Goods</v>
    <v>Stock</v>
    <v>44585.469942129632</v>
    <v>669</v>
    <v>1145.0999999999999</v>
    <v>137524000000</v>
    <v>BAJAJ ELECTRICALS LIMITED</v>
    <v>BAJAJ ELECTRICALS LIMITED</v>
    <v>1197.8</v>
    <v>71.88</v>
    <v>1197.8</v>
    <v>1156.95</v>
    <v>114813800</v>
    <v>BAJAJELEC</v>
    <v>BAJAJ ELECTRICALS LIMITED (XNSE:BAJAJELEC)</v>
    <v>93209</v>
    <v>1938</v>
  </rv>
  <rv s="2">
    <v>670</v>
  </rv>
  <rv s="0">
    <v>https://www.bing.com/financeapi/forcetrigger?t=ahh3a2&amp;q=XNSE%3aBAJAJFINSV&amp;form=skydnc</v>
    <v>Learn more on Bing</v>
  </rv>
  <rv s="1">
    <v>en-US</v>
    <v>ahh3a2</v>
    <v>268435456</v>
    <v>1</v>
    <v>Powered by Refinitiv</v>
    <v>0</v>
    <v>Bajaj Finserv Limited (XNSE:BAJAJFINSV)</v>
    <v>2</v>
    <v>3</v>
    <v>Finance</v>
    <v>4</v>
    <v>19325</v>
    <v>8273.7000000000007</v>
    <v>1.7236</v>
    <v>-628.04999999999995</v>
    <v>-3.8448000000000003E-2</v>
    <v>INR</v>
    <v>Bajaj Finserv Limited is a holding company for various financial services businesses. The Company is engaged in the business of promoting financial services, such as finance, insurance and wealth management, through its investments in subsidiaries and joint ventures. The Company is also engaged in the business of generating power through wind turbines, a renewable source of energy. Its segments include Insurance, Windmill, Retail financing, and Investments and others. The Company is also involved in wind-farm activities. The Company focuses on six categories: consumer lending, small and medium enterprise (SME) lending, commercial lending, rural lending, fixed deposits and value added services. It serves various customers in the financial services space by providing solutions for asset acquisition through financing, asset protection through general insurance, family protection and income protection in the form of life and health insurance, and retirement and savings solutions.</v>
    <v>105</v>
    <v>National Stock Exchange of India</v>
    <v>XNSE</v>
    <v>XNSE</v>
    <v>6th Floor, Bajaj Finserv Corporate Office, Off Pune-Ahmednagar Road, Viman Nagar, PUNE, MAHARASHTRA, 411014 IN</v>
    <v>16433.95</v>
    <v>Insurance</v>
    <v>Stock</v>
    <v>44585.469942129632</v>
    <v>672</v>
    <v>15444</v>
    <v>2596374000000</v>
    <v>Bajaj Finserv Limited</v>
    <v>Bajaj Finserv Limited</v>
    <v>16388.5</v>
    <v>62.13</v>
    <v>16335.2</v>
    <v>15707.15</v>
    <v>158943500</v>
    <v>BAJAJFINSV</v>
    <v>Bajaj Finserv Limited (XNSE:BAJAJFINSV)</v>
    <v>473643</v>
    <v>2007</v>
  </rv>
  <rv s="2">
    <v>673</v>
  </rv>
  <rv s="0">
    <v>https://www.bing.com/financeapi/forcetrigger?t=ahh3cw&amp;q=XNSE%3aBAJAJHIND&amp;form=skydnc</v>
    <v>Learn more on Bing</v>
  </rv>
  <rv s="1">
    <v>en-US</v>
    <v>ahh3cw</v>
    <v>268435456</v>
    <v>1</v>
    <v>Powered by Refinitiv</v>
    <v>0</v>
    <v>Bajaj Hindusthan Sugar Limited (XNSE:BAJAJHIND)</v>
    <v>2</v>
    <v>3</v>
    <v>Finance</v>
    <v>4</v>
    <v>24.65</v>
    <v>5.9</v>
    <v>2.1958000000000002</v>
    <v>-0.8</v>
    <v>-4.8780000000000004E-2</v>
    <v>INR</v>
    <v>Bajaj Hindusthan Sugar Limited, formerly Bajaj Hindusthan Limited, is a holding company. The Company is engaged in the manufacture of sugar, alcohol and generation of power. The Company's segments include Sugar, Distillery, Power and Others. The Company has over 10 sugar plants with an aggregate sugarcane crushing capacity of approximately 136,000 tons crushed per day (TCD), approximately six distilleries having an aggregate capacity to produce industrial alcohol of approximately 800 kiloliters per day and over 10 co-generation plants having a total power generation capacity of approximately 450 megawatts. The Company offers Bajaj Bhu Mahashakti Bio-manure/Bio-compost, which is manufactured by composting press mud received from cane juice filtration and spent wash received from distilleries. Its sugar mills are located at Golagokarannath, Palia Kalan, Kinauni, Thanabhawan, Budhana, Bilai, Barkhera, Khambarkhera, Gangnauli, Maqsoodapur, Pratappur, Rudauli, Utraula and Kundarkhi.</v>
    <v>7621</v>
    <v>National Stock Exchange of India</v>
    <v>XNSE</v>
    <v>XNSE</v>
    <v>Bajaj Bhawan B-10,, Sector 3 Jamnalal Bajaj Marg Noida, DELHI, DELHI, 201301 IN</v>
    <v>16.649999999999999</v>
    <v>Food &amp; Tobacco</v>
    <v>Stock</v>
    <v>44585.469942129632</v>
    <v>675</v>
    <v>15.6</v>
    <v>20919510000</v>
    <v>Bajaj Hindusthan Sugar Limited</v>
    <v>Bajaj Hindusthan Sugar Limited</v>
    <v>16.399999999999999</v>
    <v>0</v>
    <v>16.399999999999999</v>
    <v>15.6</v>
    <v>1275580000</v>
    <v>BAJAJHIND</v>
    <v>Bajaj Hindusthan Sugar Limited (XNSE:BAJAJHIND)</v>
    <v>7747223</v>
    <v>1931</v>
  </rv>
  <rv s="2">
    <v>676</v>
  </rv>
  <rv s="0">
    <v>https://www.bing.com/financeapi/forcetrigger?t=ahh3fr&amp;q=XNSE%3aBAJAJHLDNG&amp;form=skydnc</v>
    <v>Learn more on Bing</v>
  </rv>
  <rv s="1">
    <v>en-US</v>
    <v>ahh3fr</v>
    <v>268435456</v>
    <v>1</v>
    <v>Powered by Refinitiv</v>
    <v>0</v>
    <v>Bajaj Holdings &amp; Investment Limited. (XNSE:BAJAJHLDNG)</v>
    <v>2</v>
    <v>3</v>
    <v>Finance</v>
    <v>4</v>
    <v>5660.4</v>
    <v>3120.05</v>
    <v>1.3025</v>
    <v>-271.95</v>
    <v>-5.083E-2</v>
    <v>INR</v>
    <v>Bajaj Holdings &amp; Investment Limited (BHIL) is an India-based holding and investment company. The Company focuses on earning income through dividends, interest and gains on investments held. The Company's other equities portfolio is a combination of listed and unlisted investments. BHIL invests in equities based on the Company's views of returns from public equity markets, as well as opportunities in the private equity space. The Company invests in equities normally with an approximately five year holding horizon or even longer. The Company's other equities investment portfolio includes financials, technology/pharma; consumers/education; sugar; material/metals/oil and gas; construction/infra, and telecoms and media. Its fixed income portfolio includes government securities, certificate of deposit (CD) and commercial paper (CP), corporate bonds and mutual funds. Its equity investments include strategic/group investments. Bajaj Auto Holdings Ltd. (BAHL) is the Company's subsidiary.</v>
    <v>18</v>
    <v>National Stock Exchange of India</v>
    <v>XNSE</v>
    <v>XNSE</v>
    <v>Bajaj Auto Ltd Complex, Mumbai-Pune Road, Akurdi, PUNE, MAHARASHTRA, 411035 IN</v>
    <v>5418.4</v>
    <v>Banking Services</v>
    <v>Stock</v>
    <v>44585.469942129632</v>
    <v>678</v>
    <v>5000</v>
    <v>595437000000</v>
    <v>Bajaj Holdings &amp; Investment Limited.</v>
    <v>Bajaj Holdings &amp; Investment Limited.</v>
    <v>5381.25</v>
    <v>15.27</v>
    <v>5350.15</v>
    <v>5078.2</v>
    <v>111293500</v>
    <v>BAJAJHLDNG</v>
    <v>Bajaj Holdings &amp; Investment Limited. (XNSE:BAJAJHLDNG)</v>
    <v>44253</v>
    <v>1945</v>
  </rv>
  <rv s="2">
    <v>679</v>
  </rv>
  <rv s="0">
    <v>https://www.bing.com/financeapi/forcetrigger?t=ahh3im&amp;q=XNSE%3aBAJFINANCE&amp;form=skydnc</v>
    <v>Learn more on Bing</v>
  </rv>
  <rv s="1">
    <v>en-US</v>
    <v>ahh3im</v>
    <v>268435456</v>
    <v>1</v>
    <v>Powered by Refinitiv</v>
    <v>0</v>
    <v>BAJAJ FINANCE LIMITED (XNSE:BAJFINANCE)</v>
    <v>2</v>
    <v>3</v>
    <v>Finance</v>
    <v>4</v>
    <v>8050</v>
    <v>4362</v>
    <v>1.7907999999999999</v>
    <v>-442</v>
    <v>-5.9942000000000002E-2</v>
    <v>INR</v>
    <v>Bajaj Finance Limited is a non-banking finance company (NBFC). The Company is engaged in lending and allied activities. It focuses on consumer lending, small and medium-sized enterprises (SME) lending, commercial lending, rural lending, fixed deposits and value-added services. Its consumer lending products include two-wheelers and three-wheelers finance, consumer durables finance, digital products finance, retailer finance, salaried personal loans, e-commerce consumer finance, e-commerce seller finance and home loan. Its SME lending products include loan against property and business loans. Its commercial lending products include loan against securities and financial institutions group lending business. Its rural lending products include personal loans cross-sell, salaried personal loans and gold loans. It offers retail fixed deposits and wholesale fixed deposits. It is engaged in life insurance distribution, general insurance distribution and mutual fund distribution.</v>
    <v>28546</v>
    <v>National Stock Exchange of India</v>
    <v>XNSE</v>
    <v>XNSE</v>
    <v>4th Floor, Bajaj Finserv Corporate Office,, Off Pune-Ahmednagar Road,, Viman Nagar,, PUNE, MAHARASHTRA, 411014 IN</v>
    <v>7350</v>
    <v>Banking Services</v>
    <v>Stock</v>
    <v>44585.469942129632</v>
    <v>681</v>
    <v>6817.7</v>
    <v>4446355000000</v>
    <v>BAJAJ FINANCE LIMITED</v>
    <v>BAJAJ FINANCE LIMITED</v>
    <v>7350</v>
    <v>74.56</v>
    <v>7373.75</v>
    <v>6931.75</v>
    <v>602997700</v>
    <v>BAJFINANCE</v>
    <v>BAJAJ FINANCE LIMITED (XNSE:BAJFINANCE)</v>
    <v>2502582</v>
    <v>1987</v>
  </rv>
  <rv s="2">
    <v>682</v>
  </rv>
  <rv s="0">
    <v>https://www.bing.com/financeapi/forcetrigger?t=ahh3lh&amp;q=XNSE%3aBALAJITELE&amp;form=skydnc</v>
    <v>Learn more on Bing</v>
  </rv>
  <rv s="1">
    <v>en-US</v>
    <v>ahh3lh</v>
    <v>268435456</v>
    <v>1</v>
    <v>Powered by Refinitiv</v>
    <v>0</v>
    <v>BALAJI TELEFILMS LIMITED (XNSE:BALAJITELE)</v>
    <v>2</v>
    <v>3</v>
    <v>Finance</v>
    <v>4</v>
    <v>76.8</v>
    <v>50.25</v>
    <v>1.3131999999999999</v>
    <v>-2.15</v>
    <v>-3.5131000000000003E-2</v>
    <v>INR</v>
    <v>Balaji Telefilms Limited (BTL) is an India-based media and entertainment company. The Company is engaged in the production of television content. The Company operates through two segments: Commissioned Programmes and Feature Films. The Commissioned Programmes segment is engaged in the sale of television serials to channels. The Feature Films segment is engaged in the business of production and/or distribution of motion pictures and films. The Company is into television business, movies business and digital business. Its television business consists of Chhayabani Balaji Entertainment Private Limited, Marinating Films Private Limited, Event Media LLP and BOLT Media Limited. Balaji Motion Pictures Limited (BMPL), the movie production arm of BTL, is engaged in film production and distribution of Hindi movies. Its digital business consists of ALT Digital Media Entertainment Limited (ALT Digital), a video streaming platform that allows users to watch content on screens across devices.</v>
    <v>92</v>
    <v>National Stock Exchange of India</v>
    <v>XNSE</v>
    <v>XNSE</v>
    <v>C-13, Balaji House,, Dalia Industrial Estate,, Opposite Laxmi Industrial Estate, New Link Road,Andheri (West), MUMBAI, MAHARASHTRA, 400053 IN</v>
    <v>61.95</v>
    <v>Media &amp; Publishing</v>
    <v>Stock</v>
    <v>44585.469942129632</v>
    <v>684</v>
    <v>58.6</v>
    <v>6189183000</v>
    <v>BALAJI TELEFILMS LIMITED</v>
    <v>BALAJI TELEFILMS LIMITED</v>
    <v>61.95</v>
    <v>0</v>
    <v>61.2</v>
    <v>59.05</v>
    <v>101130400</v>
    <v>BALAJITELE</v>
    <v>BALAJI TELEFILMS LIMITED (XNSE:BALAJITELE)</v>
    <v>239394</v>
    <v>1994</v>
  </rv>
  <rv s="2">
    <v>685</v>
  </rv>
  <rv s="0">
    <v>https://www.bing.com/financeapi/forcetrigger?t=ahh3oc&amp;q=XNSE%3aBALAMINES&amp;form=skydnc</v>
    <v>Learn more on Bing</v>
  </rv>
  <rv s="1">
    <v>en-US</v>
    <v>ahh3oc</v>
    <v>268435456</v>
    <v>1</v>
    <v>Powered by Refinitiv</v>
    <v>0</v>
    <v>BALAJI AMINES LIMITED (XNSE:BALAMINES)</v>
    <v>2</v>
    <v>3</v>
    <v>Finance</v>
    <v>4</v>
    <v>5223.55</v>
    <v>1065.3499999999999</v>
    <v>2.0994000000000002</v>
    <v>-173.5</v>
    <v>-5.1780999999999994E-2</v>
    <v>INR</v>
    <v>Balaji Amines Limited is an India-based company, which is engaged in the manufacturing of Aliphatic Amines, their derivatives and specialty chemicals. The Company is running a five star hotel, Balaji Sarovar Premiere. It operates through two segments: Amines &amp; Specialty Chemicals, and Hotel. The Company manufactures methylamines, ethylamines, derivatives of specialty chemicals and natural products. Its amines products include MONOMETHYLAMINE (MMA), DIMETHYLAMINE (DMA) and TRIMETHYLAMINE (TMA). Its specialty chemicals include N-Methyl Pyrrolidone (NMP), Morpholine, 2-PYRROLIDONE (2-P), N-ETHYL-2-PYRROLIDONE, GAMMA-BUTYROLACTONE, POLYVINYLPYRROLIDONE K 30 and DIMETHYLFORMAMIDE (DMF). Its derivatives include Di-Methyl Acetamide (DMAC), Di-Ethyl Amine Hydrochloride (DMA HCL), Di-Methyl Urea (DMU) and Tri-Methyl Amine Hydrochloride (TMA HCL). Its subsidiaries include Bhagyanagar Chemicals Limited and Balaji Greentech Products Limited.</v>
    <v>818</v>
    <v>National Stock Exchange of India</v>
    <v>XNSE</v>
    <v>XNSE</v>
    <v>3rd Floor, KPR House, C.P.Road, SECUNDERABAD, TELANGANA, 500003 IN</v>
    <v>3344.6</v>
    <v>Chemicals</v>
    <v>Stock</v>
    <v>44585.469942129632</v>
    <v>687</v>
    <v>3085</v>
    <v>108564400000</v>
    <v>BALAJI AMINES LIMITED</v>
    <v>BALAJI AMINES LIMITED</v>
    <v>3340</v>
    <v>32.94</v>
    <v>3350.65</v>
    <v>3177.15</v>
    <v>32401000</v>
    <v>BALAMINES</v>
    <v>BALAJI AMINES LIMITED (XNSE:BALAMINES)</v>
    <v>97558</v>
    <v>1988</v>
  </rv>
  <rv s="2">
    <v>688</v>
  </rv>
  <rv s="0">
    <v>https://www.bing.com/financeapi/forcetrigger?t=ahh3r7&amp;q=XNSE%3aBALAXI&amp;form=skydnc</v>
    <v>Learn more on Bing</v>
  </rv>
  <rv s="1">
    <v>en-US</v>
    <v>ahh3r7</v>
    <v>268435456</v>
    <v>1</v>
    <v>Powered by Refinitiv</v>
    <v>0</v>
    <v>BALAXI PHARMACEUTICALS LIMITED (XNSE:BALAXI)</v>
    <v>2</v>
    <v>3</v>
    <v>Finance</v>
    <v>4</v>
    <v>747</v>
    <v>447.05</v>
    <v>0.6179</v>
    <v>13.7</v>
    <v>2.7309999999999997E-2</v>
    <v>INR</v>
    <v>Balaxi Pharmaceuticals Limited, formerly Balaxi Ventures Limited, is an India-based company. The Company is engaged in wholesale trading. The Company’s products include pharmaceuticals products, food products and builders’ hardware products. It operates through the operating segment international wholesale trading. Its pharmaceutical formulations and builders’ hardware products are contract manufactured from manufacturing plants in India. The Company offers a range of food and biscuit products under the brand name YAP. Its subsidiaries include Balaxi Global DMCC.</v>
    <v>38</v>
    <v>National Stock Exchange of India</v>
    <v>XNSE</v>
    <v>XNSE</v>
    <v>Plot No: 409, 3rd Floor,Maps Towers,, Jubilee Hills,Road No:81, Hyderabad, HYDERABAD, TELANGANA, 500096 IN</v>
    <v>599.85</v>
    <v>Pharmaceuticals</v>
    <v>Stock</v>
    <v>44585.469942129632</v>
    <v>690</v>
    <v>505.3</v>
    <v>5016500000</v>
    <v>BALAXI PHARMACEUTICALS LIMITED</v>
    <v>BALAXI PHARMACEUTICALS LIMITED</v>
    <v>513</v>
    <v>11.92</v>
    <v>501.65</v>
    <v>515.35</v>
    <v>10000000</v>
    <v>BALAXI</v>
    <v>BALAXI PHARMACEUTICALS LIMITED (XNSE:BALAXI)</v>
    <v>50766</v>
    <v>1942</v>
  </rv>
  <rv s="2">
    <v>691</v>
  </rv>
  <rv s="0">
    <v>https://www.bing.com/financeapi/forcetrigger?t=ahh3u2&amp;q=XNSE%3aBALKRISHNA&amp;form=skydnc</v>
    <v>Learn more on Bing</v>
  </rv>
  <rv s="3">
    <v>en-US</v>
    <v>ahh3u2</v>
    <v>268435456</v>
    <v>1</v>
    <v>Powered by Refinitiv</v>
    <v>5</v>
    <v>BALKRISHNA PAPER MILLS LIMITED (XNSE:BALKRISHNA)</v>
    <v>2</v>
    <v>6</v>
    <v>Finance</v>
    <v>4</v>
    <v>51.3</v>
    <v>17.100000000000001</v>
    <v>2.0888</v>
    <v>-1.7</v>
    <v>-4.5213000000000003E-2</v>
    <v>INR</v>
    <v>Balkrishna Paper Mills Ltd, formerly Nirvikara Paper Mills Ltd, located in Mumbai, India, owns and operates paper mills. The company was founded in June 29, 2013.</v>
    <v>National Stock Exchange of India</v>
    <v>XNSE</v>
    <v>XNSE</v>
    <v>Bkt House C/15 Tradeworld, Kamala Mills Compound, Senapati Bapat Marg, Lower Parel, MUMBAI, MAHARASHTRA, 400013 IN</v>
    <v>37.4</v>
    <v>Paper &amp; Forest Products</v>
    <v>Stock</v>
    <v>44585.469942129632</v>
    <v>693</v>
    <v>35.75</v>
    <v>403818100</v>
    <v>BALKRISHNA PAPER MILLS LIMITED</v>
    <v>BALKRISHNA PAPER MILLS LIMITED</v>
    <v>37.4</v>
    <v>0</v>
    <v>37.6</v>
    <v>35.9</v>
    <v>10739840</v>
    <v>BALKRISHNA</v>
    <v>BALKRISHNA PAPER MILLS LIMITED (XNSE:BALKRISHNA)</v>
    <v>25593</v>
    <v>2013</v>
  </rv>
  <rv s="2">
    <v>694</v>
  </rv>
  <rv s="0">
    <v>https://www.bing.com/financeapi/forcetrigger?t=ahh3ww&amp;q=XNSE%3aBALKRISIND&amp;form=skydnc</v>
    <v>Learn more on Bing</v>
  </rv>
  <rv s="1">
    <v>en-US</v>
    <v>ahh3ww</v>
    <v>268435456</v>
    <v>1</v>
    <v>Powered by Refinitiv</v>
    <v>0</v>
    <v>BALKRISHNA INDUSTRIES LIMITED (XNSE:BALKRISIND)</v>
    <v>2</v>
    <v>3</v>
    <v>Finance</v>
    <v>4</v>
    <v>2723.8</v>
    <v>1516.65</v>
    <v>0.998</v>
    <v>-85.2</v>
    <v>-3.4865E-2</v>
    <v>INR</v>
    <v>Balkrishna Industries Limited is engaged in offering pneumatic tires. The Company offers tires, tubes and tire flaps. It focuses on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 Its products include AGRIMAX RT 855, PL 801, EARTHMAX SR 41, EM 934, AGRIMAX TERIS and EARTHMAX SR 30, among others.</v>
    <v>2861</v>
    <v>National Stock Exchange of India</v>
    <v>XNSE</v>
    <v>XNSE</v>
    <v>BKT House, C Wing, 15th Floor,, Trade World, Kamala Mills Compound,, Senapati Bapat Marg,, MUMBAI, MAHARASHTRA, 400011 IN</v>
    <v>2459.3000000000002</v>
    <v>Automobiles &amp; Auto Parts</v>
    <v>Stock</v>
    <v>44585.469942129632</v>
    <v>696</v>
    <v>2332.1</v>
    <v>472409200000</v>
    <v>BALKRISHNA INDUSTRIES LIMITED</v>
    <v>BALKRISHNA INDUSTRIES LIMITED</v>
    <v>2441</v>
    <v>33.11</v>
    <v>2443.6999999999998</v>
    <v>2358.5</v>
    <v>193317200</v>
    <v>BALKRISIND</v>
    <v>BALKRISHNA INDUSTRIES LIMITED (XNSE:BALKRISIND)</v>
    <v>141089</v>
    <v>1961</v>
  </rv>
  <rv s="2">
    <v>697</v>
  </rv>
  <rv s="0">
    <v>https://www.bing.com/financeapi/forcetrigger?t=ahh3zr&amp;q=XNSE%3aBALLARPUR&amp;form=skydnc</v>
    <v>Learn more on Bing</v>
  </rv>
  <rv s="1">
    <v>en-US</v>
    <v>ahh3zr</v>
    <v>268435456</v>
    <v>1</v>
    <v>Powered by Refinitiv</v>
    <v>0</v>
    <v>BALLARPUR INDUSTRIES LIMITED (XNSE:BALLARPUR)</v>
    <v>2</v>
    <v>3</v>
    <v>Finance</v>
    <v>4</v>
    <v>2.7</v>
    <v>1</v>
    <v>1.9774</v>
    <v>-0.1</v>
    <v>-0.04</v>
    <v>INR</v>
    <v>Ballarpur Industries Limited (BILT) is engaged primarily in the business of manufacturing of writing and printing (W&amp;P) paper, pulp and paper products. The Company operates through two business blocks: one under BILT and one under its step-down subsidiary Bilt Paper. Under the standalone entity, BILT, the direct assets include Specialty paper business operating from the Shree Gopal facility in Haryana; Rayon Grade Pulp business operating from Kamalapuram in Andhra Pradesh, and Tissue paper business operated through its subsidiary, Premier Tissues (India) Limited. The Company's other block of businesses comes under Bilt Paper BV, which focuses on the woodfree printing and writing paper, coated and uncoated. The Company's manufactured products are sold primarily within India. Its writing and printing paper manufacturing operations has over four production units across India, including Ballarpur (Maharashtra), Bhigwan (Maharashtra), Sewa (Odisha) and Ashti (Maharashtra).</v>
    <v>1284</v>
    <v>National Stock Exchange of India</v>
    <v>XNSE</v>
    <v>XNSE</v>
    <v>First India Place, Tower C, Block A,, Mehrauli Gurgaon Road, GURGAON, HARYANA, 122002 IN</v>
    <v>2.4</v>
    <v>Paper &amp; Forest Products</v>
    <v>Stock</v>
    <v>44585.469942129632</v>
    <v>699</v>
    <v>2.4</v>
    <v>3233639000</v>
    <v>BALLARPUR INDUSTRIES LIMITED</v>
    <v>BALLARPUR INDUSTRIES LIMITED</v>
    <v>2.4</v>
    <v>0</v>
    <v>2.5</v>
    <v>2.4</v>
    <v>1293456000</v>
    <v>BALLARPUR</v>
    <v>BALLARPUR INDUSTRIES LIMITED (XNSE:BALLARPUR)</v>
    <v>494639</v>
    <v>1945</v>
  </rv>
  <rv s="2">
    <v>700</v>
  </rv>
  <rv s="0">
    <v>https://www.bing.com/financeapi/forcetrigger?t=ahh43m&amp;q=XNSE%3aBALMLAWRIE&amp;form=skydnc</v>
    <v>Learn more on Bing</v>
  </rv>
  <rv s="1">
    <v>en-US</v>
    <v>ahh43m</v>
    <v>268435456</v>
    <v>1</v>
    <v>Powered by Refinitiv</v>
    <v>0</v>
    <v>BALMER LAWRIE AND COMPANY LIMITED (XNSE:BALMLAWRIE)</v>
    <v>2</v>
    <v>3</v>
    <v>Finance</v>
    <v>4</v>
    <v>169.75</v>
    <v>112.25</v>
    <v>1.0676000000000001</v>
    <v>-7.2</v>
    <v>-5.5426999999999997E-2</v>
    <v>INR</v>
    <v>Balmer Lawrie &amp; Co. Ltd. is engaged in providing greases and lubricating oils, industrial packaging (steel drums), logistics infrastructure and services, and tours and travel. The Company operates through segments, including Industrial Packaging, Logistics, Travel and Vacations, Greases and Lubricants, and Others. The Company's Industrial Packaging segment offers Barrels and Drums. The Company's Logistics segment offers Logistics Services and Logistics Infrastructure. The Company's Travel and Vacations segment offers Travel (Ticketing), Vacations and Money Changing Activities. The Company's Greases and Lubricants segment offers Greases and Lubricating Oils. The Company's Others segment offers Refinery and Oil Field Services, and Leather Chemicals. The Company's manufacturing factories are located in Mumbai, Silvassa, Chennai, Kolkata, Chittoor and Asaoti. The Company's subsidiary, Balmer Lawrie (UK) Ltd (BLUK), has been utilizing the proceeds to fund other business opportunities.</v>
    <v>989</v>
    <v>National Stock Exchange of India</v>
    <v>XNSE</v>
    <v>XNSE</v>
    <v>5, J.N. Heredia Marg,, Ballard Estate, MUMBAI, MAHARASHTRA, 400038 IN</v>
    <v>130.5</v>
    <v>Consumer Goods Conglomerates</v>
    <v>Stock</v>
    <v>44585.469942129632</v>
    <v>702</v>
    <v>121.5</v>
    <v>22213400000</v>
    <v>BALMER LAWRIE AND COMPANY LIMITED</v>
    <v>BALMER LAWRIE AND COMPANY LIMITED</v>
    <v>130.5</v>
    <v>13.98</v>
    <v>129.9</v>
    <v>122.7</v>
    <v>171003800</v>
    <v>BALMLAWRIE</v>
    <v>BALMER LAWRIE AND COMPANY LIMITED (XNSE:BALMLAWRIE)</v>
    <v>393620</v>
    <v>1924</v>
  </rv>
  <rv s="2">
    <v>703</v>
  </rv>
  <rv s="0">
    <v>https://www.bing.com/financeapi/forcetrigger?t=ahh46h&amp;q=XNSE%3aBALPHARMA&amp;form=skydnc</v>
    <v>Learn more on Bing</v>
  </rv>
  <rv s="3">
    <v>en-US</v>
    <v>ahh46h</v>
    <v>268435456</v>
    <v>1</v>
    <v>Powered by Refinitiv</v>
    <v>5</v>
    <v>BAL PHARMA LIMITED (XNSE:BALPHARMA)</v>
    <v>2</v>
    <v>6</v>
    <v>Finance</v>
    <v>4</v>
    <v>148.85</v>
    <v>49.55</v>
    <v>0.87429999999999997</v>
    <v>-13.55</v>
    <v>-9.9304000000000003E-2</v>
    <v>INR</v>
    <v>Bal Pharma Limited is a holding company. The Company is a pharmaceutical company, which is engaged in the manufacturing and marketing of pharmaceutical formulations and active pharmaceutical ingredients (APIs). It specializes in prescription drugs, generic, over-the-counter (OTC) products, intravenous infusion and bulk actives. The Company is also engaged in finished formulations and ayurvedic businesses. It offers APIs, including anti histamine, platelet inhibitor, anti-diabetic, anti-convulsant, urinary incontinence, neuropathic pain, anti-allergy, anti-inflammatory, diuretic, acne treatment and others. It offers a range of products covering dosage forms, such as tablets, capsules, syrups, suspensions, ophthalmic, creams and ointments to various markets. Its product range also includes ANARSHA, AYURFINE and others. It caters to both domestic and international markets. Its API's are exported to Europe, Far East, Latin America, Africa, the Middle East and other world markets.</v>
    <v>National Stock Exchange of India</v>
    <v>XNSE</v>
    <v>XNSE</v>
    <v>5th floor, Lakshminarayan Complex,, 10/1, Palace Road,, BANGALORE, KARNATAKA, 560052 IN</v>
    <v>137.85</v>
    <v>Pharmaceuticals</v>
    <v>Stock</v>
    <v>44585.469942129632</v>
    <v>705</v>
    <v>120.35</v>
    <v>2022513000</v>
    <v>BAL PHARMA LIMITED</v>
    <v>BAL PHARMA LIMITED</v>
    <v>137.85</v>
    <v>28.43</v>
    <v>136.44999999999999</v>
    <v>122.9</v>
    <v>14822370</v>
    <v>BALPHARMA</v>
    <v>BAL PHARMA LIMITED (XNSE:BALPHARMA)</v>
    <v>220176</v>
    <v>1987</v>
  </rv>
  <rv s="2">
    <v>706</v>
  </rv>
  <rv s="0">
    <v>https://www.bing.com/financeapi/forcetrigger?t=ahh49c&amp;q=XNSE%3aBALRAMCHIN&amp;form=skydnc</v>
    <v>Learn more on Bing</v>
  </rv>
  <rv s="1">
    <v>en-US</v>
    <v>ahh49c</v>
    <v>268435456</v>
    <v>1</v>
    <v>Powered by Refinitiv</v>
    <v>0</v>
    <v>BALRAMPUR CHINI MILLS LTD (XNSE:BALRAMCHIN)</v>
    <v>2</v>
    <v>3</v>
    <v>Finance</v>
    <v>4</v>
    <v>459.85</v>
    <v>157</v>
    <v>0.55079999999999996</v>
    <v>-23.95</v>
    <v>-5.6685999999999993E-2</v>
    <v>INR</v>
    <v>Balrampur Chini Mills Limited is an integrated sugar manufacturing company. The Company is engaged in the manufacturing of sugar, ethanol and power. The Company's segments include Sugar, Distillery, Co-generation and Others. Its allied business consists of manufacturing and marketing of ethyl alcohol and ethanol, generation and selling of power, and manufacturing and marketing of organic manure. Its products include molasses and bagasse. The Company has sugar crushing capacity of approximately 76,500 tons of cane per day, distillery capacity of over 320 kiloliters (KL) per day and saleable co-generation capacity of approximately 153.20 megawatts (MW). The Company has over 10 manufacturing units at Balrampur, Babhnan, Tulsipur, Haidergarh, Akbarpur, Rauzagaon, Mankapur, Kumbhi, Gularia and Maizapur in Uttar Pradesh. The Company's subsidiary is Indo Gulf Industries Limited.</v>
    <v>5920</v>
    <v>National Stock Exchange of India</v>
    <v>XNSE</v>
    <v>XNSE</v>
    <v>FMC Fortuna, 2nd Floor, 234/3A, A.J.C. Bose Road, KOLKATA, WEST BENGAL, 700020 IN</v>
    <v>426.45</v>
    <v>Food &amp; Tobacco</v>
    <v>Stock</v>
    <v>44585.469942129632</v>
    <v>708</v>
    <v>392.25</v>
    <v>86206900000</v>
    <v>BALRAMPUR CHINI MILLS LTD</v>
    <v>BALRAMPUR CHINI MILLS LTD</v>
    <v>423.2</v>
    <v>20.99</v>
    <v>422.5</v>
    <v>398.55</v>
    <v>204040000</v>
    <v>BALRAMCHIN</v>
    <v>BALRAMPUR CHINI MILLS LTD (XNSE:BALRAMCHIN)</v>
    <v>3835555</v>
    <v>1975</v>
  </rv>
  <rv s="2">
    <v>709</v>
  </rv>
  <rv s="0">
    <v>https://www.bing.com/financeapi/forcetrigger?t=ahh4f2&amp;q=XNSE%3aBANARISUG&amp;form=skydnc</v>
    <v>Learn more on Bing</v>
  </rv>
  <rv s="1">
    <v>en-US</v>
    <v>ahh4f2</v>
    <v>268435456</v>
    <v>1</v>
    <v>Powered by Refinitiv</v>
    <v>0</v>
    <v>BANNARI AMMAN SUGARS LIMITED (XNSE:BANARISUG)</v>
    <v>2</v>
    <v>3</v>
    <v>Finance</v>
    <v>4</v>
    <v>3048.7</v>
    <v>1442.15</v>
    <v>0.73260000000000003</v>
    <v>-136.69999999999999</v>
    <v>-4.8007999999999995E-2</v>
    <v>INR</v>
    <v>Bannari Amman Sugars Limited is an India-based company, which is principally engaged in the manufacturing, trading and service activities. The Company's segments include Sugar, Power, Distillery and Granite Products. The Company's sugar unit located near Sathyamangalam of Erode District, Tamil Nadu State, has capacity of 4,000 tons of cane per day (TCD). The Company's sugar unit located near Nanjangud in Mysore District of Karnataka State has a capacity of 7,500 TCD. The Company's Distillery division produces over 60,000 liters of industrial alcohol and extra neutral spirit per day from sugarcane molasses, at their Bhavani Distillery near Bhavani in Tamil Nadu. The Company's distillery plant at Unit-2 near Nanjangud in Karnataka State has a capacity to produce 60,000 liters of industrial alcohol and extra neutral spirit per day. It produces granite slabs and tiles. Its wind turbines located in the state of Tamil Nadu have a capacity of 15 megawatts (MW).</v>
    <v>1903</v>
    <v>National Stock Exchange of India</v>
    <v>XNSE</v>
    <v>XNSE</v>
    <v>1212, Trichy Road, COIMBATORE, TAMIL NADU, 641018 IN</v>
    <v>2889</v>
    <v>Food &amp; Tobacco</v>
    <v>Stock</v>
    <v>44585.469942129632</v>
    <v>711</v>
    <v>2666.05</v>
    <v>35706170000</v>
    <v>BANNARI AMMAN SUGARS LIMITED</v>
    <v>BANNARI AMMAN SUGARS LIMITED</v>
    <v>2889</v>
    <v>44.67</v>
    <v>2847.45</v>
    <v>2710.75</v>
    <v>12539700</v>
    <v>BANARISUG</v>
    <v>BANNARI AMMAN SUGARS LIMITED (XNSE:BANARISUG)</v>
    <v>3337</v>
    <v>1983</v>
  </rv>
  <rv s="2">
    <v>712</v>
  </rv>
  <rv s="0">
    <v>https://www.bing.com/financeapi/forcetrigger?t=ahh4hw&amp;q=XNSE%3aBANCOINDIA&amp;form=skydnc</v>
    <v>Learn more on Bing</v>
  </rv>
  <rv s="1">
    <v>en-US</v>
    <v>ahh4hw</v>
    <v>268435456</v>
    <v>1</v>
    <v>Powered by Refinitiv</v>
    <v>0</v>
    <v>BANCO PRODUCTS (INDIA) LIMITED (XNSE:BANCOINDIA)</v>
    <v>2</v>
    <v>3</v>
    <v>Finance</v>
    <v>4</v>
    <v>225.1</v>
    <v>134.1</v>
    <v>1.3834</v>
    <v>-6.4</v>
    <v>-3.5001000000000004E-2</v>
    <v>INR</v>
    <v>Banco Products (India) Limited is engaged in the manufacturing and selling of radiators. The Company manufactures and supplies original equipment (OE) for commercial vehicles, passenger vehicles and industrial products. Its geographical segments include Within India and Outside India. It offers products in various categories, such as cooling systems, sealing gaskets, jointing gaskets and sheets, and rubber products. It designs, develops and manufactures engine cooling modules and individual cooling products for a range of industries. Its products in cooling systems category include Radiators, Charge Air Coolers, Oil Coolers and Engine Cooling Assemblies. Its products in sealing gaskets category include Graphite Composite Gaskets, Rubber Cork Gaskets, Rubber Precoated Beaded Gaskets, Multi Layered Steel (MLS) Gaskets for Cylinder Head and Exhaust Manifold applications, and Copper Gaskets. Its products in jointing gaskets and sheets category include BNA 3000, BNA 2900 and BNA 2500.</v>
    <v>608</v>
    <v>National Stock Exchange of India</v>
    <v>XNSE</v>
    <v>XNSE</v>
    <v>Bil, Near Bhaili Railway Station, Padra Road, VADODARA, GUJARAT, 391410 IN</v>
    <v>182.85</v>
    <v>Automobiles &amp; Auto Parts</v>
    <v>Stock</v>
    <v>44585.469942129632</v>
    <v>714</v>
    <v>173.5</v>
    <v>13077190000</v>
    <v>BANCO PRODUCTS (INDIA) LIMITED</v>
    <v>BANCO PRODUCTS (INDIA) LIMITED</v>
    <v>182.85</v>
    <v>8.6999999999999993</v>
    <v>182.85</v>
    <v>176.45</v>
    <v>71518650</v>
    <v>BANCOINDIA</v>
    <v>BANCO PRODUCTS (INDIA) LIMITED (XNSE:BANCOINDIA)</v>
    <v>94364</v>
    <v>1961</v>
  </rv>
  <rv s="2">
    <v>715</v>
  </rv>
  <rv s="0">
    <v>https://www.bing.com/financeapi/forcetrigger?t=ahh4kr&amp;q=XNSE%3aBANG&amp;form=skydnc</v>
    <v>Learn more on Bing</v>
  </rv>
  <rv s="1">
    <v>en-US</v>
    <v>ahh4kr</v>
    <v>268435456</v>
    <v>1</v>
    <v>Powered by Refinitiv</v>
    <v>0</v>
    <v>BANG OVERSEAS LIMITED (XNSE:BANG)</v>
    <v>2</v>
    <v>3</v>
    <v>Finance</v>
    <v>4</v>
    <v>53.8</v>
    <v>24.2</v>
    <v>1.5062</v>
    <v>-1.95</v>
    <v>-4.8994999999999997E-2</v>
    <v>INR</v>
    <v>Bang Overseas Limited is a holding company engaged in apparel, textile and retail market. The Company is engaged in the trading of fabrics, and the manufacturing and trading of garments. The Company manufactures and markets textile and textile products, including a range of men's formal wear and casual wear. Its brands include Thomas Scott, Italian Gold, Hammersmith, Bang &amp; Scott and Bang Europa. The Company is also engaged in providing services, such as concept development, designing, manufacturing, logistics and marketing. Its products are available in a range of colors, sizes, designs and patterns. Its products are distributed in the United States, Europe, South Africa, the Middle East and Asian countries offering fabric finishes in liquid ammonia, silk finish, soft finish, easy care, cold calendar, brushed and carbonium peach. It has two manufacturing units, which are located at Basavapura Village, BegurHobli, and Gramathana Kacharakanahalli, Hennur Main Road in Bangalore.</v>
    <v>792</v>
    <v>National Stock Exchange of India</v>
    <v>XNSE</v>
    <v>XNSE</v>
    <v>405-406, Kewal Industrial Estate,, Senapati Bapat Marg, Lower Parel (West), MUMBAI, MAHARASHTRA, 400013 IN</v>
    <v>41.4</v>
    <v>Textiles &amp; Apparel</v>
    <v>Stock</v>
    <v>44585.469942129632</v>
    <v>717</v>
    <v>37.85</v>
    <v>539688000</v>
    <v>BANG OVERSEAS LIMITED</v>
    <v>BANG OVERSEAS LIMITED</v>
    <v>41.4</v>
    <v>13.88</v>
    <v>39.799999999999997</v>
    <v>37.85</v>
    <v>13560000</v>
    <v>BANG</v>
    <v>BANG OVERSEAS LIMITED (XNSE:BANG)</v>
    <v>11319</v>
    <v>1992</v>
  </rv>
  <rv s="2">
    <v>718</v>
  </rv>
  <rv s="0">
    <v>https://www.bing.com/financeapi/forcetrigger?t=az6gsm&amp;q=XNSE%3aBANKA&amp;form=skydnc</v>
    <v>Learn more on Bing</v>
  </rv>
  <rv s="3">
    <v>en-US</v>
    <v>az6gsm</v>
    <v>268435456</v>
    <v>1</v>
    <v>Powered by Refinitiv</v>
    <v>5</v>
    <v>BANKA BIOLOO LIMITED (XNSE:BANKA)</v>
    <v>2</v>
    <v>6</v>
    <v>Finance</v>
    <v>4</v>
    <v>102.15</v>
    <v>55.6</v>
    <v>0.54959999999999998</v>
    <v>-4.3</v>
    <v>-4.9884000000000005E-2</v>
    <v>INR</v>
    <v>Banka BioLoo Limited is engaged in manufacturing, supplying, and installation of bio-toilets across India, and provides operations and maintenance (O&amp;M) for Indian Railways. The Company is also engaged in setting-up fecal sludge treatment plants, packaged sewage treatment plants, refurbishing and O&amp;M of sewage treatment plants for complexes. The Company's products include Bio-Digester, Bio-Toilets, FootLoo, Pluto, Urban STP, Banka Labs and Banka O&amp;M. Its Bio-digester technology is used to decompose biological waste generated by humans. It degrades human waste into usable water and gases and the generated biogas is utilized for heating and cooking. The water recycled is used for gardening and irrigation purposes.</v>
    <v>National Stock Exchange of India</v>
    <v>XNSE</v>
    <v>XNSE</v>
    <v>56, Nagarjuna Hills Road, Nagarjuna Hills, Punjagutta, HYDERABAD, TELANGANA, 500082 IN</v>
    <v>85.95</v>
    <v>Professional &amp; Commercial Services</v>
    <v>Stock</v>
    <v>44585.469942129632</v>
    <v>720</v>
    <v>81.900000000000006</v>
    <v>886232500</v>
    <v>BANKA BIOLOO LIMITED</v>
    <v>BANKA BIOLOO LIMITED</v>
    <v>85.95</v>
    <v>34.14</v>
    <v>86.2</v>
    <v>81.900000000000006</v>
    <v>10281120</v>
    <v>BANKA</v>
    <v>BANKA BIOLOO LIMITED (XNSE:BANKA)</v>
    <v>5916</v>
    <v>2012</v>
  </rv>
  <rv s="2">
    <v>721</v>
  </rv>
  <rv s="0">
    <v>https://www.bing.com/financeapi/forcetrigger?t=ahh4tc&amp;q=XNSE%3aBANKINDIA&amp;form=skydnc</v>
    <v>Learn more on Bing</v>
  </rv>
  <rv s="1">
    <v>en-US</v>
    <v>ahh4tc</v>
    <v>268435456</v>
    <v>1</v>
    <v>Powered by Refinitiv</v>
    <v>0</v>
    <v>BANK OF INDIA LIMITED (XNSE:BANKINDIA)</v>
    <v>2</v>
    <v>3</v>
    <v>Finance</v>
    <v>4</v>
    <v>101.4</v>
    <v>47.9</v>
    <v>1.8627</v>
    <v>-1.1499999999999999</v>
    <v>-2.1989000000000002E-2</v>
    <v>INR</v>
    <v>Bank of India is an India-based bank. The Bank's segments include Treasury Operations, Wholesale Banking and Retail Banking. The Treasury operations segment includes the entire investment portfolio, which is dealing in government and other securities, money market operations and foreign exchange operations. Its Wholesale Banking segment includes all advances, which are not included under Retail Banking. Its Retail Banking segment includes exposures, which fulfill criteria, including exposure (the maximum aggregate exposure of approximately five crore rupees), and the total annual turnover is over 50 crore rupees, which means the average turnover of the last three years in case of existing entities and projected turnover in case of new entities. It operates through a branch network of approximately 5,020 domestic branches and over 60 overseas branches. Its subsidiaries include BOI AXA Investment Managers Pvt. Ltd., BOI AXA Trustee Services Pvt. Ltd and Bank of India (Tanzania) Ltd.</v>
    <v>45613</v>
    <v>National Stock Exchange of India</v>
    <v>XNSE</v>
    <v>XNSE</v>
    <v>Star House, C - 5, G Block,, Bandra Kurla Complex, Bandra (East),, MUMBAI, MAHARASHTRA, 400051 IN</v>
    <v>52.6</v>
    <v>Banking Services</v>
    <v>Stock</v>
    <v>44585.469942129632</v>
    <v>723</v>
    <v>50.6</v>
    <v>214616500000</v>
    <v>BANK OF INDIA LIMITED</v>
    <v>BANK OF INDIA LIMITED</v>
    <v>52</v>
    <v>7.37</v>
    <v>52.3</v>
    <v>51.15</v>
    <v>4103566000</v>
    <v>BANKINDIA</v>
    <v>BANK OF INDIA LIMITED (XNSE:BANKINDIA)</v>
    <v>5174254</v>
    <v>1906</v>
  </rv>
  <rv s="2">
    <v>724</v>
  </rv>
  <rv s="0">
    <v>https://www.bing.com/financeapi/forcetrigger?t=ahh4w7&amp;q=XNSE%3aBANSWRAS&amp;form=skydnc</v>
    <v>Learn more on Bing</v>
  </rv>
  <rv s="1">
    <v>en-US</v>
    <v>ahh4w7</v>
    <v>268435456</v>
    <v>1</v>
    <v>Powered by Refinitiv</v>
    <v>0</v>
    <v>BANSWARA SYNTEX LTD (XNSE:BANSWRAS)</v>
    <v>2</v>
    <v>3</v>
    <v>Finance</v>
    <v>4</v>
    <v>319</v>
    <v>86.25</v>
    <v>1.1976</v>
    <v>-9.25</v>
    <v>-3.0844E-2</v>
    <v>INR</v>
    <v>Banswara Syntex Limited is a holding company. The Company is engaged in the production of textile products. The Company manufactures and markets spun synthetic blended yarn, cotton spun yarn, wool and wool mix yarn, spun synthetic and worsted fabrics, cotton and linen fabrics besides readymade garments. The Company also produces shirting and technical fabrics. The Company produces trousers and jackets at garment factories in Daman and Surat. The Company manufactures a range of yarns, including 100% Polyester, 100% Viscose, 100% Acrylic, 100% Wool, Polyester/Viscose (P/V), P/V/Wool, P/V/Lycra, P/V/Linen and P/V/High Twists. The Company manufactures mono, bi-stretch and rigid fabrics for men's and women's wear and home textile furnishing fabrics in various blends, such as Worsted Spun Polyester/Wool, 100% Wool Specialties, 100% Viscose, Polyester/Viscose, Polyester/Modal, Polyester/Viscose/Lycra, Polyester/Viscose/Cotton, Polyester/Wool/Lycra, and Upholstery and Technical Fabric.</v>
    <v>11560</v>
    <v>National Stock Exchange of India</v>
    <v>XNSE</v>
    <v>XNSE</v>
    <v>5th Floor, Gopal Bhawan,, 199, Princess Street,, MUMBAI, MAHARASHTRA, 400002 IN</v>
    <v>303.85000000000002</v>
    <v>Textiles &amp; Apparel</v>
    <v>Stock</v>
    <v>44585.469942129632</v>
    <v>726</v>
    <v>268.2</v>
    <v>5133101000</v>
    <v>BANSWARA SYNTEX LTD</v>
    <v>BANSWARA SYNTEX LTD</v>
    <v>303.2</v>
    <v>11.8</v>
    <v>299.89999999999998</v>
    <v>290.64999999999998</v>
    <v>17116040</v>
    <v>BANSWRAS</v>
    <v>BANSWARA SYNTEX LTD (XNSE:BANSWRAS)</v>
    <v>109369</v>
    <v>1976</v>
  </rv>
  <rv s="2">
    <v>727</v>
  </rv>
  <rv s="0">
    <v>https://www.bing.com/financeapi/forcetrigger?t=ahh4z2&amp;q=XNSE%3aBARTRONICS&amp;form=skydnc</v>
    <v>Learn more on Bing</v>
  </rv>
  <rv s="1">
    <v>en-US</v>
    <v>ahh4z2</v>
    <v>268435456</v>
    <v>1</v>
    <v>Powered by Refinitiv</v>
    <v>0</v>
    <v>BARTRONICS INDIA LIMITED (XNSE:BARTRONICS)</v>
    <v>2</v>
    <v>3</v>
    <v>Finance</v>
    <v>4</v>
    <v>10.95</v>
    <v>2.0499999999999998</v>
    <v>2.2980999999999998</v>
    <v>-0.4</v>
    <v>-4.8484999999999993E-2</v>
    <v>INR</v>
    <v>Bartronics India Limited provides information technology (IT) services and business solutions. The Company provides Automatic Identification and Data Capture (AIDC) Solutions. It manufactures Smart cards and Radio Frequency Identification (RFID) equipments, and financial inclusion project and services. Its services include application development, application management, enterprise solutions, IT infrastructure management and strategic sourcing. It offers various solutions, including Identification Technologies, Enterprise Mobility and E-Government. It manufactures Contact, Contactless and Combi cards, which have application across industry verticals, such as banking, telecom, transportation and government. It offers a range of Smart Cards, including Memory Cards, Crypto Memory Cards, Global System for Mobile Communications (GSM) Cards, Contactless Cards, Biometric Cards and National Cards. It manufactures low frequency (LF), high frequency (HF) and ultra-high frequency (UHF) tags.</v>
    <v>130</v>
    <v>National Stock Exchange of India</v>
    <v>XNSE</v>
    <v>XNSE</v>
    <v>#201-202, Ashok Capitol, Road No. 2, Banjarahills, HYDERABAD, TELANGANA, 500034 IN</v>
    <v>8.25</v>
    <v>Software &amp; IT Services</v>
    <v>Stock</v>
    <v>44585.469942129632</v>
    <v>729</v>
    <v>7.85</v>
    <v>280903100</v>
    <v>BARTRONICS INDIA LIMITED</v>
    <v>BARTRONICS INDIA LIMITED</v>
    <v>7.85</v>
    <v>0</v>
    <v>8.25</v>
    <v>7.85</v>
    <v>34048860</v>
    <v>BARTRONICS</v>
    <v>BARTRONICS INDIA LIMITED (XNSE:BARTRONICS)</v>
    <v>29267</v>
    <v>1990</v>
  </rv>
  <rv s="2">
    <v>730</v>
  </rv>
  <rv s="0">
    <v>https://www.bing.com/financeapi/forcetrigger?t=ahh52w&amp;q=XNSE%3aBASF&amp;form=skydnc</v>
    <v>Learn more on Bing</v>
  </rv>
  <rv s="1">
    <v>en-US</v>
    <v>ahh52w</v>
    <v>268435456</v>
    <v>1</v>
    <v>Powered by Refinitiv</v>
    <v>0</v>
    <v>BASF INDIA LIMITED (XNSE:BASF)</v>
    <v>2</v>
    <v>3</v>
    <v>Finance</v>
    <v>4</v>
    <v>3930</v>
    <v>1547.12</v>
    <v>0.45760000000000001</v>
    <v>-208.55</v>
    <v>-6.4653000000000002E-2</v>
    <v>INR</v>
    <v>BASF India Limited is engaged in providing chemicals, plastics, performance products and crop protection products. The Company’s segments include Agricultural Solution, Performance Products, Chemicals, Functional Materials &amp; Solutions, and Others. The Agricultural Solution segment includes Agrochemicals. Agricultural Solution is seasonal in nature. The Performance Products segment includes Tanning agents, Leather Chemicals, Textile Chemicals, Dispersion Chemicals, Specialty Chemicals and high-value fine chemicals for the food, pharmaceuticals, animal feed and cosmetics industries. Specialty chemicals include additives, water treatment and paper treatment, home and fabric care chemicals. The Chemicals segment includes Monomers, Intermediates and Petrochemicals. Functional Materials &amp; Solutions include Catalysts, Coatings, Polyurethanes system and Engineering plastics. It operates polyamides business through its wholly owned subsidiary BASF Performance Polyamides India Private Limited.</v>
    <v>1315</v>
    <v>National Stock Exchange of India</v>
    <v>XNSE</v>
    <v>XNSE</v>
    <v>Plot No 12, Thane Belapur Rd, Navi, MUMBAI, MAHARASHTRA, 400705 IN</v>
    <v>3223.7</v>
    <v>Chemicals</v>
    <v>Stock</v>
    <v>44585.469942129632</v>
    <v>732</v>
    <v>2853.25</v>
    <v>139626500000</v>
    <v>BASF INDIA LIMITED</v>
    <v>BASF INDIA LIMITED</v>
    <v>3220</v>
    <v>27.62</v>
    <v>3225.7</v>
    <v>3017.15</v>
    <v>43285640</v>
    <v>BASF</v>
    <v>BASF INDIA LIMITED (XNSE:BASF)</v>
    <v>95144</v>
    <v>1943</v>
  </rv>
  <rv s="2">
    <v>733</v>
  </rv>
  <rv s="0">
    <v>https://www.bing.com/financeapi/forcetrigger?t=ahh55r&amp;q=XNSE%3aBASML&amp;form=skydnc</v>
    <v>Learn more on Bing</v>
  </rv>
  <rv s="1">
    <v>en-US</v>
    <v>ahh55r</v>
    <v>268435456</v>
    <v>1</v>
    <v>Powered by Refinitiv</v>
    <v>0</v>
    <v>BANNARI AMMAN SPINNING MILLS LIMITED (XNSE:BASML)</v>
    <v>2</v>
    <v>3</v>
    <v>Finance</v>
    <v>4</v>
    <v>100.6</v>
    <v>37.270000000000003</v>
    <v>1.3402000000000001</v>
    <v>-5.7</v>
    <v>-6.4552999999999999E-2</v>
    <v>INR</v>
    <v>Bannari Amman Spinning Mills Limited is engaged in the manufacture of grey woven fabrics, knitted fabrics and cotton yarn. The Company is also engaged in the business of processing of fabrics, garments and wind power generation for captive consumption. It operates through Textiles segment. Its divisions include Spinning, Weaving, Knitting, Processing, Garments, Home Textiles and Windmills. It operates over two spinning units near Dindigul, Tamilnadu with installed capacity of 1,44,240 spindles; a weaving unit located at Karanampet, Tamilnadu with installed capacity of approximately 153 Looms; a processing unit located in Perundurai, Tamilnadu with installed capacity to process 3600 tons of fabrics per annum; a knitting unit near Karanampet, Palladam with installed capacity to produce 7200 tons of knitted fabrics per annum; approximately two garments units located at Palladam Hi-tech Weaving Park, Tamilnadu, and over 32 Windmills with installed capacity of 29.95 megawatt power.</v>
    <v>3351</v>
    <v>National Stock Exchange of India</v>
    <v>XNSE</v>
    <v>XNSE</v>
    <v>252 , Mettupalayam Road, COIMBATORE, TAMIL NADU, 641043 IN</v>
    <v>89.8</v>
    <v>Textiles &amp; Apparel</v>
    <v>Stock</v>
    <v>44585.469942129632</v>
    <v>735</v>
    <v>81.2</v>
    <v>5725537000</v>
    <v>BANNARI AMMAN SPINNING MILLS LIMITED</v>
    <v>BANNARI AMMAN SPINNING MILLS LIMITED</v>
    <v>88.8</v>
    <v>6.84</v>
    <v>88.3</v>
    <v>82.6</v>
    <v>64841870</v>
    <v>BASML</v>
    <v>BANNARI AMMAN SPINNING MILLS LIMITED (XNSE:BASML)</v>
    <v>329210</v>
    <v>1989</v>
  </rv>
  <rv s="2">
    <v>736</v>
  </rv>
  <rv s="0">
    <v>https://www.bing.com/financeapi/forcetrigger?t=ahh58m&amp;q=XNSE%3aBATAINDIA&amp;form=skydnc</v>
    <v>Learn more on Bing</v>
  </rv>
  <rv s="1">
    <v>en-US</v>
    <v>ahh58m</v>
    <v>268435456</v>
    <v>1</v>
    <v>Powered by Refinitiv</v>
    <v>0</v>
    <v>BATA INDIA LTD (XNSE:BATAINDIA)</v>
    <v>2</v>
    <v>3</v>
    <v>Finance</v>
    <v>4</v>
    <v>2262</v>
    <v>1263.5999999999999</v>
    <v>0.85029999999999994</v>
    <v>-96.7</v>
    <v>-4.7668000000000002E-2</v>
    <v>INR</v>
    <v>Bata India Limited is an India-based company, which is engaged in the business of manufacturing and trading of footwear and accessories through its retail and wholesale network, and development of real estate. The Company operates in footwear &amp; accessories segment. The Footwear &amp; Accessories segment is engaged in the business of manufacturing and trading of footwear and accessories items through its retail and wholesale network. The Company offers accessories for women, including belts, clutches and scarves, and for men, including shoe care products, wallets and belts. Its brands include Bata, Bata Red Label, Hush Puppies, Naturalizer, Power, Marie Claire, Weinbrenner, North Star, Scholl, Bata Comfit and Bubble gummers. The Company has a retail network of over 1,700, shop-in-shops and franchisee stores. The Company also operates its Website www.bata.in.</v>
    <v>4454</v>
    <v>National Stock Exchange of India</v>
    <v>XNSE</v>
    <v>XNSE</v>
    <v>Bata House, 418/ 02, M G Road, Sector 17,, Gurgaon, GURGAON, HARYANA, 122002 IN</v>
    <v>2028.2</v>
    <v>Textiles &amp; Apparel</v>
    <v>Stock</v>
    <v>44585.469942129632</v>
    <v>738</v>
    <v>1909.05</v>
    <v>260731000000</v>
    <v>BATA INDIA LTD</v>
    <v>BATA INDIA LTD</v>
    <v>2015.5</v>
    <v>1105.75</v>
    <v>2028.6</v>
    <v>1931.9</v>
    <v>128527500</v>
    <v>BATAINDIA</v>
    <v>BATA INDIA LTD (XNSE:BATAINDIA)</v>
    <v>423414</v>
    <v>1931</v>
  </rv>
  <rv s="2">
    <v>739</v>
  </rv>
  <rv s="0">
    <v>https://www.bing.com/financeapi/forcetrigger?t=ahh5bh&amp;q=XNSE%3aBAYERCROP&amp;form=skydnc</v>
    <v>Learn more on Bing</v>
  </rv>
  <rv s="1">
    <v>en-US</v>
    <v>ahh5bh</v>
    <v>268435456</v>
    <v>1</v>
    <v>Powered by Refinitiv</v>
    <v>0</v>
    <v>BAYER CROPSCIENCE LIMITED (XNSE:BAYERCROP)</v>
    <v>2</v>
    <v>3</v>
    <v>Finance</v>
    <v>4</v>
    <v>6130</v>
    <v>4512</v>
    <v>0.57469999999999999</v>
    <v>-72.650000000000006</v>
    <v>-1.4247000000000001E-2</v>
    <v>INR</v>
    <v>Bayer CropScience Limited is engaged in the manufacturing of insecticides, rodenticides, fungicides and herbicides. The Company operates through Agri Care segment. The Company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The Company offers various brands, such as Aliette, Antracol, Folicur, Melody Duo and Nativo under the fungicides category; Adora, Adue, Atlantis, Basta, Laudis, Lucifer, Raft, Ricestar and Topstar under the herbicides category; Admire, Alanto, Confidor, Decis 100, Fame, Flotis, Jump, Larvin, Oberon and Spintor under the insecticides category; Gaucho, Monceren, Raxil and Raxil Easy under the SeedGrowth category, and Ethrel and Planofix under the others category.</v>
    <v>1254</v>
    <v>National Stock Exchange of India</v>
    <v>XNSE</v>
    <v>XNSE</v>
    <v>Bayer House, Central Avenue, Hiranandani Estate, Thane (West), THANE, MAHARASHTRA, 400607 IN</v>
    <v>5098</v>
    <v>Chemicals</v>
    <v>Stock</v>
    <v>44585.469942129632</v>
    <v>741</v>
    <v>4855</v>
    <v>229177700000</v>
    <v>BAYER CROPSCIENCE LIMITED</v>
    <v>BAYER CROPSCIENCE LIMITED</v>
    <v>5080</v>
    <v>53.97</v>
    <v>5099.3999999999996</v>
    <v>5026.75</v>
    <v>44942090</v>
    <v>BAYERCROP</v>
    <v>BAYER CROPSCIENCE LIMITED (XNSE:BAYERCROP)</v>
    <v>14342</v>
    <v>1958</v>
  </rv>
  <rv s="2">
    <v>742</v>
  </rv>
  <rv s="0">
    <v>https://www.bing.com/financeapi/forcetrigger?t=ahh5ec&amp;q=XNSE%3aBBL&amp;form=skydnc</v>
    <v>Learn more on Bing</v>
  </rv>
  <rv s="1">
    <v>en-US</v>
    <v>ahh5ec</v>
    <v>268435456</v>
    <v>1</v>
    <v>Powered by Refinitiv</v>
    <v>0</v>
    <v>BHARAT BIJLEE LIMITED (XNSE:BBL)</v>
    <v>2</v>
    <v>3</v>
    <v>Finance</v>
    <v>4</v>
    <v>2150</v>
    <v>862</v>
    <v>1.0536000000000001</v>
    <v>-90.3</v>
    <v>-4.3609000000000002E-2</v>
    <v>INR</v>
    <v>Bharat Bijlee Limited offers electric motors and transformers. The Company's segments are Power Systems and Industrial Systems. The Company focuses on the electrical engineering industry in India. The Power Systems segment consists of the design, commissioning and marketing of power transformers, and engineering, procurement and construction (EPC) projects for electrical substations, including delivery, rectification, commissioning, and servicing of transformers and marketing of maintenance products. The Industrial Systems segment consists of the development, marketing and manufacture of a range of standard and customized electric motors, and magnet technology machines and the engineering and supply of alternating current (AC) variable-speed drives and drive systems. Its Projects Division focuses on the design, engineering supply, installation, testing and commissioning of turnkey projects for power system study, illumination systems, and testing and commissioning.</v>
    <v>973</v>
    <v>National Stock Exchange of India</v>
    <v>XNSE</v>
    <v>XNSE</v>
    <v>Electric Mansion, 6th Floor, Appasaheb Marathe Marg,, Prabhadevi,, MUMBAI, MAHARASHTRA, 400025 IN</v>
    <v>2150</v>
    <v>Machinery, Equipment &amp; Components</v>
    <v>Stock</v>
    <v>44585.469942129632</v>
    <v>744</v>
    <v>1951</v>
    <v>11702400000</v>
    <v>BHARAT BIJLEE LIMITED</v>
    <v>BHARAT BIJLEE LIMITED</v>
    <v>2100</v>
    <v>20.6</v>
    <v>2070.65</v>
    <v>1980.35</v>
    <v>5651560</v>
    <v>BBL</v>
    <v>BHARAT BIJLEE LIMITED (XNSE:BBL)</v>
    <v>69338</v>
    <v>1946</v>
  </rv>
  <rv s="2">
    <v>745</v>
  </rv>
  <rv s="0">
    <v>https://www.bing.com/financeapi/forcetrigger?t=ahh5h7&amp;q=XNSE%3aBBTC&amp;form=skydnc</v>
    <v>Learn more on Bing</v>
  </rv>
  <rv s="1">
    <v>en-US</v>
    <v>ahh5h7</v>
    <v>268435456</v>
    <v>1</v>
    <v>Powered by Refinitiv</v>
    <v>0</v>
    <v>BOMBAY BURMAH TRADING CORPORATION LIMITED (XNSE:BBTC)</v>
    <v>2</v>
    <v>3</v>
    <v>Finance</v>
    <v>4</v>
    <v>1424.95</v>
    <v>980.5</v>
    <v>1.3766</v>
    <v>-56.65</v>
    <v>-5.2439E-2</v>
    <v>INR</v>
    <v>The Bombay Burmah Trading Corporation, Limited is engaged in providing tea, coffee, autoancillary and dental products. The Company's segments include Plantation Products, which produces/trades in tea, coffee, timber, cardamom, pepper and rubber; Auto Electric Companies, which manufactures solenoids, switches, valves and slip rings, among others for automobile and other industries; Weighing Products, which manufactures/trades in analytical and precision balances and weighing scales; Investments, which invests in various securities listed, as well as unlisted mainly on a long term basis; Health Care, which manufactures/trades in healthcare/dental products; Horticulture, which deals with decorative plants and landscaping services; Real Estate, which represents property development, and Food-Bakery and Dairy Products, which includes bakery and diary product. The Company's estates and factories are located at Tamil Nadu, Karnataka, Tanzania, Gujarat, Uttarakhand and Malaysia.</v>
    <v>3751</v>
    <v>National Stock Exchange of India</v>
    <v>XNSE</v>
    <v>XNSE</v>
    <v>9, Wallace Street, Fort, MUMBAI, MAHARASHTRA, 400001 IN</v>
    <v>1089.5</v>
    <v>Consumer Goods Conglomerates</v>
    <v>Stock</v>
    <v>44585.469942129632</v>
    <v>747</v>
    <v>1016.15</v>
    <v>75374590000</v>
    <v>BOMBAY BURMAH TRADING CORPORATION LIMITED</v>
    <v>BOMBAY BURMAH TRADING CORPORATION LIMITED</v>
    <v>1080.3</v>
    <v>18.8</v>
    <v>1080.3</v>
    <v>1023.65</v>
    <v>69771900</v>
    <v>BBTC</v>
    <v>BOMBAY BURMAH TRADING CORPORATION LIMITED (XNSE:BBTC)</v>
    <v>50174</v>
    <v>1863</v>
  </rv>
  <rv s="2">
    <v>748</v>
  </rv>
  <rv s="0">
    <v>https://www.bing.com/financeapi/forcetrigger?t=ahislh&amp;q=XNSE%3aBCG&amp;form=skydnc</v>
    <v>Learn more on Bing</v>
  </rv>
  <rv s="1">
    <v>en-US</v>
    <v>ahislh</v>
    <v>268435456</v>
    <v>1</v>
    <v>Powered by Refinitiv</v>
    <v>0</v>
    <v>BRIGHTCOM GROUP LIMITED (XNSE:BCG)</v>
    <v>2</v>
    <v>3</v>
    <v>Finance</v>
    <v>4</v>
    <v>204.8</v>
    <v>5.32</v>
    <v>1.1873</v>
    <v>-8.8000000000000007</v>
    <v>-4.9732000000000005E-2</v>
    <v>INR</v>
    <v>Brightcom Group Ltd., formerly Lycos Internet Limited, is an India-based service company engaged in providing digital marketing services, and development of computer software and services. The Company operates through two segments: Digital Marketing Segment and Software Development Segment. It is also a global information technology implementation and outsourcing services provider. It offers digital marketing solutions to businesses, agencies and online publishers around the world. It provides enterprise solution offerings and specializes in enterprise resource planning (ERP) solutions, Microsoft and open source systems development. Its Media product is a network of community and social sites. Its products and services include tools for blogging, Web publishing and hosting, online games, e-mail and search. The Company’s Network of sites and services include Tripod, Angelfire, HotBot, Gamesville and WhoWhere. Its Life is the Company's consumer products division.</v>
    <v>1000</v>
    <v>National Stock Exchange of India</v>
    <v>XNSE</v>
    <v>XNSE</v>
    <v>Floor 5, Holiday Inn Express &amp; Suites, Road No 2, Nanakramguda, HYDERABAD, TELANGANA, 500032 IN</v>
    <v>183.45</v>
    <v>Media &amp; Publishing</v>
    <v>Stock</v>
    <v>44585.469942129632</v>
    <v>750</v>
    <v>168.15</v>
    <v>184317000000</v>
    <v>BRIGHTCOM GROUP LIMITED</v>
    <v>BRIGHTCOM GROUP LIMITED</v>
    <v>177</v>
    <v>23.13</v>
    <v>176.95</v>
    <v>168.15</v>
    <v>1041633000</v>
    <v>BCG</v>
    <v>BRIGHTCOM GROUP LIMITED (XNSE:BCG)</v>
    <v>1700543</v>
    <v>1999</v>
  </rv>
  <rv s="2">
    <v>751</v>
  </rv>
  <rv s="0">
    <v>https://www.bing.com/financeapi/forcetrigger?t=bra7lh&amp;q=XNSE%3aBCP&amp;form=skydnc</v>
    <v>Learn more on Bing</v>
  </rv>
  <rv s="5">
    <v>en-US</v>
    <v>bra7lh</v>
    <v>268435456</v>
    <v>1</v>
    <v>Powered by Refinitiv</v>
    <v>9</v>
    <v>B.C. POWER CONTROLS LIMITED (XNSE:BCP)</v>
    <v>2</v>
    <v>10</v>
    <v>Finance</v>
    <v>4</v>
    <v>8.9</v>
    <v>2.85</v>
    <v>-0.35</v>
    <v>-4.6052999999999997E-2</v>
    <v>INR</v>
    <v>B.C. Power Controls Limited is engaged in manufacturing and trading activities. The Company manufactures and trades ferrous and non-ferrous metal items, which include wires and cables, and handcrafts. It is engaged in manufacturing insulated wires and cables; copper and copper products, and aluminum products. Its products include Flexible Cables, Armoured Cables, Telephone Cables, Unarmoured Cables, Submersible Cable, Instrumentation Cable and Shielded Cable. Its range of Flexible Cables includes Multicore Round polyvinyl chloride (PVC) Insulated Copper Conductor and PVC (Sheathed), Flexible Industrial Cables; Single Core PVC Insulated Copper Conductor (Unsheathed), Industrial Cables, and Single Core PVC Insulated, Stranded Copper Conductor (Unsheathed), Industrial Cables. It offers three core flat PVC Insulated Flexible Industrial Cable for submersible use. Its manufacturing unit is located at E-424, RIICO Industrial Area, Chopanki, Bhiwadi, Tehsil-Tijara, District-Alwar, Rajasthan.</v>
    <v>27</v>
    <v>National Stock Exchange of India</v>
    <v>XNSE</v>
    <v>XNSE</v>
    <v>7A/39 W E A, Channa Market, Karol Bagh, NEW DELHI, DELHI, 110005 IN</v>
    <v>7.4</v>
    <v>Machinery, Equipment &amp; Components</v>
    <v>Stock</v>
    <v>44585.469942129632</v>
    <v>753</v>
    <v>7.25</v>
    <v>446880000</v>
    <v>B.C. POWER CONTROLS LIMITED</v>
    <v>B.C. POWER CONTROLS LIMITED</v>
    <v>7.4</v>
    <v>97.56</v>
    <v>7.6</v>
    <v>7.25</v>
    <v>58800000</v>
    <v>BCP</v>
    <v>B.C. POWER CONTROLS LIMITED (XNSE:BCP)</v>
    <v>139256</v>
    <v>2008</v>
  </rv>
  <rv s="2">
    <v>754</v>
  </rv>
  <rv s="0">
    <v>https://www.bing.com/financeapi/forcetrigger?t=azgih7&amp;q=XNSE%3aBDL&amp;form=skydnc</v>
    <v>Learn more on Bing</v>
  </rv>
  <rv s="1">
    <v>en-US</v>
    <v>azgih7</v>
    <v>268435456</v>
    <v>1</v>
    <v>Powered by Refinitiv</v>
    <v>0</v>
    <v>BHARAT DYNAMICS LIMITED (XNSE:BDL)</v>
    <v>2</v>
    <v>3</v>
    <v>Finance</v>
    <v>4</v>
    <v>473.4</v>
    <v>321.10000000000002</v>
    <v>1.1298999999999999</v>
    <v>-12.35</v>
    <v>-2.69E-2</v>
    <v>INR</v>
    <v>Bharat Dynamics Limited (BDL) designs and manufactures under water guided weapon systems. The Company's products include Milan-2T, Konkurs M anti-tank guided missile (ATGM), Invar (3 UBK 20) ATGM, Akash, Advanced Light Weight Torpedo (TAL), Torpedo Counter Measure System (C303), Counter Measures Dispensing System (CMDS) and Infrared Interference Indicator (IRII). Milan - 2T is a man portable Infantry second generation ATGM, to destroy tanks fitted with explosive reactive armour, moving and stationery targets. Konkurs M ATGM is a second generation, semiautomatic, anti-tank, tube launched, optically tracked, wire guided and aero-dynamically controlled missile. Invar (3 UBK 20) ATGM is weapon fired from the Gun barrel of T 90 Tank. Akash is a medium range surface-to-air missile. Advanced Light Weight Torpedo (TAL) can be launched from a ship or a helicopter. The C303 is torpedo counter measure system for submarine, effective against any type of Light Weight Torpedo (LWT).</v>
    <v>2776</v>
    <v>National Stock Exchange of India</v>
    <v>XNSE</v>
    <v>XNSE</v>
    <v>Plot No.38-39 Tsfc Building, Near Icici Towers, Nanakramguda, Gachibowli,, Financial District, HYDERABAD, TELANGANA, 500032 IN</v>
    <v>472</v>
    <v>Aerospace &amp; Defense</v>
    <v>Stock</v>
    <v>44585.469942129632</v>
    <v>756</v>
    <v>441</v>
    <v>84144420000</v>
    <v>BHARAT DYNAMICS LIMITED</v>
    <v>BHARAT DYNAMICS LIMITED</v>
    <v>455</v>
    <v>24.55</v>
    <v>459.1</v>
    <v>446.75</v>
    <v>183281300</v>
    <v>BDL</v>
    <v>BHARAT DYNAMICS LIMITED (XNSE:BDL)</v>
    <v>857732</v>
    <v>1970</v>
  </rv>
  <rv s="2">
    <v>757</v>
  </rv>
  <rv s="0">
    <v>https://www.bing.com/financeapi/forcetrigger?t=ahh5k2&amp;q=XNSE%3aBEARDSELL&amp;form=skydnc</v>
    <v>Learn more on Bing</v>
  </rv>
  <rv s="3">
    <v>en-US</v>
    <v>ahh5k2</v>
    <v>268435456</v>
    <v>1</v>
    <v>Powered by Refinitiv</v>
    <v>5</v>
    <v>BEARDSELL LIMITED (XNSE:BEARDSELL)</v>
    <v>2</v>
    <v>6</v>
    <v>Finance</v>
    <v>4</v>
    <v>20.149999999999999</v>
    <v>7.47</v>
    <v>0.19850000000000001</v>
    <v>-0.8</v>
    <v>-4.9535999999999997E-2</v>
    <v>INR</v>
    <v>Beardsell Limited is engaged in the manufacturing, selling and contracting activities in expanded polystyrene, insulation and packaging material, prefabricated panels and solar shield, quikbuild construction panels, marketing of textiles, electric motors, exports and technical consultancy services. The Company's segments include Insulation and Trading. The Insulation segment includes manufacturing of expanded polystyrene (EPS) Products/prefabricated panels and related service activities. The Trading segment includes motors, export of fabrics, telemedicine equipment and information technology products. The Company's divisions include clean rooms, pre-fabricated structures and quikbuild, insulation, packaging, specialty and defense, and trading activities. It has manufacturing facilities in Chennai, Thane, Karad and Hyderabad. It also manufactures prefabricated buildings. It also undertakes erection, commissioning and maintenance works in the field of hot and cold insulation solutions.</v>
    <v>National Stock Exchange of India</v>
    <v>XNSE</v>
    <v>XNSE</v>
    <v>47, Greames Road, CHENNAI, TAMIL NADU, 600006 IN</v>
    <v>16.649999999999999</v>
    <v>Machinery, Equipment &amp; Components</v>
    <v>Stock</v>
    <v>44585.469942129632</v>
    <v>759</v>
    <v>15.35</v>
    <v>605065300</v>
    <v>BEARDSELL LIMITED</v>
    <v>BEARDSELL LIMITED</v>
    <v>16.649999999999999</v>
    <v>16.670000000000002</v>
    <v>16.149999999999999</v>
    <v>15.35</v>
    <v>37465340</v>
    <v>BEARDSELL</v>
    <v>BEARDSELL LIMITED (XNSE:BEARDSELL)</v>
    <v>62728</v>
    <v>1936</v>
  </rv>
  <rv s="2">
    <v>760</v>
  </rv>
  <rv s="0">
    <v>https://www.bing.com/financeapi/forcetrigger?t=bx7mzr&amp;q=XNSE%3aBECTORFOOD&amp;form=skydnc</v>
    <v>Learn more on Bing</v>
  </rv>
  <rv s="4">
    <v>en-US</v>
    <v>bx7mzr</v>
    <v>268435456</v>
    <v>1</v>
    <v>Powered by Refinitiv</v>
    <v>7</v>
    <v>MRS.BECTORS FOOD SPECIALITIES LIMITED (XNSE:BECTORFOOD)</v>
    <v>2</v>
    <v>8</v>
    <v>Finance</v>
    <v>4</v>
    <v>464.1</v>
    <v>328.4</v>
    <v>-9.4</v>
    <v>-2.5242000000000001E-2</v>
    <v>INR</v>
    <v>Mrs. Bector's Food Specialties Ltd. is an India-based food processing company. The Company is engaged in the manufacturing, supplying and exporting of range food products including biscuits, confectionaries, sauces, jams and ketchups, Indian snacks, ready to eat food, condiments, frozen products, and bakery products. Under its biscuits category it offers cream biscuits, crumbly biscuits, glucose biscuits, and cookies. The Company exports its products to North and Central America, Canada, Middle East, Africa and Australia.</v>
    <v>National Stock Exchange of India</v>
    <v>XNSE</v>
    <v>XNSE</v>
    <v>Cremica, 8th Floor, Block-B Vatika Towers, Sector 54, Golf Course Road, GURGAON, HARYANA, 122002 IN</v>
    <v>374.65</v>
    <v>Food &amp; Tobacco</v>
    <v>Stock</v>
    <v>44585.469942129632</v>
    <v>762</v>
    <v>355.3</v>
    <v>21902830000</v>
    <v>MRS.BECTORS FOOD SPECIALITIES LIMITED</v>
    <v>MRS.BECTORS FOOD SPECIALITIES LIMITED</v>
    <v>371</v>
    <v>33.47</v>
    <v>372.4</v>
    <v>363</v>
    <v>58815330</v>
    <v>BECTORFOOD</v>
    <v>MRS.BECTORS FOOD SPECIALITIES LIMITED (XNSE:BECTORFOOD)</v>
    <v>122269</v>
    <v>1995</v>
  </rv>
  <rv s="2">
    <v>763</v>
  </rv>
  <rv s="0">
    <v>https://www.bing.com/financeapi/forcetrigger?t=ahh5mw&amp;q=XNSE%3aBEDMUTHA&amp;form=skydnc</v>
    <v>Learn more on Bing</v>
  </rv>
  <rv s="1">
    <v>en-US</v>
    <v>ahh5mw</v>
    <v>268435456</v>
    <v>1</v>
    <v>Powered by Refinitiv</v>
    <v>0</v>
    <v>BEDMUTHA INDUSTRIES LIMITED (XNSE:BEDMUTHA)</v>
    <v>2</v>
    <v>3</v>
    <v>Finance</v>
    <v>4</v>
    <v>88</v>
    <v>19.95</v>
    <v>0.56720000000000004</v>
    <v>-3.9</v>
    <v>-4.9618000000000002E-2</v>
    <v>INR</v>
    <v>Bedmutha Industries Limited is engaged in the business of manufacture of wire of steel by cold drawing or stretching and manufacture of Copper from ore, and other copper products and alloys. The Company's segments include Wire &amp; Wire Products, Copper Products, Wind Power Generation, Consultancy and Works Contract Division. The Company manufactures and exports Wire Rope, Galvanized Wires, Galvanized Patented Wire, Phosphate Patented Wire, Spring Wire, Aluminum Conductor, Steel Reinforced (ACSR) Core Wire, Cable Armoring Wire, Earth Wire, Stay Wire and Barbed Wire. The Company also manufactures oxygen free copper wire rods by up cast method. The Company's automotive products include Spring Steel Wires Messenger Wires, High Carbon Rope Wires, Cold Heading Quality Wires, Bead Wire and Patented Black Wire. Monthly wire drawing capacity of the Company's plant is 12,000 tons/month and Galvanizing Capacity is 7,000 tons/month and Patenting Capacity is 3,000 tons/month.</v>
    <v>210</v>
    <v>National Stock Exchange of India</v>
    <v>XNSE</v>
    <v>XNSE</v>
    <v>B- 301/302, Sai Classic,, Off Palm Acres,, Gavanpada,, MUMBAI, MAHARASHTRA, 400081 IN</v>
    <v>81.900000000000006</v>
    <v>Metals &amp; Mining</v>
    <v>Stock</v>
    <v>44585.469942129632</v>
    <v>765</v>
    <v>74.7</v>
    <v>2535941000</v>
    <v>BEDMUTHA INDUSTRIES LIMITED</v>
    <v>BEDMUTHA INDUSTRIES LIMITED</v>
    <v>81.900000000000006</v>
    <v>1.1399999999999999</v>
    <v>78.599999999999994</v>
    <v>74.7</v>
    <v>32263880</v>
    <v>BEDMUTHA</v>
    <v>BEDMUTHA INDUSTRIES LIMITED (XNSE:BEDMUTHA)</v>
    <v>20961</v>
    <v>1990</v>
  </rv>
  <rv s="2">
    <v>766</v>
  </rv>
  <rv s="0">
    <v>https://www.bing.com/financeapi/forcetrigger?t=ahh5pr&amp;q=XNSE%3aBEL&amp;form=skydnc</v>
    <v>Learn more on Bing</v>
  </rv>
  <rv s="1">
    <v>en-US</v>
    <v>ahh5pr</v>
    <v>268435456</v>
    <v>1</v>
    <v>Powered by Refinitiv</v>
    <v>0</v>
    <v>BHARAT ELECTRONICS LIMITED (XNSE:BEL)</v>
    <v>2</v>
    <v>3</v>
    <v>Finance</v>
    <v>4</v>
    <v>228</v>
    <v>115.85</v>
    <v>0.68230000000000002</v>
    <v>-9.65</v>
    <v>-4.6630000000000005E-2</v>
    <v>INR</v>
    <v>Bharat Electronics Limited is engaged in design, manufacture and supply of electronics products/systems for the defense requirements, as well as for nondefense markets. The Company's principal products/services include weapon systems, radar and fire control systems, and communication. Its defense products include defense communication; radars; naval systems; command, control, communications, computers, and intelligence systems; weapon systems; telecom and broadcast systems; electronic warfare; electro optics, and solar photovoltaic systems. Its nondefense products include turnkey system solutions; civilian radars; e-governance systems, and homeland security. Its other range of products include electronic voting machines, communication equipment, radar warning receiver and casings. It offers electronic manufacturing services in areas of printed circuit board assembly and testing; precision machining and fabrication; opto electronics components and assemblies, and offsets, among others.</v>
    <v>9172</v>
    <v>National Stock Exchange of India</v>
    <v>XNSE</v>
    <v>XNSE</v>
    <v>Outer Ring Road, Nagavara, BANGALORE, KARNATAKA, 560045 IN</v>
    <v>208.75</v>
    <v>Aerospace &amp; Defense</v>
    <v>Stock</v>
    <v>44585.469942129632</v>
    <v>768</v>
    <v>195.05</v>
    <v>504252900000</v>
    <v>BHARAT ELECTRONICS LIMITED</v>
    <v>BHARAT ELECTRONICS LIMITED</v>
    <v>206.95</v>
    <v>21.98</v>
    <v>206.95</v>
    <v>197.3</v>
    <v>2436593000</v>
    <v>BEL</v>
    <v>BHARAT ELECTRONICS LIMITED (XNSE:BEL)</v>
    <v>6675179</v>
    <v>1954</v>
  </rv>
  <rv s="2">
    <v>769</v>
  </rv>
  <rv s="0">
    <v>https://www.bing.com/financeapi/forcetrigger?t=ahh5sm&amp;q=XNSE%3aBEML&amp;form=skydnc</v>
    <v>Learn more on Bing</v>
  </rv>
  <rv s="1">
    <v>en-US</v>
    <v>ahh5sm</v>
    <v>268435456</v>
    <v>1</v>
    <v>Powered by Refinitiv</v>
    <v>0</v>
    <v>BEML LIMITED (XNSE:BEML)</v>
    <v>2</v>
    <v>3</v>
    <v>Finance</v>
    <v>4</v>
    <v>2085</v>
    <v>888.1</v>
    <v>1.7433000000000001</v>
    <v>-24</v>
    <v>-1.3295999999999999E-2</v>
    <v>INR</v>
    <v>BEML Limited is engaged in the manufacture of rail coaches and spare parts, and mining equipment. The Company offers Bulldozer, Excavator, Motor Grader, Wheel Loader, Dump Trucks, Railway Coaches, Rail Wagons, Metro Cars and Defense equipments. The Company's segments are Mining &amp; Construction Business, Defence Business and Rail &amp; Metro Business. Under Mining and Construction Business, the Company manufactures and supplies mining and construction equipment, such as dumpers, shovels and loaders to various user segments. Under Rail &amp; Metro Business, the Company manufactures and supplies alternating current (AC) electric multiple units (EMUs), overhead equipment (OHE) cars, and steel and aluminum wagons to the rail sector. It manufactures and supplies Defense Ground Support Equipment, such as Recovery Vehicles, Bridge Systems, Vehicles for Missile Projects, Tank Transportation Trailers, Milrail Wagons, Mine Ploughs, Crash Fire Tenders, Snow Cutters and Aircraft Towing tractors.</v>
    <v>6053</v>
    <v>National Stock Exchange of India</v>
    <v>XNSE</v>
    <v>XNSE</v>
    <v>6'th Cross Street, 23 / 1 4'th Main Street, BANGALORE, KARNATAKA, 560027 IN</v>
    <v>1828.1</v>
    <v>Machinery, Equipment &amp; Components</v>
    <v>Stock</v>
    <v>44585.469942129632</v>
    <v>771</v>
    <v>1752.3</v>
    <v>75168320000</v>
    <v>BEML LIMITED</v>
    <v>BEML LIMITED</v>
    <v>1805.25</v>
    <v>73.489999999999995</v>
    <v>1805</v>
    <v>1781</v>
    <v>41644500</v>
    <v>BEML</v>
    <v>BEML LIMITED (XNSE:BEML)</v>
    <v>379139</v>
    <v>1964</v>
  </rv>
  <rv s="2">
    <v>772</v>
  </rv>
  <rv s="0">
    <v>https://www.bing.com/financeapi/forcetrigger?t=ahh5vh&amp;q=XNSE%3aBEPL&amp;form=skydnc</v>
    <v>Learn more on Bing</v>
  </rv>
  <rv s="1">
    <v>en-US</v>
    <v>ahh5vh</v>
    <v>268435456</v>
    <v>1</v>
    <v>Powered by Refinitiv</v>
    <v>0</v>
    <v>BHANSALI ENGG POLYMERS LTD (XNSE:BEPL)</v>
    <v>2</v>
    <v>3</v>
    <v>Finance</v>
    <v>4</v>
    <v>222.5</v>
    <v>125.75</v>
    <v>1.5774999999999999</v>
    <v>-10.45</v>
    <v>-7.1649000000000004E-2</v>
    <v>INR</v>
    <v>Bhansali Engineering Polymers Limited is a petrochemical company. The Company is engaged in the manufacture of acrylonitrile butadiene styrene (ABS) resins and styrene acrylonitrile (SAN) resins. The Company's ABS resins are used as a raw material for companies dealing in automobiles, home appliances, telecommunications, luggage, bus body and various other applications. The Company's products include general ABS, which is used in injection molding; injection molding (automotive application) and injection molding (electro-plating); flame retardant ABS; ABS-polycarbonate alloys for high service temperature applications; glass reinforced ABS for very high rigidity and temperature requirement, and glass reinforced SAN for very high rigidity and temperature requirement; poly(methyl methacrylate) (PMMA)-ABS alloy; transparent ABS; extrusion ABS, and impact modifier for polyvinyl chloride (PVC). The Company's plants are located at Satnoor and Abu Road. It offers ABSTRON-BL 60.</v>
    <v>442</v>
    <v>National Stock Exchange of India</v>
    <v>XNSE</v>
    <v>XNSE</v>
    <v>401, 4th Floor, Peninsula Heights,, Veera Desai RoadC. D. Barfiwala Road, Andheri (West),, MUMBAI, MAHARASHTRA, 400058 IN</v>
    <v>146.1</v>
    <v>Chemicals</v>
    <v>Stock</v>
    <v>44585.469942129632</v>
    <v>774</v>
    <v>134</v>
    <v>24197340000</v>
    <v>BHANSALI ENGG POLYMERS LTD</v>
    <v>BHANSALI ENGG POLYMERS LTD</v>
    <v>145.1</v>
    <v>5.75</v>
    <v>145.85</v>
    <v>135.4</v>
    <v>165905600</v>
    <v>BEPL</v>
    <v>BHANSALI ENGG POLYMERS LTD (XNSE:BEPL)</v>
    <v>997003</v>
    <v>1984</v>
  </rv>
  <rv s="2">
    <v>775</v>
  </rv>
  <rv s="0">
    <v>https://www.bing.com/financeapi/forcetrigger?t=ahh5yc&amp;q=XNSE%3aBERGEPAINT&amp;form=skydnc</v>
    <v>Learn more on Bing</v>
  </rv>
  <rv s="1">
    <v>en-US</v>
    <v>ahh5yc</v>
    <v>268435456</v>
    <v>1</v>
    <v>Powered by Refinitiv</v>
    <v>0</v>
    <v>BERGER PAINTS INDIA LIMITED (XNSE:BERGEPAINT)</v>
    <v>2</v>
    <v>3</v>
    <v>Finance</v>
    <v>4</v>
    <v>872.95</v>
    <v>675.05</v>
    <v>0.59160000000000001</v>
    <v>-31.3</v>
    <v>-4.2027999999999996E-2</v>
    <v>INR</v>
    <v>Berger Paints India Limited is engaged in the manufacture of paints and varnishes, enamels or lacquers. The Company offers products in categories, including interior wall coatings, exterior wall coatings, Berger metal and wood paints, protective coating, undercoats and construction chemicals. Its designer finishes include Silk Illusions Design Metallica, Silk Illusions Non Metallic, Silk Illusions Metallica and Silk Illusions Marble Finish. Its interior emulsions include Silk Luxury Emulsion, Easy Clean, Rangoli Total Care and Bison Acrylic Emulsion. Its interior wall distempers include Bison Distemper. The Company's exterior emulsions include WeatherCoat All Guard, WeatherCoat Longlife, WeatherCoat Smooth, Walmasta, WeatherCoat Tile Protektor and WeatherCoat Kool &amp; Seal. It also offers WeatherCoat Texture, Tartaruga Hi-Build and Tartaruga. It offers enamels, such as Breathe Easy Enamel, Luxol Lustre, Luxol Satin Enamel, Luxol High Gloss Enamel and Berger Butterfly GP Enamel.</v>
    <v>3814</v>
    <v>National Stock Exchange of India</v>
    <v>XNSE</v>
    <v>XNSE</v>
    <v>Berger House, 129 Part Street, KOLKATA, WEST BENGAL, 700017 IN</v>
    <v>749.1</v>
    <v>Chemicals</v>
    <v>Stock</v>
    <v>44585.469942129632</v>
    <v>777</v>
    <v>707.35</v>
    <v>723393200000</v>
    <v>BERGER PAINTS INDIA LIMITED</v>
    <v>BERGER PAINTS INDIA LIMITED</v>
    <v>749.1</v>
    <v>85.79</v>
    <v>744.75</v>
    <v>713.45</v>
    <v>971323500</v>
    <v>BERGEPAINT</v>
    <v>BERGER PAINTS INDIA LIMITED (XNSE:BERGEPAINT)</v>
    <v>701088</v>
    <v>1923</v>
  </rv>
  <rv s="2">
    <v>778</v>
  </rv>
  <rv s="0">
    <v>https://www.bing.com/financeapi/forcetrigger?t=ahh652&amp;q=XNSE%3aBFINVEST&amp;form=skydnc</v>
    <v>Learn more on Bing</v>
  </rv>
  <rv s="1">
    <v>en-US</v>
    <v>ahh652</v>
    <v>268435456</v>
    <v>1</v>
    <v>Powered by Refinitiv</v>
    <v>0</v>
    <v>BF Investment Limited (XNSE:BFINVEST)</v>
    <v>2</v>
    <v>3</v>
    <v>Finance</v>
    <v>4</v>
    <v>445</v>
    <v>265.10000000000002</v>
    <v>0.94499999999999995</v>
    <v>-17.399999999999999</v>
    <v>-5.1639999999999998E-2</v>
    <v>INR</v>
    <v>BF Investment Limited is an India-based non-deposit taking core investment company. The Company is engaged in the business of loans and investments. The Company's segments include Core Investment Company and Automotive Components. The Company is a part of Kalyani Group, and holds investments in various Kalyani Group companies.</v>
    <v>2</v>
    <v>National Stock Exchange of India</v>
    <v>XNSE</v>
    <v>XNSE</v>
    <v>Mundhwa,Pune Cantonment, PUNE, MAHARASHTRA, 411036 IN</v>
    <v>335.4</v>
    <v>Investment Banking &amp; Investment Services</v>
    <v>Stock</v>
    <v>44585.469942129632</v>
    <v>780</v>
    <v>315</v>
    <v>12692110000</v>
    <v>BF Investment Limited</v>
    <v>BF Investment Limited</v>
    <v>335.4</v>
    <v>3.96</v>
    <v>336.95</v>
    <v>319.55</v>
    <v>37667630</v>
    <v>BFINVEST</v>
    <v>BF Investment Limited (XNSE:BFINVEST)</v>
    <v>28687</v>
    <v>2009</v>
  </rv>
  <rv s="2">
    <v>781</v>
  </rv>
  <rv s="0">
    <v>https://www.bing.com/financeapi/forcetrigger?t=ahh67w&amp;q=XNSE%3aBFUTILITIE&amp;form=skydnc</v>
    <v>Learn more on Bing</v>
  </rv>
  <rv s="1">
    <v>en-US</v>
    <v>ahh67w</v>
    <v>268435456</v>
    <v>1</v>
    <v>Powered by Refinitiv</v>
    <v>0</v>
    <v>BF UTILITIES LIMITD (XNSE:BFUTILITIE)</v>
    <v>2</v>
    <v>3</v>
    <v>Finance</v>
    <v>4</v>
    <v>539</v>
    <v>227.1</v>
    <v>1.6493</v>
    <v>-33.799999999999997</v>
    <v>-8.1721000000000002E-2</v>
    <v>INR</v>
    <v>BF Utilities Limited is an India-based holding company. The Company is engaged in the business of wind power generation. The Company operates through two segments: Wind energy and Infrastructure. Its wind farm project is spread over an expanse of over 300 acres at Thosegar site in Satara district of Maharashtra. Its wind farm project consists of approximately 50 wind energy generators of over 230 kilowatts and approximately 10 WEGs of over 600 kilowatts. Its subsidiaries include Nandi Infrastructure Corridor Enterprise Limited, Nandi Highway Developers Limited and Avichal Resources Pvt. Ltd. NICE has interest in the Bangalore Mysore Infrastructure Corridor Project, which is an infrastructure development project. NHDL has built and operates over 30 kilometers bypass road connecting the twin cities of Hubli and Dharwad in North Karnataka. BMIC Project consists of over 40 kilometers Outer Peripheral Road and over 10 kilometers Expressway up to Bidadi.</v>
    <v>8</v>
    <v>National Stock Exchange of India</v>
    <v>XNSE</v>
    <v>XNSE</v>
    <v>Mundhwa, PUNE, MAHARASHTRA IN</v>
    <v>415.05</v>
    <v>Construction &amp; Engineering</v>
    <v>Stock</v>
    <v>44585.469942129632</v>
    <v>783</v>
    <v>372.5</v>
    <v>15579330000</v>
    <v>BF UTILITIES LIMITD</v>
    <v>BF UTILITIES LIMITD</v>
    <v>413.55</v>
    <v>62.73</v>
    <v>413.6</v>
    <v>379.8</v>
    <v>37667630</v>
    <v>BFUTILITIE</v>
    <v>BF UTILITIES LIMITD (XNSE:BFUTILITIE)</v>
    <v>324692</v>
    <v>2000</v>
  </rv>
  <rv s="2">
    <v>784</v>
  </rv>
  <rv s="0">
    <v>https://www.bing.com/financeapi/forcetrigger?t=ahh6dm&amp;q=XNSE%3aBGRENERGY&amp;form=skydnc</v>
    <v>Learn more on Bing</v>
  </rv>
  <rv s="1">
    <v>en-US</v>
    <v>ahh6dm</v>
    <v>268435456</v>
    <v>1</v>
    <v>Powered by Refinitiv</v>
    <v>0</v>
    <v>BGR ENERGY SYSTEMS LIMITED (XNSE:BGRENERGY)</v>
    <v>2</v>
    <v>3</v>
    <v>Finance</v>
    <v>4</v>
    <v>124.2</v>
    <v>40.15</v>
    <v>1.8210999999999999</v>
    <v>-5.2</v>
    <v>-4.9904000000000004E-2</v>
    <v>INR</v>
    <v>BGR Energy Systems Limited is a holding company. The Company is engaged in construction and maintenance of power plants. Its segments include Capital goods segment, and Construction and EPC contracts segment. It is a manufacturer of capital equipment for power plants, petrochemical industries, refineries, process industries and undertakes turnkey Balance of Plant (BOP) and Engineering Procurement and Construction (EPC) contracts for Power plants. It operates through five business units: Power projects, which includes turnkey EPC of thermal/gas-based Power Plants; Electrical projects, which includes BOP works for hydro projects and power trading; Oil and Gas equipment, including process equipment package and systems; Environmental engineering, including deaerators, and Air Fin Coolers, which includes process coolers. Its subsidiaries include Progen Systems and Technologies Limited, BGR Boilers Private Limited, BGR Turbines Company Private Limited and Sravanaa Properties Limited.</v>
    <v>1813</v>
    <v>National Stock Exchange of India</v>
    <v>XNSE</v>
    <v>XNSE</v>
    <v>443, Anna Salai,, Teynampet,, CHENNAI, TAMIL NADU, 600018 IN</v>
    <v>107</v>
    <v>Construction &amp; Engineering</v>
    <v>Stock</v>
    <v>44585.469942129632</v>
    <v>786</v>
    <v>99</v>
    <v>7519234000</v>
    <v>BGR ENERGY SYSTEMS LIMITED</v>
    <v>BGR ENERGY SYSTEMS LIMITED</v>
    <v>104</v>
    <v>0</v>
    <v>104.2</v>
    <v>99</v>
    <v>72161560</v>
    <v>BGRENERGY</v>
    <v>BGR ENERGY SYSTEMS LIMITED (XNSE:BGRENERGY)</v>
    <v>454495</v>
    <v>1985</v>
  </rv>
  <rv s="2">
    <v>787</v>
  </rv>
  <rv s="0">
    <v>https://www.bing.com/financeapi/forcetrigger?t=ahh6gh&amp;q=XNSE%3aBHAGERIA&amp;form=skydnc</v>
    <v>Learn more on Bing</v>
  </rv>
  <rv s="1">
    <v>en-US</v>
    <v>ahh6gh</v>
    <v>268435456</v>
    <v>1</v>
    <v>Powered by Refinitiv</v>
    <v>0</v>
    <v>BHAGERIA INDUSTRIES LIMITED (XNSE:BHAGERIA)</v>
    <v>2</v>
    <v>3</v>
    <v>Finance</v>
    <v>4</v>
    <v>329</v>
    <v>136.30000000000001</v>
    <v>1.3269</v>
    <v>-6.05</v>
    <v>-2.5172E-2</v>
    <v>INR</v>
    <v>Bhageria Industries Limited, formerly Bhageria Dye-Chem Limited, is engaged in the manufacturing and sale of chemicals, dyes and dyes intermediates required for dye manufacturers and merchant export of related items. The Company is also engaged in generation of solar power. The Company operates through two segments: Solar Power and Chemicals. The Solar Power segment is engaged in the generation and distribution of solar power. The Chemicals segment is engaged in the manufacturing and trading of chemicals, and dyes and dyes intermediates. Its geographic segments include China, Indonesia, Taiwan, Thailand, Europe, Africa and Others. The Company has a dyes and dyes intermediates plant located in GIDC Industrial Estate in Vapi, Gujarat. Its solar power plants are located at Padi, Chennai; Irungattukottai, Sriperumbudur, Kancheepuram District, Tamil Nadu; Rajiv Gandhi Salai (OMR), Taramani, Chennai, and Garkheda Parisar, near Gajanand Temple, Aurangabad.</v>
    <v>307</v>
    <v>National Stock Exchange of India</v>
    <v>XNSE</v>
    <v>XNSE</v>
    <v>1002, 10th Floor, Topiwala Centre, Off S.V. Road,, Goregaon (West), MUMBAI, MAHARASHTRA, 400062 IN</v>
    <v>241.45</v>
    <v>Chemicals</v>
    <v>Stock</v>
    <v>44585.469942129632</v>
    <v>789</v>
    <v>227</v>
    <v>10489880000</v>
    <v>BHAGERIA INDUSTRIES LIMITED</v>
    <v>BHAGERIA INDUSTRIES LIMITED</v>
    <v>240</v>
    <v>15.23</v>
    <v>240.35</v>
    <v>234.3</v>
    <v>43644180</v>
    <v>BHAGERIA</v>
    <v>BHAGERIA INDUSTRIES LIMITED (XNSE:BHAGERIA)</v>
    <v>26293</v>
    <v>1989</v>
  </rv>
  <rv s="2">
    <v>790</v>
  </rv>
  <rv s="0">
    <v>https://www.bing.com/financeapi/forcetrigger?t=ahh6jc&amp;q=XNSE%3aBHAGYANGR&amp;form=skydnc</v>
    <v>Learn more on Bing</v>
  </rv>
  <rv s="1">
    <v>en-US</v>
    <v>ahh6jc</v>
    <v>268435456</v>
    <v>1</v>
    <v>Powered by Refinitiv</v>
    <v>0</v>
    <v>BHAGYANAGAR INDIA LIMITED (XNSE:BHAGYANGR)</v>
    <v>2</v>
    <v>3</v>
    <v>Finance</v>
    <v>4</v>
    <v>65</v>
    <v>29.6</v>
    <v>1.0682</v>
    <v>-2</v>
    <v>-4.0527000000000001E-2</v>
    <v>INR</v>
    <v>Bhagyanagar India Limited is engaged in the manufacture of copper and other copper products and alloys. The Company has diverse business streams, such as real estate and infrastructure, and non-conventional energy, including wind and solar. It deals in copper products, such as copper rod, strips, pipes, bus bars and sheets, among others. Its product range includes copper flats, paper insulated copper conductor (PICC), copper foils, copper nugget, copper tubes &amp; pipes, solar flat plate collectors, commutators, solar fins, field coils and armature pins, submersible wires and heating element/thermostat/immersion heaters. It has an overall installed capacity of nine megawatts consisting of approximately seven wind turbines in Karnataka and 6.4 megawatts consisting of approximately five wind turbines in Tamil Nadu. It has interest in real estate segment through its subsidiaries, including Bhagyanagar Properties Pvt Ltd (BPPL), Scientia Infocom Pvt Ltd and Metropolitan Ventures Pvt Ltd.</v>
    <v>121</v>
    <v>National Stock Exchange of India</v>
    <v>XNSE</v>
    <v>XNSE</v>
    <v>5th Floor,Surya Towers, S.P.Road, SECUNDERABAD, TELANGANA, 500003 IN</v>
    <v>51.5</v>
    <v>Machinery, Equipment &amp; Components</v>
    <v>Stock</v>
    <v>44585.469942129632</v>
    <v>792</v>
    <v>46.1</v>
    <v>1578953000</v>
    <v>BHAGYANAGAR INDIA LIMITED</v>
    <v>BHAGYANAGAR INDIA LIMITED</v>
    <v>49.35</v>
    <v>21.95</v>
    <v>49.35</v>
    <v>47.35</v>
    <v>31995000</v>
    <v>BHAGYANGR</v>
    <v>BHAGYANAGAR INDIA LIMITED (XNSE:BHAGYANGR)</v>
    <v>50869</v>
    <v>1991</v>
  </rv>
  <rv s="2">
    <v>793</v>
  </rv>
  <rv s="0">
    <v>https://www.bing.com/financeapi/forcetrigger?t=ahh6m7&amp;q=XNSE%3aBHAGYAPROP&amp;form=skydnc</v>
    <v>Learn more on Bing</v>
  </rv>
  <rv s="3">
    <v>en-US</v>
    <v>ahh6m7</v>
    <v>268435456</v>
    <v>1</v>
    <v>Powered by Refinitiv</v>
    <v>5</v>
    <v>BHAGYANAGAR PROPERTIES LIMITED (XNSE:BHAGYAPROP)</v>
    <v>2</v>
    <v>6</v>
    <v>Finance</v>
    <v>4</v>
    <v>38.75</v>
    <v>23.2</v>
    <v>0.58289999999999997</v>
    <v>-2.2000000000000002</v>
    <v>-6.2323000000000003E-2</v>
    <v>INR</v>
    <v>Bhagyanagar Properties Limited is an India-based company that is engaged in real estate development business. The Company is also engaged in buying, selling and leasing of properties. The Company intends to develop the land situated at the various information technology (IT) centers of the Hyderabad city. The Company's subsidiaries include Scientia Infocom India Private Limited and Metropolitan Ventures India Limited.</v>
    <v>National Stock Exchange of India</v>
    <v>XNSE</v>
    <v>XNSE</v>
    <v>5Th Floor, Surya Towers, Sardar Patel Road, Secunderabad, HYDERABAD, TELANGANA, 500003 IN</v>
    <v>36.4</v>
    <v>Real Estate Operations</v>
    <v>Stock</v>
    <v>44585.469942129632</v>
    <v>795</v>
    <v>33</v>
    <v>1129423000</v>
    <v>BHAGYANAGAR PROPERTIES LIMITED</v>
    <v>BHAGYANAGAR PROPERTIES LIMITED</v>
    <v>35.549999999999997</v>
    <v>58.17</v>
    <v>35.299999999999997</v>
    <v>33.1</v>
    <v>31995000</v>
    <v>BHAGYAPROP</v>
    <v>BHAGYANAGAR PROPERTIES LIMITED (XNSE:BHAGYAPROP)</v>
    <v>20943</v>
    <v>2006</v>
  </rv>
  <rv s="2">
    <v>796</v>
  </rv>
  <rv s="0">
    <v>https://www.bing.com/financeapi/forcetrigger?t=ahh6p2&amp;q=XNSE%3aBHANDARI&amp;form=skydnc</v>
    <v>Learn more on Bing</v>
  </rv>
  <rv s="3">
    <v>en-US</v>
    <v>ahh6p2</v>
    <v>268435456</v>
    <v>1</v>
    <v>Powered by Refinitiv</v>
    <v>5</v>
    <v>BHANDARI HOSIERY EXPORTS LTD (XNSE:BHANDARI)</v>
    <v>2</v>
    <v>6</v>
    <v>Finance</v>
    <v>4</v>
    <v>14.7</v>
    <v>2</v>
    <v>1.5518000000000001</v>
    <v>-0.5</v>
    <v>-4.9020000000000001E-2</v>
    <v>INR</v>
    <v>Bhandari Hosiery Exports Limited is an India-based company, which offers knitted hosiery garments and fabrics. The Company's geographic segments include export and domestic. The Company is engaged primarily in the manufacture and export of knitted hosiery garments such as T-shirts, pullovers, sweatshirts, polo shirts, tracksuits, pajamas, lowers, women's knitted tops with embroidery and prints. The Company specializes in printing on garments and washing. The Company offers products under various categories, such as men's wear, women's wear and kids wear. The Company's manufacturing plant is located at Ludhiana. The Company's Fabric division has 10 tons per day fabric dyeing capacity. The Company has in house Garments division for exports and domestic sales. The Company also offers specialized fabrics, such as viscose, Teflon, stain resistance, Lycra and blends.</v>
    <v>National Stock Exchange of India</v>
    <v>XNSE</v>
    <v>XNSE</v>
    <v>Bhandari House,, Village Meherban,, Rahon Road,, LUDHIANA, PUNJAB, 141007 IN</v>
    <v>9.6999999999999993</v>
    <v>Textiles &amp; Apparel</v>
    <v>Stock</v>
    <v>44585.469942129632</v>
    <v>798</v>
    <v>9.6999999999999993</v>
    <v>1494575000</v>
    <v>BHANDARI HOSIERY EXPORTS LTD</v>
    <v>BHANDARI HOSIERY EXPORTS LTD</v>
    <v>9.6999999999999993</v>
    <v>25.01</v>
    <v>10.199999999999999</v>
    <v>9.6999999999999993</v>
    <v>146526900</v>
    <v>BHANDARI</v>
    <v>BHANDARI HOSIERY EXPORTS LTD (XNSE:BHANDARI)</v>
    <v>108653</v>
    <v>1993</v>
  </rv>
  <rv s="2">
    <v>799</v>
  </rv>
  <rv s="0">
    <v>https://www.bing.com/financeapi/forcetrigger?t=ahh6ur&amp;q=XNSE%3aBHARATFORG&amp;form=skydnc</v>
    <v>Learn more on Bing</v>
  </rv>
  <rv s="1">
    <v>en-US</v>
    <v>ahh6ur</v>
    <v>268435456</v>
    <v>1</v>
    <v>Powered by Refinitiv</v>
    <v>0</v>
    <v>BHARAT FORGE LTD (XNSE:BHARATFORG)</v>
    <v>2</v>
    <v>3</v>
    <v>Finance</v>
    <v>4</v>
    <v>847.95</v>
    <v>555.75</v>
    <v>1.4111</v>
    <v>-21.5</v>
    <v>-2.9037999999999998E-2</v>
    <v>INR</v>
    <v>Bharat Forge Limited is engaged in the business of steel forgings, finished machined crankshafts, and front axles assembly and components. The Company's segments include Forgings and Projects (Capital goods). Forgings produces and sells steel forging products comprising forgings, finished machined crankshafts, front axle assembly and components, and ring rolling, among others. Projects (Capital goods) include engineering, procurement and commissioning business for power and infrastructure related projects. It manufactures a range of components for various sectors, including automobiles (across commercial and passenger vehicle), oil and gas, aerospace, locomotives, marine, energy (across renewable and non-renewable sources), construction, mining and general engineering. It has factories at Pune, Satara and Baramati. Its manufacturing facilities are spread across India, Germany, France and Sweden. It operates in Delhi, Noida, Hyderabad, Jamshedpur, Kolkata, Chennai and Mumbai.</v>
    <v>4388</v>
    <v>National Stock Exchange of India</v>
    <v>XNSE</v>
    <v>XNSE</v>
    <v>Pune Cantonment, Mundhwa, PUNE, MAHARASHTRA, 411036 IN</v>
    <v>740.4</v>
    <v>Metals &amp; Mining</v>
    <v>Stock</v>
    <v>44585.469942129632</v>
    <v>801</v>
    <v>710</v>
    <v>344721800000</v>
    <v>BHARAT FORGE LTD</v>
    <v>BHARAT FORGE LTD</v>
    <v>735</v>
    <v>81.27</v>
    <v>740.4</v>
    <v>718.9</v>
    <v>465588600</v>
    <v>BHARATFORG</v>
    <v>BHARAT FORGE LTD (XNSE:BHARATFORG)</v>
    <v>1334962</v>
    <v>1961</v>
  </rv>
  <rv s="2">
    <v>802</v>
  </rv>
  <rv s="0">
    <v>https://www.bing.com/financeapi/forcetrigger?t=ahh6xm&amp;q=XNSE%3aBHARATGEAR&amp;form=skydnc</v>
    <v>Learn more on Bing</v>
  </rv>
  <rv s="1">
    <v>en-US</v>
    <v>ahh6xm</v>
    <v>268435456</v>
    <v>1</v>
    <v>Powered by Refinitiv</v>
    <v>0</v>
    <v>BHARAT GEARS LIMITED (XNSE:BHARATGEAR)</v>
    <v>2</v>
    <v>3</v>
    <v>Finance</v>
    <v>4</v>
    <v>190.2</v>
    <v>59.77</v>
    <v>2.0537999999999998</v>
    <v>-8.25</v>
    <v>-4.8007000000000001E-2</v>
    <v>INR</v>
    <v>Bharat Gears Limited (BGL) is a gear manufacturing company. The Company is engaged in offering automotive gears and components. The Company is a manufacturer of a range of ring gears and pinions, transmission gears and shafts, differential gears, gear boxes and heat treatment furnaces, primarily catering to commercial vehicle, agricultural machinery and construction equipment markets. The Company's manufacturing facilities are located in Mumbra near Mumbai, Faridabad near New Delhi and Lonand near Pune in India. At Mumbra, the Company produces bevel, transmission and differential gears, at Faridabad it produces bevel and transmission gears and at Lonand, it focuses on transmission gears. BGL Furnace division engineers and constructs batch and continuous heat-treating furnace systems. The Company is also engaged in after-market distribution. It serves light commercial vehicle (LCV) and utility vehicle (UV) and construction equipment manufacturers.</v>
    <v>1332</v>
    <v>National Stock Exchange of India</v>
    <v>XNSE</v>
    <v>XNSE</v>
    <v>14th Floor, HOECHST HOUSE, Nariman Point, MUMBAI, MAHARASHTRA, 400021 IN</v>
    <v>171.2</v>
    <v>Automobiles &amp; Auto Parts</v>
    <v>Stock</v>
    <v>44585.469942129632</v>
    <v>804</v>
    <v>160.6</v>
    <v>1759178000</v>
    <v>BHARAT GEARS LIMITED</v>
    <v>BHARAT GEARS LIMITED</v>
    <v>169.05</v>
    <v>7.59</v>
    <v>171.85</v>
    <v>163.6</v>
    <v>10236710</v>
    <v>BHARATGEAR</v>
    <v>BHARAT GEARS LIMITED (XNSE:BHARATGEAR)</v>
    <v>62448</v>
    <v>1971</v>
  </rv>
  <rv s="2">
    <v>805</v>
  </rv>
  <rv s="0">
    <v>https://www.bing.com/financeapi/forcetrigger?t=ahh74c&amp;q=XNSE%3aBHARATRAS&amp;form=skydnc</v>
    <v>Learn more on Bing</v>
  </rv>
  <rv s="1">
    <v>en-US</v>
    <v>ahh74c</v>
    <v>268435456</v>
    <v>1</v>
    <v>Powered by Refinitiv</v>
    <v>0</v>
    <v>BHARAT RASAYAN LIMITED (XNSE:BHARATRAS)</v>
    <v>2</v>
    <v>3</v>
    <v>Finance</v>
    <v>4</v>
    <v>15131.7</v>
    <v>9255</v>
    <v>1.1941999999999999</v>
    <v>-452.25</v>
    <v>-3.6979999999999999E-2</v>
    <v>INR</v>
    <v>Bharat Rasayan Limited is an India-based company engaged in manufacturing of pesticides-technical, formulations and its intermediates. The Company primarily offers Metaphenoxy Benzaldehyde. The Company's products are Insecticides, which include Acetamiprid, Bifenthrin, Chlorpyrifos, Cypermethrin, Imidacloprid, Permethrin and Thiamethoxam; Herbicides, which include Clodinafop Propargyl, Cloquintocet Mexyl (Safener), Diuron and Metsulfuron Methyl; Fungicides, which include Tricyclazole and Myclobutanil; Acaricide, which include Fenpyroximate, and Intermediates, which include Meta Phenoxy Benzaldehyde and Para Chloro Benzyl Cyanide. The Company's plants are located at Rohtak, Haryana and Bharuch, Gujarat. The Company's plant at Haryana, has a capacity of 5,000 metric tons (MT) per annum and also facilities for bulk packaging of formulations.</v>
    <v>849</v>
    <v>National Stock Exchange of India</v>
    <v>XNSE</v>
    <v>XNSE</v>
    <v>1501 Vikram Tower, Rajendra Place, NEW DELHI, DELHI, 110008 IN</v>
    <v>12500</v>
    <v>Chemicals</v>
    <v>Stock</v>
    <v>44585.469942129632</v>
    <v>807</v>
    <v>11670</v>
    <v>51959750000</v>
    <v>BHARAT RASAYAN LIMITED</v>
    <v>BHARAT RASAYAN LIMITED</v>
    <v>12255.85</v>
    <v>34.799999999999997</v>
    <v>12229.45</v>
    <v>11777.2</v>
    <v>4248740</v>
    <v>BHARATRAS</v>
    <v>BHARAT RASAYAN LIMITED (XNSE:BHARATRAS)</v>
    <v>4171</v>
    <v>1989</v>
  </rv>
  <rv s="2">
    <v>808</v>
  </rv>
  <rv s="0">
    <v>https://www.bing.com/financeapi/forcetrigger?t=ahh777&amp;q=XNSE%3aBHARATWIRE&amp;form=skydnc</v>
    <v>Learn more on Bing</v>
  </rv>
  <rv s="1">
    <v>en-US</v>
    <v>ahh777</v>
    <v>268435456</v>
    <v>1</v>
    <v>Powered by Refinitiv</v>
    <v>0</v>
    <v>BHARAT WIRE ROPES LIMITED (XNSE:BHARATWIRE)</v>
    <v>2</v>
    <v>3</v>
    <v>Finance</v>
    <v>4</v>
    <v>85.35</v>
    <v>30.6</v>
    <v>1.9116</v>
    <v>-3.8</v>
    <v>-4.9641000000000005E-2</v>
    <v>INR</v>
    <v>Bharat Wire Ropes Limited is a specialty wire ropes manufacturing company, which is engaged in manufacturing of Wires, Wire Ropes, Slings and Stranded Wires, among others. The Company manufactures wire ropes for various sectors, including general engineering, fishing, elevators, cranes, material handling, power transmission, suspension bridges, onshore/offshore oil exploration, ports and shipping, mining, defense and railways. It also has a product mix, which includes Mechanically Spliced Slings, Hand Spliced Slings, Earth Wires, Stay Wires, Guy Wires and Spiral Strands. It caters to a range of clients, including Overseas Consumers, such as from South Africa, Kuwait and Australia; Private Players; Indian Defense Segment, including Ministry of Defense, Material Organization, Indian Air Force, Indian Army and Indian Naval Force, and Government and Semi-Government Organizations, such as Indian Railways, Major Port Trusts, Shipping Corporations and Electricity Boards.</v>
    <v>486</v>
    <v>National Stock Exchange of India</v>
    <v>XNSE</v>
    <v>XNSE</v>
    <v>701, A Wing, Trade World,, Kamla City, Senapati Bapat Marg, Lower Parel (West),, MUMBAI, MAHARASHTRA, 400013 IN</v>
    <v>76.7</v>
    <v>Metals &amp; Mining</v>
    <v>Stock</v>
    <v>44585.469942129632</v>
    <v>810</v>
    <v>72.75</v>
    <v>4824809000</v>
    <v>BHARAT WIRE ROPES LIMITED</v>
    <v>BHARAT WIRE ROPES LIMITED</v>
    <v>76.7</v>
    <v>20.66</v>
    <v>76.55</v>
    <v>72.75</v>
    <v>63028200</v>
    <v>BHARATWIRE</v>
    <v>BHARAT WIRE ROPES LIMITED (XNSE:BHARATWIRE)</v>
    <v>32545</v>
    <v>1986</v>
  </rv>
  <rv s="2">
    <v>811</v>
  </rv>
  <rv s="0">
    <v>https://www.bing.com/financeapi/forcetrigger?t=ahh7a2&amp;q=XNSE%3aBHARTIARTL&amp;form=skydnc</v>
    <v>Learn more on Bing</v>
  </rv>
  <rv s="1">
    <v>en-US</v>
    <v>ahh7a2</v>
    <v>268435456</v>
    <v>1</v>
    <v>Powered by Refinitiv</v>
    <v>0</v>
    <v>Bharti Airtel Limited (XNSE:BHARTIARTL)</v>
    <v>2</v>
    <v>3</v>
    <v>Finance</v>
    <v>4</v>
    <v>781.8</v>
    <v>490.34</v>
    <v>0.71719999999999995</v>
    <v>-5.35</v>
    <v>-7.6949999999999996E-3</v>
    <v>INR</v>
    <v>Bharti Airtel Limited is a global telecommunications company with operations in 17 countries across Asia and Africa. In India, the Company's product offerings include 2G, 3G and 4G wireless services, mobile commerce, fixed line services, high-speed home broadband, DTH and enterprise services, including national and international long-distance services to carriers. In the rest of the geographies, it offers 2G, 3G and 4G wireless services and mobile commerce. Its divisions include Mobile Services, Telemedia Services, Digital TV Services, Airtel Business and Tower Infrastructure Services. Mobile Services offers postpaid, pre-paid, roaming, Internet and m-Commerce services. Telemedia Services provides fixed-line telephone and broadband services for homes in 87 cities pan-India. Its Direct-To-Home platform offers digital TV services. Airtel Business provides information and communications technology services. Its subsidiary, Bharti Infratel Ltd, provides tower and related infrastructure.</v>
    <v>18363</v>
    <v>National Stock Exchange of India</v>
    <v>XNSE</v>
    <v>XNSE</v>
    <v>Bharti Crescent 1, Nelson Mandela Road,, Vasant Kunj, Phase II, NEW DELHI, DELHI, 110070 IN</v>
    <v>707</v>
    <v>Telecommunications Services</v>
    <v>Stock</v>
    <v>44585.469942129632</v>
    <v>813</v>
    <v>677.35</v>
    <v>4499829000000</v>
    <v>Bharti Airtel Limited</v>
    <v>Bharti Airtel Limited</v>
    <v>690.3</v>
    <v>0</v>
    <v>695.25</v>
    <v>689.9</v>
    <v>6666090000</v>
    <v>BHARTIARTL</v>
    <v>Bharti Airtel Limited (XNSE:BHARTIARTL)</v>
    <v>11091633</v>
    <v>1995</v>
  </rv>
  <rv s="2">
    <v>814</v>
  </rv>
  <rv s="0">
    <v>https://www.bing.com/financeapi/forcetrigger?t=ahh7lh&amp;q=XNSE%3aBIL&amp;form=skydnc</v>
    <v>Learn more on Bing</v>
  </rv>
  <rv s="1">
    <v>en-US</v>
    <v>ahh7lh</v>
    <v>268435456</v>
    <v>1</v>
    <v>Powered by Refinitiv</v>
    <v>0</v>
    <v>BHARTIYA INTERNATIONAL LIMITED (XNSE:BIL)</v>
    <v>2</v>
    <v>3</v>
    <v>Finance</v>
    <v>4</v>
    <v>384</v>
    <v>132.35</v>
    <v>1.6955</v>
    <v>-25.85</v>
    <v>-8.7110000000000007E-2</v>
    <v>INR</v>
    <v>Bhartiya International Limited is a holding company. The Company's segments include Leather Products and Textile/Textile Product. The Company focuses on apparel and accessories manufacturing. Its fashion products include leather outerwear, accessories, textile apparel, leather finishing and design studio. The Company's development products include city, homes, information technology (IT) park, industrial park, retail spaces, hotels and convention center, and interior solutions. The Company's Bhartiya City spans over 125 acres land and is located in region of North Bangalore. The Company has approximately nine production facilities in the Bangalore-Chennai region, and manufacturing capabilities in China for leather garments. The Company's subsidiaries include Bhartiya Global Marketing Ltd., J&amp;J Leather Enterprises Ltd., Bhartiya International SEZ Ltd., Bharatiya Fashion Retail Ltd., World Fashion Trade Ltd., BIL Group LLC, Ultima S.A., Ultima Italia SRL.</v>
    <v>291</v>
    <v>National Stock Exchange of India</v>
    <v>XNSE</v>
    <v>XNSE</v>
    <v>38, Sector 44, GURGAON, HARYANA, 122002 IN</v>
    <v>299.7</v>
    <v>Textiles &amp; Apparel</v>
    <v>Stock</v>
    <v>44585.469942129632</v>
    <v>816</v>
    <v>258.2</v>
    <v>3622466000</v>
    <v>BHARTIYA INTERNATIONAL LIMITED</v>
    <v>BHARTIYA INTERNATIONAL LIMITED</v>
    <v>297.85000000000002</v>
    <v>17.649999999999999</v>
    <v>296.75</v>
    <v>270.89999999999998</v>
    <v>12207130</v>
    <v>BIL</v>
    <v>BHARTIYA INTERNATIONAL LIMITED (XNSE:BIL)</v>
    <v>12281</v>
    <v>1987</v>
  </rv>
  <rv s="2">
    <v>817</v>
  </rv>
  <rv s="0">
    <v>https://www.bing.com/financeapi/forcetrigger?t=ahh7ww&amp;q=XNSE%3aBINDALAGRO&amp;form=skydnc</v>
    <v>Learn more on Bing</v>
  </rv>
  <rv s="1">
    <v>en-US</v>
    <v>ahh7ww</v>
    <v>268435456</v>
    <v>1</v>
    <v>Powered by Refinitiv</v>
    <v>0</v>
    <v>Oswal Greentech Limited (XNSE:BINDALAGRO)</v>
    <v>2</v>
    <v>3</v>
    <v>Finance</v>
    <v>4</v>
    <v>36.4</v>
    <v>15.5</v>
    <v>1.2778</v>
    <v>-1.95</v>
    <v>-6.6214000000000009E-2</v>
    <v>INR</v>
    <v>Oswal Greentech Limited, formerly Oswal Chemicals &amp; Fertilizers Limited, is a holding company. The Company is engaged in real estate promotion and development in residential and commercial segment, investment and trading activities. The Company operates through three segments: Investment Activities, Trading Activities and Real Estate. The Company's products include chemicals, fertilizers and agrico. The Company is engaged in the development of residential complex at Ludhiana. The Company focuses on a residential project under a joint development agreement. The project involves development of residential complex at Pakhowal Road Ludhiana consists of an area of approximately 15 lakhs square feet, having saleable area of approximately 14.50 lakhs square feet. The project consists of flats with various amenities, such as club, swimming pool and lawns. Oswal Engineering Limited is the subsidiary of the Company.</v>
    <v>86</v>
    <v>National Stock Exchange of India</v>
    <v>XNSE</v>
    <v>XNSE</v>
    <v>7th Floor, Antriksh Bhawan,, 22, Kasturba Gandhi Marg,, NEW DELHI, DELHI, 110001 IN</v>
    <v>29.7</v>
    <v>Real Estate Operations</v>
    <v>Stock</v>
    <v>44585.469942129632</v>
    <v>819</v>
    <v>26.8</v>
    <v>7563030000</v>
    <v>Oswal Greentech Limited</v>
    <v>Oswal Greentech Limited</v>
    <v>29.65</v>
    <v>18.25</v>
    <v>29.45</v>
    <v>27.5</v>
    <v>256809200</v>
    <v>BINDALAGRO</v>
    <v>Oswal Greentech Limited (XNSE:BINDALAGRO)</v>
    <v>421313</v>
    <v>1981</v>
  </rv>
  <rv s="2">
    <v>820</v>
  </rv>
  <rv s="0">
    <v>https://www.bing.com/financeapi/forcetrigger?t=ahh7zr&amp;q=XNSE%3aBIOCON&amp;form=skydnc</v>
    <v>Learn more on Bing</v>
  </rv>
  <rv s="1">
    <v>en-US</v>
    <v>ahh7zr</v>
    <v>268435456</v>
    <v>1</v>
    <v>Powered by Refinitiv</v>
    <v>0</v>
    <v>BIOCON LIMITED (XNSE:BIOCON)</v>
    <v>2</v>
    <v>3</v>
    <v>Finance</v>
    <v>4</v>
    <v>459.35</v>
    <v>314.8</v>
    <v>0.6008</v>
    <v>-4.3</v>
    <v>-1.1403000000000002E-2</v>
    <v>INR</v>
    <v>Biocon Limited is a biopharmaceutical company. The Company focuses to reduce therapy costs of chronic diseases like autoimmune, diabetes, and cancer. Through its products and research services it is enabling access to affordable healthcare for patients, partners and healthcare systems across the globe. The Company has developed and taken a range of Novel Biologics, Biosimilars, differentiated Small Molecules and affordable Recombinant Human Insulin and Analogs from Lab to Market. The Company’s brands include INSUGEN (rh-insulin), BASALOG (Glargine), CANMAb (Trastuzumab), BIOMAb-EGFR (Nimotuzumab) and ALZUMAb (Itolizumab), an anti-CD6 monoclonal antibody. It has a pipeline of Biosimilars and Novel Biologics at various stages of development, including Insulin Tregopil, an oral insulin analog.</v>
    <v>3032</v>
    <v>National Stock Exchange of India</v>
    <v>XNSE</v>
    <v>XNSE</v>
    <v>20th KM, Hosur Road, Electronics City, BANGALORE, KARNATAKA, 560100 IN</v>
    <v>379.85</v>
    <v>Biotechnology &amp; Medical Research</v>
    <v>Stock</v>
    <v>44585.469942129632</v>
    <v>822</v>
    <v>367.9</v>
    <v>449788500000</v>
    <v>BIOCON LIMITED</v>
    <v>BIOCON LIMITED</v>
    <v>377.1</v>
    <v>67.7</v>
    <v>377.1</v>
    <v>372.8</v>
    <v>1192756000</v>
    <v>BIOCON</v>
    <v>BIOCON LIMITED (XNSE:BIOCON)</v>
    <v>4407054</v>
    <v>1978</v>
  </rv>
  <rv s="2">
    <v>823</v>
  </rv>
  <rv s="0">
    <v>https://www.bing.com/financeapi/forcetrigger?t=ahh83m&amp;q=XNSE%3aBIOFILCHEM&amp;form=skydnc</v>
    <v>Learn more on Bing</v>
  </rv>
  <rv s="10">
    <v>en-US</v>
    <v>ahh83m</v>
    <v>268435456</v>
    <v>1</v>
    <v>Powered by Refinitiv</v>
    <v>20</v>
    <v>BIOFIL CHEMICALS AND PHARMACEUTICALS LIMITED (XNSE:BIOFILCHEM)</v>
    <v>2</v>
    <v>21</v>
    <v>Finance</v>
    <v>4</v>
    <v>140.65</v>
    <v>54.45</v>
    <v>-7.25</v>
    <v>-8.2339999999999997E-2</v>
    <v>INR</v>
    <v>Biofil Chemicals and Pharmaceuticals Limited is an India-based company, which is engaged in pharmaceuticals and chemicals business. The Company is also engaged in the production of plastic and allied products for the purpose of packing of pharmaceutical product and other plastic products. The Company's segments include Pharma Unit, Chemicals Unit and Plastic Unit. The Company's product categories include Basic Drugs &amp; Chemicals, and Plastic Dripper &amp; Caps. The Company's Basic Drugs &amp; Chemicals include Sodium Chloride, Potassium Chloride, Sodium Citrate, Diethyl Carbamazine Citrate, Ferrous Sulfate, Dried Ferrous Sulfate, Ferrus Fumerate, Micro Crystalline Cellulose and Dicyclomine Hydrochloride. The Company's plants are located at Kheda Industrial Estate, Pithampur District, Dhar, and Sanwer Road, Industrial Area, Indore in Madhya Pradesh.</v>
    <v>National Stock Exchange of India</v>
    <v>XNSE</v>
    <v>XNSE</v>
    <v>B-12/B Industrial Estate, Pologround, INDORE, MADHYA PRADESH, 452015 IN</v>
    <v>90</v>
    <v>Stock</v>
    <v>44585.469953703701</v>
    <v>825</v>
    <v>79.5</v>
    <v>BIOFIL CHEMICALS AND PHARMACEUTICALS LIMITED</v>
    <v>BIOFIL CHEMICALS AND PHARMACEUTICALS LIMITED</v>
    <v>90</v>
    <v>1961.02</v>
    <v>88.05</v>
    <v>80.8</v>
    <v>BIOFILCHEM</v>
    <v>BIOFIL CHEMICALS AND PHARMACEUTICALS LIMITED (XNSE:BIOFILCHEM)</v>
    <v>146392</v>
  </rv>
  <rv s="2">
    <v>826</v>
  </rv>
  <rv s="0">
    <v>https://www.bing.com/financeapi/forcetrigger?t=ahh86h&amp;q=XNSE%3aBIRLACABLE&amp;form=skydnc</v>
    <v>Learn more on Bing</v>
  </rv>
  <rv s="1">
    <v>en-US</v>
    <v>ahh86h</v>
    <v>268435456</v>
    <v>1</v>
    <v>Powered by Refinitiv</v>
    <v>0</v>
    <v>BIRLA CABLE LIMITED (XNSE:BIRLACABLE)</v>
    <v>2</v>
    <v>3</v>
    <v>Finance</v>
    <v>4</v>
    <v>123</v>
    <v>54</v>
    <v>1.3386</v>
    <v>-7</v>
    <v>-7.0316000000000004E-2</v>
    <v>INR</v>
    <v>Birla Cable Limited, formerly Birla Ericsson Optical Limited, is engaged in the manufacture and sale of primarily telecommunication cables, consisting of both copper and optical fiber, and other types of specialty wires and cables. Its geographical segments include Domestic Market (within India) and Overseas Market (outside India). It offers products in various categories, including Optical Fibre Cables, such as Unarmoured Cables suitable for Duct Application; Copper Cables, such as Aerial Bunched Cable; Speciality Cables, such as Electroplated Tinned Copper Wire; Structured Cables, and Optical Fiber Ribbon. The Company offers enterprise solutions, including structured cables, such as 4 Pair UTP CAT 5e Cable, 4 Pair UTP CAT 6 Cable, 2 Pair/4 Pair Data Communication Cable and 24 Pair Data Communication Cable, and telecom fiber accessories, such as Fiber Connector Series-LC, Fiber Connector Series-SC, Fiber Connector Series-FC and ST, and Fiber Adapter Series-LC (Quad/Duplex/Simplex).</v>
    <v>271</v>
    <v>National Stock Exchange of India</v>
    <v>XNSE</v>
    <v>XNSE</v>
    <v>Udyog Vihar, P.O. Chorhata, Rewa (M.P) - 486 006, 486006 IN</v>
    <v>99.4</v>
    <v>Machinery, Equipment &amp; Components</v>
    <v>Stock</v>
    <v>44585.469953703701</v>
    <v>828</v>
    <v>90.1</v>
    <v>2986500000</v>
    <v>BIRLA CABLE LIMITED</v>
    <v>BIRLA CABLE LIMITED</v>
    <v>99</v>
    <v>22.7</v>
    <v>99.55</v>
    <v>92.55</v>
    <v>30000000</v>
    <v>BIRLACABLE</v>
    <v>BIRLA CABLE LIMITED (XNSE:BIRLACABLE)</v>
    <v>86509</v>
    <v>1992</v>
  </rv>
  <rv s="2">
    <v>829</v>
  </rv>
  <rv s="0">
    <v>https://www.bing.com/financeapi/forcetrigger?t=ahh89c&amp;q=XNSE%3aBIRLACORPN&amp;form=skydnc</v>
    <v>Learn more on Bing</v>
  </rv>
  <rv s="1">
    <v>en-US</v>
    <v>ahh89c</v>
    <v>268435456</v>
    <v>1</v>
    <v>Powered by Refinitiv</v>
    <v>0</v>
    <v>BIRLA CORPORATION LIMITED (XNSE:BIRLACORPN)</v>
    <v>2</v>
    <v>3</v>
    <v>Finance</v>
    <v>4</v>
    <v>1650</v>
    <v>701.1</v>
    <v>1.2675000000000001</v>
    <v>-101.9</v>
    <v>-6.9599000000000008E-2</v>
    <v>INR</v>
    <v>Birla Corporation Limited is a holding company. The Company offers products ranging from cement to jute goods, polyvinyl chloride (PVC) floor covering, as well as auto trims and steel castings. Its segments include Cement, Jute and Others. Its Cement Division manufactures a range of cement, such as Ordinary Portland Cement (OPC), 43 &amp; 53 grades, Portland Pozzolana Cement (PPC), Fly Ash-based PPC, Low Alkali Portland Cement, Portland Slag Cement, Low Heat Cement and Sulfate Resistant Cement. Its cement is marketed under the brand names of Birla Cement SAMRAT, Birla Cement KHAJURAHO, Birla Cement CHETAK and Birla Premium Cement. Its Jute Division manufactures over 120 tons of a range of jute products. Its Vinoleum Division has a production capacity of approximately 48.60 lakh square meters of Cushion Vinyl flooring, PVC Coated Wallpaper, Coated Fabric and Cellular Plastic Sheet. Its Auto Trim Division manufactures automotive interiors, such as door trims, parcel shelf and pillar trims.</v>
    <v>7212</v>
    <v>National Stock Exchange of India</v>
    <v>XNSE</v>
    <v>XNSE</v>
    <v>1, Shakespeare Sarani (2nd Floor), KOLKATA, WEST BENGAL, 700071 IN</v>
    <v>1465</v>
    <v>Construction Materials</v>
    <v>Stock</v>
    <v>44585.469953703701</v>
    <v>831</v>
    <v>1354.3</v>
    <v>112743500000</v>
    <v>BIRLA CORPORATION LIMITED</v>
    <v>BIRLA CORPORATION LIMITED</v>
    <v>1464.1</v>
    <v>18.04</v>
    <v>1464.1</v>
    <v>1362.2</v>
    <v>77005350</v>
    <v>BIRLACORPN</v>
    <v>BIRLA CORPORATION LIMITED (XNSE:BIRLACORPN)</v>
    <v>138444</v>
    <v>1919</v>
  </rv>
  <rv s="2">
    <v>832</v>
  </rv>
  <rv s="0">
    <v>https://www.bing.com/financeapi/forcetrigger?t=ahh8c7&amp;q=XNSE%3aBIRLAMONEY&amp;form=skydnc</v>
    <v>Learn more on Bing</v>
  </rv>
  <rv s="1">
    <v>en-US</v>
    <v>ahh8c7</v>
    <v>268435456</v>
    <v>1</v>
    <v>Powered by Refinitiv</v>
    <v>0</v>
    <v>ADITYA BIRLA MONEY LIMITED (XNSE:BIRLAMONEY)</v>
    <v>2</v>
    <v>3</v>
    <v>Finance</v>
    <v>4</v>
    <v>88.8</v>
    <v>39.200000000000003</v>
    <v>1.7255</v>
    <v>-3.9</v>
    <v>-5.7018000000000006E-2</v>
    <v>INR</v>
    <v>Aditya Birla Money Limited is engaged in the business of broking and related activities. The Company's business is to provide brokerage services and portfolio management services (PMS) to its clients in the capital markets within India. The Company is a broking and distribution player, which offers equity and derivative trading through National Stock Exchange of India Limited (NSE) and Bombay Stock Exchange (BSE) and currency derivative on Metropolitan Stock Exchange of India Ltd. (MSEI). The Company provides commodity trading on Multi Commodity Exchange of India Ltd. (MCX) and National Commodity &amp; Derivates Exchange Limited (NCDEX) through its subsidiary company. The Company offers various solutions, which include wealth management, corporate and treasury services, real estate advisory and online money management. The Company's subsidiary is Aditya Birla Commodities Broking Limited (ABCBL), which is engaged in the business of commodity broking.</v>
    <v>587</v>
    <v>National Stock Exchange of India</v>
    <v>XNSE</v>
    <v>XNSE</v>
    <v>Sai Sagar, 2nd &amp; 3rd Floor, Plot No.M-7, Thiru-Vi-Ka (SIDCO), Industrial Estate, Guindy,, CHENNAI, TAMIL NADU, 600032 IN</v>
    <v>68.55</v>
    <v>Investment Banking &amp; Investment Services</v>
    <v>Stock</v>
    <v>44585.469953703701</v>
    <v>834</v>
    <v>63</v>
    <v>3965490000</v>
    <v>ADITYA BIRLA MONEY LIMITED</v>
    <v>ADITYA BIRLA MONEY LIMITED</v>
    <v>68.400000000000006</v>
    <v>17.34</v>
    <v>68.400000000000006</v>
    <v>64.5</v>
    <v>57975000</v>
    <v>BIRLAMONEY</v>
    <v>ADITYA BIRLA MONEY LIMITED (XNSE:BIRLAMONEY)</v>
    <v>185766</v>
    <v>1995</v>
  </rv>
  <rv s="2">
    <v>835</v>
  </rv>
  <rv s="0">
    <v>https://www.bing.com/financeapi/forcetrigger?t=btozlh&amp;q=XNSE%3aBIRLATYRE&amp;form=skydnc</v>
    <v>Learn more on Bing</v>
  </rv>
  <rv s="5">
    <v>en-US</v>
    <v>btozlh</v>
    <v>268435456</v>
    <v>1</v>
    <v>Powered by Refinitiv</v>
    <v>9</v>
    <v>BIRLA TYRES LIMITED (XNSE:BIRLATYRE)</v>
    <v>2</v>
    <v>10</v>
    <v>Finance</v>
    <v>4</v>
    <v>33.6</v>
    <v>21</v>
    <v>-1.75</v>
    <v>-6.5298999999999996E-2</v>
    <v>INR</v>
    <v>Birla Tyres Ltd is an India-based tire manufacturing company. The Company is primarily engaged in manufacturing tires for various automobiles, such as motorcycles, commercial vehicles, farm vehicles and for other heavy machineries. The Company manufactures tires for two wheelers, three wheelers, small and light commercial vehicles, trucks, buses, and also for heavy mining machineries. The Company’s offered products include Ultra Drive Platina, Ultra Miler Platina, Farm Haul Platina, Kalapatthar, Roadmaxx, BT CityMaxx and BT Sportmaxx.</v>
    <v>1706</v>
    <v>National Stock Exchange of India</v>
    <v>XNSE</v>
    <v>XNSE</v>
    <v>Birla Building, 7th Floor, 9/1 R.N. Mukherjee Road, KOLKATA, WEST BENGAL, 700001 IN</v>
    <v>26.9</v>
    <v>Automobiles &amp; Auto Parts</v>
    <v>Stock</v>
    <v>44585.469953703701</v>
    <v>837</v>
    <v>24.25</v>
    <v>3821414000</v>
    <v>BIRLA TYRES LIMITED</v>
    <v>BIRLA TYRES LIMITED</v>
    <v>26.8</v>
    <v>0</v>
    <v>26.8</v>
    <v>25.05</v>
    <v>142590100</v>
    <v>BIRLATYRE</v>
    <v>BIRLA TYRES LIMITED (XNSE:BIRLATYRE)</v>
    <v>1132398</v>
    <v>2018</v>
  </rv>
  <rv s="2">
    <v>838</v>
  </rv>
  <rv s="0">
    <v>https://www.bing.com/financeapi/forcetrigger?t=axd89c&amp;q=XNSE%3aBKMINDST&amp;form=skydnc</v>
    <v>Learn more on Bing</v>
  </rv>
  <rv s="3">
    <v>en-US</v>
    <v>axd89c</v>
    <v>268435456</v>
    <v>1</v>
    <v>Powered by Refinitiv</v>
    <v>5</v>
    <v>BKM INDUSTRIES LIMITED (XNSE:BKMINDST)</v>
    <v>2</v>
    <v>6</v>
    <v>Finance</v>
    <v>4</v>
    <v>4.7</v>
    <v>0.8</v>
    <v>2.1496</v>
    <v>-0.2</v>
    <v>-4.8780000000000004E-2</v>
    <v>INR</v>
    <v>BKM Industries Limited, formerly Manaksia Industries Limited, is an India-based holding company. The Company is engaged in the business of metal packaging products and aluminum semi rigid containers. The Company's metal packaging products include Roll on Pilfer Proof (ROPP) closures for liquor and pharmaceutical sectors, and Crown Closures for beer and carbonated soft drink sectors. Other products of the Company are aluminum semi-rigid containers and table foil, printed metal sheets, printing inks, adhesives, lacquers and varnishes, plastic closures for carbonated soft drinks and mineral water sectors, and corrugated boxes made of cardboard. Under ROPP closures, the Company offers plain printed caps, top embossed caps, side embossed chamfered caps and deep drawn caps, among others. Its aluminum foil containers include round and oval containers, and industrial foil rolls. It has crown closure manufacturing units in Hyderabad and Silvasa in India.</v>
    <v>National Stock Exchange of India</v>
    <v>XNSE</v>
    <v>XNSE</v>
    <v>Bikaner Building, 3rd Floor, 8/1, Lal Bazar Street, KOLKATA, WEST BENGAL, 700001 IN</v>
    <v>3.9</v>
    <v>Containers &amp; Packaging</v>
    <v>Stock</v>
    <v>44585.469953703701</v>
    <v>840</v>
    <v>3.9</v>
    <v>268689600</v>
    <v>BKM INDUSTRIES LIMITED</v>
    <v>BKM INDUSTRIES LIMITED</v>
    <v>3.9</v>
    <v>0</v>
    <v>4.0999999999999996</v>
    <v>3.9</v>
    <v>65534050</v>
    <v>BKMINDST</v>
    <v>BKM INDUSTRIES LIMITED (XNSE:BKMINDST)</v>
    <v>48622</v>
    <v>2011</v>
  </rv>
  <rv s="2">
    <v>841</v>
  </rv>
  <rv s="0">
    <v>https://www.bing.com/financeapi/forcetrigger?t=ahh8f2&amp;q=XNSE%3aBLBLIMITED&amp;form=skydnc</v>
    <v>Learn more on Bing</v>
  </rv>
  <rv s="3">
    <v>en-US</v>
    <v>ahh8f2</v>
    <v>268435456</v>
    <v>1</v>
    <v>Powered by Refinitiv</v>
    <v>5</v>
    <v>BLB LIMITED (XNSE:BLBLIMITED)</v>
    <v>2</v>
    <v>6</v>
    <v>Finance</v>
    <v>4</v>
    <v>31.95</v>
    <v>4.8</v>
    <v>0.76890000000000003</v>
    <v>-1.1499999999999999</v>
    <v>-0.05</v>
    <v>INR</v>
    <v>BLB Limited is an India-based securities brokerage services company. The Company is primarily engaged in dealing in shares, securities and derivatives. The Company is trying to re-position itself in the jobbing and arbitrage segment. The Company has five wholly owned subsidiaries: BLB Commodities Limited, BLB Global Business Limited, Sri Sharadamba Properties Limited, Sri Chaturbhuj Properties Limited and Caprise Commodities Limited. BLB Commodities Limited, BLB Global Business Limited and Caprise Commodities Limited are engaged in commodities trading. Sri Sharadamba Properties Limited and Sri Chaturbhuj Properties Limited are real estate companies.</v>
    <v>National Stock Exchange of India</v>
    <v>XNSE</v>
    <v>XNSE</v>
    <v>H.No. 4760-61/23,, Ansari Road, Darya Ganj, NEW DELHI, DELHI, 110002 IN</v>
    <v>23.8</v>
    <v>Investment Banking &amp; Investment Services</v>
    <v>Stock</v>
    <v>44585.469953703701</v>
    <v>843</v>
    <v>21.85</v>
    <v>1215901000</v>
    <v>BLB LIMITED</v>
    <v>BLB LIMITED</v>
    <v>22.05</v>
    <v>21.34</v>
    <v>23</v>
    <v>21.85</v>
    <v>52865260</v>
    <v>BLBLIMITED</v>
    <v>BLB LIMITED (XNSE:BLBLIMITED)</v>
    <v>34584</v>
    <v>1981</v>
  </rv>
  <rv s="2">
    <v>844</v>
  </rv>
  <rv s="0">
    <v>https://www.bing.com/financeapi/forcetrigger?t=ahh8hw&amp;q=XNSE%3aBLISSGVS&amp;form=skydnc</v>
    <v>Learn more on Bing</v>
  </rv>
  <rv s="1">
    <v>en-US</v>
    <v>ahh8hw</v>
    <v>268435456</v>
    <v>1</v>
    <v>Powered by Refinitiv</v>
    <v>0</v>
    <v>BLISS GVS PHARMA LIMITED (XNSE:BLISSGVS)</v>
    <v>2</v>
    <v>3</v>
    <v>Finance</v>
    <v>4</v>
    <v>209.4</v>
    <v>91.65</v>
    <v>0.5635</v>
    <v>-3.2</v>
    <v>-3.2322999999999998E-2</v>
    <v>INR</v>
    <v>Bliss GVS Pharma Limited is engaged in developing, manufacturing and marketing pharmaceutical formulations. The Company offers a range of suppositories and pessaries catering to various therapeutic segments. The Company's suppositories products include Anti-Malarial, Anti-Haemorrhoidal, Anti-Spasmodic, Laxatives, Anti-Inflammatory, Anti-Emetic and Anti-Pyretic. The Company's pessaries products include Anti-Fungal, Anti-Bacterial, Contraceptive and Lubricants. The Company's Pharma products include Tablets, Capsules, Dry powder for injection, Injection, Syrups, Eye/Ear Drops, Nasal Solution, Soft Gelatin Capsules, Lotions, Sachets and Transdermal Patches. Its Other Healthcare products include Lozenges, Nasal Inhaler, Solution, Soap, Vaginal Wash, Powder, Shampoo, Spray, Balm, Roll On, Petroleum Jelly and Cream. Its suppositories are offered under various brands, such as ANOMEX, ANOMEX DS, COMIT 50, MEFINOL, MELANEZ, TYRIDOL, VIGOTAMIN, CONLAX 5/10, GMETH - 50/100 and GV-SOFT.</v>
    <v>683</v>
    <v>National Stock Exchange of India</v>
    <v>XNSE</v>
    <v>XNSE</v>
    <v>102, Hyde Park, Saki-vihar Road, Andheri-East, MUMBAI, MAHARASHTRA, 400072 IN</v>
    <v>99.85</v>
    <v>Pharmaceuticals</v>
    <v>Stock</v>
    <v>44585.469953703701</v>
    <v>846</v>
    <v>95</v>
    <v>10264110000</v>
    <v>BLISS GVS PHARMA LIMITED</v>
    <v>BLISS GVS PHARMA LIMITED</v>
    <v>99.05</v>
    <v>13.22</v>
    <v>99</v>
    <v>95.8</v>
    <v>103677900</v>
    <v>BLISSGVS</v>
    <v>BLISS GVS PHARMA LIMITED (XNSE:BLISSGVS)</v>
    <v>330883</v>
    <v>1984</v>
  </rv>
  <rv s="2">
    <v>847</v>
  </rv>
  <rv s="0">
    <v>https://www.bing.com/financeapi/forcetrigger?t=ahh8kr&amp;q=XNSE%3aBLKASHYAP&amp;form=skydnc</v>
    <v>Learn more on Bing</v>
  </rv>
  <rv s="1">
    <v>en-US</v>
    <v>ahh8kr</v>
    <v>268435456</v>
    <v>1</v>
    <v>Powered by Refinitiv</v>
    <v>0</v>
    <v>B L KASHYAP AND SONS LIMITED (XNSE:BLKASHYAP)</v>
    <v>2</v>
    <v>3</v>
    <v>Finance</v>
    <v>4</v>
    <v>33</v>
    <v>9</v>
    <v>1.6484000000000001</v>
    <v>-1.5</v>
    <v>-4.9916999999999996E-2</v>
    <v>INR</v>
    <v>B.L. Kashyap and Sons Limited is an India-based construction company. The Company is engaged in civil contracts business. The Company operates a hotel in Mussourrie and also trades in residential flats. Its service portfolio extends across the construction of factories and manufacturing facilities, information technology (IT) campuses, commercial and residential complexes, malls and hotels. Its projects include Biocon research and manufacturing facility, Bangalore; Britannia biscuit plant, Rudrapur, Uttaranchal; Mantri Elite, Bangalore; Mantri Residency, Bangalore; Adobe Systems office complex, Noida; Majorda Beach Resort, Goa; India International School, Bangalore; Stone Hill International School at Bangalore; Royal Meenakshi Mall at Bangalore, and Jaipur Golden Hospital, New Delhi. It undertakes turnkey construction of various industrial facilities, such as automotive plants, biotechnology plants, food production facilities and newspaper printing facilities, among others.</v>
    <v>962</v>
    <v>National Stock Exchange of India</v>
    <v>XNSE</v>
    <v>XNSE</v>
    <v>B-1 Extn./E-23, Mohan Co- operative, Industrial Estate, Mathura Road,, NEW DELHI, DELHI, 110044 IN</v>
    <v>30.65</v>
    <v>Construction &amp; Engineering</v>
    <v>Stock</v>
    <v>44585.469953703701</v>
    <v>849</v>
    <v>28.55</v>
    <v>6774472000</v>
    <v>B L KASHYAP AND SONS LIMITED</v>
    <v>B L KASHYAP AND SONS LIMITED</v>
    <v>30.1</v>
    <v>0</v>
    <v>30.05</v>
    <v>28.55</v>
    <v>225440000</v>
    <v>BLKASHYAP</v>
    <v>B L KASHYAP AND SONS LIMITED (XNSE:BLKASHYAP)</v>
    <v>289019</v>
    <v>1989</v>
  </rv>
  <rv s="2">
    <v>850</v>
  </rv>
  <rv s="0">
    <v>https://www.bing.com/financeapi/forcetrigger?t=ahh8nm&amp;q=XNSE%3aBLS&amp;form=skydnc</v>
    <v>Learn more on Bing</v>
  </rv>
  <rv s="1">
    <v>en-US</v>
    <v>ahh8nm</v>
    <v>268435456</v>
    <v>1</v>
    <v>Powered by Refinitiv</v>
    <v>0</v>
    <v>BLS INTERNATIONAL SERVICES LIMITED (XNSE:BLS)</v>
    <v>2</v>
    <v>3</v>
    <v>Finance</v>
    <v>4</v>
    <v>309</v>
    <v>83</v>
    <v>1.9422999999999999</v>
    <v>-10.9</v>
    <v>-4.9783000000000001E-2</v>
    <v>INR</v>
    <v>BLS International Services Limited is an India-based company, which provides outsourcing of visa, passport and attestation services to the client governments across the world. The Company offers visa and passport, and consular services in countries, such as Austria, China, Hong Kong, Malaysia, Norway, Philippines, Poland, Lithuania, South Africa, Spain, Canada, Oman, Russia, Singapore and the United Arab Emirates (UAE). The Company also offers visa and passport, and consular services in Kenya, India, Azerbaijan and Bangladesh. Its e-governance services include Punjab State e-Governance Services. Its tour and travels include personalize tour and travel offerings to the queries coming through the Portal; Get Dubai designed for Dubai visits, and Web portal. It focuses on Joint Visa Application Centers at Schengen (specific European) countries. Its value-added services include photocopy, photographs, short message service (SMS) alerts, e-mail and printing service.</v>
    <v>15000</v>
    <v>National Stock Exchange of India</v>
    <v>XNSE</v>
    <v>XNSE</v>
    <v>912, Indra Prakash Building,, 21 Barakhamba Road,, NEW DELHI, DELHI, 110001 IN</v>
    <v>221.95</v>
    <v>Software &amp; IT Services</v>
    <v>Stock</v>
    <v>44585.469953703701</v>
    <v>852</v>
    <v>208.05</v>
    <v>22431430000</v>
    <v>BLS INTERNATIONAL SERVICES LIMITED</v>
    <v>BLS INTERNATIONAL SERVICES LIMITED</v>
    <v>218.95</v>
    <v>26.7</v>
    <v>218.95</v>
    <v>208.05</v>
    <v>102450000</v>
    <v>BLS</v>
    <v>BLS INTERNATIONAL SERVICES LIMITED (XNSE:BLS)</v>
    <v>66181</v>
    <v>1983</v>
  </rv>
  <rv s="2">
    <v>853</v>
  </rv>
  <rv s="0">
    <v>https://www.bing.com/financeapi/forcetrigger?t=ahh8z2&amp;q=XNSE%3aBLUEDART&amp;form=skydnc</v>
    <v>Learn more on Bing</v>
  </rv>
  <rv s="1">
    <v>en-US</v>
    <v>ahh8z2</v>
    <v>268435456</v>
    <v>1</v>
    <v>Powered by Refinitiv</v>
    <v>0</v>
    <v>BLUE DART EXPRESS LIMITED (XNSE:BLUEDART)</v>
    <v>2</v>
    <v>3</v>
    <v>Finance</v>
    <v>4</v>
    <v>7500</v>
    <v>3820.05</v>
    <v>0.73699999999999999</v>
    <v>-227.55</v>
    <v>-3.2593000000000004E-2</v>
    <v>INR</v>
    <v>Blue Dart Express Ltd. is engaged in the business of integrated air and ground transportation and distribution of time sensitive packages to various destinations, primarily within India. The Company provides courier and express services. The Company's technology-based business offerings include InternetDart, ShopTrack, PackTrack, MobileDart, ShipDart and ImageDart. The Company's services include Domestic Priority, Dart Apex, Dart Surfaceline, Temparature Control Logistics (TCL), Airport-to-Airport, International Services, Charters, Interline, Smart Box, Express Pallet and Regional Services. The Company offers delivery of consignments to approximately 34,680 locations in India and serves approximately 220 countries and territories across the world. The Company's subsidiaries include Concorde Air Logistics Limited and Blue Dart Aviation Limited.</v>
    <v>12095</v>
    <v>National Stock Exchange of India</v>
    <v>XNSE</v>
    <v>XNSE</v>
    <v>Blue Dart Centre, Sahar Airport Road, Andheri (East), MUMBAI, MAHARASHTRA, 400099 IN</v>
    <v>7014.75</v>
    <v>Freight &amp; Logistics Services</v>
    <v>Stock</v>
    <v>44585.469953703701</v>
    <v>855</v>
    <v>6656</v>
    <v>165660100000</v>
    <v>BLUE DART EXPRESS LIMITED</v>
    <v>BLUE DART EXPRESS LIMITED</v>
    <v>6981.65</v>
    <v>53.96</v>
    <v>6981.65</v>
    <v>6754.1</v>
    <v>23727930</v>
    <v>BLUEDART</v>
    <v>BLUE DART EXPRESS LIMITED (XNSE:BLUEDART)</v>
    <v>23291</v>
    <v>1991</v>
  </rv>
  <rv s="2">
    <v>856</v>
  </rv>
  <rv s="0">
    <v>https://www.bing.com/financeapi/forcetrigger?t=ahh92w&amp;q=XNSE%3aBLUESTARCO&amp;form=skydnc</v>
    <v>Learn more on Bing</v>
  </rv>
  <rv s="1">
    <v>en-US</v>
    <v>ahh92w</v>
    <v>268435456</v>
    <v>1</v>
    <v>Powered by Refinitiv</v>
    <v>0</v>
    <v>BLUE STAR LIMITED (XNSE:BLUESTARCO)</v>
    <v>2</v>
    <v>3</v>
    <v>Finance</v>
    <v>4</v>
    <v>1091.5</v>
    <v>702</v>
    <v>1.3299000000000001</v>
    <v>-63.35</v>
    <v>-6.3929E-2</v>
    <v>INR</v>
    <v>Blue Star Limited is an air-conditioning and commercial refrigeration company. The Company conducts various activities, such as electrical, plumbing and fire-fighting services. Its segments include Electro-Mechanical Projects and Packaged Air Conditioning Systems, and Unitary Products. The Electro-Mechanical Projects and Packaged Air-Conditioning Systems segment includes central air-conditioning projects, electrical contracting business and packaged air-conditioning businesses, including manufacturing and after sales service. The Unitary Products segment includes cooling appliances, cold storage products, including manufacturing and after sales service. The Company's products include central air conditioning, room air conditioners and speciality cooling products. Its other businesses include marketing and maintenance of imported professional electronic equipment and services, as well as industrial products and systems, which is handled by Blue Star Engineering &amp; Electronics.</v>
    <v>2421</v>
    <v>National Stock Exchange of India</v>
    <v>XNSE</v>
    <v>XNSE</v>
    <v>Kasturi Buildings, Mohan T Advani Chowk, Jamshedji Tata Road, MUMBAI, MAHARASHTRA, 400020 IN</v>
    <v>995.95</v>
    <v>Machinery, Equipment &amp; Components</v>
    <v>Stock</v>
    <v>44585.469953703701</v>
    <v>858</v>
    <v>915</v>
    <v>95442250000</v>
    <v>BLUE STAR LIMITED</v>
    <v>BLUE STAR LIMITED</v>
    <v>990.95</v>
    <v>64.040000000000006</v>
    <v>990.95</v>
    <v>927.6</v>
    <v>96313890</v>
    <v>BLUESTARCO</v>
    <v>BLUE STAR LIMITED (XNSE:BLUESTARCO)</v>
    <v>55733</v>
    <v>1949</v>
  </rv>
  <rv s="2">
    <v>859</v>
  </rv>
  <rv s="0">
    <v>https://www.bing.com/financeapi/forcetrigger?t=ahh95r&amp;q=XNSE%3aBODALCHEM&amp;form=skydnc</v>
    <v>Learn more on Bing</v>
  </rv>
  <rv s="1">
    <v>en-US</v>
    <v>ahh95r</v>
    <v>268435456</v>
    <v>1</v>
    <v>Powered by Refinitiv</v>
    <v>0</v>
    <v>BODAL CHEMICALS LIMITED (XNSE:BODALCHEM)</v>
    <v>2</v>
    <v>3</v>
    <v>Finance</v>
    <v>4</v>
    <v>149.94999999999999</v>
    <v>66.8</v>
    <v>1.5973999999999999</v>
    <v>-8.3000000000000007</v>
    <v>-7.1153000000000008E-2</v>
    <v>INR</v>
    <v>Bodal Chemicals Limited is an India-based holding company. The Company, through its subsidiaries, is engaged in manufacturing of dyestuffs, dyes intermediates and basic chemicals. Its geographic segments include domestic operations and external operations. The Company produces a range of chemicals, which are used as raw materials for dye intermediates and dyestuff. Its products include Vinyl Sulphone Ester, H Acid, F C Acid, DASA, Gama Acid, 6 Nitro, Acid Black 210, Reactive Black BL/GR, Reactive Black B, Reactive Black 5, Acid Black 194, Sulphuric Acid, Oleum, Sulphur Trioxide and Chlorosulphonic Acid. It manufactures over 20 varieties of dye intermediates and over 150 variants in dyestuff, which are used as raw materials in textile, leather, paper and other dye consuming industries. The Company's manufacturing plants are located in Vatva, Ahmedabad; Bharuch, Gujarat, and Vadodara, Gujarat. The Company exports its products to China, Korea, Thailand, Taiwan, Japan and Europe.</v>
    <v>1751</v>
    <v>National Stock Exchange of India</v>
    <v>XNSE</v>
    <v>XNSE</v>
    <v>Plot No. 123-124, Phase - I, G.I.D.C., Vatva, AHMEDABAD, GUJARAT, 382445 IN</v>
    <v>116.8</v>
    <v>Chemicals</v>
    <v>Stock</v>
    <v>44585.469953703701</v>
    <v>861</v>
    <v>107.3</v>
    <v>14287490000</v>
    <v>BODAL CHEMICALS LIMITED</v>
    <v>BODAL CHEMICALS LIMITED</v>
    <v>116</v>
    <v>13.57</v>
    <v>116.65</v>
    <v>108.35</v>
    <v>122481700</v>
    <v>BODALCHEM</v>
    <v>BODAL CHEMICALS LIMITED (XNSE:BODALCHEM)</v>
    <v>616639</v>
    <v>1986</v>
  </rv>
  <rv s="2">
    <v>862</v>
  </rv>
  <rv s="0">
    <v>https://www.bing.com/financeapi/forcetrigger?t=ahh9bh&amp;q=XNSE%3aBOMDYEING&amp;form=skydnc</v>
    <v>Learn more on Bing</v>
  </rv>
  <rv s="1">
    <v>en-US</v>
    <v>ahh9bh</v>
    <v>268435456</v>
    <v>1</v>
    <v>Powered by Refinitiv</v>
    <v>0</v>
    <v>BOMBAY DYEING AND MFG. CO. LTD. (XNSE:BOMDYEING)</v>
    <v>2</v>
    <v>3</v>
    <v>Finance</v>
    <v>4</v>
    <v>121.25</v>
    <v>64.150000000000006</v>
    <v>1.4903</v>
    <v>-8.8000000000000007</v>
    <v>-8.0475999999999992E-2</v>
    <v>INR</v>
    <v>The Bombay Dyeing and Manufacturing Company Limited is a holding company engaged primarily in the business of real estate development, polyester staple fibre and retail. The Company’s segments include Real Estate, Polyester and Retail/Textile. The Company is involved in transforming and redefining the Mumbai skyline with its developments. The Company’s developments include, Island City Centre (ICC) located at Dadar and Wadia International Centre (WIC) at Worli. The Company is engaged in manufacturing of virgin polyester staple fibre and textile grade polyester (PET) Chips with Next Generation Staple Spinning System (NGSSS) technology from Invista Polyester Technologies and Chemtex International Inc.</v>
    <v>503</v>
    <v>National Stock Exchange of India</v>
    <v>XNSE</v>
    <v>XNSE</v>
    <v>Neville House,, J.N. Heredia Marg,, Ballard Estate,, MUMBAI, MAHARASHTRA, 400038 IN</v>
    <v>110.7</v>
    <v>Textiles &amp; Apparel</v>
    <v>Stock</v>
    <v>44585.469953703701</v>
    <v>864</v>
    <v>99.05</v>
    <v>22584590000</v>
    <v>BOMBAY DYEING AND MFG. CO. LTD.</v>
    <v>BOMBAY DYEING AND MFG. CO. LTD.</v>
    <v>109.45</v>
    <v>0</v>
    <v>109.35</v>
    <v>100.55</v>
    <v>206534900</v>
    <v>BOMDYEING</v>
    <v>BOMBAY DYEING AND MFG. CO. LTD. (XNSE:BOMDYEING)</v>
    <v>4359133</v>
    <v>1879</v>
  </rv>
  <rv s="2">
    <v>865</v>
  </rv>
  <rv s="0">
    <v>https://www.bing.com/financeapi/forcetrigger?t=bv8gur&amp;q=XNSE%3aBOROLTD&amp;form=skydnc</v>
    <v>Learn more on Bing</v>
  </rv>
  <rv s="5">
    <v>en-US</v>
    <v>bv8gur</v>
    <v>268435456</v>
    <v>1</v>
    <v>Powered by Refinitiv</v>
    <v>9</v>
    <v>BOROSIL LIMITED (XNSE:BOROLTD)</v>
    <v>2</v>
    <v>10</v>
    <v>Finance</v>
    <v>4</v>
    <v>498.7</v>
    <v>158</v>
    <v>-18.45</v>
    <v>-4.9958999999999996E-2</v>
    <v>INR</v>
    <v>Borosil Limited is an India-based company, which is engaged in the business of manufacturing and marketing of opal glassware. The Company’s segments include consumer products division, and scientific and industrial products. The consumer products division provides microwaveable kitchenware and vision glassware, storage products, domestic appliances and opal ware. The Company’s scientific and industrial products offers laboratory glassware, laboratory instrumentation and primary pharma packaging. The Company’s scientific and industrial products serves companies in pharma, biotechnology, microbiology, food and soil testing and educational institutions.</v>
    <v>713</v>
    <v>National Stock Exchange of India</v>
    <v>XNSE</v>
    <v>XNSE</v>
    <v>1101,11th Floor, Crescenzo, G-Block, Plot No C-38, Opp. MCA Club,Bandra, Kurla Complex, Bandra (East), MUMBAI, MAHARASHTRA, 400051 IN</v>
    <v>374.5</v>
    <v>Household Goods</v>
    <v>Stock</v>
    <v>44585.469953703701</v>
    <v>867</v>
    <v>350.85</v>
    <v>42157320000</v>
    <v>BOROSIL LIMITED</v>
    <v>BOROSIL LIMITED</v>
    <v>369</v>
    <v>64.97</v>
    <v>369.3</v>
    <v>350.85</v>
    <v>114154700</v>
    <v>BOROLTD</v>
    <v>BOROSIL LIMITED (XNSE:BOROLTD)</v>
    <v>51028</v>
    <v>2010</v>
  </rv>
  <rv s="2">
    <v>868</v>
  </rv>
  <rv s="0">
    <v>https://www.bing.com/financeapi/forcetrigger?t=b13w8m&amp;q=XNSE%3aBORORENEW&amp;form=skydnc</v>
    <v>Learn more on Bing</v>
  </rv>
  <rv s="1">
    <v>en-US</v>
    <v>b13w8m</v>
    <v>268435456</v>
    <v>1</v>
    <v>Powered by Refinitiv</v>
    <v>0</v>
    <v>BOROSIL RENEWABLES LIMITED (XNSE:BORORENEW)</v>
    <v>2</v>
    <v>3</v>
    <v>Finance</v>
    <v>4</v>
    <v>747.9</v>
    <v>213.25</v>
    <v>2.4811000000000001</v>
    <v>-30.65</v>
    <v>-4.7830999999999999E-2</v>
    <v>INR</v>
    <v>Borosil Renewables Ltd, formerly Borosil Glass Works Limited, is an India-based company. The Company is engaged in manufacturing patterned glass and low iron solar glass for application in photovoltaic (PV) panels, flat plate collectors and green houses. The Company provides fully tempered solar glass, with iron content. Its products include Selene and Shakti. Selene is an anti-glare solar glass for PV installations near airports. Shakti provides a matt-matt finish to solar glass.</v>
    <v>486</v>
    <v>National Stock Exchange of India</v>
    <v>XNSE</v>
    <v>XNSE</v>
    <v>1101 Cresenzo, G-Block,, Opp,MCA Club Bandra Kurla Complex,, Bandra East,, MUMBAI, MAHARASHTRA, 400051 IN</v>
    <v>649</v>
    <v>Chemicals</v>
    <v>Stock</v>
    <v>44585.469953703701</v>
    <v>870</v>
    <v>608.79999999999995</v>
    <v>83483600000</v>
    <v>BOROSIL RENEWABLES LIMITED</v>
    <v>BOROSIL RENEWABLES LIMITED</v>
    <v>638</v>
    <v>54.57</v>
    <v>640.79999999999995</v>
    <v>610.15</v>
    <v>130280300</v>
    <v>BORORENEW</v>
    <v>BOROSIL RENEWABLES LIMITED (XNSE:BORORENEW)</v>
    <v>529923</v>
    <v>1962</v>
  </rv>
  <rv s="2">
    <v>871</v>
  </rv>
  <rv s="0">
    <v>https://www.bing.com/financeapi/forcetrigger?t=ahh9ec&amp;q=XNSE%3aBOSCHLTD&amp;form=skydnc</v>
    <v>Learn more on Bing</v>
  </rv>
  <rv s="1">
    <v>en-US</v>
    <v>ahh9ec</v>
    <v>268435456</v>
    <v>1</v>
    <v>Powered by Refinitiv</v>
    <v>0</v>
    <v>Bosch Limited (XNSE:BOSCHLTD)</v>
    <v>2</v>
    <v>3</v>
    <v>Finance</v>
    <v>4</v>
    <v>19250</v>
    <v>13225</v>
    <v>0.83340000000000003</v>
    <v>-411</v>
    <v>-2.4952999999999999E-2</v>
    <v>INR</v>
    <v>Bosch Limited is a holding company. The Company operates in the manufacturing and trading of automotive products. Its segments include Automotive Products and others. The Company offers products, including fuel injection equipment and components; injectors, nozzles and nozzle holders, and starter motors and generators. The Company has presence across automotive technology, industrial technology, consumer goods and energy and building technology. It manufactures and trades in products, such as diesel and gasoline fuel injection systems, automotive aftermarket products, starters and generators, industrial equipment, packaging machines, electrical power tools, security systems, and industrial and consumer energy products and solutions. The Company's manufacturing facilities are located in Bengaluru, Nashik, Naganathapura, Jaipur, Goa, Gangaikondan, Chennai and Bidadi. The Company's subsidiary is MICO Trading Private Limited.</v>
    <v>6276</v>
    <v>National Stock Exchange of India</v>
    <v>XNSE</v>
    <v>XNSE</v>
    <v>Post Box No. 3000, Hosur Road,, Adugodi, BANGALORE, KARNATAKA, 560030 IN</v>
    <v>16528.650000000001</v>
    <v>Automobiles &amp; Auto Parts</v>
    <v>Stock</v>
    <v>44585.469953703701</v>
    <v>873</v>
    <v>15801.3</v>
    <v>485782400000</v>
    <v>Bosch Limited</v>
    <v>Bosch Limited</v>
    <v>16470.75</v>
    <v>37.369999999999997</v>
    <v>16470.75</v>
    <v>16059.75</v>
    <v>29493640</v>
    <v>BOSCHLTD</v>
    <v>Bosch Limited (XNSE:BOSCHLTD)</v>
    <v>40889</v>
    <v>1951</v>
  </rv>
  <rv s="2">
    <v>874</v>
  </rv>
  <rv s="0">
    <v>https://www.bing.com/financeapi/forcetrigger?t=ahh9h7&amp;q=XNSE%3aBPCL&amp;form=skydnc</v>
    <v>Learn more on Bing</v>
  </rv>
  <rv s="1">
    <v>en-US</v>
    <v>ahh9h7</v>
    <v>268435456</v>
    <v>1</v>
    <v>Powered by Refinitiv</v>
    <v>0</v>
    <v>BHARAT PETROLEUM CORPORATION LIMITED (XNSE:BPCL)</v>
    <v>2</v>
    <v>3</v>
    <v>Finance</v>
    <v>4</v>
    <v>470</v>
    <v>349.38</v>
    <v>1.2270000000000001</v>
    <v>-8.6</v>
    <v>-2.2530999999999999E-2</v>
    <v>INR</v>
    <v>Bharat Petroleum Corporation Limited is engaged in offering motor spirit (MS), high speed diesel (HSD) and liquefied petroleum gas (LPG). The Company is engaged in the business of refining of crude oil and marketing of petroleum products. It operates through two segments: Downstream petroleum, and Exploration and Production of Hydrocarbons (E&amp;P). The Downstream petroleum segment includes refining and marketing of petroleum products. It is engaged in the production of liquid and gaseous fuels, illuminating oils, lubricating oils or greases or other products from crude petroleum or bituminous minerals. The Company also manufactures other petroleum products, including petroleum bitumen and other residues of petroleum oils or of oils obtained from bituminous minerals. It has refineries at Mumbai and Kochi, LPG bottling plants and lube blending plants. Its marketing infrastructure includes network of installations, depots, retail outlets, aviation service stations and LPG distributors.</v>
    <v>9251</v>
    <v>National Stock Exchange of India</v>
    <v>XNSE</v>
    <v>XNSE</v>
    <v>Bharath Bhavan, Belosd, Po.Box No.688, NAGPUR, MAHARASHTRA IN</v>
    <v>383.85</v>
    <v>Oil &amp; Gas</v>
    <v>Stock</v>
    <v>44585.469953703701</v>
    <v>876</v>
    <v>370.1</v>
    <v>825394100000</v>
    <v>BHARAT PETROLEUM CORPORATION LIMITED</v>
    <v>BHARAT PETROLEUM CORPORATION LIMITED</v>
    <v>381.4</v>
    <v>4.33</v>
    <v>381.7</v>
    <v>373.1</v>
    <v>2162416000</v>
    <v>BPCL</v>
    <v>BHARAT PETROLEUM CORPORATION LIMITED (XNSE:BPCL)</v>
    <v>5334037</v>
    <v>1952</v>
  </rv>
  <rv s="2">
    <v>877</v>
  </rv>
  <rv s="0">
    <v>https://www.bing.com/financeapi/forcetrigger?t=ahh9k2&amp;q=XNSE%3aBPL&amp;form=skydnc</v>
    <v>Learn more on Bing</v>
  </rv>
  <rv s="1">
    <v>en-US</v>
    <v>ahh9k2</v>
    <v>268435456</v>
    <v>1</v>
    <v>Powered by Refinitiv</v>
    <v>0</v>
    <v>BPL LIMITED (XNSE:BPL)</v>
    <v>2</v>
    <v>3</v>
    <v>Finance</v>
    <v>4</v>
    <v>176.65</v>
    <v>19.75</v>
    <v>1.9672000000000001</v>
    <v>-3</v>
    <v>-4.5593000000000002E-2</v>
    <v>INR</v>
    <v>BPL Limited is engaged in printed circuits board (PCB) business and e-commerce business. The Company operates through Electronic Industry segment. The Company is engaged in manufacturing of single sided PCBs. The Company is also engaged in manufacturing and trading of consumer durable goods, such as color televisions, washing machines, refrigerators, microwave oven, computer monitors and other home appliances products. The Company offers its products under various categories, such as consumer products, medical technology, telecommunication, home automation, surveillance and lighting solutions. It offers rechargeable light emitting diode (LED), compact fluorescent lamp (CFL), solar and home lighting solutions. The Company offers BPL iQ, which is an automation solution that provides smart solutions for automating homes, offices, board rooms and institutions. Its products are marketed under the brand name BPL. The Company has its manufacturing facilities at Kerala and Karnataka.</v>
    <v>129</v>
    <v>National Stock Exchange of India</v>
    <v>XNSE</v>
    <v>XNSE</v>
    <v>Dynamic House, 64, Church Street, BANGALORE, KARNATAKA, 560001 IN</v>
    <v>66.95</v>
    <v>Computers, Phones &amp; Household Electronics</v>
    <v>Stock</v>
    <v>44585.469953703701</v>
    <v>879</v>
    <v>62.55</v>
    <v>3216621000</v>
    <v>BPL LIMITED</v>
    <v>BPL LIMITED</v>
    <v>65.849999999999994</v>
    <v>0</v>
    <v>65.8</v>
    <v>62.8</v>
    <v>48884820</v>
    <v>BPL</v>
    <v>BPL LIMITED (XNSE:BPL)</v>
    <v>183946</v>
    <v>1963</v>
  </rv>
  <rv s="2">
    <v>880</v>
  </rv>
  <rv s="0">
    <v>https://www.bing.com/financeapi/forcetrigger?t=ahh9mw&amp;q=XNSE%3aBRFL&amp;form=skydnc</v>
    <v>Learn more on Bing</v>
  </rv>
  <rv s="1">
    <v>en-US</v>
    <v>ahh9mw</v>
    <v>268435456</v>
    <v>1</v>
    <v>Powered by Refinitiv</v>
    <v>0</v>
    <v>BOMBAY RAYON FASHIONS LIMITED (XNSE:BRFL)</v>
    <v>2</v>
    <v>3</v>
    <v>Finance</v>
    <v>4</v>
    <v>13.4</v>
    <v>5.6</v>
    <v>1.1208</v>
    <v>-0.4</v>
    <v>-4.9080000000000006E-2</v>
    <v>INR</v>
    <v>Bombay Rayon Fashions Limited is a vertically integrated textile company. The Company is engaged in the manufacturing of textiles consisting of yarn, fabrics and garments. The Company operates in local and export segments geographically. The Company is also engaged in power generation through coal and windmills and manufacturing of buttons. The Company produces fabrics, such as cotton, polyester, tencel, modal, lycra, linen and various blends. The Company's products include apparel, retail and trims. The Company's subsidiaries include Bombay Rayon Holdings Limited, STI India Limited, DPJ Clothing Limited and BRFL Italia S.R.L. DPJ Clothing Limited is engaged in business of wholesale marketing and distribution of clothing products. BRFL Italia S.R.L owns GURU brand and is into the business of retailing of ready-made garments, as well as other accessories in Europe. STI India Limited runs the unit of STI on job work basis for the manufacturing of yarn and knitted fabric.</v>
    <v>2073</v>
    <v>National Stock Exchange of India</v>
    <v>XNSE</v>
    <v>XNSE</v>
    <v>3rd floor DLH Mangal Murti,, Linking Road,, Santacruz, MUMBAI, MAHARASHTRA, 400054 IN</v>
    <v>8.25</v>
    <v>Textiles &amp; Apparel</v>
    <v>Stock</v>
    <v>44585.469953703701</v>
    <v>882</v>
    <v>7.75</v>
    <v>2587433000</v>
    <v>BOMBAY RAYON FASHIONS LIMITED</v>
    <v>BOMBAY RAYON FASHIONS LIMITED</v>
    <v>8</v>
    <v>0</v>
    <v>8.15</v>
    <v>7.75</v>
    <v>317476500</v>
    <v>BRFL</v>
    <v>BOMBAY RAYON FASHIONS LIMITED (XNSE:BRFL)</v>
    <v>395262</v>
    <v>1992</v>
  </rv>
  <rv s="2">
    <v>883</v>
  </rv>
  <rv s="0">
    <v>https://www.bing.com/financeapi/forcetrigger?t=ahh9pr&amp;q=XNSE%3aBRIGADE&amp;form=skydnc</v>
    <v>Learn more on Bing</v>
  </rv>
  <rv s="1">
    <v>en-US</v>
    <v>ahh9pr</v>
    <v>268435456</v>
    <v>1</v>
    <v>Powered by Refinitiv</v>
    <v>0</v>
    <v>BRIGADE ENTERPRISES LIMITED (XNSE:BRIGADE)</v>
    <v>2</v>
    <v>3</v>
    <v>Finance</v>
    <v>4</v>
    <v>531</v>
    <v>221.4</v>
    <v>1.4396</v>
    <v>-18.5</v>
    <v>-3.6910999999999999E-2</v>
    <v>INR</v>
    <v>Brigade Enterprises Limited is a property development company. The Company focuses on residential, offices, retail and hospitality projects. The Company operates through three segments: Real Estate segment, Hospitality segment and Leasing segment. Its residential properties include Brigade Altamont, Brigade At No. 7, Brigade Caladium, Brigade Cosmopolis, Brigade Exotica, Brigade Mountain View, Brigade Orchards Luxury Apartments, Plumeria At Brigade Meadows and Brigade Sparkle. Its commercial projects include Brigade Bhuwalka Icon, Brigade Irv Centre, Brigade Magnum, Nalapad Brigade Centre and Signature Towers Brigade Golden Triangle. The Company's retail projects include Orion East Mall, Nalapad Brigade Broadway and Brigade Vantage. Its hospitality projects include Woodrose Club, Augusta Club, Galaxy Club, MLR Convention Centre and Signature Club Resort. Its projects extend across various cities in South India, including Chennai, Chikmagalur, Hyderabad, Kochi, Mangalore and Mysore.</v>
    <v>606</v>
    <v>National Stock Exchange of India</v>
    <v>XNSE</v>
    <v>XNSE</v>
    <v>29th &amp; 30th Floors,, World Trade Centre, Brigade Gateway Campus,, 26/1-171-172, Dr. Rajkumar Road,, BANGALORE, KARNATAKA, 560055 IN</v>
    <v>517.54999999999995</v>
    <v>Real Estate Operations</v>
    <v>Stock</v>
    <v>44585.469953703701</v>
    <v>885</v>
    <v>461.1</v>
    <v>115327000000</v>
    <v>BRIGADE ENTERPRISES LIMITED</v>
    <v>BRIGADE ENTERPRISES LIMITED</v>
    <v>504.35</v>
    <v>0</v>
    <v>501.2</v>
    <v>482.7</v>
    <v>230101900</v>
    <v>BRIGADE</v>
    <v>BRIGADE ENTERPRISES LIMITED (XNSE:BRIGADE)</v>
    <v>1387747</v>
    <v>1995</v>
  </rv>
  <rv s="2">
    <v>886</v>
  </rv>
  <rv s="0">
    <v>https://www.bing.com/financeapi/forcetrigger?t=ahh9sm&amp;q=XNSE%3aBRITANNIA&amp;form=skydnc</v>
    <v>Learn more on Bing</v>
  </rv>
  <rv s="1">
    <v>en-US</v>
    <v>ahh9sm</v>
    <v>268435456</v>
    <v>1</v>
    <v>Powered by Refinitiv</v>
    <v>0</v>
    <v>BRITANNIA INDUSTRIES LTD (XNSE:BRITANNIA)</v>
    <v>2</v>
    <v>3</v>
    <v>Finance</v>
    <v>4</v>
    <v>4153</v>
    <v>3305.03</v>
    <v>0.59740000000000004</v>
    <v>-94.45</v>
    <v>-2.6103000000000001E-2</v>
    <v>INR</v>
    <v>Britannia Industries Limited is a food company, which is engaged in the manufacture of biscuits, cakes and rusks. The Company operates through the Foods segment, which comprises bakery and dairy products. The Company's product brands under biscuits category include Good Day, Crackers, NutriChoice, Marie Gold, Tiger, Milk Bikis, Jim Jam + Treat, Bourbon, Little Hearts, Pure Magic and Nice Time. Its products under breads include Whole Wheat Breads, White Sandwich Breads and Bread Assortment. Its products under diary category include Cheese, Fresh Dairy and Accompaniments. Its products under cakes category include Bar Cakes, Veg Cakes, Chunk Cake, Nut &amp; Raisin Romance, and Mufills. Its product under rusk category includes Premium Bake. The products of the Company are exported across the world, which include Gulf Cooperation Council Countries (GCC), African Countries and American Countries. Its subsidiaries include Manna Foods Private Limited and International Bakery Products Limited.</v>
    <v>4499</v>
    <v>National Stock Exchange of India</v>
    <v>XNSE</v>
    <v>XNSE</v>
    <v>Floor No 16 and 17, Tower C,, Prestige Shantiniketan, The Business Precinct,, Whitefield Main Road, Mahadevapura Post, BANGALORE, KARNATAKA, 660048 IN</v>
    <v>3626.55</v>
    <v>Food &amp; Tobacco</v>
    <v>Stock</v>
    <v>44585.469953703701</v>
    <v>888</v>
    <v>3505</v>
    <v>871533800000</v>
    <v>BRITANNIA INDUSTRIES LTD</v>
    <v>BRITANNIA INDUSTRIES LTD</v>
    <v>3610</v>
    <v>54.68</v>
    <v>3618.3</v>
    <v>3523.85</v>
    <v>240868300</v>
    <v>BRITANNIA</v>
    <v>BRITANNIA INDUSTRIES LTD (XNSE:BRITANNIA)</v>
    <v>240598</v>
    <v>1918</v>
  </rv>
  <rv s="2">
    <v>889</v>
  </rv>
  <rv s="0">
    <v>https://www.bing.com/financeapi/forcetrigger?t=ahh9yc&amp;q=XNSE%3aBROOKS&amp;form=skydnc</v>
    <v>Learn more on Bing</v>
  </rv>
  <rv s="1">
    <v>en-US</v>
    <v>ahh9yc</v>
    <v>268435456</v>
    <v>1</v>
    <v>Powered by Refinitiv</v>
    <v>0</v>
    <v>BROOKS LABORATORIES LIMITED (XNSE:BROOKS)</v>
    <v>2</v>
    <v>3</v>
    <v>Finance</v>
    <v>4</v>
    <v>154.4</v>
    <v>49.8</v>
    <v>2.2606000000000002</v>
    <v>-8.25</v>
    <v>-7.9099000000000003E-2</v>
    <v>INR</v>
    <v>Brooks Laboratories Limited is a pharmaceutical manufacturing company. The Company is engaged in manufacturing of drugs and pharmaceuticals. The Company is a contract manufacturing company for molecules in Injectables and Clavulanic Acid range in tablets and dry syrups. The Company has a range of products catering to critical care segment in parental section, such as Beta Lactam, Cephalosporin and General dry powder Injectables, Ampoules and Liquid vials. Its products include Ampicillin Sodium Injection, Aztreonam for Injection, Cefixime Tablets, Cefixime Oral Suspension, Cefpodoxime Proxetil Tablets, Cefuroxime Axetil Tablets, Cefuroxime Axetil for Oral Suspension, Cefoperazone Injection, Ceftriaxone Injection, Ceftazidime for Injection, Cefuroxime Injection, Meropenem Injection, Doripenem Injection, Aciclovir Intravenous Infusion, Artesunate Injection, Pantoprazole Sodium for Injection and Azithromycin for Injection. It has set up a manufacturing plant at Baddi, Himachal Pradesh.</v>
    <v>216</v>
    <v>National Stock Exchange of India</v>
    <v>XNSE</v>
    <v>XNSE</v>
    <v>502, Kanakia Atrium-2,, Next to Hotel Courtyard Marriott,, Andheri Kurla Road,, MUMBAI, MAHARASHTRA, 400093 IN</v>
    <v>104.3</v>
    <v>Pharmaceuticals</v>
    <v>Stock</v>
    <v>44585.469953703701</v>
    <v>891</v>
    <v>93.9</v>
    <v>2576503000</v>
    <v>BROOKS LABORATORIES LIMITED</v>
    <v>BROOKS LABORATORIES LIMITED</v>
    <v>104.15</v>
    <v>0</v>
    <v>104.3</v>
    <v>96.05</v>
    <v>24702810</v>
    <v>BROOKS</v>
    <v>BROOKS LABORATORIES LIMITED (XNSE:BROOKS)</v>
    <v>85333</v>
    <v>2002</v>
  </rv>
  <rv s="2">
    <v>892</v>
  </rv>
  <rv s="0">
    <v>http://es.wikipedia.org/wiki/Bolsa_de_Valores_de_Bombay</v>
    <v>Wikipedia</v>
  </rv>
  <rv s="6">
    <v>141</v>
    <v>894</v>
  </rv>
  <rv s="7">
    <v>15</v>
    <v>https://www.bing.com/th?id=AMMS_9c209dd951cc0f1fd5831d5caadbfd9f&amp;qlt=95</v>
    <v>895</v>
    <v>0</v>
    <v>https://www.bing.com/images/search?form=xlimg&amp;q=bombay+stock+exchange</v>
    <v>Image of BSE Limited</v>
  </rv>
  <rv s="0">
    <v>https://www.bing.com/financeapi/forcetrigger?t=ahha27&amp;q=XNSE%3aBSE&amp;form=skydnc</v>
    <v>Learn more on Bing</v>
  </rv>
  <rv s="8">
    <v>en-US</v>
    <v>ahha27</v>
    <v>268435456</v>
    <v>1</v>
    <v>Powered by Refinitiv</v>
    <v>11</v>
    <v>BSE Limited (XNSE:BSE)</v>
    <v>13</v>
    <v>14</v>
    <v>Finance</v>
    <v>4</v>
    <v>2373.6999999999998</v>
    <v>535.5</v>
    <v>1.3854</v>
    <v>-103.3</v>
    <v>-5.0147999999999998E-2</v>
    <v>INR</v>
    <v>BSE Limited (BSE) is an India-based stock exchange company. BSE provides a transparent market for trading in equity, debt instruments, derivatives and mutual funds. The Company consists of two business segments: Stock Exchange activity and Depository activity. Stock exchange activity is engaged in facilitating trading of securities and the activities incidental there to, and Depository activity provides depository-related services. It also has a platform for trading in equities of small and medium enterprises (SME). BSE also provides various services to capital market participants, including risk management, clearing, settlement, market data services and education. The Company's subsidiaries include Marketplace Technologies Private Limited, Central Depository Services (India) Limited (CDSL), Indian Clearing Corporation Limited (ICCL) and CDSL Ventures Limited. The Company offers the SCORES system, which is a Web based system where investors can lodge their complaints online.</v>
    <v>462</v>
    <v>National Stock Exchange of India</v>
    <v>XNSE</v>
    <v>XNSE</v>
    <v>Phiroze Jeejeebhoy Towers, Dalal Street, MUMBAI, MAHARASHTRA, 400001 IN</v>
    <v>2071.65</v>
    <v>896</v>
    <v>Investment Banking &amp; Investment Services</v>
    <v>Stock</v>
    <v>44585.469953703701</v>
    <v>897</v>
    <v>1925</v>
    <v>92695500000</v>
    <v>BSE Limited</v>
    <v>BSE Limited</v>
    <v>2058</v>
    <v>51.49</v>
    <v>2059.9</v>
    <v>1956.6</v>
    <v>45000000</v>
    <v>BSE</v>
    <v>BSE Limited (XNSE:BSE)</v>
    <v>1255823</v>
    <v>2005</v>
  </rv>
  <rv s="2">
    <v>898</v>
  </rv>
  <rv s="0">
    <v>https://www.bing.com/financeapi/forcetrigger?t=azs7dm&amp;q=XNSE%3aBSHSL&amp;form=skydnc</v>
    <v>Learn more on Bing</v>
  </rv>
  <rv s="3">
    <v>en-US</v>
    <v>azs7dm</v>
    <v>268435456</v>
    <v>1</v>
    <v>Powered by Refinitiv</v>
    <v>5</v>
    <v>BOMBAY SUPER HYBRID SEEDS LIMITED (XNSE:BSHSL)</v>
    <v>2</v>
    <v>6</v>
    <v>Finance</v>
    <v>4</v>
    <v>355.7</v>
    <v>124.95</v>
    <v>-4.2700000000000002E-2</v>
    <v>-2.0499999999999998</v>
    <v>-6.8269999999999997E-3</v>
    <v>INR</v>
    <v>Bombay Super Hybrid Seeds Limited is manufacturer and supplier of agricultural seeds. The Company supplies varieties of agricultural seeds, such as groundnut, onion, bajra, coriander, fenugreek, beetroot, gum gaur, black gram, sesame, guar, moong, wheat, carrot, Lucerne, cumin and jowar seeds. It has two brands Kasturi and Bombay Super. The Company has established a distribution network of approximately 350 dealers.</v>
    <v>National Stock Exchange of India</v>
    <v>XNSE</v>
    <v>XNSE</v>
    <v>Plot No. 11, Shreenathji Industrial Estate, Near Kuvadva, GIDC, National Highway 8-B, Kuvadva, RAJKOT, GUJARAT, 360023 IN</v>
    <v>299</v>
    <v>Food &amp; Tobacco</v>
    <v>Stock</v>
    <v>44585.469953703701</v>
    <v>900</v>
    <v>287.89999999999998</v>
    <v>3146828000</v>
    <v>BOMBAY SUPER HYBRID SEEDS LIMITED</v>
    <v>BOMBAY SUPER HYBRID SEEDS LIMITED</v>
    <v>295.60000000000002</v>
    <v>30.48</v>
    <v>300.3</v>
    <v>298.25</v>
    <v>10478950</v>
    <v>BSHSL</v>
    <v>BOMBAY SUPER HYBRID SEEDS LIMITED (XNSE:BSHSL)</v>
    <v>1852</v>
    <v>2014</v>
  </rv>
  <rv s="2">
    <v>901</v>
  </rv>
  <rv s="0">
    <v>https://www.bing.com/financeapi/forcetrigger?t=ahha7w&amp;q=XNSE%3aBSL&amp;form=skydnc</v>
    <v>Learn more on Bing</v>
  </rv>
  <rv s="3">
    <v>en-US</v>
    <v>ahha7w</v>
    <v>268435456</v>
    <v>1</v>
    <v>Powered by Refinitiv</v>
    <v>5</v>
    <v>BSL LTD (XNSE:BSL)</v>
    <v>2</v>
    <v>6</v>
    <v>Finance</v>
    <v>4</v>
    <v>135.55000000000001</v>
    <v>29.5</v>
    <v>1.3133999999999999</v>
    <v>-5.3</v>
    <v>-4.7131999999999993E-2</v>
    <v>INR</v>
    <v>BSL Limited is an integrated textile company. The Company is engaged in the manufacturing of fashion fabrics and yarns in India. The Company's principal products and services include man-made fiber and man-made mixture fabrics, and spinning of man-made fiber, including blended man-made fiber. The Company operates in two segments, which include Textile and Wind Power. The Company's geographical segments include Domestic and Export. The Company produces a range of polyester viscose fabrics and a range of worsted suitings, including Cashmere, Mohair, Angora and Camelhair blends. It offers polyester viscose fabrics blends for suitings, shirting, safari and corduroy. Its furnishing and fashion fabrics include natural blends, poly fabric, and silks and silk blends. The Company also offers various products, which include Flannel finish, wool/silk blend, Wool/Nylon Blend, Cationic/viscose blend and Wool/acrylic blend. The Company's wind energy plant is located in Jaisalmer, Rajasthan.</v>
    <v>National Stock Exchange of India</v>
    <v>XNSE</v>
    <v>XNSE</v>
    <v>26, Industrial Area, Post Box No.17, BHILWARA, RAJASTHAN, 311001 IN</v>
    <v>116.8</v>
    <v>Textiles &amp; Apparel</v>
    <v>Stock</v>
    <v>44585.469953703701</v>
    <v>903</v>
    <v>106.85</v>
    <v>1157354000</v>
    <v>BSL LTD</v>
    <v>BSL LTD</v>
    <v>114</v>
    <v>10.46</v>
    <v>112.45</v>
    <v>107.15</v>
    <v>10292170</v>
    <v>BSL</v>
    <v>BSL LTD (XNSE:BSL)</v>
    <v>22118</v>
    <v>1970</v>
  </rv>
  <rv s="2">
    <v>904</v>
  </rv>
  <rv s="0">
    <v>https://www.bing.com/financeapi/forcetrigger?t=ahioa2&amp;q=XNSE%3aBSOFT&amp;form=skydnc</v>
    <v>Learn more on Bing</v>
  </rv>
  <rv s="1">
    <v>en-US</v>
    <v>ahioa2</v>
    <v>268435456</v>
    <v>1</v>
    <v>Powered by Refinitiv</v>
    <v>0</v>
    <v>BIRLASOFT LIMITED (XNSE:BSOFT)</v>
    <v>2</v>
    <v>3</v>
    <v>Finance</v>
    <v>4</v>
    <v>585.85</v>
    <v>215.9</v>
    <v>1.2063999999999999</v>
    <v>-36.75</v>
    <v>-7.5423000000000004E-2</v>
    <v>INR</v>
    <v>Birlasoft Ltd is an India-based enterprise digital and information technology (IT) services company. The Company provides software development and IT consulting services. Its service categories include digital, enterprise technologies and services and application and infrastructure. Its digital services include data analytics, connected products, intelligent automation, Cloud and blockchain. Its enterprise technologies and services include customer relationship management, manufacturing execution systems, product lifecycle management and supply chain management. Its application and infrastructure services include IT transformation, applications management, testing and infrastructure and Cloud technology. The Company serves various markets, such as automotive, banking, manufacturing, capital markets, insurance, media and entertainment and utilities.</v>
    <v>11051</v>
    <v>National Stock Exchange of India</v>
    <v>XNSE</v>
    <v>XNSE</v>
    <v>35 &amp; 36, Rajiv Gandhi Infotech Park,, Phase - I, MIDC ,Hinjawadi, PUNE, MAHARASHTRA, 411057 IN</v>
    <v>483</v>
    <v>Software &amp; IT Services</v>
    <v>Stock</v>
    <v>44585.469953703701</v>
    <v>906</v>
    <v>441.85</v>
    <v>135827300000</v>
    <v>BIRLASOFT LIMITED</v>
    <v>BIRLASOFT LIMITED</v>
    <v>478.55</v>
    <v>31.29</v>
    <v>487.25</v>
    <v>450.5</v>
    <v>278763100</v>
    <v>BSOFT</v>
    <v>BIRLASOFT LIMITED (XNSE:BSOFT)</v>
    <v>6146783</v>
    <v>1990</v>
  </rv>
  <rv s="2">
    <v>907</v>
  </rv>
  <rv s="0">
    <v>https://www.bing.com/financeapi/forcetrigger?t=bx3dgh&amp;q=XNSE%3aBURGERKING&amp;form=skydnc</v>
    <v>Learn more on Bing</v>
  </rv>
  <rv s="14">
    <v>en-US</v>
    <v>bx3dgh</v>
    <v>268435456</v>
    <v>1</v>
    <v>Powered by Refinitiv</v>
    <v>29</v>
    <v>BURGER KING INDIA LIMITED (XNSE:BURGERKING)</v>
    <v>2</v>
    <v>30</v>
    <v>Finance</v>
    <v>4</v>
    <v>189.7</v>
    <v>126.1</v>
    <v>-2.4</v>
    <v>-1.7725000000000001E-2</v>
    <v>INR</v>
    <v>Burger King India Ltd is an India-based company, which operates quick service restaurants. Its Products include Crispy veg burger, Crispy veg supreme burger, BK veggie burger, Veg chilly cheese melt burger, King egg burger, King egg wrap, Chicken keema wrap, BK grill chicken burger, Chicken chilly cheese melt burger, Classic duo, Makhani supreme chicken and Paneer king melt burger. Company offers online food ordering services through its Website http://www.burgerkingindia.in/.</v>
    <v>4955</v>
    <v>National Stock Exchange of India</v>
    <v>XNSE</v>
    <v>XNSE</v>
    <v>1003 TO 1007, 10th Floor, Mittal, Commercia, Asan Pada Rd, Chimatpada, Marol, Andheri (E),, MUMBAI, MAHARASHTRA, 400059 IN</v>
    <v>136.75</v>
    <v>Hotels &amp; Entertainment Services</v>
    <v>Stock</v>
    <v>44585.469953703701</v>
    <v>909</v>
    <v>130.05000000000001</v>
    <v>52027690000</v>
    <v>BURGER KING INDIA LIMITED</v>
    <v>BURGER KING INDIA LIMITED</v>
    <v>134</v>
    <v>0</v>
    <v>135.4</v>
    <v>133</v>
    <v>384251800</v>
    <v>BURGERKING</v>
    <v>BURGER KING INDIA LIMITED (XNSE:BURGERKING)</v>
    <v>1277888</v>
  </rv>
  <rv s="2">
    <v>910</v>
  </rv>
  <rv s="0">
    <v>https://www.bing.com/financeapi/forcetrigger?t=ahhajc&amp;q=XNSE%3aBURNPUR&amp;form=skydnc</v>
    <v>Learn more on Bing</v>
  </rv>
  <rv s="1">
    <v>en-US</v>
    <v>ahhajc</v>
    <v>268435456</v>
    <v>1</v>
    <v>Powered by Refinitiv</v>
    <v>0</v>
    <v>BURNPUR CEMENT LIMITED (XNSE:BURNPUR)</v>
    <v>2</v>
    <v>3</v>
    <v>Finance</v>
    <v>4</v>
    <v>8</v>
    <v>2</v>
    <v>1.8009999999999999</v>
    <v>-0.3</v>
    <v>-4.9587000000000006E-2</v>
    <v>INR</v>
    <v>Burnpur Cement Limited is an India-based company, which is engaged in manufacturing of cement. The Company operates Asansol Plant that is located at West Bengal and Patratu Plant that is located at Jharkhand. Its Asansol Plant manufactures portland slag cement (PSC) and has a capacity of 0.3 million metric tons per annum. Its Patratu Plant manufactures ordinary portlant cement (OPC), portland pozzolona cement (PPC) and PSC. The Company focuses on diversification of the business by manufacturing, producing and marketing steel and iron, among others. The Company offers its products for various applications, including residential, construction, commercial complexes, construction of flyovers, bridges, dams, culverts, concrete roads and various other concrete applications.</v>
    <v>108</v>
    <v>National Stock Exchange of India</v>
    <v>XNSE</v>
    <v>XNSE</v>
    <v>7/1, Anandilal Poddar Sarani, Russel Street, Kanchana Building, KOLKATA, WEST BENGAL, 700071 IN</v>
    <v>5.75</v>
    <v>Construction Materials</v>
    <v>Stock</v>
    <v>44585.469953703701</v>
    <v>912</v>
    <v>5.75</v>
    <v>521052400</v>
    <v>BURNPUR CEMENT LIMITED</v>
    <v>BURNPUR CEMENT LIMITED</v>
    <v>5.75</v>
    <v>0</v>
    <v>6.05</v>
    <v>5.75</v>
    <v>86124360</v>
    <v>BURNPUR</v>
    <v>BURNPUR CEMENT LIMITED (XNSE:BURNPUR)</v>
    <v>89726</v>
    <v>1986</v>
  </rv>
  <rv s="2">
    <v>913</v>
  </rv>
  <rv s="0">
    <v>https://www.bing.com/financeapi/forcetrigger?t=ahham7&amp;q=XNSE%3aBUTTERFLY&amp;form=skydnc</v>
    <v>Learn more on Bing</v>
  </rv>
  <rv s="1">
    <v>en-US</v>
    <v>ahham7</v>
    <v>268435456</v>
    <v>1</v>
    <v>Powered by Refinitiv</v>
    <v>0</v>
    <v>Butterfly Gandhimathi Appliances Limited (XNSE:BUTTERFLY)</v>
    <v>2</v>
    <v>3</v>
    <v>Finance</v>
    <v>4</v>
    <v>1350</v>
    <v>476.05</v>
    <v>1.5057</v>
    <v>-27.3</v>
    <v>-2.1322999999999998E-2</v>
    <v>INR</v>
    <v>Butterfly Gandhimathi Appliances Limited is a manufacturer of domestic kitchen and domestic electrical appliances. The Company is engaged in manufacturing Liquefied Petroleum Gas (LPG) Stoves, Mixer Grinders, Table Top Wet Grinders and Pressure Cookers, among others. It offers products in various categories, such as kitchen appliances, home appliances, and cook and serve. Its products in kitchen appliances category include Juicer, Hand Blender, Chimney, Power Hob, Sandwich Maker and Water Kettle. Its products in home appliances category include Water Heater; Electric Fans; Air Coolers, such as Breeze, Desert Cooler and Ozone, and Electric Iron. Its products in cook and serve category include Stainless Steel, such as Dinner Set and Idly Cooker, and Non- Stick, such as Fry Pan, Kadai and Omni Tawa. It offers products under the Butterfly brand. It also exports its products to the United Kingdom, Mauritius, Sri Lanka and Japan, among others.</v>
    <v>1323</v>
    <v>National Stock Exchange of India</v>
    <v>XNSE</v>
    <v>XNSE</v>
    <v>E-34, II Floor, Rajiv Gandhi Salai,, Egattur Village, Navalur ? 603103,, Kancheepuram, 603103 IN</v>
    <v>1315</v>
    <v>Household Goods</v>
    <v>Stock</v>
    <v>44585.469953703701</v>
    <v>915</v>
    <v>1230.0999999999999</v>
    <v>22891190000</v>
    <v>Butterfly Gandhimathi Appliances Limited</v>
    <v>Butterfly Gandhimathi Appliances Limited</v>
    <v>1272</v>
    <v>42.1</v>
    <v>1280.3</v>
    <v>1253</v>
    <v>17879550</v>
    <v>BUTTERFLY</v>
    <v>Butterfly Gandhimathi Appliances Limited (XNSE:BUTTERFLY)</v>
    <v>36974</v>
    <v>1986</v>
  </rv>
  <rv s="2">
    <v>916</v>
  </rv>
  <rv s="0">
    <v>https://www.bing.com/financeapi/forcetrigger?t=ahhap2&amp;q=XNSE%3aBVCL&amp;form=skydnc</v>
    <v>Learn more on Bing</v>
  </rv>
  <rv s="1">
    <v>en-US</v>
    <v>ahhap2</v>
    <v>268435456</v>
    <v>1</v>
    <v>Powered by Refinitiv</v>
    <v>0</v>
    <v>BARAK VALLEY CEMENTS LIMITED (XNSE:BVCL)</v>
    <v>2</v>
    <v>3</v>
    <v>Finance</v>
    <v>4</v>
    <v>31.55</v>
    <v>15.45</v>
    <v>1.2836000000000001</v>
    <v>-0.85</v>
    <v>-3.5941000000000001E-2</v>
    <v>INR</v>
    <v>Barak Valley Cements Limited is a cement producing company in the North-Eastern Region. The Company is engaged in the business of manufacturing of cement and clinker of different grades. Its segments include Cement and Power. It markets its products under the brand name, Valley Strong Cement, and has also diversified its business in Power Generation and Tea Cultivation lines through its subsidiaries. It caters to Tripura, Mizoram and Barak Valley Region consisting of customers, contractors, builders, institutions and Government Agencies. Its product portfolio includes both Ordinary Portland Cement (OPC) and Portland Pozzolana Cement (PPC). Its manufacturing unit is located at Jhoom Basti, Devendranagar, Badarpurghat, Karimganj, Assam. Its subsidiaries include Cement International Limited, Badarpur Energy Private Limited, Meghalaya Minerals and Mines Limited, Singlacherra Tea Company Private Limited, Chargola Tea Company Private Limited and Valley Strong Cements (Assam) Limited.</v>
    <v>245</v>
    <v>National Stock Exchange of India</v>
    <v>XNSE</v>
    <v>XNSE</v>
    <v>281, Deepali,, Pitam Pura,, NEW DELHI, DELHI, 110034 IN</v>
    <v>24.75</v>
    <v>Construction Materials</v>
    <v>Stock</v>
    <v>44585.469953703701</v>
    <v>918</v>
    <v>22.6</v>
    <v>524084000</v>
    <v>BARAK VALLEY CEMENTS LIMITED</v>
    <v>BARAK VALLEY CEMENTS LIMITED</v>
    <v>24.45</v>
    <v>11.4</v>
    <v>23.65</v>
    <v>22.8</v>
    <v>22160000</v>
    <v>BVCL</v>
    <v>BARAK VALLEY CEMENTS LIMITED (XNSE:BVCL)</v>
    <v>13669</v>
    <v>1999</v>
  </rv>
  <rv s="2">
    <v>919</v>
  </rv>
  <rv s="0">
    <v>https://www.bing.com/financeapi/forcetrigger?t=ahharw&amp;q=XNSE%3aBYKE&amp;form=skydnc</v>
    <v>Learn more on Bing</v>
  </rv>
  <rv s="1">
    <v>en-US</v>
    <v>ahharw</v>
    <v>268435456</v>
    <v>1</v>
    <v>Powered by Refinitiv</v>
    <v>0</v>
    <v>The Byke Hospitality Limited (XNSE:BYKE)</v>
    <v>2</v>
    <v>3</v>
    <v>Finance</v>
    <v>4</v>
    <v>43.45</v>
    <v>16.399999999999999</v>
    <v>1.7091000000000001</v>
    <v>-1.85</v>
    <v>-5.0616000000000001E-2</v>
    <v>INR</v>
    <v>The Byke Hospitality Limited is a hospitality company. The Company is engaged in operation of hotels and resorts. The Company's segments include Owned &amp; Leased (O&amp;L) and Room Chartering (RC). The Company operates approximately nine properties under Owned &amp; Leased segment, of which two properties are owned (Byke Heritage, Matheran, and Byke Sunflower, Goa), and seven are on a long-term lease under the Byke brand. The Company's Room Chartering segment offers third-party rooms at tourist and religious destinations across India during the location specific peak seasons. The Company's properties include The Byke Old Anchor, The Byke Grassfield, The Byke Heritage, The Byke Suraj Plaza, The Byke Neelkanth, The Byke Hidden Paradise, The Byke Redwood, The Byke Sunflower and The Byke Vijoya. The Company operates resorts across Maharashtra, Rajasthan, Goa, Odisha (Puri) and Himachal Pradesh (Manali). The Company has a total capacity of approximately 680 keys.</v>
    <v>520</v>
    <v>National Stock Exchange of India</v>
    <v>XNSE</v>
    <v>XNSE</v>
    <v>Shree Shakambhari Corporate Park,, Plot No. 156-58, Chakravarti Ashok Complex,, J.B.Nagar,, MUMBAI, MAHARASHTRA, 400099 IN</v>
    <v>36.950000000000003</v>
    <v>Hotels &amp; Entertainment Services</v>
    <v>Stock</v>
    <v>44585.469953703701</v>
    <v>921</v>
    <v>33.299999999999997</v>
    <v>1465575000</v>
    <v>The Byke Hospitality Limited</v>
    <v>The Byke Hospitality Limited</v>
    <v>36.950000000000003</v>
    <v>0</v>
    <v>36.549999999999997</v>
    <v>34.700000000000003</v>
    <v>40097800</v>
    <v>BYKE</v>
    <v>The Byke Hospitality Limited (XNSE:BYKE)</v>
    <v>83331</v>
    <v>1990</v>
  </rv>
  <rv s="2">
    <v>922</v>
  </rv>
  <rv s="0">
    <v>https://www.bing.com/financeapi/forcetrigger?t=ahhaur&amp;q=XNSE%3aCADILAHC&amp;form=skydnc</v>
    <v>Learn more on Bing</v>
  </rv>
  <rv s="1">
    <v>en-US</v>
    <v>ahhaur</v>
    <v>268435456</v>
    <v>1</v>
    <v>Powered by Refinitiv</v>
    <v>0</v>
    <v>CADILA HEALTHCARE LIMITED (XNSE:CADILAHC)</v>
    <v>2</v>
    <v>3</v>
    <v>Finance</v>
    <v>4</v>
    <v>673.7</v>
    <v>390.15</v>
    <v>0.49390000000000001</v>
    <v>-13.2</v>
    <v>-3.2163999999999998E-2</v>
    <v>INR</v>
    <v>Cadila Healthcare Limited is an India-based pharmaceutical company. The Company's subsidiaries include Zydus Wellness Limited, Windlas Healthcare Pvt Ltd, Liva Pharmaceuticals Limited, Biochem Pharmaceutical Industries Limited, Zydus Technologies Limited, German Remedies Limited, Dialforhealth India Limited, Dialforhealth Unity Limited and Dialforhealth Greencross Limited, among others.</v>
    <v>24412</v>
    <v>National Stock Exchange of India</v>
    <v>XNSE</v>
    <v>XNSE</v>
    <v>Zydue Tower, Satellite Cross Road, AHMEDABAD, GUJARAT, 380015 IN</v>
    <v>411</v>
    <v>Pharmaceuticals</v>
    <v>Stock</v>
    <v>44585.469953703701</v>
    <v>924</v>
    <v>390.15</v>
    <v>420144000000</v>
    <v>CADILA HEALTHCARE LIMITED</v>
    <v>CADILA HEALTHCARE LIMITED</v>
    <v>410</v>
    <v>18.670000000000002</v>
    <v>410.4</v>
    <v>397.2</v>
    <v>1023743000</v>
    <v>CADILAHC</v>
    <v>CADILA HEALTHCARE LIMITED (XNSE:CADILAHC)</v>
    <v>2525418</v>
    <v>1995</v>
  </rv>
  <rv s="2">
    <v>925</v>
  </rv>
  <rv s="0">
    <v>https://www.bing.com/financeapi/forcetrigger?t=ahhb1h&amp;q=XNSE%3aCALSOFT&amp;form=skydnc</v>
    <v>Learn more on Bing</v>
  </rv>
  <rv s="1">
    <v>en-US</v>
    <v>ahhb1h</v>
    <v>268435456</v>
    <v>1</v>
    <v>Powered by Refinitiv</v>
    <v>0</v>
    <v>CALIFORNIA SOFTWARE COMPANY LIMITED (XNSE:CALSOFT)</v>
    <v>2</v>
    <v>3</v>
    <v>Finance</v>
    <v>4</v>
    <v>52.5</v>
    <v>7.4</v>
    <v>1.0659000000000001</v>
    <v>-2.25</v>
    <v>-4.9505E-2</v>
    <v>INR</v>
    <v>California Software Company Limited is an India-based company engaged in providing information technology (IT) enabled services. The Company's industry segment is Enterprise Solutions (ES). The Company provides enterprise IT solutions through its strategic business unit, Calsoft Enterprise Solutions (Inatech). Calsoft Enterprise Solutions has operations in the field of enterprise applications, customer relationship management applications and enterprise information management applications on Oracle, Microsoft and Siebel products and technologies. The Company assists its customers by turning data into information, harnessing information, and transforming ideas into action. The Company offers its services through Calsoft Enterprise and Calsoft Strategic Investments. The Company has operations in approximately six countries. The Company's subsidiaries include California Software Laboratories Inc. and Aspire Communications Private Limited.</v>
    <v>204</v>
    <v>National Stock Exchange of India</v>
    <v>XNSE</v>
    <v>XNSE</v>
    <v>Robert V Chandran Tower, Seventh Floor, # 149,, Tambaram Velachery Main Road,, CHENNAI, TAMIL NADU, 600100 IN</v>
    <v>46.9</v>
    <v>Software &amp; IT Services</v>
    <v>Stock</v>
    <v>44585.469953703701</v>
    <v>927</v>
    <v>43.2</v>
    <v>702525500</v>
    <v>CALIFORNIA SOFTWARE COMPANY LIMITED</v>
    <v>CALIFORNIA SOFTWARE COMPANY LIMITED</v>
    <v>46.3</v>
    <v>13.17</v>
    <v>45.45</v>
    <v>43.2</v>
    <v>15457110</v>
    <v>CALSOFT</v>
    <v>CALIFORNIA SOFTWARE COMPANY LIMITED (XNSE:CALSOFT)</v>
    <v>142356</v>
    <v>1992</v>
  </rv>
  <rv s="2">
    <v>928</v>
  </rv>
  <rv s="0">
    <v>https://www.bing.com/financeapi/forcetrigger?t=ahhb4c&amp;q=XNSE%3aCAMLINFINE&amp;form=skydnc</v>
    <v>Learn more on Bing</v>
  </rv>
  <rv s="1">
    <v>en-US</v>
    <v>ahhb4c</v>
    <v>268435456</v>
    <v>1</v>
    <v>Powered by Refinitiv</v>
    <v>0</v>
    <v>CAMLIN FINE SCIENCES LIMITED (XNSE:CAMLINFINE)</v>
    <v>2</v>
    <v>3</v>
    <v>Finance</v>
    <v>4</v>
    <v>230.8</v>
    <v>100.4</v>
    <v>1.5084</v>
    <v>-9.3000000000000007</v>
    <v>-6.037E-2</v>
    <v>INR</v>
    <v>Camlin Fine Sciences Limited is engaged in fine chemicals business. The Company is a provider of antioxidants and shelf life extensions, aroma ingredients, performance chemical products and related solutions for food, animal nutrition, pet food, pharmaceutical and petrochemical industries across the world. Its products include BHA and TBHQ. The Company's offerings in shelf life solutions include XTENDRA, NASURE, REDOX, ENERSUPRA, RENDEROX, POLIACID and BIACID. It produces Catechol, the ingredient used to make Vanillin and Ethyl-Vanillin, that is used in a range of applications, such as bakery products, confectioneries, chocolates, supplements, milk, sweets, custard powder, masala incense stick, scented incense stick, pharma syrups, animal nutrition, chew tablets and laboratory chemicals. Its performance chemicals business is involved in providing specialty chemicals, including Guaiacol, Veratrole, TBC, MEHQ, ODEB, CME, 4-MAP, Hydroquinone and Catechol.</v>
    <v>430</v>
    <v>National Stock Exchange of India</v>
    <v>XNSE</v>
    <v>XNSE</v>
    <v>F/11 &amp; 12, Wicel, Opp. SEEPZ Main Gate, Andheri (East), MUMBAI, MAHARASHTRA, 400093 IN</v>
    <v>155.6</v>
    <v>Chemicals</v>
    <v>Stock</v>
    <v>44585.469953703701</v>
    <v>930</v>
    <v>140.9</v>
    <v>19661150000</v>
    <v>CAMLIN FINE SCIENCES LIMITED</v>
    <v>CAMLIN FINE SCIENCES LIMITED</v>
    <v>154.05000000000001</v>
    <v>41.63</v>
    <v>154.05000000000001</v>
    <v>144.75</v>
    <v>127628400</v>
    <v>CAMLINFINE</v>
    <v>CAMLIN FINE SCIENCES LIMITED (XNSE:CAMLINFINE)</v>
    <v>412974</v>
    <v>1993</v>
  </rv>
  <rv s="2">
    <v>931</v>
  </rv>
  <rv s="0">
    <v>https://www.bing.com/financeapi/forcetrigger?t=bwd9im&amp;q=XNSE%3aCAMS&amp;form=skydnc</v>
    <v>Learn more on Bing</v>
  </rv>
  <rv s="5">
    <v>en-US</v>
    <v>bwd9im</v>
    <v>268435456</v>
    <v>1</v>
    <v>Powered by Refinitiv</v>
    <v>9</v>
    <v>COMPUTER AGE MANAGEMENT SERVICES LIMITED (XNSE:CAMS)</v>
    <v>2</v>
    <v>10</v>
    <v>Finance</v>
    <v>4</v>
    <v>4067.4</v>
    <v>1701</v>
    <v>-60.5</v>
    <v>-2.2301000000000001E-2</v>
    <v>INR</v>
    <v>Computer Age Management Services Ltd is an India-based mutual funds transfer agency. The Company’s CAMServ is a chatbot that helps users to get real time view of various investments, update contact details, make scheme related changes, update bank account, order a range of statement of accounts, initiate nominee details updation and perform financial transactions. It provides investor services, distributor services and business services. The Company provides services through a network of service centers. It also provides services for private equity funds and services for portfolio managers. The Company offers technology solutions to alternative investment funds and insurance companies. It also offers service centers, white label call center, online, mobile application and chatbot services.</v>
    <v>3894</v>
    <v>National Stock Exchange of India</v>
    <v>XNSE</v>
    <v>XNSE</v>
    <v>'Rayala Towers', 158, Anna Salai, CHENNAI, TAMIL NADU, 600 002 IN</v>
    <v>2712.85</v>
    <v>Investment Banking &amp; Investment Services</v>
    <v>Stock</v>
    <v>44585.469953703701</v>
    <v>933</v>
    <v>2616.9499999999998</v>
    <v>132667800000</v>
    <v>COMPUTER AGE MANAGEMENT SERVICES LIMITED</v>
    <v>COMPUTER AGE MANAGEMENT SERVICES LIMITED</v>
    <v>2711</v>
    <v>52.45</v>
    <v>2712.85</v>
    <v>2652.35</v>
    <v>48903470</v>
    <v>CAMS</v>
    <v>COMPUTER AGE MANAGEMENT SERVICES LIMITED (XNSE:CAMS)</v>
    <v>202472</v>
    <v>1988</v>
  </rv>
  <rv s="2">
    <v>934</v>
  </rv>
  <rv s="0">
    <v>http://en.wikipedia.org/wiki/Canara_Bank</v>
    <v>Wikipedia</v>
  </rv>
  <rv s="6">
    <v>141</v>
    <v>936</v>
  </rv>
  <rv s="7">
    <v>15</v>
    <v>https://www.bing.com/th?id=AMMS_c85087fd4a4a5af8fc014bd99fcebd02&amp;qlt=95</v>
    <v>937</v>
    <v>0</v>
    <v>https://www.bing.com/images/search?form=xlimg&amp;q=canara+bank</v>
    <v>Image of THE CANARA BANK LIMITED</v>
  </rv>
  <rv s="0">
    <v>https://www.bing.com/financeapi/forcetrigger?t=ahhb77&amp;q=XNSE%3aCANBK&amp;form=skydnc</v>
    <v>Learn more on Bing</v>
  </rv>
  <rv s="8">
    <v>en-US</v>
    <v>ahhb77</v>
    <v>268435456</v>
    <v>1</v>
    <v>Powered by Refinitiv</v>
    <v>11</v>
    <v>THE CANARA BANK LIMITED (XNSE:CANBK)</v>
    <v>13</v>
    <v>14</v>
    <v>Finance</v>
    <v>4</v>
    <v>247.6</v>
    <v>123.7</v>
    <v>1.5869</v>
    <v>-6.9</v>
    <v>-3.2004000000000005E-2</v>
    <v>INR</v>
    <v>Canara Bank Ltd. is an India-based bank. The Bank's segments include Treasury Operations, Retail Banking Operations, Wholesale Banking Operations and Other Banking Operations. The Bank provides personal banking, corporate banking, non-resident Indians banking, Internet banking, and micro, small and medium enterprises (MSME) banking services. Its retail lending operations include education loans and vehicle loans. Its other services include merchant banking; depository services; executor, trustee and taxation services, and online payment services. It handles various government business products consisting of direct and indirect tax collections; payment of pensions of Central Government and State Government; handling of postal transactions and State Government treasury transactions; public provident fund scheme and senior citizens' saving scheme, and issue of inflation indexed bonds of Reserve Bank of India. It has approximately 5,850 branches, including over eight overseas branches.</v>
    <v>88213</v>
    <v>National Stock Exchange of India</v>
    <v>XNSE</v>
    <v>XNSE</v>
    <v>112, Jayachamarajendra Road, BANGALORE, KARNATAKA, 560002 IN</v>
    <v>217.6</v>
    <v>938</v>
    <v>Banking Services</v>
    <v>Stock</v>
    <v>44585.469953703701</v>
    <v>939</v>
    <v>204.65</v>
    <v>391126500000</v>
    <v>THE CANARA BANK LIMITED</v>
    <v>THE CANARA BANK LIMITED</v>
    <v>215.6</v>
    <v>7.86</v>
    <v>215.6</v>
    <v>208.7</v>
    <v>1814130000</v>
    <v>CANBK</v>
    <v>THE CANARA BANK LIMITED (XNSE:CANBK)</v>
    <v>10454987</v>
    <v>1906</v>
  </rv>
  <rv s="2">
    <v>940</v>
  </rv>
  <rv s="0">
    <v>https://www.bing.com/financeapi/forcetrigger?t=ahhba2&amp;q=XNSE%3aCANDC&amp;form=skydnc</v>
    <v>Learn more on Bing</v>
  </rv>
  <rv s="1">
    <v>en-US</v>
    <v>ahhba2</v>
    <v>268435456</v>
    <v>1</v>
    <v>Powered by Refinitiv</v>
    <v>0</v>
    <v>C &amp; C CONSTRUCTIONS LIMITED (XNSE:CANDC)</v>
    <v>2</v>
    <v>3</v>
    <v>Finance</v>
    <v>4</v>
    <v>8.85</v>
    <v>2.65</v>
    <v>1.6247</v>
    <v>-0.3</v>
    <v>-4.5113E-2</v>
    <v>INR</v>
    <v>C &amp; C Constructions Limited is engaged in the construction and maintenance of motorways, streets, roads, other vehicular and pedestrian ways, highways, bridges, tunnels and subways. The Company offers its services in roads and highways; power/telecom transmission tower; commercial buildings; water supply and sanitation, sewerage; rail infrastructure, and urban infrastructure. It is involved in road and highway projects, such as state and national highways, city roads, bridges and culverts, highway safety systems, and operation and maintenance; telecom and transmission projects, such as optical fiber cable (OFC) backbone projects, tower foundation and erection, and DG foundation and installation, and water supply and sanitation sewerage projects, such as water sanitation facilities, providing and installing sewerage system, water sewerage treatment plant and irrigation piping network. It is also engaged in rail infrastructure projects and development of commercial buildings.</v>
    <v>1043</v>
    <v>National Stock Exchange of India</v>
    <v>XNSE</v>
    <v>XNSE</v>
    <v>70, Sector 32, GURGAON, HARYANA, 122001 IN</v>
    <v>6.85</v>
    <v>Construction &amp; Engineering</v>
    <v>Stock</v>
    <v>44585.469953703701</v>
    <v>942</v>
    <v>6.35</v>
    <v>169211000</v>
    <v>C &amp; C CONSTRUCTIONS LIMITED</v>
    <v>C &amp; C CONSTRUCTIONS LIMITED</v>
    <v>6.35</v>
    <v>0</v>
    <v>6.65</v>
    <v>6.35</v>
    <v>25445260</v>
    <v>CANDC</v>
    <v>C &amp; C CONSTRUCTIONS LIMITED (XNSE:CANDC)</v>
    <v>26278</v>
    <v>1996</v>
  </rv>
  <rv s="2">
    <v>943</v>
  </rv>
  <rv s="0">
    <v>https://www.bing.com/financeapi/forcetrigger?t=ahhbcw&amp;q=XNSE%3aCANFINHOME&amp;form=skydnc</v>
    <v>Learn more on Bing</v>
  </rv>
  <rv s="1">
    <v>en-US</v>
    <v>ahhbcw</v>
    <v>268435456</v>
    <v>1</v>
    <v>Powered by Refinitiv</v>
    <v>0</v>
    <v>CAN FIN HOMES LIMITED (XNSE:CANFINHOME)</v>
    <v>2</v>
    <v>3</v>
    <v>Finance</v>
    <v>4</v>
    <v>722</v>
    <v>455.25</v>
    <v>0.94479999999999997</v>
    <v>-21.3</v>
    <v>-3.5816000000000001E-2</v>
    <v>INR</v>
    <v>Can Fin Homes Ltd. is a housing finance company. The Company offers housing loan to individuals; housing loan to builders/developers, and loan against property. Its loan portfolio includes housing loans and non-housing loans. Its housing loan products include individual home loans and various schemes related to the construction or purchasing of properties. Its non-housing loans include mortgage loans, loans against commercial property, site loans, personal loans, flexi-lap and commercial housing loans. The Company accepts deposits from the public, including fixed deposit and cumulative deposit. Under both types, it has general scheme, the senior citizen scheme and trust deposit scheme. Its deposits include Fixed Deposit Scheme for Senior Citizens, Cumulative Deposit Scheme for Senior Citizens, CanFin Trust Fixed Deposit Scheme and CanFin Trust Cumulative Deposit Scheme. It has approximately 170 branches/satellite offices distributed across over 19 States/Union Territories of India.</v>
    <v>756</v>
    <v>National Stock Exchange of India</v>
    <v>XNSE</v>
    <v>XNSE</v>
    <v>No. 29/1 1st Floor, Sir. M N Krishna Rao Road, Lalbagh West, Basavanagudi, BANGALORE, KARNATAKA, 560004 IN</v>
    <v>598.20000000000005</v>
    <v>Banking Services</v>
    <v>Stock</v>
    <v>44585.469953703701</v>
    <v>945</v>
    <v>567.75</v>
    <v>79186760000</v>
    <v>CAN FIN HOMES LIMITED</v>
    <v>CAN FIN HOMES LIMITED</v>
    <v>598.20000000000005</v>
    <v>16.96</v>
    <v>594.70000000000005</v>
    <v>573.4</v>
    <v>133154100</v>
    <v>CANFINHOME</v>
    <v>CAN FIN HOMES LIMITED (XNSE:CANFINHOME)</v>
    <v>1093320</v>
    <v>1987</v>
  </rv>
  <rv s="2">
    <v>946</v>
  </rv>
  <rv s="0">
    <v>https://www.bing.com/financeapi/forcetrigger?t=ahhbfr&amp;q=XNSE%3aCANTABIL&amp;form=skydnc</v>
    <v>Learn more on Bing</v>
  </rv>
  <rv s="1">
    <v>en-US</v>
    <v>ahhbfr</v>
    <v>268435456</v>
    <v>1</v>
    <v>Powered by Refinitiv</v>
    <v>0</v>
    <v>CANTABIL RETAIL INDIA LIMITED (XNSE:CANTABIL)</v>
    <v>2</v>
    <v>3</v>
    <v>Finance</v>
    <v>4</v>
    <v>848.8</v>
    <v>355</v>
    <v>0.81269999999999998</v>
    <v>-24.45</v>
    <v>-3.0834E-2</v>
    <v>INR</v>
    <v>Cantabil Retail India Limited is engaged in the business of designing, manufacturing, branding and retailing of apparel and apparel accessories through chain of retail store under the brand name CANTABIL and Bonetti. The Company is also into the business of real estate trade. The Company's other brands include Kaneston, CROZO and KINGSWOOD. The CANTABIL brand offers a range of formal-wear, party-wear, casuals and ultracasual clothing for men and women in the middle to high income group. The KANESTON brand caters to men's segment in undergarments. The Company also offers belts, socks, ties and handkerchiefs under KANESTON brand. Bonetti is a formal wear brand, which offers a range of suits, shirts and trousers. The CROZO brand offers a range of fashion outfits for women, including shirts, tops, leggings, kurtas, kurties, capri, pants and jeans. The Company has a network of over 150 retail outlets.</v>
    <v>1931</v>
    <v>National Stock Exchange of India</v>
    <v>XNSE</v>
    <v>XNSE</v>
    <v>B-16,Ground Floor, Lawrence Road, Industrial Area, NEW DELHI, DELHI, 110035 IN</v>
    <v>814.4</v>
    <v>Textiles &amp; Apparel</v>
    <v>Stock</v>
    <v>44585.469953703701</v>
    <v>948</v>
    <v>756</v>
    <v>12946980000</v>
    <v>CANTABIL RETAIL INDIA LIMITED</v>
    <v>CANTABIL RETAIL INDIA LIMITED</v>
    <v>794.65</v>
    <v>54.85</v>
    <v>792.95</v>
    <v>768.5</v>
    <v>16327610</v>
    <v>CANTABIL</v>
    <v>CANTABIL RETAIL INDIA LIMITED (XNSE:CANTABIL)</v>
    <v>12579</v>
    <v>1989</v>
  </rv>
  <rv s="2">
    <v>949</v>
  </rv>
  <rv s="0">
    <v>https://www.bing.com/financeapi/forcetrigger?t=ahhbim&amp;q=XNSE%3aCAPACITE&amp;form=skydnc</v>
    <v>Learn more on Bing</v>
  </rv>
  <rv s="1">
    <v>en-US</v>
    <v>ahhbim</v>
    <v>268435456</v>
    <v>1</v>
    <v>Powered by Refinitiv</v>
    <v>0</v>
    <v>CAPACIT'E INFRAPROJECTS LIMITED (XNSE:CAPACITE)</v>
    <v>2</v>
    <v>3</v>
    <v>Finance</v>
    <v>4</v>
    <v>252</v>
    <v>134.25</v>
    <v>1.7245999999999999</v>
    <v>-10.5</v>
    <v>-6.5035999999999997E-2</v>
    <v>INR</v>
    <v>Capacit'e Infraprojects Limited is an India-based construction company. The Company is focused on residential, commercial and institutional buildings. It provide end-to-end construction services for residential buildings, multi level car parks, corporate office buildings and buildings for commercial purposes and buildings for educational, hospitality and healthcare purposes. Its capabilities include constructing concrete building structures as well as composite steel structures. It also provides mechanical, electrical and plumbing and finishing works. Its construction includes super high rise buildings, high rise buildings, gated community, villaments and other buildings. It operates across Mumbai metropolitan region (MMR), the National Capital Region (NCR) and Bengaluru, India. Its projects include Kalpataru-Immensa, Oberoi-Enigma, H Mill, Worldmark and Sir Gangaram Hospital.</v>
    <v>867</v>
    <v>National Stock Exchange of India</v>
    <v>XNSE</v>
    <v>XNSE</v>
    <v>6th Fl, 605 - 607 Sion Trombay Road, Next To R K Studios, MUMBAI, MAHARASHTRA, 400071 IN</v>
    <v>162.44999999999999</v>
    <v>Construction &amp; Engineering</v>
    <v>Stock</v>
    <v>44585.469953703701</v>
    <v>951</v>
    <v>148.6</v>
    <v>10961080000</v>
    <v>CAPACIT'E INFRAPROJECTS LIMITED</v>
    <v>CAPACIT'E INFRAPROJECTS LIMITED</v>
    <v>161.44999999999999</v>
    <v>17.920000000000002</v>
    <v>161.44999999999999</v>
    <v>150.94999999999999</v>
    <v>67891500</v>
    <v>CAPACITE</v>
    <v>CAPACIT'E INFRAPROJECTS LIMITED (XNSE:CAPACITE)</v>
    <v>206148</v>
    <v>2012</v>
  </rv>
  <rv s="2">
    <v>952</v>
  </rv>
  <rv s="0">
    <v>https://www.bing.com/financeapi/forcetrigger?t=ahhboc&amp;q=XNSE%3aCAPLIPOINT&amp;form=skydnc</v>
    <v>Learn more on Bing</v>
  </rv>
  <rv s="1">
    <v>en-US</v>
    <v>ahhboc</v>
    <v>268435456</v>
    <v>1</v>
    <v>Powered by Refinitiv</v>
    <v>0</v>
    <v>CAPLIN POINT LABORATORIES LIMITED (XNSE:CAPLIPOINT)</v>
    <v>2</v>
    <v>3</v>
    <v>Finance</v>
    <v>4</v>
    <v>1034.8</v>
    <v>401</v>
    <v>0.55249999999999999</v>
    <v>1.25</v>
    <v>1.586E-3</v>
    <v>INR</v>
    <v>Caplin Point Laboratories Limited is a pharmaceutical company. The Company's product segments include Antibiotics, Non-steroidal anti-inflammatory drugs (NSAIDS), Ophthalmics, Pain Management and Anti-ulcers. The Company offers a range of products, including Tablets, Liquid Orals, Capsule, Softgel Capsules, Suppositories and Ovules, Powder for Injection, Dry syrup, Topicals, Liquid Injections, Inhalers, intravenous (IV) Infusion, Lyophilized Products, Branded Products, Dermo Cosmetics and Other Products. It also manufactures a range of ointments, creams, gels and lotions. The Company has presence in Latin American nations of Guatemala, Honduras, Nicaragua, El Salvador, Ecuador, Honduras, Venezuela and Dominican Republic. The Company's manufacturing facilities are located in Suthukeny village, Puducherry; Gummidipoondi Taluk, Tamil Nadu, and Baddi, Himachal Pradesh. Its research and development units are located in Gummidipoondi Taluk, Tamil Nadu.</v>
    <v>613</v>
    <v>National Stock Exchange of India</v>
    <v>XNSE</v>
    <v>XNSE</v>
    <v>Narbavi, No. 3, Lakshmanan Street,, T. Nagar,, CHENNAI, TAMIL NADU, 600017 IN</v>
    <v>809.2</v>
    <v>Pharmaceuticals</v>
    <v>Stock</v>
    <v>44585.469953703701</v>
    <v>954</v>
    <v>764</v>
    <v>59717240000</v>
    <v>CAPLIN POINT LABORATORIES LIMITED</v>
    <v>CAPLIN POINT LABORATORIES LIMITED</v>
    <v>789.95</v>
    <v>21.55</v>
    <v>788.15</v>
    <v>789.4</v>
    <v>75768880</v>
    <v>CAPLIPOINT</v>
    <v>CAPLIN POINT LABORATORIES LIMITED (XNSE:CAPLIPOINT)</v>
    <v>132727</v>
    <v>1990</v>
  </rv>
  <rv s="2">
    <v>955</v>
  </rv>
  <rv s="0">
    <v>https://www.bing.com/financeapi/forcetrigger?t=ahhbr7&amp;q=XNSE%3aCAPTRUST&amp;form=skydnc</v>
    <v>Learn more on Bing</v>
  </rv>
  <rv s="1">
    <v>en-US</v>
    <v>ahhbr7</v>
    <v>268435456</v>
    <v>1</v>
    <v>Powered by Refinitiv</v>
    <v>0</v>
    <v>CAPITAL TRUST LIMITED (XNSE:CAPTRUST)</v>
    <v>2</v>
    <v>3</v>
    <v>Finance</v>
    <v>4</v>
    <v>149</v>
    <v>71.05</v>
    <v>2.0352999999999999</v>
    <v>-4.95</v>
    <v>-3.6762000000000003E-2</v>
    <v>INR</v>
    <v>Capital Trust Limited is an India-based non-banking financial company (NBFC). The Company is engaged in the activity of leasing and hire purchase, and financed items, such as plant and equipment, machinery, office equipment and generators. It offers enterprise loans in the micro, small and medium enterprise sector. The Company runs its business through approximately 85 branches spread over 20 districts in states of Uttar Pradesh, Uttarakhand, Haryana and Punjab. Its products include enterprise loans and microfinance loans. The Company provides retail finance for two wheelers and consumer durables, among others. The Company is engaged in providing loans to the customers that are engaged in a range of activities, such as dairy and livestock, services, retail, manufacturing, trading, food, agriculture, two-wheeler, home improvement loan and commercial vehicle.</v>
    <v>2031</v>
    <v>National Stock Exchange of India</v>
    <v>XNSE</v>
    <v>XNSE</v>
    <v>366 Sultanpur, MG Road, NEW DELHI, DELHI, 110030 IN</v>
    <v>137.69999999999999</v>
    <v>Banking Services</v>
    <v>Stock</v>
    <v>44585.469953703701</v>
    <v>957</v>
    <v>125</v>
    <v>2183686000</v>
    <v>CAPITAL TRUST LIMITED</v>
    <v>CAPITAL TRUST LIMITED</v>
    <v>137.69999999999999</v>
    <v>0</v>
    <v>134.65</v>
    <v>129.69999999999999</v>
    <v>16217500</v>
    <v>CAPTRUST</v>
    <v>CAPITAL TRUST LIMITED (XNSE:CAPTRUST)</v>
    <v>38161</v>
    <v>1985</v>
  </rv>
  <rv s="2">
    <v>958</v>
  </rv>
  <rv s="0">
    <v>https://www.bing.com/financeapi/forcetrigger?t=ahhbu2&amp;q=XNSE%3aCARBORUNIV&amp;form=skydnc</v>
    <v>Learn more on Bing</v>
  </rv>
  <rv s="1">
    <v>en-US</v>
    <v>ahhbu2</v>
    <v>268435456</v>
    <v>1</v>
    <v>Powered by Refinitiv</v>
    <v>0</v>
    <v>CARBORUNDUM UNIVERSAL LIMITED (XNSE:CARBORUNIV)</v>
    <v>2</v>
    <v>3</v>
    <v>Finance</v>
    <v>4</v>
    <v>1035</v>
    <v>385.75</v>
    <v>1.1483000000000001</v>
    <v>-36</v>
    <v>-4.0552000000000005E-2</v>
    <v>INR</v>
    <v>Carborundum Universal Limited develops services and solutions for abrasives, electrominerals or ceramics. The Company's segments include Abrasives, Ceramics and Electrominerals. The Abrasives segment consists of bonded, coated, processed cloth, polymers, power tools and coolants. The operations are carried out through over 10 manufacturing facilities located pan India, Russia and other countries. The Ceramics segment consists of super refractories, industrial ceramics, anti-corrosives and bioceramics. Its user industries include power generation and transmission, coal washers, grain handling, ballistic protection and construction. The Electrominerals segment includes abrasive/refractory grains, micro grits for the photovoltaic industry and captive power generation from hydel power plant. Its product range includes white and brown fused alumina, silicon carbide, fused zirconia, alumina zirconia and zirconia mullite. Its geographical segments include India and Rest of the world.</v>
    <v>5256</v>
    <v>National Stock Exchange of India</v>
    <v>XNSE</v>
    <v>XNSE</v>
    <v>Parry House, 43, Moore Street,, CHENNAI, TAMIL NADU, 600001 IN</v>
    <v>878</v>
    <v>Machinery, Equipment &amp; Components</v>
    <v>Stock</v>
    <v>44585.469953703701</v>
    <v>960</v>
    <v>842</v>
    <v>168495300000</v>
    <v>CARBORUNDUM UNIVERSAL LIMITED</v>
    <v>CARBORUNDUM UNIVERSAL LIMITED</v>
    <v>873.55</v>
    <v>47.66</v>
    <v>887.75</v>
    <v>851.75</v>
    <v>189800400</v>
    <v>CARBORUNIV</v>
    <v>CARBORUNDUM UNIVERSAL LIMITED (XNSE:CARBORUNIV)</v>
    <v>346127</v>
    <v>1954</v>
  </rv>
  <rv s="2">
    <v>961</v>
  </rv>
  <rv s="0">
    <v>https://www.bing.com/financeapi/forcetrigger?t=ahhbww&amp;q=XNSE%3aCAREERP&amp;form=skydnc</v>
    <v>Learn more on Bing</v>
  </rv>
  <rv s="1">
    <v>en-US</v>
    <v>ahhbww</v>
    <v>268435456</v>
    <v>1</v>
    <v>Powered by Refinitiv</v>
    <v>0</v>
    <v>CAREER POINT LIMITED (XNSE:CAREERP)</v>
    <v>2</v>
    <v>3</v>
    <v>Finance</v>
    <v>4</v>
    <v>188.7</v>
    <v>117.5</v>
    <v>0.49390000000000001</v>
    <v>-5.05</v>
    <v>-3.5526000000000002E-2</v>
    <v>INR</v>
    <v>Career Point Limited is an India-based company that provides coaching services and hostel services. The Company is in education field and operates through two segments: Informal and Formal Education. The Company has diversified products and integrated services in both regulated and non-regulated education, including Test Preparation, Schools (Pre-schools and K12), Technical Campuses and Private Universities in multiple geographies. It provides tutorial services to students for school curriculum and various competitive examinations for engineering and medical entrance and others. It provides education consultancy and management services for administration of the school. It provides various services to Career Point Schools including the franchisees, which are into three categories: Career Point International Schools, Career Point World Schools and Career Point Public Schools. It has various online platforms and technology based learning solutions.</v>
    <v>206</v>
    <v>National Stock Exchange of India</v>
    <v>XNSE</v>
    <v>XNSE</v>
    <v>CP Tower, Road No.1,, IPIA, Kota, KOTA, RAJASTHAN, 324005 IN</v>
    <v>143.15</v>
    <v>Miscellaneous Educational Service Providers</v>
    <v>Stock</v>
    <v>44585.469953703701</v>
    <v>963</v>
    <v>134.30000000000001</v>
    <v>2586126000</v>
    <v>CAREER POINT LIMITED</v>
    <v>CAREER POINT LIMITED</v>
    <v>141.15</v>
    <v>0</v>
    <v>142.15</v>
    <v>137.1</v>
    <v>18192940</v>
    <v>CAREERP</v>
    <v>CAREER POINT LIMITED (XNSE:CAREERP)</v>
    <v>34401</v>
    <v>2000</v>
  </rv>
  <rv s="2">
    <v>964</v>
  </rv>
  <rv s="0">
    <v>https://www.bing.com/financeapi/forcetrigger?t=ahhbzr&amp;q=XNSE%3aCARERATING&amp;form=skydnc</v>
    <v>Learn more on Bing</v>
  </rv>
  <rv s="1">
    <v>en-US</v>
    <v>ahhbzr</v>
    <v>268435456</v>
    <v>1</v>
    <v>Powered by Refinitiv</v>
    <v>0</v>
    <v>CARE RATINGS LIMITED (XNSE:CARERATING)</v>
    <v>2</v>
    <v>3</v>
    <v>Finance</v>
    <v>4</v>
    <v>791</v>
    <v>407.2</v>
    <v>1.3402000000000001</v>
    <v>-12.15</v>
    <v>-1.9547999999999999E-2</v>
    <v>INR</v>
    <v>CARE Ratings Limited, formerly Credit Analysis and Research Limited, is a credit rating agency. The Company is engaged in providing financial services other than securities dealing activities. The Company's segments include Ratings and related services, and Others. The Company's grading products include EQUIGRADE, MFI Grading, Real Estate Star Rating, Edu-Grade, REIT Rating, RESCO Grading, ESCO Grading, IPO Grading, ITI Grading, Shipyard Grading, Construction Grading and Maritime Grading. The Company serves various market segments, such as corporates, including debt ratings, bank loan ratings and issuer ratings; financial sector, including credit quality ratings and capital protection oriented scheme ratings; public finance, including assessment of the credit quality of states and local bodies, and Project Finance. Its offerings for small and medium enterprises (SME) include SME Ratings, Bank Loan Ratings, Channel Partner Evaluation, SME Fundamental Grading and Due Diligence Service.</v>
    <v>592</v>
    <v>National Stock Exchange of India</v>
    <v>XNSE</v>
    <v>XNSE</v>
    <v>4th Floor, Godrej Coliseum, Somaiya Hospital Road, Off Eastern Express Highway, Sion (East), MUMBAI, MAHARASHTRA, 400022 IN</v>
    <v>621.9</v>
    <v>Professional &amp; Commercial Services</v>
    <v>Stock</v>
    <v>44585.469953703701</v>
    <v>966</v>
    <v>607.04999999999995</v>
    <v>18420550000</v>
    <v>CARE RATINGS LIMITED</v>
    <v>CARE RATINGS LIMITED</v>
    <v>620.1</v>
    <v>22.23</v>
    <v>621.54999999999995</v>
    <v>609.4</v>
    <v>29636480</v>
    <v>CARERATING</v>
    <v>CARE RATINGS LIMITED (XNSE:CARERATING)</v>
    <v>80844</v>
    <v>1993</v>
  </rv>
  <rv s="2">
    <v>967</v>
  </rv>
  <rv s="0">
    <v>https://www.bing.com/financeapi/forcetrigger?t=ahhc6h&amp;q=XNSE%3aCASTROLIND&amp;form=skydnc</v>
    <v>Learn more on Bing</v>
  </rv>
  <rv s="1">
    <v>en-US</v>
    <v>ahhc6h</v>
    <v>268435456</v>
    <v>1</v>
    <v>Powered by Refinitiv</v>
    <v>0</v>
    <v>CASTROL INDIA LIMITED (XNSE:CASTROLIND)</v>
    <v>2</v>
    <v>3</v>
    <v>Finance</v>
    <v>4</v>
    <v>154.9</v>
    <v>115.4</v>
    <v>0.92589999999999995</v>
    <v>-5.6</v>
    <v>-4.5362E-2</v>
    <v>INR</v>
    <v>Castrol India Limited is an India-based company engaged in providing coke and refined petroleum products. The Company is involved in manufacturing lubricating oils. The Company operates through two segments: Automotive and Non-Automotive. The Company's brands include Castrol Activ, Castrol Power1, Castrol GTX, Castrol MAGNATEC, Castrol EDGE, Castrol CRB Turbo, Castrol VECTON and Castrol Go!. The Company's products also include Castrol CRB Multi, Castrol CRB Turbo Plus, Castrol Vecton CI4+ and Castrol Magnatec Professional OE 5W20. The Company offers Non-automotive lubricants, such as industrial lubricants, and marine and energy lubricants. The Company operates across three market sectors of the lubricants industry: Automotive, Industrial, and Marine and Energy applications. The Company offers products for cars, motorcycles, scooters and trucks, among others. The Company's holding company is Castrol Limited.</v>
    <v>516</v>
    <v>National Stock Exchange of India</v>
    <v>XNSE</v>
    <v>XNSE</v>
    <v>MUMBAI, MAHARASHTRA, 400093 IN</v>
    <v>124.2</v>
    <v>Oil &amp; Gas</v>
    <v>Stock</v>
    <v>44585.469953703701</v>
    <v>969</v>
    <v>115.4</v>
    <v>122107200000</v>
    <v>CASTROL INDIA LIMITED</v>
    <v>CASTROL INDIA LIMITED</v>
    <v>123.7</v>
    <v>16.14</v>
    <v>123.45</v>
    <v>117.85</v>
    <v>989122400</v>
    <v>CASTROLIND</v>
    <v>CASTROL INDIA LIMITED (XNSE:CASTROLIND)</v>
    <v>1675739</v>
    <v>1979</v>
  </rv>
  <rv s="2">
    <v>970</v>
  </rv>
  <rv s="0">
    <v>https://www.bing.com/financeapi/forcetrigger?t=b1nur7&amp;q=XNSE%3aCCHHL&amp;form=skydnc</v>
    <v>Learn more on Bing</v>
  </rv>
  <rv s="1">
    <v>en-US</v>
    <v>b1nur7</v>
    <v>268435456</v>
    <v>1</v>
    <v>Powered by Refinitiv</v>
    <v>0</v>
    <v>Country Club Hospitality &amp; Holidays Limited (XNSE:CCHHL)</v>
    <v>2</v>
    <v>3</v>
    <v>Finance</v>
    <v>4</v>
    <v>10.6</v>
    <v>3.25</v>
    <v>1.6808000000000001</v>
    <v>-0.2</v>
    <v>-2.3529000000000001E-2</v>
    <v>INR</v>
    <v>Country Club Hospitality &amp; Holidays Limited provides hospitality services. The Company is engaged in the business of sale of vacation ownership and other related services. It provides holiday facilities, guest accommodation, training/coaching in recreational activities relating to art, culture and sports, fitness training and clubbing to its members. It also offers room rentals, and food and beverages services. It has over 50 ownership clubs, resorts and hotels in India, Middle East, Bangkok and Sri Lanka. It also offers approximately 20 member fitness centers and over 4,000 holiday exchange associates and Country Vacations global hospitality associates. Its network consists of social clubs in urban hotspots, wellness rejuvenation hubs, beachfront resorts, hilltop vacation homes, wildlife jungle lodges and water amusement parks. It offers a mobile application and a Web portal for holiday reservation, payment transfer, customer grievance and membership data updating facilities.</v>
    <v>394</v>
    <v>National Stock Exchange of India</v>
    <v>XNSE</v>
    <v>XNSE</v>
    <v>Country Club Kool, #6-3-1219,, 4th &amp; 5th Floor, Begumpet,, HYDERABAD, TELANGANA, 500016 IN</v>
    <v>8.65</v>
    <v>Hotels &amp; Entertainment Services</v>
    <v>Stock</v>
    <v>44585.469953703701</v>
    <v>972</v>
    <v>8.1</v>
    <v>1389450000</v>
    <v>Country Club Hospitality &amp; Holidays Limited</v>
    <v>Country Club Hospitality &amp; Holidays Limited</v>
    <v>8.5</v>
    <v>0</v>
    <v>8.5</v>
    <v>8.3000000000000007</v>
    <v>163464700</v>
    <v>CCHHL</v>
    <v>Country Club Hospitality &amp; Holidays Limited (XNSE:CCHHL)</v>
    <v>92977</v>
    <v>1991</v>
  </rv>
  <rv s="2">
    <v>973</v>
  </rv>
  <rv s="0">
    <v>https://www.bing.com/financeapi/forcetrigger?t=ahhcc7&amp;q=XNSE%3aCCL&amp;form=skydnc</v>
    <v>Learn more on Bing</v>
  </rv>
  <rv s="1">
    <v>en-US</v>
    <v>ahhcc7</v>
    <v>268435456</v>
    <v>1</v>
    <v>Powered by Refinitiv</v>
    <v>0</v>
    <v>CCL PRODUCTS (INDIA) LIMITED (XNSE:CCL)</v>
    <v>2</v>
    <v>3</v>
    <v>Finance</v>
    <v>4</v>
    <v>494.8</v>
    <v>226.35</v>
    <v>0.55430000000000001</v>
    <v>-11.85</v>
    <v>-2.5710999999999998E-2</v>
    <v>INR</v>
    <v>CCL Products (India) Limited is engaged in the manufacturing of instant coffee. The Company operates through the Coffee and Coffee related products segment. It is engaged in the manufacture of soluble instant spray dried coffee powder, spray dried agglomerated/granulated coffee, freeze-dried coffee and freeze concentrated liquid coffee. The Company's products include spray dried coffee granules, freeze-dried coffee granules and freeze concentrated liquid. It supplies flavored coffee, decaffeinated coffee, organic coffee, rainforest coffee, fair trade coffee, dual and triple certified coffee, and chicory-coffee mix. The Company's brands include Continental Special, Continental Premium and Continental Supreme. It offers coffee in various sizes of jars, cans and sachets or pouches, among others. The Company's soluble instant coffee manufacturing plant has a combined capacity of 35,000 metric tons per annum. It also has a Freeze Dried Instant Coffee Manufacturing Plant.</v>
    <v>613</v>
    <v>National Stock Exchange of India</v>
    <v>XNSE</v>
    <v>XNSE</v>
    <v>7-1-24/2/D, Greendale, Ameerpet, HYDERABAD, TELANGANA, 500016 IN</v>
    <v>476.45</v>
    <v>Food &amp; Tobacco</v>
    <v>Stock</v>
    <v>44585.469953703701</v>
    <v>975</v>
    <v>442.05</v>
    <v>61312570000</v>
    <v>CCL PRODUCTS (INDIA) LIMITED</v>
    <v>CCL PRODUCTS (INDIA) LIMITED</v>
    <v>461.05</v>
    <v>30.5</v>
    <v>460.9</v>
    <v>449.05</v>
    <v>133027900</v>
    <v>CCL</v>
    <v>CCL PRODUCTS (INDIA) LIMITED (XNSE:CCL)</v>
    <v>1858181</v>
    <v>1961</v>
  </rv>
  <rv s="2">
    <v>976</v>
  </rv>
  <rv s="0">
    <v>https://www.bing.com/financeapi/forcetrigger?t=ahhcf2&amp;q=XNSE%3aCDSL&amp;form=skydnc</v>
    <v>Learn more on Bing</v>
  </rv>
  <rv s="1">
    <v>en-US</v>
    <v>ahhcf2</v>
    <v>268435456</v>
    <v>1</v>
    <v>Powered by Refinitiv</v>
    <v>0</v>
    <v>CENTRAL DEPOSITORY SERVICES (INDIA) LIMITED (XNSE:CDSL)</v>
    <v>2</v>
    <v>3</v>
    <v>Finance</v>
    <v>4</v>
    <v>1734.4</v>
    <v>476.35</v>
    <v>0.73850000000000005</v>
    <v>-80.900000000000006</v>
    <v>-5.1102000000000002E-2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1584</v>
    <v>Investment Banking &amp; Investment Services</v>
    <v>Stock</v>
    <v>44585.469953703701</v>
    <v>978</v>
    <v>1490</v>
    <v>165434000000</v>
    <v>CENTRAL DEPOSITORY SERVICES (INDIA) LIMITED</v>
    <v>CENTRAL DEPOSITORY SERVICES (INDIA) LIMITED</v>
    <v>1579</v>
    <v>64.819999999999993</v>
    <v>1583.1</v>
    <v>1502.2</v>
    <v>104500000</v>
    <v>CDSL</v>
    <v>CENTRAL DEPOSITORY SERVICES (INDIA) LIMITED (XNSE:CDSL)</v>
    <v>903484</v>
    <v>1997</v>
  </rv>
  <rv s="2">
    <v>979</v>
  </rv>
  <rv s="0">
    <v>https://www.bing.com/financeapi/forcetrigger?t=ahhchw&amp;q=XNSE%3aCEATLTD&amp;form=skydnc</v>
    <v>Learn more on Bing</v>
  </rv>
  <rv s="1">
    <v>en-US</v>
    <v>ahhchw</v>
    <v>268435456</v>
    <v>1</v>
    <v>Powered by Refinitiv</v>
    <v>0</v>
    <v>CEAT LIMITED (XNSE:CEATLTD)</v>
    <v>2</v>
    <v>3</v>
    <v>Finance</v>
    <v>4</v>
    <v>1763</v>
    <v>1048.95</v>
    <v>0.58309999999999995</v>
    <v>-39.549999999999997</v>
    <v>-3.5583000000000004E-2</v>
    <v>INR</v>
    <v>CEAT Limited is engaged in manufacturing and sale of automotive tires, tubes and flaps. The Company manufactures radials for a range of vehicles. It offers products for light commercial vehicles (LCVs), motorcycles, scooters, cars, farm vehicles and trailers, off the road (OTR)/specialty vehicles and trucks, among others. It has capacity to produce approximately 95,000 tires per day. The CEAT Bike tires include CEAT Zoom, CEAT Zoom Tubeless, F67, F85, Milaze, Secura Sport and Secura Zoom, among others. Its scooter tire range includes Gripp and Zoom D. Its car tire range includes BT, Czar AT, Czar HT, Rhino and Rhino TQ. It offers Buland and Buland Mile XL RIB for LCVs. It offers Anmol SL and Buland Mile XL for autos. Its tire range for farm and agriculture vehicle includes Aayushmaan Front, Aayushmaan Rear, Samraat Front and Samraat Super Front. It has developed OTR or specialty tires for mining, quarrying, rock excavation, construction and port applications.</v>
    <v>7529</v>
    <v>National Stock Exchange of India</v>
    <v>XNSE</v>
    <v>XNSE</v>
    <v>463,Dr. Annie Besant Road, Worli, MUMBAI, MAHARASHTRA, 400030 IN</v>
    <v>1110</v>
    <v>Automobiles &amp; Auto Parts</v>
    <v>Stock</v>
    <v>44585.469953703701</v>
    <v>981</v>
    <v>1065</v>
    <v>44960280000</v>
    <v>CEAT LIMITED</v>
    <v>CEAT LIMITED</v>
    <v>1110</v>
    <v>22.62</v>
    <v>1111.5</v>
    <v>1071.95</v>
    <v>40450090</v>
    <v>CEATLTD</v>
    <v>CEAT LIMITED (XNSE:CEATLTD)</v>
    <v>155706</v>
    <v>1958</v>
  </rv>
  <rv s="2">
    <v>982</v>
  </rv>
  <rv s="0">
    <v>https://www.bing.com/financeapi/forcetrigger?t=ahhckr&amp;q=XNSE%3aCEBBCO&amp;form=skydnc</v>
    <v>Learn more on Bing</v>
  </rv>
  <rv s="1">
    <v>en-US</v>
    <v>ahhckr</v>
    <v>268435456</v>
    <v>1</v>
    <v>Powered by Refinitiv</v>
    <v>0</v>
    <v>COMMERCIAL ENGINEERS &amp; BODY BUILDERS CO LIMITED (XNSE:CEBBCO)</v>
    <v>2</v>
    <v>3</v>
    <v>Finance</v>
    <v>4</v>
    <v>59.35</v>
    <v>14.55</v>
    <v>1.1024</v>
    <v>-2.6</v>
    <v>-4.9242000000000001E-2</v>
    <v>INR</v>
    <v>Commercial Engineers &amp; Body Builders Co Limited is a manufacturer of vehicle bodies for commercial vehicles. The principal business of the Company is sheet metal fabrication and bodybuilding. It produces vehicle and locomotive bodies for diverse applications for road and railways transportation. It also conducts refurbishment of wagons, as well as engaged in designing and manufacturing of components for wagons and locomotives in the railways division. It fabricates steel structures and support columns for power plants and electrostatic precipitators. Its Goods Transportation products include Cargo load Bodies, Refrigerated and insulated containers, Trailer Bodies and Petroleum Tankers. Its Solid Waste Management products include Skip-Loaders and Garbage-Bin Collectors. Its Municipal Application products include light recovery vehicle bodies, garbage tippers and fire tenders. Its Defense products include Troop Carrier Vehicle Bodies, Prison Van Bodies and Water Bowser Bodies.</v>
    <v>286</v>
    <v>National Stock Exchange of India</v>
    <v>XNSE</v>
    <v>XNSE</v>
    <v>48, Vandana Vihar, Narmada Road, Gorakhpur, JABALPUR, MADHYA PRADESH, 482001 IN</v>
    <v>52.7</v>
    <v>Automobiles &amp; Auto Parts</v>
    <v>Stock</v>
    <v>44585.469953703701</v>
    <v>984</v>
    <v>50.2</v>
    <v>4724687000</v>
    <v>COMMERCIAL ENGINEERS &amp; BODY BUILDERS CO LIMITED</v>
    <v>COMMERCIAL ENGINEERS &amp; BODY BUILDERS CO LIMITED</v>
    <v>52.7</v>
    <v>40.21</v>
    <v>52.8</v>
    <v>50.2</v>
    <v>89482700</v>
    <v>CEBBCO</v>
    <v>COMMERCIAL ENGINEERS &amp; BODY BUILDERS CO LIMITED (XNSE:CEBBCO)</v>
    <v>136861</v>
    <v>1979</v>
  </rv>
  <rv s="2">
    <v>985</v>
  </rv>
  <rv s="0">
    <v>https://www.bing.com/financeapi/forcetrigger?t=ahhcnm&amp;q=XNSE%3aCELEBRITY&amp;form=skydnc</v>
    <v>Learn more on Bing</v>
  </rv>
  <rv s="1">
    <v>en-US</v>
    <v>ahhcnm</v>
    <v>268435456</v>
    <v>1</v>
    <v>Powered by Refinitiv</v>
    <v>0</v>
    <v>CELEBRITY FASHIONS LIMITED (XNSE:CELEBRITY)</v>
    <v>2</v>
    <v>3</v>
    <v>Finance</v>
    <v>4</v>
    <v>22.15</v>
    <v>5</v>
    <v>1.2707999999999999</v>
    <v>-0.85</v>
    <v>-4.7486E-2</v>
    <v>INR</v>
    <v>Celebrity Fashions Limited is engaged in manufacturing all types of textile garments and clothing accessories. The Company's geographical segments consist of Domestic (Sales to customers located in India) and International (Sales to customers located outside India). The Company provides its clients with various design support, such as computer aided drug design (CADD)-for plaids and prints, Trend analysis and Life style presentation. The Company offers a one-stop-shop solution for design and product development to its customers. The Company is a garment exporter. The Company also has its own national menswear brand. It is equipped with automatic collar making, cuff making and bottom hem attaching machines. It has approximately five spreaders and over two cutters capable of cutting over 50,000 trousers a day. It has approximately 10 etonised lines. It is equipped with a washing capability of 35,000 garments a day.</v>
    <v>4000</v>
    <v>National Stock Exchange of India</v>
    <v>XNSE</v>
    <v>XNSE</v>
    <v>SDF - IV &amp; C2, 3rd Main Road,, Mepz - Sez,, Tambaram, CHENNAI, TAMIL NADU, 600045 IN</v>
    <v>17.75</v>
    <v>Textiles &amp; Apparel</v>
    <v>Stock</v>
    <v>44585.469953703701</v>
    <v>987</v>
    <v>17.05</v>
    <v>855047300</v>
    <v>CELEBRITY FASHIONS LIMITED</v>
    <v>CELEBRITY FASHIONS LIMITED</v>
    <v>17.75</v>
    <v>18.41</v>
    <v>17.899999999999999</v>
    <v>17.05</v>
    <v>47768010</v>
    <v>CELEBRITY</v>
    <v>CELEBRITY FASHIONS LIMITED (XNSE:CELEBRITY)</v>
    <v>22960</v>
    <v>1988</v>
  </rv>
  <rv s="2">
    <v>988</v>
  </rv>
  <rv s="0">
    <v>https://www.bing.com/financeapi/forcetrigger?t=ahhctc&amp;q=XNSE%3aCENTENKA&amp;form=skydnc</v>
    <v>Learn more on Bing</v>
  </rv>
  <rv s="1">
    <v>en-US</v>
    <v>ahhctc</v>
    <v>268435456</v>
    <v>1</v>
    <v>Powered by Refinitiv</v>
    <v>0</v>
    <v>CENTURY ENKA LIMITED (XNSE:CENTENKA)</v>
    <v>2</v>
    <v>3</v>
    <v>Finance</v>
    <v>4</v>
    <v>595</v>
    <v>207.6</v>
    <v>1.2077</v>
    <v>-50.5</v>
    <v>-8.8178999999999993E-2</v>
    <v>INR</v>
    <v>Century Enka Limited (CEL) is engaged in the business of nylon tire cord fabric and polyester/nylon filament yarn. The Company's geographical segments include In India and Outside India. Its products include polyester filament yarn, nylon filament yarn, polyester partially oriented yarn (POY), polyester and nylon chips of industrial and fabric grade, and nylon industrial yarn. The Company offers mono filament yarns, multi-functional yarns, nylon POY for air texturizing, nylon products for cotton-nylon fabrics, and nylon tows. The Company offers yarn for knitting, narrow tape sector, and sewing thread and fish net, among others. Its yarns are used as reinforcing material in tires, conveyor belts, V-belts, hoses, ropes and cordage, and broad and narrow wovens. It produces a range of nylon processed yarns for various application areas under the Enkalon brand. Its manufacturing sites are located at Pune (Maharashtra) and Rajashree Nagar (Bharuch-Gujarat).</v>
    <v>1656</v>
    <v>National Stock Exchange of India</v>
    <v>XNSE</v>
    <v>XNSE</v>
    <v>Plot No.72 &amp; 72-A,, MIDC, Bhosari,, PUNE, MAHARASHTRA, 411026 IN</v>
    <v>576.1</v>
    <v>Textiles &amp; Apparel</v>
    <v>Stock</v>
    <v>44585.469953703701</v>
    <v>990</v>
    <v>518</v>
    <v>12513830000</v>
    <v>CENTURY ENKA LIMITED</v>
    <v>CENTURY ENKA LIMITED</v>
    <v>576</v>
    <v>7.59</v>
    <v>572.70000000000005</v>
    <v>522.20000000000005</v>
    <v>21850590</v>
    <v>CENTENKA</v>
    <v>CENTURY ENKA LIMITED (XNSE:CENTENKA)</v>
    <v>136593</v>
    <v>1965</v>
  </rv>
  <rv s="2">
    <v>991</v>
  </rv>
  <rv s="0">
    <v>https://www.bing.com/financeapi/forcetrigger?t=ahhcw7&amp;q=XNSE%3aCENTEXT&amp;form=skydnc</v>
    <v>Learn more on Bing</v>
  </rv>
  <rv s="1">
    <v>en-US</v>
    <v>ahhcw7</v>
    <v>268435456</v>
    <v>1</v>
    <v>Powered by Refinitiv</v>
    <v>0</v>
    <v>CENTURY EXTRUSIONS LTD (XNSE:CENTEXT)</v>
    <v>2</v>
    <v>3</v>
    <v>Finance</v>
    <v>4</v>
    <v>15.55</v>
    <v>3.8</v>
    <v>1.9803999999999999</v>
    <v>-0.6</v>
    <v>-4.6692999999999998E-2</v>
    <v>INR</v>
    <v>Century Extrusions Limited is engaged in manufacture of aluminum extruded products. The Company operates through two segments: manufacturing of Aluminium Extruded products, and manufacturing of Transmission and Distribution Line Hardware. The Company manufactures extruded products for various applications, such as profiles for architectural applications, including building systems, structural glazing, curtain walls, false ceilings, drapery rods and modular furniture; aluminum form work; road transport sections; rail coach windows and doors; manufacture of automobile components, and heat transfer in electronics and electrical gadgets. The Company has manufacturing facilities for casting of aluminum alloys, manufacturing of extruded products in aluminum and its alloys, wire drawing, helical products, fabrication of ferrous and non-ferrous components, vibration damper assembly, conductor accessories, clamp connectors for hardware assembly, and manufacturing of tools, dies and molds.</v>
    <v>363</v>
    <v>National Stock Exchange of India</v>
    <v>XNSE</v>
    <v>XNSE</v>
    <v>113, Park Street, 'N' Block, 2nd Floor, KOLKATA, WEST BENGAL, 700016 IN</v>
    <v>12.8</v>
    <v>Metals &amp; Mining</v>
    <v>Stock</v>
    <v>44585.469953703701</v>
    <v>993</v>
    <v>12.25</v>
    <v>1028000000</v>
    <v>CENTURY EXTRUSIONS LTD</v>
    <v>CENTURY EXTRUSIONS LTD</v>
    <v>12.7</v>
    <v>16.11</v>
    <v>12.85</v>
    <v>12.25</v>
    <v>80000000</v>
    <v>CENTEXT</v>
    <v>CENTURY EXTRUSIONS LTD (XNSE:CENTEXT)</v>
    <v>167798</v>
    <v>1988</v>
  </rv>
  <rv s="2">
    <v>994</v>
  </rv>
  <rv s="0">
    <v>https://www.bing.com/financeapi/forcetrigger?t=ahhcz2&amp;q=XNSE%3aCENTRALBK&amp;form=skydnc</v>
    <v>Learn more on Bing</v>
  </rv>
  <rv s="1">
    <v>en-US</v>
    <v>ahhcz2</v>
    <v>268435456</v>
    <v>1</v>
    <v>Powered by Refinitiv</v>
    <v>0</v>
    <v>CENTRAL BANK OF INDIA LIMITED (XNSE:CENTRALBK)</v>
    <v>2</v>
    <v>3</v>
    <v>Finance</v>
    <v>4</v>
    <v>29.65</v>
    <v>12.5</v>
    <v>1.472</v>
    <v>-0.8</v>
    <v>-3.8004999999999997E-2</v>
    <v>INR</v>
    <v>Central Bank of India is a commercial bank. The Bank's segments include Treasury Operations, Corporate/Wholesale Banking, Retail Banking and other Banking business. The Treasury Operations segment includes dealing in government and other securities, money market operations and Forex operations. The Corporate/Wholesale segment consists of advances to trusts/partnership firms, companies and statutory bodies. The Retail Banking segment consists of exposures of approximately five crores (including fund-based and non-fund-based exposures) subject to orientation, product, granularity criteria and individual exposures. The other Banking segment includes other banking operations. The Bank offers deposits, loans, Agri banking, cards, e-payment and other services. It has a network of approximately 4,730 branches, over 3,680 ultra-small branches and approximately 5,250 automatic teller machines. It has a distribution network in approximately 30 States and in over six Union Territories in India.</v>
    <v>32335</v>
    <v>National Stock Exchange of India</v>
    <v>XNSE</v>
    <v>XNSE</v>
    <v>Chandermukhi, Nariman Point, MUMBAI, MAHARASHTRA, 400021 IN</v>
    <v>21.1</v>
    <v>Banking Services</v>
    <v>Stock</v>
    <v>44585.469953703701</v>
    <v>996</v>
    <v>20</v>
    <v>182733800000</v>
    <v>CENTRAL BANK OF INDIA LIMITED</v>
    <v>CENTRAL BANK OF INDIA LIMITED</v>
    <v>21.05</v>
    <v>0</v>
    <v>21.05</v>
    <v>20.25</v>
    <v>8680939000</v>
    <v>CENTRALBK</v>
    <v>CENTRAL BANK OF INDIA LIMITED (XNSE:CENTRALBK)</v>
    <v>5058548</v>
    <v>1911</v>
  </rv>
  <rv s="2">
    <v>997</v>
  </rv>
  <rv s="0">
    <v>https://www.bing.com/financeapi/forcetrigger?t=azkbp2&amp;q=XNSE%3aCENTRUM&amp;form=skydnc</v>
    <v>Learn more on Bing</v>
  </rv>
  <rv s="1">
    <v>en-US</v>
    <v>azkbp2</v>
    <v>268435456</v>
    <v>1</v>
    <v>Powered by Refinitiv</v>
    <v>0</v>
    <v>CENTRUM CAPITAL LIMITED (XNSE:CENTRUM)</v>
    <v>2</v>
    <v>3</v>
    <v>Finance</v>
    <v>4</v>
    <v>58.5</v>
    <v>21.95</v>
    <v>1.1353</v>
    <v>-0.7</v>
    <v>-2.1572000000000001E-2</v>
    <v>INR</v>
    <v>Centrum Capital Limited is an investment banking company. The Company offers a range of financial services in the areas of equity capital market, private equity, corporate finance, project finance and stressed asset resolution. The Company's segments include Advisory and Transactional Services, Trading in Bonds, Forex business, Travel and Tours, Treasury and Housing Finance Business. Its Advisory and Transactional Services segment consists of investment banking, broking activity, portfolio management, wealth management and realty/infrastructure advisory services. Its Trading in Bonds segment comprises purchase and sale of bonds and government securities in secondary market. Its Forex business segment comprises money changing services. Its travels and tours segment provide travels and tours related services. Its Treasury segment provides liquidity for business and manages investment of surplus funds.</v>
    <v>1526</v>
    <v>National Stock Exchange of India</v>
    <v>XNSE</v>
    <v>XNSE</v>
    <v>Centrum House, CST Road,, Vidyanagari Marg, Kalina,, Santacruz (East),, MUMBAI, MAHARASHTRA, 400098 IN</v>
    <v>32.450000000000003</v>
    <v>Banking Services</v>
    <v>Stock</v>
    <v>44585.469953703701</v>
    <v>999</v>
    <v>31.05</v>
    <v>12886240000</v>
    <v>CENTRUM CAPITAL LIMITED</v>
    <v>CENTRUM CAPITAL LIMITED</v>
    <v>32.200000000000003</v>
    <v>0</v>
    <v>32.450000000000003</v>
    <v>31.75</v>
    <v>397110500</v>
    <v>CENTRUM</v>
    <v>CENTRUM CAPITAL LIMITED (XNSE:CENTRUM)</v>
    <v>351538</v>
    <v>1977</v>
  </rv>
  <rv s="2">
    <v>1000</v>
  </rv>
  <rv s="0">
    <v>https://www.bing.com/financeapi/forcetrigger?t=ahhd2w&amp;q=XNSE%3aCENTUM&amp;form=skydnc</v>
    <v>Learn more on Bing</v>
  </rv>
  <rv s="1">
    <v>en-US</v>
    <v>ahhd2w</v>
    <v>268435456</v>
    <v>1</v>
    <v>Powered by Refinitiv</v>
    <v>0</v>
    <v>CENTUM ELECTRONICS LIMITED (XNSE:CENTUM)</v>
    <v>2</v>
    <v>3</v>
    <v>Finance</v>
    <v>4</v>
    <v>659.9</v>
    <v>356.55</v>
    <v>0.89700000000000002</v>
    <v>-4.3499999999999996</v>
    <v>-7.3369999999999998E-3</v>
    <v>INR</v>
    <v>Centum Electronics Limited is an electronics company. The Company designs and exports electronic products in the analog, digital, mixed signal, radio frequency and microelectronics domains. It operates through Electronic System Design and Manufacturing (ESDM) segment. It is primarily involved in the manufacture of Advanced Microelectronics Modules, Frequency Control Products, Printed Circuit Board Assembly (PCBA) and Resistor Networks catering to the communications, military, aerospace and industrial electronics markets. It also offers a range of manufacturing and test solutions, including box builds, system integration, PCBA and electromechanical assemblies. Its services include design services, electronics manufacturing solutions and mechanical solutions. Its defense products include Laser Receivers, Electronic Delay Units, Missile Interface Units, Onboard Computers and Microelectronics Products. Its space products include Sun Sensors, Earth Sensors and Reaction Wheel Controllers.</v>
    <v>1742</v>
    <v>National Stock Exchange of India</v>
    <v>XNSE</v>
    <v>XNSE</v>
    <v>No.44, KHB Industrial Area, Yelahanka Newtown, BANGALORE, KARNATAKA, 560106 IN</v>
    <v>591</v>
    <v>Machinery, Equipment &amp; Components</v>
    <v>Stock</v>
    <v>44585.469953703701</v>
    <v>1002</v>
    <v>575.1</v>
    <v>7639387000</v>
    <v>CENTUM ELECTRONICS LIMITED</v>
    <v>CENTUM ELECTRONICS LIMITED</v>
    <v>575.1</v>
    <v>0</v>
    <v>592.9</v>
    <v>588.54999999999995</v>
    <v>12884780</v>
    <v>CENTUM</v>
    <v>CENTUM ELECTRONICS LIMITED (XNSE:CENTUM)</v>
    <v>36841</v>
    <v>1993</v>
  </rv>
  <rv s="2">
    <v>1003</v>
  </rv>
  <rv s="0">
    <v>https://www.bing.com/financeapi/forcetrigger?t=ahhd5r&amp;q=XNSE%3aCENTURYPLY&amp;form=skydnc</v>
    <v>Learn more on Bing</v>
  </rv>
  <rv s="1">
    <v>en-US</v>
    <v>ahhd5r</v>
    <v>268435456</v>
    <v>1</v>
    <v>Powered by Refinitiv</v>
    <v>0</v>
    <v>CENTURY PLYBOARDS (INDIA) LTD. (XNSE:CENTURYPLY)</v>
    <v>2</v>
    <v>3</v>
    <v>Finance</v>
    <v>4</v>
    <v>712.9</v>
    <v>233.95</v>
    <v>1.1839999999999999</v>
    <v>-16.350000000000001</v>
    <v>-2.6095E-2</v>
    <v>INR</v>
    <v>Century Plyboards (India) Limited is a plywood manufacturer. The Company's segments include plywood, laminate, CFS services and Others. The Company's geographical segments are demarcated into India and overseas. The plywood segment includes plywood, block-board, veneer and timber. The laminate segment includes decorative laminates and pre-laminated boards. The CFS services segment includes container freight station services. The Others segment includes mainly trading of chemicals, minerals, readymade furniture and equipments. The Company's product portfolio includes doors, decorative veneer, new age products (NAP), fiber cement boards, particle boards, look book, slimline, mono core, magnetic laminates and prelaminated boards. The Company is also engaged in the logistics business through the management of a container freight station. The Company's units are spread across India in Joka (West Bengal), Guwahati (Assam), Kandla (Gujarat), Chennai (Tamil Nadu) and Karnal (Haryana).</v>
    <v>6365</v>
    <v>National Stock Exchange of India</v>
    <v>XNSE</v>
    <v>XNSE</v>
    <v>Century House P15/1, Taratala Road, KOLKATA, WEST BENGAL, 700088 IN</v>
    <v>626</v>
    <v>Paper &amp; Forest Products</v>
    <v>Stock</v>
    <v>44585.469953703701</v>
    <v>1005</v>
    <v>591.35</v>
    <v>139202500000</v>
    <v>CENTURY PLYBOARDS (INDIA) LTD.</v>
    <v>CENTURY PLYBOARDS (INDIA) LTD.</v>
    <v>625.4</v>
    <v>49.2</v>
    <v>626.54999999999995</v>
    <v>610.20000000000005</v>
    <v>222173000</v>
    <v>CENTURYPLY</v>
    <v>CENTURY PLYBOARDS (INDIA) LTD. (XNSE:CENTURYPLY)</v>
    <v>240095</v>
    <v>1982</v>
  </rv>
  <rv s="2">
    <v>1006</v>
  </rv>
  <rv s="0">
    <v>https://www.bing.com/financeapi/forcetrigger?t=ahhd8m&amp;q=XNSE%3aCENTURYTEX&amp;form=skydnc</v>
    <v>Learn more on Bing</v>
  </rv>
  <rv s="1">
    <v>en-US</v>
    <v>ahhd8m</v>
    <v>268435456</v>
    <v>1</v>
    <v>Powered by Refinitiv</v>
    <v>0</v>
    <v>CENTURY TEXTILE AND INDUSTRIES LIMITED (XNSE:CENTURYTEX)</v>
    <v>2</v>
    <v>3</v>
    <v>Finance</v>
    <v>4</v>
    <v>1024</v>
    <v>384.3</v>
    <v>1.2568999999999999</v>
    <v>-69.650000000000006</v>
    <v>-7.3303999999999994E-2</v>
    <v>INR</v>
    <v>Century Textiles and Industries Limited is engaged in the business of textiles, rayon, cement, and pulp and paper. The Company's segments include Textiles, which includes yarn, cloth and denim cloth, viscose filament yarn and tire yarn; Pulp and Paper, which includes pulp, writing and printing paper, tissue paper and multilayer packaging board; Cement, which includes cement and clinker; Real Estate, which includes leased properties, and Others, which includes salt works, chemicals and floriculture. The Company operates through various divisions, such as Birla Century, Century Cement, Century Yarn, Maihar Cement, Century Denim, Manikgarh Cement, Cottons by Century, Century Pulp and Paper, and Century Rayon. The Company has approximately five cement plants and a grinding unit at various locations, with a total cement manufacturing capacity of over 12.8 million tons per annum. Its manufacturing units are located at Gujarat, Maharashtra, Uttarakhand and Madhya Pradesh.</v>
    <v>4268</v>
    <v>National Stock Exchange of India</v>
    <v>XNSE</v>
    <v>XNSE</v>
    <v>Century Bhavan,, Dr. Annie Besant Road, Worli, MUMBAI, MAHARASHTRA, 400030 IN</v>
    <v>956.65</v>
    <v>Paper &amp; Forest Products</v>
    <v>Stock</v>
    <v>44585.469953703701</v>
    <v>1008</v>
    <v>866.2</v>
    <v>106127600000</v>
    <v>CENTURY TEXTILE AND INDUSTRIES LIMITED</v>
    <v>CENTURY TEXTILE AND INDUSTRIES LIMITED</v>
    <v>949.8</v>
    <v>152.97</v>
    <v>950.15</v>
    <v>880.5</v>
    <v>111695700</v>
    <v>CENTURYTEX</v>
    <v>CENTURY TEXTILE AND INDUSTRIES LIMITED (XNSE:CENTURYTEX)</v>
    <v>607846</v>
    <v>1897</v>
  </rv>
  <rv s="2">
    <v>1009</v>
  </rv>
  <rv s="0">
    <v>https://www.bing.com/financeapi/forcetrigger?t=ahhdbh&amp;q=XNSE%3aCERA&amp;form=skydnc</v>
    <v>Learn more on Bing</v>
  </rv>
  <rv s="1">
    <v>en-US</v>
    <v>ahhdbh</v>
    <v>268435456</v>
    <v>1</v>
    <v>Powered by Refinitiv</v>
    <v>0</v>
    <v>CERA SANITARYWARE LIMITED (XNSE:CERA)</v>
    <v>2</v>
    <v>3</v>
    <v>Finance</v>
    <v>4</v>
    <v>6450</v>
    <v>3300</v>
    <v>0.49719999999999998</v>
    <v>-245.15</v>
    <v>-5.2263999999999998E-2</v>
    <v>INR</v>
    <v>Cera Sanitaryware Limited is engaged in the business of manufacturing, marketing and distribution of sanitaryware, faucetware and trading in tiles and other bathroom products. The Company offers sanitary ware products, including kids range products, wash basins, urinals, cisterns, seat covers, sensors and bath accessories, as well as special needs products, such as cranes, rails and grab bars. The Company also provides sensor taps, basin mixers, showers, bath tub spouts, flush valves and cocks, angle and stop cocks, health faucets, aquamatics, clinical products, waste couplings, concealed parts and chrome plated accessories. It offers wellness products, such as steam shower rooms, shower rooms, shower cubicles, shower partitions, bath tubs, shower panels and pressure pumps. In addition, it offers kitchen sinks; mirrors; personal care products, including soap dispensers, hand dryers, perfume sprayers with remote control and hair dryers; wall and floor tiles, and allied products.</v>
    <v>2473</v>
    <v>National Stock Exchange of India</v>
    <v>XNSE</v>
    <v>XNSE</v>
    <v>7th &amp; 8th Floor, B Wing, Privilon,, Ambli BRTS Road,, ISKCON Crossroads, AHMEDABAD, GUJARAT, 380059 IN</v>
    <v>4749</v>
    <v>Homebuilding &amp; Construction Supplies</v>
    <v>Stock</v>
    <v>44585.469953703701</v>
    <v>1011</v>
    <v>4400</v>
    <v>61006000000</v>
    <v>CERA SANITARYWARE LIMITED</v>
    <v>CERA SANITARYWARE LIMITED</v>
    <v>4749</v>
    <v>46.58</v>
    <v>4690.6499999999996</v>
    <v>4445.5</v>
    <v>13005870</v>
    <v>CERA</v>
    <v>CERA SANITARYWARE LIMITED (XNSE:CERA)</v>
    <v>17107</v>
    <v>1998</v>
  </rv>
  <rv s="2">
    <v>1012</v>
  </rv>
  <rv s="0">
    <v>https://www.bing.com/financeapi/forcetrigger?t=ahhdec&amp;q=XNSE%3aCEREBRAINT&amp;form=skydnc</v>
    <v>Learn more on Bing</v>
  </rv>
  <rv s="1">
    <v>en-US</v>
    <v>ahhdec</v>
    <v>268435456</v>
    <v>1</v>
    <v>Powered by Refinitiv</v>
    <v>0</v>
    <v>CEREBRA INTEGRATED TECHNOLOGIES LIMITED (XNSE:CEREBRAINT)</v>
    <v>2</v>
    <v>3</v>
    <v>Finance</v>
    <v>4</v>
    <v>96.25</v>
    <v>37.299999999999997</v>
    <v>1.0111000000000001</v>
    <v>-6.75</v>
    <v>-7.6966999999999994E-2</v>
    <v>INR</v>
    <v>Cerebra Integrated Technologies Limited is an India-based services provider. The Company is engaged in wholesale of computers, computer peripheral equipment and software; manufacture of desktop computers, laptop computers, hand-held computers, mainframe computers and computer servers, and computer consultancy and computer facilities management activities. The Company's segments include hardware trading and software services. The Company's Electronic Manufacturing Services (EMS) Division manufactures Motherboards, Memory Modules, Graphic Cards and Networking Products. Its Infrastructure Management Services offer a portfolio of solutions and services for managing enterprise information technology (IT) infrastructures. It offers e-waste recycling and management services, such as repair, refurbish and reuse of all electronic and electrical equipment; waste management at source; recycling of all collected e-waste (Zero Landfill), and Web-based trading, services and accessibility.</v>
    <v>169</v>
    <v>National Stock Exchange of India</v>
    <v>XNSE</v>
    <v>XNSE</v>
    <v>No. S 5 off 3rd Cross, 1st Stage, Bangalore, Peenya Industrial Area, BANGALORE, KARNATAKA, 560058 IN</v>
    <v>88.55</v>
    <v>Computers, Phones &amp; Household Electronics</v>
    <v>Stock</v>
    <v>44585.469953703701</v>
    <v>1014</v>
    <v>79</v>
    <v>10628050000</v>
    <v>CEREBRA INTEGRATED TECHNOLOGIES LIMITED</v>
    <v>CEREBRA INTEGRATED TECHNOLOGIES LIMITED</v>
    <v>87.4</v>
    <v>66.63</v>
    <v>87.7</v>
    <v>80.95</v>
    <v>121186500</v>
    <v>CEREBRAINT</v>
    <v>CEREBRA INTEGRATED TECHNOLOGIES LIMITED (XNSE:CEREBRAINT)</v>
    <v>1112155</v>
    <v>1993</v>
  </rv>
  <rv s="2">
    <v>1015</v>
  </rv>
  <rv s="0">
    <v>https://www.bing.com/financeapi/forcetrigger?t=ahhdh7&amp;q=XNSE%3aCESC&amp;form=skydnc</v>
    <v>Learn more on Bing</v>
  </rv>
  <rv s="1">
    <v>en-US</v>
    <v>ahhdh7</v>
    <v>268435456</v>
    <v>1</v>
    <v>Powered by Refinitiv</v>
    <v>0</v>
    <v>CESC LTD (XNSE:CESC)</v>
    <v>2</v>
    <v>3</v>
    <v>Finance</v>
    <v>4</v>
    <v>102.45</v>
    <v>57.72</v>
    <v>1.3514999999999999</v>
    <v>-5.85</v>
    <v>-6.4391999999999991E-2</v>
    <v>INR</v>
    <v>CESC Limited is an integrated electrical utility and holding company. The Company is engaged in the generation and distribution of electricity across approximately 570 square kilometers of licensed area in Kolkata and Howrah, West Bengal. The Company's segments include Power, which is engaged in generation and distribution of electricity; Retail, which includes organized retailing; Property, which is engaged in property development, and Processing Outsourcing, which includes business process outsourcing. It serves domestic, industrial and commercial users. It owns and operates over three thermal power plants generating approximately 1,120 megawatts of power. The thermal power plants include Budge Budge Generating Station, Southern Generating Station and Titagarh Generating Station. The Company, through its subsidiaries, operates in retail, business process management and infrastructure sectors. It operates in India, the United Kingdom, the United States, Canada and Rest of the world.</v>
    <v>7377</v>
    <v>National Stock Exchange of India</v>
    <v>XNSE</v>
    <v>XNSE</v>
    <v>CESC House, Chowringhee Square, Kolkata, KOLKATA, WEST BENGAL, 700001 IN</v>
    <v>87.95</v>
    <v>Electrical Utilities &amp; IPPs</v>
    <v>Stock</v>
    <v>44585.469953703701</v>
    <v>1017</v>
    <v>84.5</v>
    <v>120428100000</v>
    <v>CESC LTD</v>
    <v>CESC LTD</v>
    <v>87.95</v>
    <v>8.76</v>
    <v>90.85</v>
    <v>85</v>
    <v>1325570000</v>
    <v>CESC</v>
    <v>CESC LTD (XNSE:CESC)</v>
    <v>3526915</v>
    <v>1978</v>
  </rv>
  <rv s="2">
    <v>1018</v>
  </rv>
  <rv s="0">
    <v>https://www.bing.com/financeapi/forcetrigger?t=ahhdk2&amp;q=XNSE%3aCGCL&amp;form=skydnc</v>
    <v>Learn more on Bing</v>
  </rv>
  <rv s="1">
    <v>en-US</v>
    <v>ahhdk2</v>
    <v>268435456</v>
    <v>1</v>
    <v>Powered by Refinitiv</v>
    <v>0</v>
    <v>Capri Global Capital Limited (XNSE:CGCL)</v>
    <v>2</v>
    <v>3</v>
    <v>Finance</v>
    <v>4</v>
    <v>579.5</v>
    <v>325.14999999999998</v>
    <v>0.65139999999999998</v>
    <v>-3.95</v>
    <v>-7.339E-3</v>
    <v>INR</v>
    <v>Capri Global Capital Limited is a non-deposit taking, non-banking finance company. The Company is engaged in funding and provision of financial services, except insurance and pension funding activities. It offers a product portfolio in segments such as micro, small and medium enterprises (MSME) loans, affordable housing loans, construction finance and indirect lending. It primarily caters to Self-Employed Non-Professional (SENP), first-time and women borrowers who lack access to formal credit channels. The Company’s products/services include loan to MSME/ small and medium enterprises (SME) businesses, loans against property, construction finance / project finance, cash flow backed / asset backed financing, structured debt, working capital loans and indirect retail lending to non-banking financial companies (NBFCs).</v>
    <v>1702</v>
    <v>National Stock Exchange of India</v>
    <v>XNSE</v>
    <v>XNSE</v>
    <v>502, Tower A, Peninsula Business Park, Senapati Bapat Marg, Lower Parel West Mumbai 400013, MUMBAI, MAHARASHTRA, 400013 IN</v>
    <v>546.65</v>
    <v>Banking Services</v>
    <v>Stock</v>
    <v>44585.469953703701</v>
    <v>1020</v>
    <v>525.04999999999995</v>
    <v>94515680000</v>
    <v>Capri Global Capital Limited</v>
    <v>Capri Global Capital Limited</v>
    <v>538.5</v>
    <v>53.99</v>
    <v>538.25</v>
    <v>534.29999999999995</v>
    <v>175598100</v>
    <v>CGCL</v>
    <v>Capri Global Capital Limited (XNSE:CGCL)</v>
    <v>17374</v>
    <v>1994</v>
  </rv>
  <rv s="2">
    <v>1021</v>
  </rv>
  <rv s="0">
    <v>https://www.bing.com/financeapi/forcetrigger?t=ahhdmw&amp;q=XNSE%3aCGPOWER&amp;form=skydnc</v>
    <v>Learn more on Bing</v>
  </rv>
  <rv s="1">
    <v>en-US</v>
    <v>ahhdmw</v>
    <v>268435456</v>
    <v>1</v>
    <v>Powered by Refinitiv</v>
    <v>0</v>
    <v>CG POWER AND INDUSTRIAL SOLUTIONS LIMITED (XNSE:CGPOWER)</v>
    <v>2</v>
    <v>3</v>
    <v>Finance</v>
    <v>4</v>
    <v>208.9</v>
    <v>37.75</v>
    <v>2.6446000000000001</v>
    <v>-3.95</v>
    <v>-2.2334999999999997E-2</v>
    <v>INR</v>
    <v>CG Power And Industrial Solutions Limited, formerly Crompton Greaves Limited, is engaged in the business of power transformers and reactors, low tension motors and switchgears. The Company provides end-to-end solutions to utilities, industries and consumers. The Company's segments include Power Systems, Industrial Systems and Automation Systems. The Power Systems segment includes transformer, switchgear, turnkey projects, and power supervisory control and data acquisition systems (SCADA). The Industrial Systems segment includes electric motors, alternators, drives, traction electronics, railway signaling equipment, stampings and SCADA. The Automation Systems segment includes protection and control systems, protection relays and panels, control devices, and smart meters and communication devices. It manufactures a range of power and distribution transformers, extra high voltage (EHV), medium voltage (MV) circuit breakers, lightning arrestors, isolators and vacuum interrupters.</v>
    <v>2794</v>
    <v>National Stock Exchange of India</v>
    <v>XNSE</v>
    <v>XNSE</v>
    <v>KANJUR Marg(E), MUMBAI, MAHARASHTRA, 400042 IN</v>
    <v>176</v>
    <v>Machinery, Equipment &amp; Components</v>
    <v>Stock</v>
    <v>44585.469953703701</v>
    <v>1023</v>
    <v>168.05</v>
    <v>239073400000</v>
    <v>CG POWER AND INDUSTRIAL SOLUTIONS LIMITED</v>
    <v>CG POWER AND INDUSTRIAL SOLUTIONS LIMITED</v>
    <v>171</v>
    <v>9.64</v>
    <v>176.85</v>
    <v>172.9</v>
    <v>1351843000</v>
    <v>CGPOWER</v>
    <v>CG POWER AND INDUSTRIAL SOLUTIONS LIMITED (XNSE:CGPOWER)</v>
    <v>2690492</v>
    <v>1937</v>
  </rv>
  <rv s="2">
    <v>1024</v>
  </rv>
  <rv s="0">
    <v>https://www.bing.com/financeapi/forcetrigger?t=bov6ur&amp;q=XNSE%3aCHALET&amp;form=skydnc</v>
    <v>Learn more on Bing</v>
  </rv>
  <rv s="5">
    <v>en-US</v>
    <v>bov6ur</v>
    <v>268435456</v>
    <v>1</v>
    <v>Powered by Refinitiv</v>
    <v>9</v>
    <v>CHALET HOTELS LIMITED (XNSE:CHALET)</v>
    <v>2</v>
    <v>10</v>
    <v>Finance</v>
    <v>4</v>
    <v>292.8</v>
    <v>122.65</v>
    <v>-11.2</v>
    <v>-4.6833E-2</v>
    <v>INR</v>
    <v>Chalet Hotels Limited is an India-based operator of international high-end hotel chains. The Company is an owner, developer and asset manager of high-end hotels, with a comprising portfolio of five operating hotels, which includes hotels with a co-located serviced residence, located in Mumbai, Hyderabad and Bengaluru. Its portfolio includes Lakeside Chalet, Renaissance Mumbai Convention Centre Hotel, Four Points By Sheraton Navi Mumbai, The Westin Hyderabad Mindspace, Bengaluru Marriott Hotel Whitefield and Inorbit Mall.</v>
    <v>1713</v>
    <v>National Stock Exchange of India</v>
    <v>XNSE</v>
    <v>XNSE</v>
    <v>Raheja Tower, Plot No. C-30, Block 'G',, Next to Bank of Baroda, Bandra Kurla Complex,, Bandra (East), MUMBAI, MAHARASHTRA, 400051 IN</v>
    <v>241.75</v>
    <v>Hotels &amp; Entertainment Services</v>
    <v>Stock</v>
    <v>44585.469953703701</v>
    <v>1026</v>
    <v>223.95</v>
    <v>49031460000</v>
    <v>CHALET HOTELS LIMITED</v>
    <v>CHALET HOTELS LIMITED</v>
    <v>241.05</v>
    <v>0</v>
    <v>239.15</v>
    <v>227.95</v>
    <v>205023900</v>
    <v>CHALET</v>
    <v>CHALET HOTELS LIMITED (XNSE:CHALET)</v>
    <v>133676</v>
    <v>1986</v>
  </rv>
  <rv s="2">
    <v>1027</v>
  </rv>
  <rv s="0">
    <v>https://www.bing.com/financeapi/forcetrigger?t=ahhdpr&amp;q=XNSE%3aCHAMBLFERT&amp;form=skydnc</v>
    <v>Learn more on Bing</v>
  </rv>
  <rv s="1">
    <v>en-US</v>
    <v>ahhdpr</v>
    <v>268435456</v>
    <v>1</v>
    <v>Powered by Refinitiv</v>
    <v>0</v>
    <v>CHAMBAL FERTILISERS AND CHEMICALS LIMITED (XNSE:CHAMBLFERT)</v>
    <v>2</v>
    <v>3</v>
    <v>Finance</v>
    <v>4</v>
    <v>484.95</v>
    <v>200.35</v>
    <v>1.2774000000000001</v>
    <v>-26.35</v>
    <v>-5.6399999999999999E-2</v>
    <v>INR</v>
    <v>Chambal Fertilisers and Chemicals Limited offers urea and di-ammonium Phosphate (DAP). The Company's segments include Fertilisers and other Agri-inputs segment, Own Manufactured Phosphoric Acid segment, Shipping segment and Software &amp; Others segment. The Fertilisers and other Agri-inputs segment includes manufacture and marketing of urea, single super phosphate (SSP) and purchase and sale of other fertilizers and agri-inputs. The Own Manufactured Phosphoric Acid segment includes manufacturing and marketing of Phosphoric Acid. The Shipping segment includes transportation of crude oil and liquid products through vessels owned and hired by the Shipping Division. The Software &amp; Others Segment includes software business, power and infrastructure activities of the Company. It imports and supplies DAP, Muriate of Potash (MOP) and nitrogen, phosphorous, potassium (NPK) fertilizers. It deals in other agri-inputs, such as sulfur, micronutrients, insecticides, herbicides, fungicides and seeds.</v>
    <v>1033</v>
    <v>National Stock Exchange of India</v>
    <v>XNSE</v>
    <v>XNSE</v>
    <v>Corporate One, First Floor,, 5, Commercial Centre, Jasola,, NEW DELHI, DELHI, 110025 IN</v>
    <v>469.35</v>
    <v>Chemicals</v>
    <v>Stock</v>
    <v>44585.469953703701</v>
    <v>1029</v>
    <v>436.2</v>
    <v>194272200000</v>
    <v>CHAMBAL FERTILISERS AND CHEMICALS LIMITED</v>
    <v>CHAMBAL FERTILISERS AND CHEMICALS LIMITED</v>
    <v>467.2</v>
    <v>11.14</v>
    <v>467.2</v>
    <v>440.85</v>
    <v>415822400</v>
    <v>CHAMBLFERT</v>
    <v>CHAMBAL FERTILISERS AND CHEMICALS LIMITED (XNSE:CHAMBLFERT)</v>
    <v>1939930</v>
    <v>1985</v>
  </rv>
  <rv s="2">
    <v>1030</v>
  </rv>
  <rv s="0">
    <v>https://www.bing.com/financeapi/forcetrigger?t=bss8zr&amp;q=XNSE%3aCHEMBOND&amp;form=skydnc</v>
    <v>Learn more on Bing</v>
  </rv>
  <rv s="5">
    <v>en-US</v>
    <v>bss8zr</v>
    <v>268435456</v>
    <v>1</v>
    <v>Powered by Refinitiv</v>
    <v>9</v>
    <v>CHEMBOND CHEMICALS LIMITED (XNSE:CHEMBOND)</v>
    <v>2</v>
    <v>10</v>
    <v>Finance</v>
    <v>4</v>
    <v>287.3</v>
    <v>173.15</v>
    <v>-8.9499999999999993</v>
    <v>-4.5100000000000001E-2</v>
    <v>INR</v>
    <v>Chembond Chemicals Limited is a manufacturer of a range of specialty chemicals, such as water treatment, polymers, construction chemicals, high performance coatings, animal nutrition's and industrial biotech products. The Company's segments include Speciality Chemicals and Water Treatment Plant. Its divisions include Water Technologies, Polymers, Trading, Construction Chemicals, Coatings and Biotechnology. It offers a range of water treatment chemicals, such as boiler water treatment chemicals, membrane treatment chemicals, raw water and effluent treatment polymers and defoamers. It offers a range of products, such as admixtures for concrete, sealants, grouts, concrete curing compounds, tile fixing adhesives and waterproofing chemicals, for applications in concrete modification, waterproofing, repair and rehabilitation of structures. The Company offers a range of products, such as Surface Tolerant Coatings, Food Grade Coatings, Anti-Carbonation Coatings and Elastomeric Coatings.</v>
    <v>107</v>
    <v>National Stock Exchange of India</v>
    <v>XNSE</v>
    <v>XNSE</v>
    <v>Chembond Centre, EL-71, MIDC Nahape, NAVI MUMBAI, MAHARASHTRA, 400710 IN</v>
    <v>199.5</v>
    <v>Chemicals</v>
    <v>Stock</v>
    <v>44585.469953703701</v>
    <v>1032</v>
    <v>186.6</v>
    <v>2668813000</v>
    <v>CHEMBOND CHEMICALS LIMITED</v>
    <v>CHEMBOND CHEMICALS LIMITED</v>
    <v>198.5</v>
    <v>15.8</v>
    <v>198.45</v>
    <v>189.5</v>
    <v>13448290</v>
    <v>CHEMBOND</v>
    <v>CHEMBOND CHEMICALS LIMITED (XNSE:CHEMBOND)</v>
    <v>51138</v>
    <v>1975</v>
  </rv>
  <rv s="2">
    <v>1033</v>
  </rv>
  <rv s="0">
    <v>https://www.bing.com/financeapi/forcetrigger?t=bwclhw&amp;q=XNSE%3aCHEMCON&amp;form=skydnc</v>
    <v>Learn more on Bing</v>
  </rv>
  <rv s="14">
    <v>en-US</v>
    <v>bwclhw</v>
    <v>268435456</v>
    <v>1</v>
    <v>Powered by Refinitiv</v>
    <v>29</v>
    <v>CHEMCON SPECIALITY CHEMICALS LIMITED (XNSE:CHEMCON)</v>
    <v>2</v>
    <v>30</v>
    <v>Finance</v>
    <v>4</v>
    <v>569.4</v>
    <v>338.3</v>
    <v>-15.65</v>
    <v>-4.3697E-2</v>
    <v>INR</v>
    <v>Chemcon Speciality Chemicals Ltd is an India-based manufacturer of specialized chemicals. The Company manufactures chemicals, such as hexamethyldisilazane (HMDS) and Chloromethyl isopropyl carbonate (CMIC), which are predominantly used in the pharmaceuticals industry, and inorganic bromides, namely Calcium Bromide, Zinc Bromide and Sodium Bromide, which are predominantly used as completion fluids in the oilfields industry. The Company supplies its products to domestic customers and also export its products to countries including the United States of America, Italy, South Korea, Germany, People’s Republic of China, Japan, United Arab Emirates, Serbia, Russia, Spain, Thailand and Malaysia.</v>
    <v>193</v>
    <v>National Stock Exchange of India</v>
    <v>XNSE</v>
    <v>XNSE</v>
    <v>9th Floor, Onyx Business Centre, Akshar Chowk, Old Padra Road, Vadodara 390 020, Gujarat, VADODARA, GUJARAT, 390020 IN</v>
    <v>363.5</v>
    <v>Chemicals</v>
    <v>Stock</v>
    <v>44585.469953703701</v>
    <v>1035</v>
    <v>341.75</v>
    <v>13119290000</v>
    <v>CHEMCON SPECIALITY CHEMICALS LIMITED</v>
    <v>CHEMCON SPECIALITY CHEMICALS LIMITED</v>
    <v>363.5</v>
    <v>21.46</v>
    <v>358.15</v>
    <v>342.5</v>
    <v>36630700</v>
    <v>CHEMCON</v>
    <v>CHEMCON SPECIALITY CHEMICALS LIMITED (XNSE:CHEMCON)</v>
    <v>137190</v>
  </rv>
  <rv s="2">
    <v>1036</v>
  </rv>
  <rv s="0">
    <v>https://www.bing.com/financeapi/forcetrigger?t=azrknm&amp;q=XNSE%3aCHEMFAB&amp;form=skydnc</v>
    <v>Learn more on Bing</v>
  </rv>
  <rv s="1">
    <v>en-US</v>
    <v>azrknm</v>
    <v>268435456</v>
    <v>1</v>
    <v>Powered by Refinitiv</v>
    <v>0</v>
    <v>CHEMFAB ALKALIS LIMITED (XNSE:CHEMFAB)</v>
    <v>2</v>
    <v>3</v>
    <v>Finance</v>
    <v>4</v>
    <v>218.2</v>
    <v>115</v>
    <v>1.1981999999999999</v>
    <v>-17.3</v>
    <v>-9.3086000000000002E-2</v>
    <v>INR</v>
    <v>Chemfab Alkalis Limited, formerly Teamec Chlorates Limited, is an India-based company that manufactures inorganic chemicals. The Company is engaged in producing caustic soda lye, liquid chlorine, hydrochloric acid, hydrogen gas, and sodium hypochlorite or bleach liquor. It produces two grades of caustic soda lye, such as 33% and 48%. Its 48% Caustic Soda is produced by evaporating the 33% Caustic, which is the product directly produced from electrolysers. Its liquid chlorine is taken to chlorine storage tank, the chlorine generated from electrolysis is cooled, filtered, chilled, dried, compressed and liquefied.</v>
    <v>188</v>
    <v>National Stock Exchange of India</v>
    <v>XNSE</v>
    <v>XNSE</v>
    <v>1A, Jeyam Kondar Tower,, First Floor, 12/40, Murray's Gate Road,, 600018 IN</v>
    <v>186.85</v>
    <v>Chemicals</v>
    <v>Stock</v>
    <v>44585.469953703701</v>
    <v>1038</v>
    <v>161.69999999999999</v>
    <v>2614817000</v>
    <v>CHEMFAB ALKALIS LIMITED</v>
    <v>CHEMFAB ALKALIS LIMITED</v>
    <v>184.5</v>
    <v>0</v>
    <v>185.85</v>
    <v>168.55</v>
    <v>14069500</v>
    <v>CHEMFAB</v>
    <v>CHEMFAB ALKALIS LIMITED (XNSE:CHEMFAB)</v>
    <v>48280</v>
    <v>2009</v>
  </rv>
  <rv s="2">
    <v>1039</v>
  </rv>
  <rv s="0">
    <v>https://www.bing.com/financeapi/forcetrigger?t=ahhdsm&amp;q=XNSE%3aCHENNPETRO&amp;form=skydnc</v>
    <v>Learn more on Bing</v>
  </rv>
  <rv s="1">
    <v>en-US</v>
    <v>ahhdsm</v>
    <v>268435456</v>
    <v>1</v>
    <v>Powered by Refinitiv</v>
    <v>0</v>
    <v>CHENNAI PETROLEUM CORPORATION LIMITED (XNSE:CHENNPETRO)</v>
    <v>2</v>
    <v>3</v>
    <v>Finance</v>
    <v>4</v>
    <v>151.80000000000001</v>
    <v>89.55</v>
    <v>1.5603</v>
    <v>-4.6500000000000004</v>
    <v>-4.2817999999999995E-2</v>
    <v>INR</v>
    <v>Chennai Petroleum Corporation Limited (CPCL) is a holding company. The Company operates in downstream petroleum sector. CPCL has approximately two refineries with a combined refining capacity of over 11.5 million tons per annum (MMTPA). The Manali Refinery has a capacity of approximately 10.5 MMTPA and is a refinery with fuel, lube, wax and petrochemical feedstocks production facilities. CPCL's second refinery is located at Cauvery Basin at Nagapattinam, which was set up in Nagapattinam with a capacity of approximately 0.5 MMTPA and later enhanced to 1.0 MMTPA. The main products of the Company are LPG, Motor Spirit, Superior Kerosene, Aviation Turbine Fuel, High Speed Diesel, Naphtha, Bitumen, Lube Base Stocks, Paraffin Wax, Fuel Oil, Hexane and Petrochemical feed stocks. The Wax Plant at CPCL has an installed capacity of over 30,000 tons per annum, which is designed to produce paraffin wax for manufacture of candle wax, waterproof formulations and match wax.</v>
    <v>1588</v>
    <v>National Stock Exchange of India</v>
    <v>XNSE</v>
    <v>XNSE</v>
    <v>No.536,, Anna Salai,, Teynampet, CHENNAI, TAMIL NADU, 600018 IN</v>
    <v>110.15</v>
    <v>Oil &amp; Gas</v>
    <v>Stock</v>
    <v>44585.469953703701</v>
    <v>1041</v>
    <v>102.45</v>
    <v>16171780000</v>
    <v>CHENNAI PETROLEUM CORPORATION LIMITED</v>
    <v>CHENNAI PETROLEUM CORPORATION LIMITED</v>
    <v>108.6</v>
    <v>0</v>
    <v>108.6</v>
    <v>103.95</v>
    <v>148911400</v>
    <v>CHENNPETRO</v>
    <v>CHENNAI PETROLEUM CORPORATION LIMITED (XNSE:CHENNPETRO)</v>
    <v>452603</v>
    <v>1965</v>
  </rv>
  <rv s="2">
    <v>1042</v>
  </rv>
  <rv s="0">
    <v>https://www.bing.com/financeapi/forcetrigger?t=ahhdvh&amp;q=XNSE%3aCHOLAFIN&amp;form=skydnc</v>
    <v>Learn more on Bing</v>
  </rv>
  <rv s="1">
    <v>en-US</v>
    <v>ahhdvh</v>
    <v>268435456</v>
    <v>1</v>
    <v>Powered by Refinitiv</v>
    <v>0</v>
    <v>CHOLAMANDALAM INVESTMENT AND FINANCE COMPANY LIMITED (XNSE:CHOLAFIN)</v>
    <v>2</v>
    <v>3</v>
    <v>Finance</v>
    <v>4</v>
    <v>674.9</v>
    <v>390.65</v>
    <v>1.5821000000000001</v>
    <v>-10.75</v>
    <v>-1.6434000000000001E-2</v>
    <v>INR</v>
    <v>Cholamandalam Investment and Finance Company Limited is an India-based diversified non-banking finance company. The Company's financial services include vehicle finance, home loans, loan against property, small and medium enterprises (SME) loans, insurance agency, mutual fund distribution, and a range of other financial services. The Company operates approximately 1,137 branches across India. The Company's product portfolio consists of commercial vehicle loans, car &amp; multi utility vehicle (MUV) loans, two-wheeler loans, three-wheeler loans, construction equipment loans, tractor loans, loan against property (LAP) and home loans. Its subsidiaries include Cholamandalam Securities Limited (CSEC) and Cholamandalam Home Finance Limited (CHFL).</v>
    <v>7620</v>
    <v>National Stock Exchange of India</v>
    <v>XNSE</v>
    <v>XNSE</v>
    <v>Dare House, 2, NSC Bose Road, Parrys, CHENNAI, TAMIL NADU, 600001 IN</v>
    <v>674.9</v>
    <v>Banking Services</v>
    <v>Stock</v>
    <v>44585.469953703701</v>
    <v>1044</v>
    <v>625.20000000000005</v>
    <v>537006500000</v>
    <v>CHOLAMANDALAM INVESTMENT AND FINANCE COMPANY LIMITED</v>
    <v>CHOLAMANDALAM INVESTMENT AND FINANCE COMPANY LIMITED</v>
    <v>660</v>
    <v>33.64</v>
    <v>654.15</v>
    <v>643.4</v>
    <v>820922600</v>
    <v>CHOLAFIN</v>
    <v>CHOLAMANDALAM INVESTMENT AND FINANCE COMPANY LIMITED (XNSE:CHOLAFIN)</v>
    <v>8279847</v>
    <v>1978</v>
  </rv>
  <rv s="2">
    <v>1045</v>
  </rv>
  <rv s="0">
    <v>https://www.bing.com/financeapi/forcetrigger?t=ahkcyc&amp;q=XNSE%3aCHOLAHLDNG&amp;form=skydnc</v>
    <v>Learn more on Bing</v>
  </rv>
  <rv s="1">
    <v>en-US</v>
    <v>ahkcyc</v>
    <v>268435456</v>
    <v>1</v>
    <v>Powered by Refinitiv</v>
    <v>0</v>
    <v>CHOLAMANDALAM FINANCIAL HOLDINGS LIMITED (XNSE:CHOLAHLDNG)</v>
    <v>2</v>
    <v>3</v>
    <v>Finance</v>
    <v>4</v>
    <v>762.3</v>
    <v>434.1</v>
    <v>1.5225</v>
    <v>-7.35</v>
    <v>-1.0645999999999999E-2</v>
    <v>INR</v>
    <v>Cholamandalam Financial Holdings Limited, formerly TI Financial Holdings Limited, is an India-based financial services company. The Company, through its subsidiaries, Cholamandalam Investment and Finance Company Limited (CIFCL), is engaged in non-banking financial business; Cholamandalam MS General Insurance Company Limited (CMSGICL), is engaged in general insurance business; and Cholamandalam MS Risk Services Limited (CMSRSL) is engaged in risk management and engineering solutions business. CIFCL is a financial services provider offering vehicle finance, home loans, home equity loans and a variety of other financial services. CMSGICL offers a wide range of insurance products that include motor, health, property, accident, engineering, liability, marine, travel and crop insurance for individuals and corporates. CMSRSL is a risk consulting company engaged in offering comprehensive risk management and engineering solutions in field of safety, health and environment.</v>
    <v>8600</v>
    <v>National Stock Exchange of India</v>
    <v>XNSE</v>
    <v>XNSE</v>
    <v>Dare House, No. 234 N.S.C Bose Road, CHENNAI, TAMIL NADU, 600001 IN</v>
    <v>694</v>
    <v>Banking Services</v>
    <v>Stock</v>
    <v>44585.469953703701</v>
    <v>1047</v>
    <v>664.95</v>
    <v>129612800000</v>
    <v>CHOLAMANDALAM FINANCIAL HOLDINGS LIMITED</v>
    <v>CHOLAMANDALAM FINANCIAL HOLDINGS LIMITED</v>
    <v>694</v>
    <v>16.920000000000002</v>
    <v>690.4</v>
    <v>683.05</v>
    <v>187735800</v>
    <v>CHOLAHLDNG</v>
    <v>CHOLAMANDALAM FINANCIAL HOLDINGS LIMITED (XNSE:CHOLAHLDNG)</v>
    <v>406674</v>
    <v>1949</v>
  </rv>
  <rv s="2">
    <v>1048</v>
  </rv>
  <rv s="0">
    <v>https://www.bing.com/financeapi/forcetrigger?t=ahhe27&amp;q=XNSE%3aCIGNITITEC&amp;form=skydnc</v>
    <v>Learn more on Bing</v>
  </rv>
  <rv s="1">
    <v>en-US</v>
    <v>ahhe27</v>
    <v>268435456</v>
    <v>1</v>
    <v>Powered by Refinitiv</v>
    <v>0</v>
    <v>CIGNITI TECHNOLOGIES LIMITED (XNSE:CIGNITITEC)</v>
    <v>2</v>
    <v>3</v>
    <v>Finance</v>
    <v>4</v>
    <v>678</v>
    <v>310.25</v>
    <v>0.65600000000000003</v>
    <v>-38.549999999999997</v>
    <v>-7.1191000000000004E-2</v>
    <v>INR</v>
    <v>Cigniti Technologies Limited is engaged in software testing business. The Company offers Quality Engineering, Advisory and Transformation, Next Generation Testing and Core Testing. The Company's Quality Engineering Services include Agile Testing, DevOps quality assurance (QA), Service Virtualization and Test Data Management. The Company's Advisory and Transformation Services include test advisory services and test transformation services. The Company's Next Generation Testing Services include mobile testing, digital QA, Big Data and analytics testing, e-commerce testing, energy and utilities, medical device testing and game testing. Its services include functional testing, test automation, performance testing, security testing, enterprise resource planning (ERP) testing, regression testing and globalization testing. It caters its services to airlines, banking, communications, energy and utilities, insurance and retail industries. It offers SMART Tools, Predict Quality and Labs.</v>
    <v>2156</v>
    <v>National Stock Exchange of India</v>
    <v>XNSE</v>
    <v>XNSE</v>
    <v>6th Floor, ORION Block, ?The V? (Ascendas),, Plot No#17 Software Units Layout,, Madhapur,, HYDERABAD, TELANGANA, 500081 IN</v>
    <v>549.9</v>
    <v>Software &amp; IT Services</v>
    <v>Stock</v>
    <v>44585.469953703701</v>
    <v>1050</v>
    <v>491</v>
    <v>15190430000</v>
    <v>CIGNITI TECHNOLOGIES LIMITED</v>
    <v>CIGNITI TECHNOLOGIES LIMITED</v>
    <v>549.9</v>
    <v>16.190000000000001</v>
    <v>541.5</v>
    <v>502.95</v>
    <v>28052510</v>
    <v>CIGNITITEC</v>
    <v>CIGNITI TECHNOLOGIES LIMITED (XNSE:CIGNITITEC)</v>
    <v>105440</v>
    <v>1998</v>
  </rv>
  <rv s="2">
    <v>1051</v>
  </rv>
  <rv s="0">
    <v>https://www.bing.com/financeapi/forcetrigger?t=ahhe7w&amp;q=XNSE%3aCINELINE&amp;form=skydnc</v>
    <v>Learn more on Bing</v>
  </rv>
  <rv s="1">
    <v>en-US</v>
    <v>ahhe7w</v>
    <v>268435456</v>
    <v>1</v>
    <v>Powered by Refinitiv</v>
    <v>0</v>
    <v>CINELINE INDIA LIMITED (XNSE:CINELINE)</v>
    <v>2</v>
    <v>3</v>
    <v>Finance</v>
    <v>4</v>
    <v>131.69999999999999</v>
    <v>28.45</v>
    <v>1.6042000000000001</v>
    <v>-3.3</v>
    <v>-3.6124999999999997E-2</v>
    <v>INR</v>
    <v>Cineline India Limited is engaged in the real estate activities with own or leased property. The Company operates in two business segments, which include retail space division and windmill division. The retail space division consists of construction of malls for sale and or lease to third parties. The windmill division consists of wind energy generator. The Company operates in the business mall rentals, maintenance, parking, advertising and organizing various exhibitions/events at the mall premises. The Company owns approximately 10 multiplexes in and around Mumbai. The Company has also diversified operations by entering in the renewable energy sector. The Company owns approximately two windmills located at Viswada (Gujarat) and Revangaon (Maharashtra) with power generating capacities of 0.6 average megawatt and 1.6 average megawatt, respectively. It operates in Thane, Kandivali West, Nagpur, Sion and Nashik.</v>
    <v>27</v>
    <v>National Stock Exchange of India</v>
    <v>XNSE</v>
    <v>XNSE</v>
    <v>215 Atrium, 10th Floor,, J.B. Nagar, Andheri Kurla Road,, Andheri (East),, MUMBAI, MAHARASHTRA, 400093 IN</v>
    <v>93.2</v>
    <v>Hotels &amp; Entertainment Services</v>
    <v>Stock</v>
    <v>44585.469953703701</v>
    <v>1053</v>
    <v>87.3</v>
    <v>2749443000</v>
    <v>CINELINE INDIA LIMITED</v>
    <v>CINELINE INDIA LIMITED</v>
    <v>93.2</v>
    <v>0</v>
    <v>91.35</v>
    <v>88.05</v>
    <v>30097900</v>
    <v>CINELINE</v>
    <v>CINELINE INDIA LIMITED (XNSE:CINELINE)</v>
    <v>173668</v>
    <v>2002</v>
  </rv>
  <rv s="2">
    <v>1054</v>
  </rv>
  <rv s="0">
    <v>https://www.bing.com/financeapi/forcetrigger?t=ahhear&amp;q=XNSE%3aCINEVISTA&amp;form=skydnc</v>
    <v>Learn more on Bing</v>
  </rv>
  <rv s="3">
    <v>en-US</v>
    <v>ahhear</v>
    <v>268435456</v>
    <v>1</v>
    <v>Powered by Refinitiv</v>
    <v>5</v>
    <v>CINEVISTA LIMITED (XNSE:CINEVISTA)</v>
    <v>2</v>
    <v>6</v>
    <v>Finance</v>
    <v>4</v>
    <v>24.25</v>
    <v>5.4</v>
    <v>0.34660000000000002</v>
    <v>0.3</v>
    <v>2.0619000000000002E-2</v>
    <v>INR</v>
    <v>Cinevista Limited is engaged in the field of entertainment in India. The Company is involved in the production of serials, films and advertising films. It is involved in motion picture, video and television program production, sound recording and music publishing activities. The Company owns interests in post-production services, equipment rentals, sound studios and shooting floors. It produces a range of content across every genre within the television industry, from action to adventure, from kids programming to drama and soap, as well as reality television. Its shows are aired across satellite broadcasters. The Company produces advertisement commercials for a range of clients and advertisers. It owns and operates a five-acre property for all shooting needs. Its studios have a mix of all kinds of permanent and temporary sets and over 30 shooting locations. Its multi-functional studio shooting complex is located in Mumbai.</v>
    <v>National Stock Exchange of India</v>
    <v>XNSE</v>
    <v>XNSE</v>
    <v>1, Silver Croft, Junction of 16th &amp; 33rd Road, Bandra, MUMBAI, MAHARASHTRA, 400050 IN</v>
    <v>15.2</v>
    <v>Media &amp; Publishing</v>
    <v>Stock</v>
    <v>44585.469953703701</v>
    <v>1056</v>
    <v>14.15</v>
    <v>835700700</v>
    <v>CINEVISTA LIMITED</v>
    <v>CINEVISTA LIMITED</v>
    <v>14.15</v>
    <v>0</v>
    <v>14.55</v>
    <v>14.85</v>
    <v>57436480</v>
    <v>CINEVISTA</v>
    <v>CINEVISTA LIMITED (XNSE:CINEVISTA)</v>
    <v>163219</v>
    <v>1997</v>
  </rv>
  <rv s="2">
    <v>1057</v>
  </rv>
  <rv s="0">
    <v>http://en.wikipedia.org/wiki/Cipla</v>
    <v>Wikipedia</v>
  </rv>
  <rv s="6">
    <v>141</v>
    <v>1059</v>
  </rv>
  <rv s="7">
    <v>15</v>
    <v>https://www.bing.com/th?id=AMMS_82dad3312a4b20edef42341713bacf83&amp;qlt=95</v>
    <v>1060</v>
    <v>0</v>
    <v>https://www.bing.com/images/search?form=xlimg&amp;q=cipla</v>
    <v>Image of CIPLA LIMITED</v>
  </rv>
  <rv s="0">
    <v>https://www.bing.com/financeapi/forcetrigger?t=ahhedm&amp;q=XNSE%3aCIPLA&amp;form=skydnc</v>
    <v>Learn more on Bing</v>
  </rv>
  <rv s="8">
    <v>en-US</v>
    <v>ahhedm</v>
    <v>268435456</v>
    <v>1</v>
    <v>Powered by Refinitiv</v>
    <v>11</v>
    <v>CIPLA LIMITED (XNSE:CIPLA)</v>
    <v>13</v>
    <v>14</v>
    <v>Finance</v>
    <v>4</v>
    <v>1005</v>
    <v>738.1</v>
    <v>0.33400000000000002</v>
    <v>24.65</v>
    <v>2.8416999999999998E-2</v>
    <v>INR</v>
    <v>Cipla Limited is a holding company. The Company is a pharmaceutical company. The Company's strategic business units include Active Pharmaceutical Ingredients (APIs), Respiratory and Cipla Global Access. The Company's geographical segments include India, USA, South Africa and Rest of the World. The Company manufactures metered dose inhalers, dry powder inhalers, nasal sprays, nebulizers and a range of inhaled accessory devices. Cipla Global Access is a tender-based institutional business that concentrates on approximately four therapy areas: human immunodeficiency virus/acquired immuno deficiency syndrome (HIV/AIDS), malaria, multi drug-resistant tuberculosis and reproductive health. The Company offers its products for the therapeutic areas, including cardiovascular, children's health, dermatology and cosmetology, diabetes, HIV/AIDS, infectious diseases and critical care, malaria, neurosciences, oncology, ophthalmology, osteoporosis, respiratory, urology and women's health.</v>
    <v>21565</v>
    <v>National Stock Exchange of India</v>
    <v>XNSE</v>
    <v>XNSE</v>
    <v>Cipla House, Peninsula Business Park, Ganpatrao Kadam Marg, Lower Parel,, MUMBAI, MAHARASHTRA, 400013 IN</v>
    <v>895</v>
    <v>1061</v>
    <v>Pharmaceuticals</v>
    <v>Stock</v>
    <v>44585.469953703701</v>
    <v>1062</v>
    <v>867.45</v>
    <v>699868200000</v>
    <v>CIPLA LIMITED</v>
    <v>CIPLA LIMITED</v>
    <v>871.5</v>
    <v>27.04</v>
    <v>867.45</v>
    <v>892.1</v>
    <v>806811000</v>
    <v>CIPLA</v>
    <v>CIPLA LIMITED (XNSE:CIPLA)</v>
    <v>4992078</v>
    <v>1935</v>
  </rv>
  <rv s="2">
    <v>1063</v>
  </rv>
  <rv s="0">
    <v>https://www.bing.com/financeapi/forcetrigger?t=ahhegh&amp;q=XNSE%3aCLEDUCATE&amp;form=skydnc</v>
    <v>Learn more on Bing</v>
  </rv>
  <rv s="1">
    <v>en-US</v>
    <v>ahhegh</v>
    <v>268435456</v>
    <v>1</v>
    <v>Powered by Refinitiv</v>
    <v>0</v>
    <v>CL EDUCATE LIMITED (XNSE:CLEDUCATE)</v>
    <v>2</v>
    <v>3</v>
    <v>Finance</v>
    <v>4</v>
    <v>136.80000000000001</v>
    <v>30.78</v>
    <v>0.82320000000000004</v>
    <v>-1.45</v>
    <v>-1.2478E-2</v>
    <v>INR</v>
    <v>CL Educate Limited is an India-based holding company. The Company provides educational products, services, content and infrastructure. The Company operates through two segments, which include Education and training program (including sale of study material) and Vocational training. The Company's Education and training program (including sale of study material) segment includes coaching for higher education entrances. The Company's Vocational training segment includes specific projects undertaken (including government projects). The Company has infrastructure across approximately 225 learning centers spread over 175 locations in India. The Company's subsidiaries include Career Launcher Education Infrastructure and Services Limited, CL Media Private Limited, Kestone Integrated Marketing Services Private Limited, Kestone Asia Hub Pte Ltd and G. K. Publications Private Limited.</v>
    <v>225</v>
    <v>National Stock Exchange of India</v>
    <v>XNSE</v>
    <v>XNSE</v>
    <v>A45 First Floor, Mohan Cooperative Industrial Estate, New Delhi, NEW DELHI, DELHI, 110044 IN</v>
    <v>119.95</v>
    <v>Personal &amp; Household Products &amp; Services</v>
    <v>Stock</v>
    <v>44585.469953703701</v>
    <v>1065</v>
    <v>110.4</v>
    <v>3292104000</v>
    <v>CL EDUCATE LIMITED</v>
    <v>CL EDUCATE LIMITED</v>
    <v>116.2</v>
    <v>0</v>
    <v>116.2</v>
    <v>114.75</v>
    <v>28331360</v>
    <v>CLEDUCATE</v>
    <v>CL EDUCATE LIMITED (XNSE:CLEDUCATE)</v>
    <v>113976</v>
    <v>1996</v>
  </rv>
  <rv s="2">
    <v>1066</v>
  </rv>
  <rv s="0">
    <v>https://www.bing.com/financeapi/forcetrigger?t=ahhejc&amp;q=XNSE%3aCLNINDIA&amp;form=skydnc</v>
    <v>Learn more on Bing</v>
  </rv>
  <rv s="1">
    <v>en-US</v>
    <v>ahhejc</v>
    <v>268435456</v>
    <v>1</v>
    <v>Powered by Refinitiv</v>
    <v>0</v>
    <v>CLARIANT CHEMICALS (INDIA) LIMITED (XNSE:CLNINDIA)</v>
    <v>2</v>
    <v>3</v>
    <v>Finance</v>
    <v>4</v>
    <v>643</v>
    <v>341</v>
    <v>1.5782</v>
    <v>-4.4000000000000004</v>
    <v>-8.9910000000000007E-3</v>
    <v>INR</v>
    <v>Clariant Chemicals (India) Limited is a manufacturer and seller of specialty chemicals. The Company has classified its range of products into two business segments: Pigments and Colors, and Dyes and Specialty Chemicals. The Pigments and Colors segment includes pigments, pigment preparations and additives. The Dyes and Specialty Chemicals segment includes dyestuff, synthetic resins, binder materials, functional effects, and coating and chemicals. The Company's products are offered for various sectors, such as agriculture, infrastructure, home and personal care, packaging, consumer goods, fibers, transportation and healthcare. For the home and personal care sector, it offers whitening dyes and functional waxes, among others. For the packaging sector, it offers pigments. For the consumer goods sector, it offers Nickel-free sealants and non-halogenated flame retardants, among others.</v>
    <v>499</v>
    <v>National Stock Exchange of India</v>
    <v>XNSE</v>
    <v>XNSE</v>
    <v>Reliable Tech Park,Gut No.31, Village Elthan, off thane belapur road, Airoli, NAVI MUMBAI, MAHARASHTRA, 400708 IN</v>
    <v>491.3</v>
    <v>Chemicals</v>
    <v>Stock</v>
    <v>44585.469953703701</v>
    <v>1068</v>
    <v>480.05</v>
    <v>11296230000</v>
    <v>CLARIANT CHEMICALS (INDIA) LIMITED</v>
    <v>CLARIANT CHEMICALS (INDIA) LIMITED</v>
    <v>491.3</v>
    <v>26.36</v>
    <v>489.4</v>
    <v>485</v>
    <v>23081800</v>
    <v>CLNINDIA</v>
    <v>CLARIANT CHEMICALS (INDIA) LIMITED (XNSE:CLNINDIA)</v>
    <v>66609</v>
    <v>1956</v>
  </rv>
  <rv s="2">
    <v>1069</v>
  </rv>
  <rv s="0">
    <v>https://www.bing.com/financeapi/forcetrigger?t=ahhem7&amp;q=XNSE%3aCMICABLES&amp;form=skydnc</v>
    <v>Learn more on Bing</v>
  </rv>
  <rv s="1">
    <v>en-US</v>
    <v>ahhem7</v>
    <v>268435456</v>
    <v>1</v>
    <v>Powered by Refinitiv</v>
    <v>0</v>
    <v>CMI LIMITED (XNSE:CMICABLES)</v>
    <v>2</v>
    <v>3</v>
    <v>Finance</v>
    <v>4</v>
    <v>70.5</v>
    <v>34.9</v>
    <v>1.9765999999999999</v>
    <v>-0.9</v>
    <v>-2.0178999999999999E-2</v>
    <v>INR</v>
    <v>CMI Limited is a cable manufacturing company. The Company is involved in the entire process chain from development, design and manufacture to marketing and distribution of cables. Its product portfolio includes electric cables for railways, metros, utility, buildings, data transmission, instrumentation, submarine cables, special cables and extra high voltage (EHV) cables. Its product range includes Bare overhead conductor, Control Cables, Instrumentation Cables, Aerial Bunched Cables, Thermocouple Cables, Fire Alarm Cables, Welding Cables, Flexible Cables, Composite Cables, Balise Cables, Counter Quad Cables, Axle Counter Cables, Hard Drawn Copper Contact Wire, Catenary Wire, Low-Smoke Zero Halogen Cables, Jelly Filled Telecom Cables, Field Bus Cables, Profibus Cables, Telephone Cables, Fire Resistant Wires and Flexibles, Mining cables, Nuclear cables, Cables for Wind Turbines, Antitheft Cables, Shipboard Cables, Naval Ship Cables, Braided Cables and Air field Lighting Cables.</v>
    <v>127</v>
    <v>National Stock Exchange of India</v>
    <v>XNSE</v>
    <v>XNSE</v>
    <v>Plot No. 71, Sector-06, Faridabad, FARIDABAD, HARYANA, 121006 IN</v>
    <v>44.6</v>
    <v>Machinery, Equipment &amp; Components</v>
    <v>Stock</v>
    <v>44585.469953703701</v>
    <v>1071</v>
    <v>42.4</v>
    <v>714824600</v>
    <v>CMI LIMITED</v>
    <v>CMI LIMITED</v>
    <v>43.75</v>
    <v>0</v>
    <v>44.6</v>
    <v>43.7</v>
    <v>16027460</v>
    <v>CMICABLES</v>
    <v>CMI LIMITED (XNSE:CMICABLES)</v>
    <v>48870</v>
    <v>1985</v>
  </rv>
  <rv s="2">
    <v>1072</v>
  </rv>
  <rv s="0">
    <v>https://www.bing.com/financeapi/forcetrigger?t=ahherw&amp;q=XNSE%3aCOALINDIA&amp;form=skydnc</v>
    <v>Learn more on Bing</v>
  </rv>
  <rv s="1">
    <v>en-US</v>
    <v>ahherw</v>
    <v>268435456</v>
    <v>1</v>
    <v>Powered by Refinitiv</v>
    <v>0</v>
    <v>COAL INDIA LTD (XNSE:COALINDIA)</v>
    <v>2</v>
    <v>3</v>
    <v>Finance</v>
    <v>4</v>
    <v>203.8</v>
    <v>123.4</v>
    <v>0.79700000000000004</v>
    <v>-2.4500000000000002</v>
    <v>-1.5432999999999999E-2</v>
    <v>INR</v>
    <v>Coal India Limited (CIL) is an India-based holding company. The Company is a coal mining company, which is engaged in the production and sale of coal. The Company offers products, including Coking Coal, Semi Coking Coal, Non-Coking Coal, Washed and Beneficiated Coal, Middlings, Rejects, Coal Fines/Coke Fines, and Tar/Heavy Oil/Light Oil/Soft Pitch. Its Middlings are used in power generation, brick manufacturing units and cement plants. The Washed and Beneficiated Coal products are used in the manufacturing of hard coke for steel making and power generation. Its Semi Coking Coal products are used as blend-able coal in steel making, merchant coke manufacturing and other metallurgical industries. Its Non-Coking Coal products are used for cement, fertilizer, glass, ceramic, paper, chemical and brick manufacturing, and for other heating purposes. CIL operates through approximately 82 mining areas spread over eight provincial states of India.</v>
    <v>259016</v>
    <v>National Stock Exchange of India</v>
    <v>XNSE</v>
    <v>XNSE</v>
    <v>Coal Bhawan, Premise No-04 MAR,, Plot No-AF-III,Action Area-1A,, Newtown,Rajarhat, KOLKATA, WEST BENGAL, 700156 IN</v>
    <v>160.4</v>
    <v>Coal</v>
    <v>Stock</v>
    <v>44585.469953703701</v>
    <v>1074</v>
    <v>154.80000000000001</v>
    <v>978333100000</v>
    <v>COAL INDIA LTD</v>
    <v>COAL INDIA LTD</v>
    <v>158.19999999999999</v>
    <v>7.1</v>
    <v>158.75</v>
    <v>156.30000000000001</v>
    <v>6162729000</v>
    <v>COALINDIA</v>
    <v>COAL INDIA LTD (XNSE:COALINDIA)</v>
    <v>10854431</v>
    <v>1973</v>
  </rv>
  <rv s="2">
    <v>1075</v>
  </rv>
  <rv s="0">
    <v>https://www.bing.com/financeapi/forcetrigger?t=ahheur&amp;q=XNSE%3aCOCHINSHIP&amp;form=skydnc</v>
    <v>Learn more on Bing</v>
  </rv>
  <rv s="1">
    <v>en-US</v>
    <v>ahheur</v>
    <v>268435456</v>
    <v>1</v>
    <v>Powered by Refinitiv</v>
    <v>0</v>
    <v>COCHIN SHIPYARD LIMITED (XNSE:COCHINSHIP)</v>
    <v>2</v>
    <v>3</v>
    <v>Finance</v>
    <v>4</v>
    <v>433.9</v>
    <v>328</v>
    <v>0.8085</v>
    <v>-10.3</v>
    <v>-2.9851000000000003E-2</v>
    <v>INR</v>
    <v>Cochin Shipyard Limited is an India-based company. The Company is focused on providing cater to clients engaged in the defence sector in India and clients engaged in the commercial sector. In addition to shipbuilding and ship repair, the Company offers marine engineering training. The Company’s docks include ship repair dock and shipbuilding dock. Ship repair dock is enables to accommodate vessels with a maximum capacity of 125,000 DWT. In addition, ship repair dock offers a flexible range of products such as, tankers, product carriers, bulk carriers, passenger vessels, high bollard pull tugs, and air defence ship. Shipbuilding dock can accommodate vessels with a maximum capacity of 110,000 DWT. The Company has built a variety of vessels ranging from bulk carriers, tankers and passengers ships to offshore support vessels and port crafts.</v>
    <v>1727</v>
    <v>National Stock Exchange of India</v>
    <v>XNSE</v>
    <v>XNSE</v>
    <v>Administrative Building, Cochin Shipyard Premises, Perumanoor, KOCHI, KERALA, 682015 IN</v>
    <v>345.95</v>
    <v>Machinery, Equipment &amp; Components</v>
    <v>Stock</v>
    <v>44585.469953703701</v>
    <v>1077</v>
    <v>333</v>
    <v>45388010000</v>
    <v>COCHIN SHIPYARD LIMITED</v>
    <v>COCHIN SHIPYARD LIMITED</v>
    <v>345.05</v>
    <v>7.32</v>
    <v>345.05</v>
    <v>334.75</v>
    <v>131540400</v>
    <v>COCHINSHIP</v>
    <v>COCHIN SHIPYARD LIMITED (XNSE:COCHINSHIP)</v>
    <v>151235</v>
    <v>1972</v>
  </rv>
  <rv s="2">
    <v>1078</v>
  </rv>
  <rv s="0">
    <v>https://www.bing.com/financeapi/forcetrigger?t=ahj75r&amp;q=XNSE%3aCOFORGE&amp;form=skydnc</v>
    <v>Learn more on Bing</v>
  </rv>
  <rv s="1">
    <v>en-US</v>
    <v>ahj75r</v>
    <v>268435456</v>
    <v>1</v>
    <v>Powered by Refinitiv</v>
    <v>0</v>
    <v>COFORGE LIMITED (XNSE:COFORGE)</v>
    <v>2</v>
    <v>3</v>
    <v>Finance</v>
    <v>4</v>
    <v>6135</v>
    <v>2300</v>
    <v>1.0279</v>
    <v>-375.4</v>
    <v>-7.2187000000000001E-2</v>
    <v>INR</v>
    <v>Coforge Limited, formerly NIIT Technologies Ltd, is an India-based information technology (IT) solutions company. The principal business activity of the Company is computer program consultancy and related services. The Company is engaged in application development and maintenance, managed services, cloud computing and business process outsourcing. The Company’s segments include Europe, Middle East and Africa (EMEA); Asia Pacific (APAC); India and Americas. The Company offers data and analytics, digital process transformation, application services, business process services, cyber security, infrastructure management services, cloud services and digital services. It swerves organizations in several sectors, including banking and financial services, insurance, travel and transportation and logistics, manufacturing and distribution and government.</v>
    <v>20786</v>
    <v>National Stock Exchange of India</v>
    <v>XNSE</v>
    <v>XNSE</v>
    <v>8, Balaji Estate, Third Floor, Guru Ravi Das Marg, Kalkaji, NOIDA, UTTAR PRADESH, 110019 IN</v>
    <v>5200</v>
    <v>Software &amp; IT Services</v>
    <v>Stock</v>
    <v>44585.469953703701</v>
    <v>1080</v>
    <v>4801</v>
    <v>316602100000</v>
    <v>COFORGE LIMITED</v>
    <v>COFORGE LIMITED</v>
    <v>5200</v>
    <v>59.98</v>
    <v>5200.3500000000004</v>
    <v>4824.95</v>
    <v>60880920</v>
    <v>COFORGE</v>
    <v>COFORGE LIMITED (XNSE:COFORGE)</v>
    <v>388087</v>
    <v>1992</v>
  </rv>
  <rv s="2">
    <v>1081</v>
  </rv>
  <rv s="0">
    <v>http://en.wikipedia.org/wiki/Colgate-Palmolive</v>
    <v>Wikipedia</v>
  </rv>
  <rv s="6">
    <v>141</v>
    <v>1083</v>
  </rv>
  <rv s="7">
    <v>15</v>
    <v>https://www.bing.com/th?id=AMMS_cec201f1b51d4b5491d6137ef9823c5e&amp;qlt=95</v>
    <v>1084</v>
    <v>0</v>
    <v>https://www.bing.com/images/search?form=xlimg&amp;q=colgate</v>
    <v>Image of COLGATE-PALMOLIVE (INDIA) LIMITED</v>
  </rv>
  <rv s="0">
    <v>https://www.bing.com/financeapi/forcetrigger?t=ahhf1h&amp;q=XNSE%3aCOLPAL&amp;form=skydnc</v>
    <v>Learn more on Bing</v>
  </rv>
  <rv s="8">
    <v>en-US</v>
    <v>ahhf1h</v>
    <v>268435456</v>
    <v>1</v>
    <v>Powered by Refinitiv</v>
    <v>11</v>
    <v>COLGATE-PALMOLIVE (INDIA) LIMITED (XNSE:COLPAL)</v>
    <v>13</v>
    <v>14</v>
    <v>Finance</v>
    <v>4</v>
    <v>1823.4</v>
    <v>1392.85</v>
    <v>0.35880000000000001</v>
    <v>-40.799999999999997</v>
    <v>-2.8237000000000002E-2</v>
    <v>INR</v>
    <v>Colgate Palmolive (India) Limited is engaged in the personal care and oral care business. The Company offers various personal care products, such as soaps, cosmetics and toilet preparations. The Company's oral care category of products includes toothpastes, toothbrushes, toothpowder, whitening products and mouthwash. In the toothpaste category, the Company offers products, including Colgate Total Charcoal Deep Clean Toothpaste, Colgate Active Salt Neem Toothpaste and Colgate Sensitive Pro-Relief (CSPR) Enamel Repair Toothpaste. In the toothbrush category, the Company offers the Colgate 360 degree Toothbrush range, including 360 degree Charcoal Gold, 360 degree Whole Mouth Clean, 360 degree Visible White and 360 degree Floss-Tip, and Colgate ZigZag Black Toothbrush. In the Personal Care category, the Company offers Palmolive's Foaming Hand Wash range in approximately two variants.</v>
    <v>2392</v>
    <v>National Stock Exchange of India</v>
    <v>XNSE</v>
    <v>XNSE</v>
    <v>Colgate Research Centre, Main Street, Hiranandani Gardens, Powai, MUMBAI, MAHARASHTRA, 400076 IN</v>
    <v>1453.7</v>
    <v>1085</v>
    <v>Personal &amp; Household Products &amp; Services</v>
    <v>Stock</v>
    <v>44585.469953703701</v>
    <v>1086</v>
    <v>1398</v>
    <v>392992000000</v>
    <v>COLGATE-PALMOLIVE (INDIA) LIMITED</v>
    <v>COLGATE-PALMOLIVE (INDIA) LIMITED</v>
    <v>1444</v>
    <v>36.880000000000003</v>
    <v>1444.9</v>
    <v>1404.1</v>
    <v>271985600</v>
    <v>COLPAL</v>
    <v>COLGATE-PALMOLIVE (INDIA) LIMITED (XNSE:COLPAL)</v>
    <v>378951</v>
    <v>1937</v>
  </rv>
  <rv s="2">
    <v>1087</v>
  </rv>
  <rv s="0">
    <v>https://www.bing.com/financeapi/forcetrigger?t=ahhf4c&amp;q=XNSE%3aCOMPINFO&amp;form=skydnc</v>
    <v>Learn more on Bing</v>
  </rv>
  <rv s="1">
    <v>en-US</v>
    <v>ahhf4c</v>
    <v>268435456</v>
    <v>1</v>
    <v>Powered by Refinitiv</v>
    <v>0</v>
    <v>COMPUAGE INFOCOM LIMITED (XNSE:COMPINFO)</v>
    <v>2</v>
    <v>3</v>
    <v>Finance</v>
    <v>4</v>
    <v>47.15</v>
    <v>14</v>
    <v>1.4011</v>
    <v>-3.3</v>
    <v>-8.5382E-2</v>
    <v>INR</v>
    <v>Compuage Infocom Limited is a holding company. The Company is an information technology (IT) products distribution company. The Company is engaged in the wholesale of computers, computer peripheral equipment and software. The Company is also engaged in the wholesale of electronic, and telecommunication equipment and parts. The Company also provides products support services. In addition, the Company also offers after sales support. The Company acts as an authorized service provider for brands, such as ASUS, CREATIVE, FUJIFILMS, HP optical drive, LITEON, RELICELL &amp; TOSHIBA. The Company supports its customers through a network of over 40 offices, one central warehouse, approximately three redistribution hubs, over 40 warehouses and approximately 50 service centers. The Company operates through approximately 20 states in India, one union territory and one overseas branch in Singapore. The Company's subsidiary is Compuage Infocom (S) Pte. Ltd.</v>
    <v>757</v>
    <v>National Stock Exchange of India</v>
    <v>XNSE</v>
    <v>XNSE</v>
    <v>D Wing 601/602, Ram Mandir Road, Western Express Highway,Jay Coach Signal, Goregaon (E), Western Express Highway, Goregaon (E), MUMBAI, MAHARASHTRA, 400063 IN</v>
    <v>39.25</v>
    <v>Specialty Retailers</v>
    <v>Stock</v>
    <v>44585.469953703701</v>
    <v>1089</v>
    <v>34.799999999999997</v>
    <v>2511315000</v>
    <v>COMPUAGE INFOCOM LIMITED</v>
    <v>COMPUAGE INFOCOM LIMITED</v>
    <v>39.049999999999997</v>
    <v>11.3</v>
    <v>38.65</v>
    <v>35.35</v>
    <v>64975810</v>
    <v>COMPINFO</v>
    <v>COMPUAGE INFOCOM LIMITED (XNSE:COMPINFO)</v>
    <v>876714</v>
    <v>1999</v>
  </rv>
  <rv s="2">
    <v>1090</v>
  </rv>
  <rv s="0">
    <v>https://www.bing.com/financeapi/forcetrigger?t=ahhf77&amp;q=XNSE%3aCOMPUSOFT&amp;form=skydnc</v>
    <v>Learn more on Bing</v>
  </rv>
  <rv s="1">
    <v>en-US</v>
    <v>ahhf77</v>
    <v>268435456</v>
    <v>1</v>
    <v>Powered by Refinitiv</v>
    <v>0</v>
    <v>COMPUCOM SOFTWARE LIMITED (XNSE:COMPUSOFT)</v>
    <v>2</v>
    <v>3</v>
    <v>Finance</v>
    <v>4</v>
    <v>41.25</v>
    <v>7.85</v>
    <v>1.3244</v>
    <v>-1.45</v>
    <v>-4.9488000000000004E-2</v>
    <v>INR</v>
    <v>Compucom Software Limited is engaged in offering learning solutions. The Company's segments include Software &amp; E-Governance Services, Learning Solutions and Wind Power Generation. The Company's Software and E-Governance Services segment provides software support and development and e-governance services. The Learning Solutions segment provides computer education and training services. The Wind Power Generation segment generates electricity through the use of wind power. The Company offers information and communication technologies (ICT)-enabled education in government and private schools. The System Integration practices in the Company provide a structured information processing and delivery framework. It offers a range of business process outsourcing (BPO) and knowledge process outsourcing (KPO) services. Its e-governance practices include public distribution systems (PDS), social security and provident funds, co-operatives, and traffic monitoring and control.</v>
    <v>560</v>
    <v>National Stock Exchange of India</v>
    <v>XNSE</v>
    <v>XNSE</v>
    <v>It 14-15, EPIP, Sitapura, JAIPUR, RAJASTHAN, 302022 IN</v>
    <v>27.85</v>
    <v>Software &amp; IT Services</v>
    <v>Stock</v>
    <v>44585.469953703701</v>
    <v>1092</v>
    <v>27.85</v>
    <v>2318368000</v>
    <v>COMPUCOM SOFTWARE LIMITED</v>
    <v>COMPUCOM SOFTWARE LIMITED</v>
    <v>27.85</v>
    <v>30</v>
    <v>29.3</v>
    <v>27.85</v>
    <v>79125190</v>
    <v>COMPUSOFT</v>
    <v>COMPUCOM SOFTWARE LIMITED (XNSE:COMPUSOFT)</v>
    <v>60667</v>
    <v>1995</v>
  </rv>
  <rv s="2">
    <v>1093</v>
  </rv>
  <rv s="0">
    <v>https://www.bing.com/financeapi/forcetrigger?t=ahhfa2&amp;q=XNSE%3aCONCOR&amp;form=skydnc</v>
    <v>Learn more on Bing</v>
  </rv>
  <rv s="1">
    <v>en-US</v>
    <v>ahhfa2</v>
    <v>268435456</v>
    <v>1</v>
    <v>Powered by Refinitiv</v>
    <v>0</v>
    <v>CONTAINER CORPORATION OF INDIA LIMITED (XNSE:CONCOR)</v>
    <v>2</v>
    <v>3</v>
    <v>Finance</v>
    <v>4</v>
    <v>754.4</v>
    <v>403</v>
    <v>1.0598000000000001</v>
    <v>-1.05</v>
    <v>-1.684E-3</v>
    <v>INR</v>
    <v>Container Corporation of India Limited (CONCOR) is the holding company. The Company is engaged in transportation of containers (rail and road), and handling of containers. The Company is also engaged in the operation of logistics facilities, including dry ports, container freight stations and private freight terminals. Its divisions are EXIM and Domestic. Both EXIM and Domestic divisions of the company are engaged in handling, transportation and warehousing activities. Its International services include train services, road services, air cargo movements, reefer services, and block booking on round trip basis. Its domestic services include train services, volume discount scheme, door delivery/pick 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634.4</v>
    <v>Freight &amp; Logistics Services</v>
    <v>Stock</v>
    <v>44585.469953703701</v>
    <v>1095</v>
    <v>614</v>
    <v>379956000000</v>
    <v>CONTAINER CORPORATION OF INDIA LIMITED</v>
    <v>CONTAINER CORPORATION OF INDIA LIMITED</v>
    <v>626.9</v>
    <v>46.32</v>
    <v>623.6</v>
    <v>622.54999999999995</v>
    <v>609294400</v>
    <v>CONCOR</v>
    <v>CONTAINER CORPORATION OF INDIA LIMITED (XNSE:CONCOR)</v>
    <v>1587007</v>
    <v>1988</v>
  </rv>
  <rv s="2">
    <v>1096</v>
  </rv>
  <rv s="0">
    <v>https://www.bing.com/financeapi/forcetrigger?t=bqettc&amp;q=XNSE%3aCONFIPET&amp;form=skydnc</v>
    <v>Learn more on Bing</v>
  </rv>
  <rv s="4">
    <v>en-US</v>
    <v>bqettc</v>
    <v>268435456</v>
    <v>1</v>
    <v>Powered by Refinitiv</v>
    <v>7</v>
    <v>CONFIDENCE PETROLEUM INDIA LIMITED (XNSE:CONFIPET)</v>
    <v>2</v>
    <v>8</v>
    <v>Finance</v>
    <v>4</v>
    <v>95.4</v>
    <v>36.6</v>
    <v>-5.35</v>
    <v>-6.5967999999999999E-2</v>
    <v>INR</v>
    <v>Confidence Petroleum India Limited is an India-based manufacturer of liquefied petroleum gas (LPG) cylinders for domestic, as well as commercial use. The Company is engaged in the sale of cylinder, LPG bottling, and filling/DPT/transport. Its segments include the LPG/CNG Cylinder manufacturing, and the LPG Bottling &amp; Marketing. The LPG/CNG Cylinder manufacturing segment includes production and marketing operations of cylinder. The LPG Bottling &amp; Marketing segment includes bottling of LPG and supplies for commercial usage. Its divisions include Cylinder division, auto LPG dispensing stations (ALDS) division and LPG Trading, Refilling and Packed division. It engages in the business of LPG and auto LPG manufacturing, packed cylinder in the brand name of Go Gas. It has over four blending plants and approximately 51 LPG bottling plants across India, engaged in blending propane and butane into LPG, and refilling LPG cylinders for industrial and household consumption, respectively.</v>
    <v>National Stock Exchange of India</v>
    <v>XNSE</v>
    <v>XNSE</v>
    <v>404, Satayam Appartments 8 Wardha Road, Dhantoli Nagpur, NAGPUR, MAHARASHTRA, 440012 IN</v>
    <v>82.85</v>
    <v>Natural Gas Utilities</v>
    <v>Stock</v>
    <v>44585.469953703701</v>
    <v>1098</v>
    <v>74.849999999999994</v>
    <v>23033370000</v>
    <v>CONFIDENCE PETROLEUM INDIA LIMITED</v>
    <v>CONFIDENCE PETROLEUM INDIA LIMITED</v>
    <v>80.849999999999994</v>
    <v>23.45</v>
    <v>81.099999999999994</v>
    <v>75.75</v>
    <v>284011900</v>
    <v>CONFIPET</v>
    <v>CONFIDENCE PETROLEUM INDIA LIMITED (XNSE:CONFIPET)</v>
    <v>1663660</v>
    <v>1994</v>
  </rv>
  <rv s="2">
    <v>1099</v>
  </rv>
  <rv s="0">
    <v>https://www.bing.com/financeapi/forcetrigger?t=ahhfcw&amp;q=XNSE%3aCONSOFINVT&amp;form=skydnc</v>
    <v>Learn more on Bing</v>
  </rv>
  <rv s="1">
    <v>en-US</v>
    <v>ahhfcw</v>
    <v>268435456</v>
    <v>1</v>
    <v>Powered by Refinitiv</v>
    <v>0</v>
    <v>CONSOLIDATED FINVEST &amp; HOLDINGS LIMITED (XNSE:CONSOFINVT)</v>
    <v>2</v>
    <v>3</v>
    <v>Finance</v>
    <v>4</v>
    <v>186.7</v>
    <v>36.4</v>
    <v>1.1669</v>
    <v>-8.25</v>
    <v>-4.8301999999999998E-2</v>
    <v>INR</v>
    <v>Consolidated Finvest &amp; Holdings Limited Financial is a non-banking financial company (NBFC) engaged in the business of investments. The Company is engaged in financial services business other than dealing in securities. It is focused on acquiring, subscribing for and holding shares, bonds, units, stocks, securities, debentures and/or mutual funds. The Company also operates as non-deposit taking systemically important investment company (NBFC-ND-SI) engaged in the business to provide loans and make investments. The Company operates through investments activities segment. The Company invests in shares, stocks, bonds, debentures, mutual funds, inter-corporate deposits and loans. The Company's subsidiaries include Jindal Photo Investments Ltd., Consolidated Finvest &amp; Investments Ltd., Budhiya Marketing Pvt. Ltd. and Jesmin Investments Ltd.</v>
    <v>2</v>
    <v>National Stock Exchange of India</v>
    <v>XNSE</v>
    <v>XNSE</v>
    <v>Plot No 12, Sector B-1, Local Shopping Complex, Vasant Kunj, New Delhi, NEW DELHI, DELHI, 110070 IN</v>
    <v>171.95</v>
    <v>Collective Investments</v>
    <v>Stock</v>
    <v>44585.469953703701</v>
    <v>1101</v>
    <v>161.30000000000001</v>
    <v>5521343000</v>
    <v>CONSOLIDATED FINVEST &amp; HOLDINGS LIMITED</v>
    <v>CONSOLIDATED FINVEST &amp; HOLDINGS LIMITED</v>
    <v>171.95</v>
    <v>1.3</v>
    <v>170.8</v>
    <v>162.55000000000001</v>
    <v>32326370</v>
    <v>CONSOFINVT</v>
    <v>CONSOLIDATED FINVEST &amp; HOLDINGS LIMITED (XNSE:CONSOFINVT)</v>
    <v>26007</v>
    <v>1993</v>
  </rv>
  <rv s="2">
    <v>1102</v>
  </rv>
  <rv s="0">
    <v>https://www.bing.com/financeapi/forcetrigger?t=ahhffr&amp;q=XNSE%3aCONTROLPR&amp;form=skydnc</v>
    <v>Learn more on Bing</v>
  </rv>
  <rv s="1">
    <v>en-US</v>
    <v>ahhffr</v>
    <v>268435456</v>
    <v>1</v>
    <v>Powered by Refinitiv</v>
    <v>0</v>
    <v>CONTROL PRINT LIMITED (XNSE:CONTROLPR)</v>
    <v>2</v>
    <v>3</v>
    <v>Finance</v>
    <v>4</v>
    <v>445</v>
    <v>220</v>
    <v>0.6784</v>
    <v>-23.95</v>
    <v>-5.7793999999999998E-2</v>
    <v>INR</v>
    <v>Control Print Limited is holding company. The Company is engaged in the coding and marking system along with related components, accessories, consumables and services. Its product portfolio includes continuous inkjet printers (CIJ), drop-on-demand valvejet printers (LCP), thermal transfer over-printers (TTO), thermal drop-on-demand inkjet printers (TIJ), laser coders, thermal ink coders, high resolution piezo drop-on-demand inkjet printers (HR), and related consumables and spares. The Company caters to a range of industries, such as personal care, food and beverage, fast moving consumer goods (FMCG), pharmaceuticals, construction materials, extruded products, metal, agrochemicals, chemicals and petrochemicals, and automotive and electronic, among others. The Company's plants are located at Village Sativali, Vasai, Maharashtra; Village Bhatian, Himachal Pradesh, and Village Hudumpur, Assam. Liberty Chemicals Private Limited is a subsidiary of the Company.</v>
    <v>749</v>
    <v>National Stock Exchange of India</v>
    <v>XNSE</v>
    <v>XNSE</v>
    <v>C-106, Hind Saurashtra Industrial Estate,, Andheri-Kurla Road, Marol Naka,, Andheri (East),, MUMBAI, MAHARASHTRA, 400059 IN</v>
    <v>419</v>
    <v>Machinery, Equipment &amp; Components</v>
    <v>Stock</v>
    <v>44585.469953703701</v>
    <v>1104</v>
    <v>379</v>
    <v>6767861000</v>
    <v>CONTROL PRINT LIMITED</v>
    <v>CONTROL PRINT LIMITED</v>
    <v>410</v>
    <v>18.28</v>
    <v>414.4</v>
    <v>390.45</v>
    <v>16331710</v>
    <v>CONTROLPR</v>
    <v>CONTROL PRINT LIMITED (XNSE:CONTROLPR)</v>
    <v>75724</v>
    <v>1991</v>
  </rv>
  <rv s="2">
    <v>1105</v>
  </rv>
  <rv s="0">
    <v>https://www.bing.com/financeapi/forcetrigger?t=ahhfim&amp;q=XNSE%3aCORALFINAC&amp;form=skydnc</v>
    <v>Learn more on Bing</v>
  </rv>
  <rv s="3">
    <v>en-US</v>
    <v>ahhfim</v>
    <v>268435456</v>
    <v>1</v>
    <v>Powered by Refinitiv</v>
    <v>5</v>
    <v>CORAL INDIA FINANCE AND HOUSING LIMITED (XNSE:CORALFINAC)</v>
    <v>2</v>
    <v>6</v>
    <v>Finance</v>
    <v>4</v>
    <v>58.75</v>
    <v>19.7</v>
    <v>0.78739999999999999</v>
    <v>-3.9</v>
    <v>-8.2278000000000004E-2</v>
    <v>INR</v>
    <v>Coral India Finance and Housing Limited is an India-based housing development company, which is engaged in the business of finance, construction, development and maintenance of properties. The Company's main products and services are investment and construction. The Company operates through two segments: Investment and Construction. The Company has developed projects spread across commercial complexes and residential developments. Its projects include Coral Garden Square Bungalow Scheme, Coral Garden Twin Bungalow Scheme and Coral Heights.</v>
    <v>National Stock Exchange of India</v>
    <v>XNSE</v>
    <v>XNSE</v>
    <v>Dalamal House, 4th Floor, Jamnalal Bajaj Marg, Nariman Point, MUMBAI, MAHARASHTRA, 400021 IN</v>
    <v>49.8</v>
    <v>Construction &amp; Engineering</v>
    <v>Stock</v>
    <v>44585.469953703701</v>
    <v>1107</v>
    <v>40.200000000000003</v>
    <v>1910325000</v>
    <v>CORAL INDIA FINANCE AND HOUSING LIMITED</v>
    <v>CORAL INDIA FINANCE AND HOUSING LIMITED</v>
    <v>49.8</v>
    <v>12.22</v>
    <v>47.4</v>
    <v>43.5</v>
    <v>40302220</v>
    <v>CORALFINAC</v>
    <v>CORAL INDIA FINANCE AND HOUSING LIMITED (XNSE:CORALFINAC)</v>
    <v>171152</v>
    <v>1995</v>
  </rv>
  <rv s="2">
    <v>1108</v>
  </rv>
  <rv s="0">
    <v>https://www.bing.com/financeapi/forcetrigger?t=ahhflh&amp;q=XNSE%3aCORDSCABLE&amp;form=skydnc</v>
    <v>Learn more on Bing</v>
  </rv>
  <rv s="1">
    <v>en-US</v>
    <v>ahhflh</v>
    <v>268435456</v>
    <v>1</v>
    <v>Powered by Refinitiv</v>
    <v>0</v>
    <v>CORDS CABLE INDUSTRIES LIMITED (XNSE:CORDSCABLE)</v>
    <v>2</v>
    <v>3</v>
    <v>Finance</v>
    <v>4</v>
    <v>83.55</v>
    <v>38.35</v>
    <v>1.6392</v>
    <v>-4.5</v>
    <v>-7.1203000000000002E-2</v>
    <v>INR</v>
    <v>Cords Cable Industries Limited is engaged in offering electrical wires and cables. The Company is focused on specialized control and instrumentation cables. The Company's manufacturing plants are located at Alwar, Rajasthan in India. The Company designs, develops and manufactures a range of power, control, instrumentation, thermocouple extension/compensating and communication cables. The Company's products include Fieldbus Cables, FireSave-Fire Survival Cables, EPR Cables, XtremeTem, LowTox-Fire Retardant Low Smoke Cables, ToxFree-Low Smoke Zero Halogen Cables, Oil and Gas Cables, Water Desalination and Special Custom Designed Hybrid Cables and Cordsol- photovoltaic (PV) Solar Cables. The Company manufactures elastomeric insulated cables for fixed wirings and instrumentation cables. The Company designs Oil and Gas Cables for onshore and offshore oil and gas applications. It designs ToxFree-Low Smoke Zero Halogen Cables for hazardous and public areas, such as hospitals and schools.</v>
    <v>212</v>
    <v>National Stock Exchange of India</v>
    <v>XNSE</v>
    <v>XNSE</v>
    <v>A-525, Industrial Area,, Chopanki, Bhiwadi, BHIWADI, RAJASTHAN, 301019 IN</v>
    <v>64.599999999999994</v>
    <v>Machinery, Equipment &amp; Components</v>
    <v>Stock</v>
    <v>44585.469953703701</v>
    <v>1110</v>
    <v>57.35</v>
    <v>817035700</v>
    <v>CORDS CABLE INDUSTRIES LIMITED</v>
    <v>CORDS CABLE INDUSTRIES LIMITED</v>
    <v>64.599999999999994</v>
    <v>13.11</v>
    <v>63.2</v>
    <v>58.7</v>
    <v>12927780</v>
    <v>CORDSCABLE</v>
    <v>CORDS CABLE INDUSTRIES LIMITED (XNSE:CORDSCABLE)</v>
    <v>58222</v>
    <v>1991</v>
  </rv>
  <rv s="2">
    <v>1111</v>
  </rv>
  <rv s="0">
    <v>https://www.bing.com/financeapi/forcetrigger?t=ahhfoc&amp;q=XNSE%3aCOROMANDEL&amp;form=skydnc</v>
    <v>Learn more on Bing</v>
  </rv>
  <rv s="1">
    <v>en-US</v>
    <v>ahhfoc</v>
    <v>268435456</v>
    <v>1</v>
    <v>Powered by Refinitiv</v>
    <v>0</v>
    <v>COROMANDEL INTERNATIONAL LIMITED (XNSE:COROMANDEL)</v>
    <v>2</v>
    <v>3</v>
    <v>Finance</v>
    <v>4</v>
    <v>956</v>
    <v>709.35</v>
    <v>0.5</v>
    <v>-18.25</v>
    <v>-2.3675000000000002E-2</v>
    <v>INR</v>
    <v>Coromandel International Limited is engaged in the manufacture and trading of farm inputs consisting of fertilizers, crop protection, specialty nutrients and organic compost. The Company's business divisions include Fertilizers, Specialty Nutrients, Crop Protection and Retail. It offers various products in fertilizer segment, including Nitrogen, Phosphatic and Potassic in various grades. Its specialty nutrients consist of water soluble fertilizer, sulfur products, micro nutrients and organic manure. Its crop protection products consist of insecticides, fungicides and herbicides. Its retail outlets operate as Mana Gromor Centers. It manufactures a range of fertilizers and markets over 3.2 million tons. It operates a network of over 800 rural retail outlets under its retail business across Andhra Pradesh, Telangana and Karnataka. It has manufacturing facilities in Andhra Pradesh, Tamil Nadu, Karnataka, Maharashtra, Madhya Pradesh, Uttar Pradesh, Rajasthan, Gujarat, and Jammu and Kashmir.</v>
    <v>4950</v>
    <v>National Stock Exchange of India</v>
    <v>XNSE</v>
    <v>XNSE</v>
    <v>Coromandel House, 1-2-10, Sardar Patel Road, SECUNDERABAD, TELANGANA, 500003 IN</v>
    <v>771.5</v>
    <v>Chemicals</v>
    <v>Stock</v>
    <v>44585.469953703701</v>
    <v>1113</v>
    <v>740</v>
    <v>226241700000</v>
    <v>COROMANDEL INTERNATIONAL LIMITED</v>
    <v>COROMANDEL INTERNATIONAL LIMITED</v>
    <v>771.5</v>
    <v>16.79</v>
    <v>770.85</v>
    <v>752.6</v>
    <v>293496400</v>
    <v>COROMANDEL</v>
    <v>COROMANDEL INTERNATIONAL LIMITED (XNSE:COROMANDEL)</v>
    <v>414108</v>
    <v>1961</v>
  </rv>
  <rv s="2">
    <v>1114</v>
  </rv>
  <rv s="0">
    <v>https://www.bing.com/financeapi/forcetrigger?t=ahhfu2&amp;q=XNSE%3aCOSMOFILMS&amp;form=skydnc</v>
    <v>Learn more on Bing</v>
  </rv>
  <rv s="1">
    <v>en-US</v>
    <v>ahhfu2</v>
    <v>268435456</v>
    <v>1</v>
    <v>Powered by Refinitiv</v>
    <v>0</v>
    <v>COSMO FILMS LIMITED (XNSE:COSMOFILMS)</v>
    <v>2</v>
    <v>3</v>
    <v>Finance</v>
    <v>4</v>
    <v>1889</v>
    <v>430.95</v>
    <v>1.0669</v>
    <v>-69.150000000000006</v>
    <v>-3.7886000000000003E-2</v>
    <v>INR</v>
    <v>Cosmo Films Limited is a manufacturer of semi-finished products of plastics. The Company is engaged in the manufacturing of bi-axially oriented polypropylene films (BOPP) and thermal films. The Company operates through two segments: Packaging Films and Others (Equipments and Parts). Its geographic segment include India and outside India. Its product portfolio consists of packaging films, including print and pouching films, barrier films and overwrap films; lamination films, including dry (thermal) lamination films and wet (print) lamination films; label films, including pressure sensitive label stock films, direct thermal printable films and wrap around label films, and industrial films, including synthetic paper, and tape and textile films. The Company has manufacturing facilities spread across India, the United States and Korea. It has a manufacturing capacity of over 136,000 metric ton per annum of BOPP films, approximately 40,000 metric ton per annum of thermal lamination films.</v>
    <v>946</v>
    <v>National Stock Exchange of India</v>
    <v>XNSE</v>
    <v>XNSE</v>
    <v>1008,DLF Tower -A,, Jasola District Centre, NEW DELHI, DELHI, 110025 IN</v>
    <v>1862.9</v>
    <v>Containers &amp; Packaging</v>
    <v>Stock</v>
    <v>44585.469953703701</v>
    <v>1116</v>
    <v>1739.65</v>
    <v>32798730000</v>
    <v>COSMO FILMS LIMITED</v>
    <v>COSMO FILMS LIMITED</v>
    <v>1829.9</v>
    <v>10.25</v>
    <v>1825.2</v>
    <v>1756.05</v>
    <v>17969940</v>
    <v>COSMOFILMS</v>
    <v>COSMO FILMS LIMITED (XNSE:COSMOFILMS)</v>
    <v>145282</v>
    <v>1976</v>
  </rv>
  <rv s="2">
    <v>1117</v>
  </rv>
  <rv s="0">
    <v>https://www.bing.com/financeapi/forcetrigger?t=ahhfww&amp;q=XNSE%3aCOUNCODOS&amp;form=skydnc</v>
    <v>Learn more on Bing</v>
  </rv>
  <rv s="3">
    <v>en-US</v>
    <v>ahhfww</v>
    <v>268435456</v>
    <v>1</v>
    <v>Powered by Refinitiv</v>
    <v>5</v>
    <v>COUNTRY CONDO'S LIMITED (XNSE:COUNCODOS)</v>
    <v>2</v>
    <v>6</v>
    <v>Finance</v>
    <v>4</v>
    <v>8.5500000000000007</v>
    <v>1.85</v>
    <v>1.8737999999999999</v>
    <v>-0.35</v>
    <v>-4.8951000000000001E-2</v>
    <v>INR</v>
    <v>Country Condo's Limited is an India-based company, which is engaged in provision of real estate services and hospitality services. The Company operates through two segments: Real Estates and Hospitality services. The Company's real estate operations consist of procurement of land banks across the country, develop them into residential layouts with all amenities, including club house, and sell them in plots to customers. The Company also undertakes allied activities of construction of compound walls in the developed layouts. The Company is also focused on undertaking construction and sale of Condos. The Company also runs a club on Mysore Road in Bangalore, and offers various hospitality services to the customers.</v>
    <v>National Stock Exchange of India</v>
    <v>XNSE</v>
    <v>XNSE</v>
    <v>8-2-703, Mahogany Complex, Ground Floor,, Amrutha Valley, Road No.12, Banjara Hills,, HYDERABAD, TELANGANA, 500034 IN</v>
    <v>6.85</v>
    <v>Construction &amp; Engineering</v>
    <v>Stock</v>
    <v>44585.469953703701</v>
    <v>1119</v>
    <v>6.8</v>
    <v>554820700</v>
    <v>COUNTRY CONDO'S LIMITED</v>
    <v>COUNTRY CONDO'S LIMITED</v>
    <v>6.8</v>
    <v>25.32</v>
    <v>7.15</v>
    <v>6.8</v>
    <v>77597300</v>
    <v>COUNCODOS</v>
    <v>COUNTRY CONDO'S LIMITED (XNSE:COUNCODOS)</v>
    <v>220515</v>
    <v>1987</v>
  </rv>
  <rv s="2">
    <v>1120</v>
  </rv>
  <rv s="0">
    <v>https://www.bing.com/financeapi/forcetrigger?t=ahhfzr&amp;q=XNSE%3aCOX%26KINGS&amp;form=skydnc</v>
    <v>Learn more on Bing</v>
  </rv>
  <rv s="1">
    <v>en-US</v>
    <v>ahhfzr</v>
    <v>268435456</v>
    <v>1</v>
    <v>Powered by Refinitiv</v>
    <v>0</v>
    <v>Cox &amp; Kings Limited (XNSE:COX&amp;KINGS)</v>
    <v>2</v>
    <v>3</v>
    <v>Finance</v>
    <v>4</v>
    <v>3.15</v>
    <v>1.05</v>
    <v>2.4571000000000001</v>
    <v>-0.1</v>
    <v>-3.6364E-2</v>
    <v>INR</v>
    <v>Cox &amp; Kings Limited is a diversified, multinational enterprise focused on the travel sector. The Company's principal products/services include Tours and Travels. The Company operates in approximately 25 countries across four business verticals. The Company offers various principal services, which include Destination Management, Outbound Tourism, Business Travel, Incentive and Conference Solutions, Domestic Holidays, Non Resident Indians (NRI), Trade Fairs, Foreign Exchange and Insurance. The Company's offering include holidays, flights/hotels/cars, business travel services and Meetings, incentives, conferences and exhibitions (MICE), and travel services. The Company offers holiday destinations for various countries, which include the United Kingdom, the United States, Australia, Africa and India. The Company offers travel interest for Adventure and Pilgrimage. The Company is also a retail foreign exchange dealer.</v>
    <v>2523</v>
    <v>National Stock Exchange of India</v>
    <v>XNSE</v>
    <v>XNSE</v>
    <v>16 Turner Morrison Building, 1st Fl, Bank Street, MUMBAI, MAHARASHTRA, 400001 IN</v>
    <v>2.65</v>
    <v>Hotels &amp; Entertainment Services</v>
    <v>Stock</v>
    <v>44585.469953703701</v>
    <v>1122</v>
    <v>2.65</v>
    <v>485553400</v>
    <v>Cox &amp; Kings Limited</v>
    <v>Cox &amp; Kings Limited</v>
    <v>2.65</v>
    <v>0</v>
    <v>2.75</v>
    <v>2.65</v>
    <v>176564900</v>
    <v>COX&amp;KINGS</v>
    <v>Cox &amp; Kings Limited (XNSE:COX&amp;KINGS)</v>
    <v>89418</v>
    <v>1939</v>
  </rv>
  <rv s="2">
    <v>1123</v>
  </rv>
  <rv s="0">
    <v>https://www.bing.com/financeapi/forcetrigger?t=ahhg6h&amp;q=XNSE%3aCREATIVE&amp;form=skydnc</v>
    <v>Learn more on Bing</v>
  </rv>
  <rv s="3">
    <v>en-US</v>
    <v>ahhg6h</v>
    <v>268435456</v>
    <v>1</v>
    <v>Powered by Refinitiv</v>
    <v>5</v>
    <v>CREATIVE NEWTECH LIMITED (XNSE:CREATIVE)</v>
    <v>2</v>
    <v>6</v>
    <v>Finance</v>
    <v>4</v>
    <v>743.95</v>
    <v>83.9</v>
    <v>0.78139999999999998</v>
    <v>-34.4</v>
    <v>-4.9964000000000001E-2</v>
    <v>INR</v>
    <v>Creative Newtech Limited, formerly Creative Peripherals and Distribution Limited, which operates in the distribution industry. The Company's primary business consists of sale of computer peripherals. The Company is engaged in the business of distribution of information technology (IT) products, imaging, lifestyle and telecom products. The Company is also engaged in providing distribution services of both volumes business and value business products. The Company's product portfolio includes monitors and television (TV), headphones, imaging products, backpack, cameras, software, cabinets, printers and networking products. The Company also provides value added services to vendors and customers of value businesses segment. The Company operates in the indirect sales model and it plays the role of supply chain consolidator between various IT manufacturers and various IT channel partners. The Company operates a dealer network of approximately 6,000 dealers.</v>
    <v>National Stock Exchange of India</v>
    <v>XNSE</v>
    <v>XNSE</v>
    <v>Metro Chambers Unit No. 3rd &amp; 4th Floor, Plot No. 137AB, Government Industrial Estate, Charkop, Kandivali (West), MUMBAI, MAHARASHTRA, 400067 IN</v>
    <v>704.7</v>
    <v>Professional &amp; Commercial Services</v>
    <v>Stock</v>
    <v>44585.469953703701</v>
    <v>1125</v>
    <v>654.1</v>
    <v>8262000000</v>
    <v>CREATIVE NEWTECH LIMITED</v>
    <v>CREATIVE NEWTECH LIMITED</v>
    <v>697</v>
    <v>58.55</v>
    <v>688.5</v>
    <v>654.1</v>
    <v>12000000</v>
    <v>CREATIVE</v>
    <v>CREATIVE NEWTECH LIMITED (XNSE:CREATIVE)</v>
    <v>107109</v>
    <v>2004</v>
  </rv>
  <rv s="2">
    <v>1126</v>
  </rv>
  <rv s="0">
    <v>https://www.bing.com/financeapi/forcetrigger?t=ahhg9c&amp;q=XNSE%3aCREATIVEYE&amp;form=skydnc</v>
    <v>Learn more on Bing</v>
  </rv>
  <rv s="1">
    <v>en-US</v>
    <v>ahhg9c</v>
    <v>268435456</v>
    <v>1</v>
    <v>Powered by Refinitiv</v>
    <v>0</v>
    <v>CREATIVE EYE LIMITED (XNSE:CREATIVEYE)</v>
    <v>2</v>
    <v>3</v>
    <v>Finance</v>
    <v>4</v>
    <v>5.75</v>
    <v>2.65</v>
    <v>1.5599999999999999E-2</v>
    <v>-0.25</v>
    <v>-4.6729E-2</v>
    <v>INR</v>
    <v>Creative Eye Limited is an India-based media and entertainment company. The Company is engaged in the production of audio-visual television content. The Company produces television serials/programs. The Company is also engaged in marketing of advertisement sales for in-house content, as well as outside produced programs. The Company is engaged in creating advertisement commercials for its clients. Its television serials include Kahan Gaye woh log, Adalat, Aage aage dekho hota hai kya, Sansaar, Shree ganesh, Jai santoshi maa, Om Namo narayan and Ganesh Leela, among others. The Company has produced three-dimensional (3D) plus technology kids' fantasy film, Abra Ka Dabra. The Company focuses on offering comedy show, Y.A.R.O Ka Tashan.</v>
    <v>17</v>
    <v>National Stock Exchange of India</v>
    <v>XNSE</v>
    <v>XNSE</v>
    <v>12-A Kailash Plaza, New Link Road,, Opp. Laxmi Industrial Estate, Andheri West, MUMBAI, MAHARASHTRA, 400053 IN</v>
    <v>5.5</v>
    <v>Media &amp; Publishing</v>
    <v>Stock</v>
    <v>44585.469953703701</v>
    <v>1128</v>
    <v>5.0999999999999996</v>
    <v>103300000</v>
    <v>CREATIVE EYE LIMITED</v>
    <v>CREATIVE EYE LIMITED</v>
    <v>5.5</v>
    <v>0</v>
    <v>5.35</v>
    <v>5.0999999999999996</v>
    <v>20058250</v>
    <v>CREATIVEYE</v>
    <v>CREATIVE EYE LIMITED (XNSE:CREATIVEYE)</v>
    <v>48215</v>
    <v>1986</v>
  </rv>
  <rv s="2">
    <v>1129</v>
  </rv>
  <rv s="0">
    <v>https://www.bing.com/financeapi/forcetrigger?t=b9f927&amp;q=XNSE%3aCREDITACC&amp;form=skydnc</v>
    <v>Learn more on Bing</v>
  </rv>
  <rv s="1">
    <v>en-US</v>
    <v>b9f927</v>
    <v>268435456</v>
    <v>1</v>
    <v>Powered by Refinitiv</v>
    <v>0</v>
    <v>CREDITACCESS GRAMEEN LIMITED (XNSE:CREDITACC)</v>
    <v>2</v>
    <v>3</v>
    <v>Finance</v>
    <v>4</v>
    <v>808.4</v>
    <v>494.7</v>
    <v>2.1156999999999999</v>
    <v>-14.15</v>
    <v>-2.2921E-2</v>
    <v>INR</v>
    <v>CreditAccess Grameen Limited, formerly Grameen Financial Services Private Limited, is an India-based non-banking financial company. The Company is engaged in microfinance sector. Its services are focused towards the rural poor and low income households particularly women. Its financial services include microcredit loans, for micro-enterprises, education, healthcare; house construction/ improvement, emergencies, as well as other household needs; and micro insurance, such as life insurance and health insurance as master policy holders. The non-financial services consists of training, education and awareness creation programs such as enterprise skill development; business development services; financial literacy promotion; basic health/nutrition education; basic medical services; special medical services for women and children; leadership training for women and women's rights/gender issues education.</v>
    <v>14399</v>
    <v>National Stock Exchange of India</v>
    <v>XNSE</v>
    <v>XNSE</v>
    <v>#49, 46th Cross, 8th Block, Jayanagar, BANGALORE, KARNATAKA, 560071 IN</v>
    <v>614.70000000000005</v>
    <v>Banking Services</v>
    <v>Stock</v>
    <v>44585.469953703701</v>
    <v>1131</v>
    <v>581</v>
    <v>96178940000</v>
    <v>CREDITACCESS GRAMEEN LIMITED</v>
    <v>CREDITACCESS GRAMEEN LIMITED</v>
    <v>614.70000000000005</v>
    <v>139.41</v>
    <v>617.35</v>
    <v>603.20000000000005</v>
    <v>155793200</v>
    <v>CREDITACC</v>
    <v>CREDITACCESS GRAMEEN LIMITED (XNSE:CREDITACC)</v>
    <v>159710</v>
    <v>1991</v>
  </rv>
  <rv s="2">
    <v>1132</v>
  </rv>
  <rv s="0">
    <v>https://www.bing.com/financeapi/forcetrigger?t=ahhgc7&amp;q=XNSE%3aCREST&amp;form=skydnc</v>
    <v>Learn more on Bing</v>
  </rv>
  <rv s="1">
    <v>en-US</v>
    <v>ahhgc7</v>
    <v>268435456</v>
    <v>1</v>
    <v>Powered by Refinitiv</v>
    <v>0</v>
    <v>CREST VENTURES LIMITED (XNSE:CREST)</v>
    <v>2</v>
    <v>3</v>
    <v>Finance</v>
    <v>4</v>
    <v>172.95</v>
    <v>72.150000000000006</v>
    <v>1.2129000000000001</v>
    <v>-6.45</v>
    <v>-4.4467E-2</v>
    <v>INR</v>
    <v>Crest Ventures Limited, formerly Sharyans Resources Limited, is a non-banking financial company (NBFC). The Company is engaged in the acquisition of securities. The Company is also engaged in real estate and related activities. The Company's segments include Broking and related activities, Real estate and related activities, Travel and related activities, Investing and financial activities, and Others. The Company's primary business activities are broking on the National Commodities and Derivatives Exchange Limited, The Multi Commodity Exchange, The Bombay Stock Exchange Limited, The National Stock Exchange of India and Foreign Exchange Dealers Association of India, real estate development, investing in subsidiary companies, and travel and related services. The Company is also focused on asset and wealth management business. Its real estate projects include Palladium, Chennai; Club Crest, Chennai, and Crest Greens, Raipur.</v>
    <v>87</v>
    <v>National Stock Exchange of India</v>
    <v>XNSE</v>
    <v>XNSE</v>
    <v>4th floor, Kalpataru Heritage,, 127, M. G. Road,, Fort,, MUMBAI, MAHARASHTRA, 400001 IN</v>
    <v>149.69999999999999</v>
    <v>Investment Banking &amp; Investment Services</v>
    <v>Stock</v>
    <v>44585.469953703701</v>
    <v>1134</v>
    <v>137.80000000000001</v>
    <v>4126640000</v>
    <v>CREST VENTURES LIMITED</v>
    <v>CREST VENTURES LIMITED</v>
    <v>149.69999999999999</v>
    <v>40.33</v>
    <v>145.05000000000001</v>
    <v>138.6</v>
    <v>28449770</v>
    <v>CREST</v>
    <v>CREST VENTURES LIMITED (XNSE:CREST)</v>
    <v>6145</v>
    <v>1982</v>
  </rv>
  <rv s="2">
    <v>1135</v>
  </rv>
  <rv s="0">
    <v>https://www.bing.com/financeapi/forcetrigger?t=ahhgf2&amp;q=XNSE%3aCRISIL&amp;form=skydnc</v>
    <v>Learn more on Bing</v>
  </rv>
  <rv s="1">
    <v>en-US</v>
    <v>ahhgf2</v>
    <v>268435456</v>
    <v>1</v>
    <v>Powered by Refinitiv</v>
    <v>0</v>
    <v>CRISIL Limited (XNSE:CRISIL)</v>
    <v>2</v>
    <v>3</v>
    <v>Finance</v>
    <v>4</v>
    <v>3498</v>
    <v>1741</v>
    <v>0.6008</v>
    <v>-54.95</v>
    <v>-1.9386E-2</v>
    <v>INR</v>
    <v>CRISIL Limited is an India-based analytical company. The Company is a provider of ratings, data and research, analytics and solutions. It operates through three segments: Ratings, Research and Advisory. The Ratings segment offers rating services, which include credit ratings for corporates, banks, bank loans, small and medium enterprises (SME), grading services and global analytical services. The Research segment includes global research and analytical services, industry reports, customized research assignments, subscription to data services, independent equity research, initial public offer (IPO) gradings and training. The Advisory segment consists of infrastructure advisory, sale of software and annual maintenance contracts. It conducts infrastructure advisory and risk solutions business through its subsidiary, CRISIL Risk and Infrastructure Solutions Limited. It provides advisory services in urban development and infrastructure financing in India and other emerging countries.</v>
    <v>3670</v>
    <v>National Stock Exchange of India</v>
    <v>XNSE</v>
    <v>XNSE</v>
    <v>CRISIL House, Central Avenue, Hiranandani Business Park, Powai, MUMBAI, MAHARASHTRA, 400076 IN</v>
    <v>2840</v>
    <v>Professional &amp; Commercial Services</v>
    <v>Stock</v>
    <v>44585.469953703701</v>
    <v>1137</v>
    <v>2701.4</v>
    <v>206545600000</v>
    <v>CRISIL Limited</v>
    <v>CRISIL Limited</v>
    <v>2840</v>
    <v>50.59</v>
    <v>2834.5</v>
    <v>2779.55</v>
    <v>72868450</v>
    <v>CRISIL</v>
    <v>CRISIL Limited (XNSE:CRISIL)</v>
    <v>37301</v>
    <v>1987</v>
  </rv>
  <rv s="2">
    <v>1138</v>
  </rv>
  <rv s="0">
    <v>https://www.bing.com/financeapi/forcetrigger?t=ahhgkr&amp;q=XNSE%3aCROMPTON&amp;form=skydnc</v>
    <v>Learn more on Bing</v>
  </rv>
  <rv s="1">
    <v>en-US</v>
    <v>ahhgkr</v>
    <v>268435456</v>
    <v>1</v>
    <v>Powered by Refinitiv</v>
    <v>0</v>
    <v>CROMPTON GREAVES CONSUMER ELECTRICALS LIMITED (XNSE:CROMPTON)</v>
    <v>2</v>
    <v>3</v>
    <v>Finance</v>
    <v>4</v>
    <v>512.79999999999995</v>
    <v>350.35</v>
    <v>0.61280000000000001</v>
    <v>-7.45</v>
    <v>-1.7736000000000002E-2</v>
    <v>INR</v>
    <v>Crompton Greaves Consumer Electricals Limited manufactures and markets a range of consumer products. The Company manufactures and markets a range of consumer products, ranging from fans, lamps and luminaries to pumps and household appliances such as water heaters, coolers, mixer grinders and irons. It operates through two segments: Lighting Products and Electrical Consumer Durables. Its Lighting Products segment comprises luminaires and light sources. Its Electrical Consumer Durables segment comprises fans, appliances and pumps. It offers ceiling fans, table fans, pedestal fans, wall mounted fans, domestic exhaust fans, special fans and personal fans. It offers lighting products, including lamps, consumer luminaires, solar and lighting automation. Its household appliances include geysers, mixer grinders, toasters and irons. Its pumps are classified into industrial, agricultural and domestic pumps, and offers surface pumps, submersible pumps, accessories and pumping systems.</v>
    <v>1853</v>
    <v>National Stock Exchange of India</v>
    <v>XNSE</v>
    <v>XNSE</v>
    <v>Equinox Business Park,, Tower 3, 1st Floor, East Wing,, LBS Marg, Kurla (West), MUMBAI, MAHARASHTRA, 400070 IN</v>
    <v>421.2</v>
    <v>Computers, Phones &amp; Household Electronics</v>
    <v>Stock</v>
    <v>44585.469953703701</v>
    <v>1140</v>
    <v>405</v>
    <v>263833100000</v>
    <v>CROMPTON GREAVES CONSUMER ELECTRICALS LIMITED</v>
    <v>CROMPTON GREAVES CONSUMER ELECTRICALS LIMITED</v>
    <v>420</v>
    <v>40.32</v>
    <v>420.05</v>
    <v>412.6</v>
    <v>628099200</v>
    <v>CROMPTON</v>
    <v>CROMPTON GREAVES CONSUMER ELECTRICALS LIMITED (XNSE:CROMPTON)</v>
    <v>826559</v>
    <v>2015</v>
  </rv>
  <rv s="2">
    <v>1141</v>
  </rv>
  <rv s="0">
    <v>https://www.bing.com/financeapi/forcetrigger?t=bsx8jc&amp;q=XNSE%3aCSBBANK&amp;form=skydnc</v>
    <v>Learn more on Bing</v>
  </rv>
  <rv s="5">
    <v>en-US</v>
    <v>bsx8jc</v>
    <v>268435456</v>
    <v>1</v>
    <v>Powered by Refinitiv</v>
    <v>9</v>
    <v>CSB BANK LIMITED (XNSE:CSBBANK)</v>
    <v>2</v>
    <v>10</v>
    <v>Finance</v>
    <v>4</v>
    <v>374</v>
    <v>213.8</v>
    <v>1.2</v>
    <v>4.973E-3</v>
    <v>INR</v>
    <v>CSB Bank Ltd, formerly Catholic Syrian Bank Ltd, is an India-based company that operates as a private sector bank. The Company through four business segments: Treasury, Corporate/Wholesale Banking, Retail Banking and Other Banking Operations. It operates through approximately 414 branches across 16 states and four union territories. It offers various products and services, including personal banking, non-resident Indian (NRI) banking, Agri/ Financial Inclusion (FI) banking, SME banking and corporate banking. It offers various accounts, such as savings account, current accounts, fixed deposits and safe deposits lockers. It also offers various loans, including retail loan, two wheeler loans, gold loan and home loan. It offers various NRI banking solutions, such as Non-Resident Ordinary Accounts (NRO Accounts), Non-Resident (External) Rupee Accounts (NRE), Foreign Currency (Non-Resident) Account (Banks) Scheme (FCNR (B) Accounts) and Resident Foreign Currency Accounts (RFC).</v>
    <v>4180</v>
    <v>National Stock Exchange of India</v>
    <v>XNSE</v>
    <v>XNSE</v>
    <v>Head Office, CSB Bhavan,, P.O Box No.502,, St.Marys College Road,, THRICHUR, KERALA, 680020 IN</v>
    <v>257</v>
    <v>Banking Services</v>
    <v>Stock</v>
    <v>44585.469953703701</v>
    <v>1143</v>
    <v>238.35</v>
    <v>40655630000</v>
    <v>CSB BANK LIMITED</v>
    <v>CSB BANK LIMITED</v>
    <v>249</v>
    <v>15.19</v>
    <v>241.3</v>
    <v>242.5</v>
    <v>168485800</v>
    <v>CSBBANK</v>
    <v>CSB BANK LIMITED (XNSE:CSBBANK)</v>
    <v>2254896</v>
    <v>1920</v>
  </rv>
  <rv s="2">
    <v>1144</v>
  </rv>
  <rv s="0">
    <v>https://www.bing.com/financeapi/forcetrigger?t=ahhgqh&amp;q=XNSE%3aCTE&amp;form=skydnc</v>
    <v>Learn more on Bing</v>
  </rv>
  <rv s="1">
    <v>en-US</v>
    <v>ahhgqh</v>
    <v>268435456</v>
    <v>1</v>
    <v>Powered by Refinitiv</v>
    <v>0</v>
    <v>CAMBRIDGE TECHNOLOGY ENTERPRISES LIMITED (XNSE:CTE)</v>
    <v>2</v>
    <v>3</v>
    <v>Finance</v>
    <v>4</v>
    <v>117.4</v>
    <v>24.65</v>
    <v>0.81030000000000002</v>
    <v>-5.3</v>
    <v>-4.9301999999999999E-2</v>
    <v>INR</v>
    <v>Cambridge Technology Enterprises Limited is a global business and technology services company. The Company is engaged in software development and information technology (IT) related activities. The Company focuses on big data and cloud. It is engaged in information technology services and caters to approximately seven verticals, including energy and utilities, life sciences/pharma, industrials, banking financial services and insurance (BFSI), data infrastructure, prototyping and managed services. The Company focuses on cloud application development and management, data warehousing, business intelligence (BI) and analytics on the cloud. The Company offers various services, which include application services, such as application development, application management, application testing and managed services; big data services, such as data warehouse and data value, and cloud services, such as cloud software as a service (SaaS) and managed services.</v>
    <v>500</v>
    <v>National Stock Exchange of India</v>
    <v>XNSE</v>
    <v>XNSE</v>
    <v>Unit No. 04-03, Level 4, Block I, Cyber Pearl, Hitec City, HYDERABAD, TELANGANA, 500081 IN</v>
    <v>113.85</v>
    <v>Software &amp; IT Services</v>
    <v>Stock</v>
    <v>44585.469953703701</v>
    <v>1146</v>
    <v>95.4</v>
    <v>2051505000</v>
    <v>CAMBRIDGE TECHNOLOGY ENTERPRISES LIMITED</v>
    <v>CAMBRIDGE TECHNOLOGY ENTERPRISES LIMITED</v>
    <v>106.5</v>
    <v>37.549999999999997</v>
    <v>107.5</v>
    <v>102.2</v>
    <v>19083770</v>
    <v>CTE</v>
    <v>CAMBRIDGE TECHNOLOGY ENTERPRISES LIMITED (XNSE:CTE)</v>
    <v>891925</v>
    <v>1999</v>
  </rv>
  <rv s="2">
    <v>1147</v>
  </rv>
  <rv s="0">
    <v>https://www.bing.com/financeapi/forcetrigger?t=ahhgtc&amp;q=XNSE%3aCUB&amp;form=skydnc</v>
    <v>Learn more on Bing</v>
  </rv>
  <rv s="1">
    <v>en-US</v>
    <v>ahhgtc</v>
    <v>268435456</v>
    <v>1</v>
    <v>Powered by Refinitiv</v>
    <v>0</v>
    <v>CITY UNION BANK LIMITED (XNSE:CUB)</v>
    <v>2</v>
    <v>3</v>
    <v>Finance</v>
    <v>4</v>
    <v>189.7</v>
    <v>128.69999999999999</v>
    <v>1.056</v>
    <v>-2.25</v>
    <v>-1.5963000000000001E-2</v>
    <v>INR</v>
    <v>City Union Bank Limited is a banking company. The Bank's segments include Treasury, Corporate and Wholesale Banking, Retail Banking and Other Banking Operations. It offers personal banking, corporate banking and non-resident Indian banking services. Its online banking services include utility bill payments, mobile banking, online shopping, book railway ticket and verified by Visa. It offers CUB Mobile Banking-mBank Plus, Mobile Passbook (mPassbook), immediate payment service (IMPS) in Internet banking for funds transfer across the banks and digital signature authentication for corporates as second factor authentication for Internet banking. It operates automated teller machines (ATMs) in approximately 1,320 locations, including over 660 off-site ATMs. It has installed check acceptor KIOSKs and self passbook printing KIOSKs. It offers CUB mobile wallet, which is a mobile-based software application and caters to customer utility services through mobile phone.</v>
    <v>5843</v>
    <v>National Stock Exchange of India</v>
    <v>XNSE</v>
    <v>XNSE</v>
    <v>Narayana,No.24-B,, Gandhi Nagar, KUMBAKONAM, TAMIL NADU, 612001 IN</v>
    <v>142</v>
    <v>Banking Services</v>
    <v>Stock</v>
    <v>44585.469953703701</v>
    <v>1149</v>
    <v>136.80000000000001</v>
    <v>104213900000</v>
    <v>CITY UNION BANK LIMITED</v>
    <v>CITY UNION BANK LIMITED</v>
    <v>141.80000000000001</v>
    <v>16.38</v>
    <v>140.94999999999999</v>
    <v>138.69999999999999</v>
    <v>739367900</v>
    <v>CUB</v>
    <v>CITY UNION BANK LIMITED (XNSE:CUB)</v>
    <v>1402427</v>
    <v>1904</v>
  </rv>
  <rv s="2">
    <v>1150</v>
  </rv>
  <rv s="0">
    <v>https://www.bing.com/financeapi/forcetrigger?t=ahhgw7&amp;q=XNSE%3aCUBEXTUB&amp;form=skydnc</v>
    <v>Learn more on Bing</v>
  </rv>
  <rv s="3">
    <v>en-US</v>
    <v>ahhgw7</v>
    <v>268435456</v>
    <v>1</v>
    <v>Powered by Refinitiv</v>
    <v>5</v>
    <v>CUBEX TUBINGS LTD (XNSE:CUBEXTUB)</v>
    <v>2</v>
    <v>6</v>
    <v>Finance</v>
    <v>4</v>
    <v>39</v>
    <v>15.15</v>
    <v>1.7150000000000001</v>
    <v>-1.65</v>
    <v>-4.8673000000000001E-2</v>
    <v>INR</v>
    <v>Cubex Tubings Limited is engaged in offering copper and copper alloys. The Company is a manufacturer of seamless solid drawn tubes, rods, bus bars and wires of copper and copper-based alloys, such as cupronickel, admiralty Brass and Aluminum Brass. The Company offers products to the industries, such as power plants, power plant manufacturers, switchgears, refineries, furnace manufacturers, sugar plants, automobiles, electrical equipment industries and ship builders. The Company has manufacturing facilities at Patancheru and Pondicherry in India. The Company offers deoxidized high phosphorus (DHP) copper, electrolytic tough pitch (ETP) Copper, oxygen-free high conductivity (OFHC) copper and silver bearing copper. The Company's alloy range includes 70/30 Brass and 63/37 Brass. The Company's cupronickel alloy range includes 70/30 Copper-Nickel Alloy, 90/10 Copper-Nickel Alloy and 95/5 Copper-Nickel Alloy.</v>
    <v>National Stock Exchange of India</v>
    <v>XNSE</v>
    <v>XNSE</v>
    <v>1-7-27 to 34, II Floor, Shyam Towers, United Building Complex, S.D. Road, SECUNDERABAD, TELANGANA, 500003 IN</v>
    <v>33.85</v>
    <v>Metals &amp; Mining</v>
    <v>Stock</v>
    <v>44585.469953703701</v>
    <v>1152</v>
    <v>32.25</v>
    <v>485413200</v>
    <v>CUBEX TUBINGS LTD</v>
    <v>CUBEX TUBINGS LTD</v>
    <v>33.85</v>
    <v>26.16</v>
    <v>33.9</v>
    <v>32.25</v>
    <v>14318980</v>
    <v>CUBEXTUB</v>
    <v>CUBEX TUBINGS LTD (XNSE:CUBEXTUB)</v>
    <v>20125</v>
    <v>1979</v>
  </rv>
  <rv s="2">
    <v>1153</v>
  </rv>
  <rv s="0">
    <v>https://www.bing.com/financeapi/forcetrigger?t=ahhgz2&amp;q=XNSE%3aCUMMINSIND&amp;form=skydnc</v>
    <v>Learn more on Bing</v>
  </rv>
  <rv s="1">
    <v>en-US</v>
    <v>ahhgz2</v>
    <v>268435456</v>
    <v>1</v>
    <v>Powered by Refinitiv</v>
    <v>0</v>
    <v>CUMMINS INDIA LIMITED (XNSE:CUMMINSIND)</v>
    <v>2</v>
    <v>3</v>
    <v>Finance</v>
    <v>4</v>
    <v>1064.45</v>
    <v>583.35</v>
    <v>1.3016000000000001</v>
    <v>-25.2</v>
    <v>-2.7353000000000002E-2</v>
    <v>INR</v>
    <v>Cummins India Limited is a manufacturer of diesel and natural gas engines, generator sets and related services. The Company operates through two segments: Engines and Lubes. Its three businesses include Engine Business, Power Systems Business and Distribution Business. The Engine Business manufactures and markets diesel and natural gas engines from 65 horsepower (HP) to 500 HP. These engines power heavy and medium-duty trucks, light-duty trucks and buses, in addition to industrial applications, such as construction and military equipment. The Power Systems Business designs and manufactures high horsepower engines for railways, mining and power generation applications. It caters to the power requirements of a range of individual and institutional customers in various segments, such as infrastructure and hospitality. The Distribution Business, operating under the brand name Cummins Sales and Service India (CSS), provides products, services and solutions for uptime of its equipment.</v>
    <v>3237</v>
    <v>National Stock Exchange of India</v>
    <v>XNSE</v>
    <v>XNSE</v>
    <v>Tower A &amp; B, Survey No. 21, Balewadi, PUNE, MAHARASHTRA, 411045 IN</v>
    <v>927.75</v>
    <v>Automobiles &amp; Auto Parts</v>
    <v>Stock</v>
    <v>44585.469953703701</v>
    <v>1155</v>
    <v>888.9</v>
    <v>255384400000</v>
    <v>CUMMINS INDIA LIMITED</v>
    <v>CUMMINS INDIA LIMITED</v>
    <v>920</v>
    <v>29.13</v>
    <v>921.3</v>
    <v>896.1</v>
    <v>277200000</v>
    <v>CUMMINSIND</v>
    <v>CUMMINS INDIA LIMITED (XNSE:CUMMINSIND)</v>
    <v>899243</v>
    <v>1962</v>
  </rv>
  <rv s="2">
    <v>1156</v>
  </rv>
  <rv s="0">
    <v>https://www.bing.com/financeapi/forcetrigger?t=ahhh2w&amp;q=XNSE%3aCUPID&amp;form=skydnc</v>
    <v>Learn more on Bing</v>
  </rv>
  <rv s="1">
    <v>en-US</v>
    <v>ahhh2w</v>
    <v>268435456</v>
    <v>1</v>
    <v>Powered by Refinitiv</v>
    <v>0</v>
    <v>CUPID LIMITED (XNSE:CUPID)</v>
    <v>2</v>
    <v>3</v>
    <v>Finance</v>
    <v>4</v>
    <v>272.35000000000002</v>
    <v>201</v>
    <v>1.2096</v>
    <v>-7</v>
    <v>-3.211E-2</v>
    <v>INR</v>
    <v>Cupid Limited is engaged in the business of business of dealing, marketing and manufacture of rubber contraceptives and allied prophylactic products. The Company offers Rubber Prophylactics. The Company manufactures male and female condoms. It also offers water based lubricant jellies. The Company's services include contract manufacturing, and research and development. Its contract manufactured range of condoms include Playboy Condoms and Trust Condoms. It offers male condoms in various flavors, including Natural Plain, Banana, Strawberry, Chocolate, Apple, Pineapple, Grapes, Rose, Jasmine, Mint, Whisky, Pan, Bubblegum and Vanilla. It offers Cupid SuperDotted Condom and Cupid Multi-Textured Condom. The Company offers various flavors, colors, lubricants and Silicone Based lubricants in all its male condoms range. The Company's female condoms are available in pink and natural colors with or without flavors. It also develops manufacturing and testing equipment for specialty products.</v>
    <v>124</v>
    <v>National Stock Exchange of India</v>
    <v>XNSE</v>
    <v>XNSE</v>
    <v>A-68, MIDC (Malegaon), Sinnar, MUMBAI, MAHARASHTRA, 422113 IN</v>
    <v>218</v>
    <v>Personal &amp; Household Products &amp; Services</v>
    <v>Stock</v>
    <v>44585.469953703701</v>
    <v>1158</v>
    <v>204.9</v>
    <v>2907684000</v>
    <v>CUPID LIMITED</v>
    <v>CUPID LIMITED</v>
    <v>218</v>
    <v>11.04</v>
    <v>218</v>
    <v>211</v>
    <v>13338000</v>
    <v>CUPID</v>
    <v>CUPID LIMITED (XNSE:CUPID)</v>
    <v>36776</v>
    <v>1993</v>
  </rv>
  <rv s="2">
    <v>1159</v>
  </rv>
  <rv s="0">
    <v>https://www.bing.com/financeapi/forcetrigger?t=ahhh8m&amp;q=XNSE%3aCYBERMEDIA&amp;form=skydnc</v>
    <v>Learn more on Bing</v>
  </rv>
  <rv s="1">
    <v>en-US</v>
    <v>ahhh8m</v>
    <v>268435456</v>
    <v>1</v>
    <v>Powered by Refinitiv</v>
    <v>0</v>
    <v>CYBER MEDIA (INDIA) LIMITED (XNSE:CYBERMEDIA)</v>
    <v>2</v>
    <v>3</v>
    <v>Finance</v>
    <v>4</v>
    <v>19.45</v>
    <v>4.05</v>
    <v>0.57909999999999995</v>
    <v>-0.85</v>
    <v>-4.9852999999999995E-2</v>
    <v>INR</v>
    <v>Cyber Media (India) Limited is engaged in the media business. The Company's principal activities are printing media, information technology (IT) related services, publishing of books, periodicals and other publishing activities. The Company's media business includes approximately 10 media properties, including Dataquest, PCQuest, Voice&amp;Data, Global Services, DQ Channels and DQ Week (Delhi, Chennai, Mumbai and Kolkata). The Company has over 10 Websites led by www.CIOL.com, a technology business Website. The Company's media services include Cyber Media Research (CMR), an IT and telecom research company, and Content Matrix, which provides through its operating units (TDA Group, Publication Services and CyberMedia Services) creative custom media solutions for global marketplace ranging from global marketing programs and custom publications for enterprises to content management, editorial and production services for publishers.</v>
    <v>244</v>
    <v>National Stock Exchange of India</v>
    <v>XNSE</v>
    <v>XNSE</v>
    <v>Cyber house, B-35, Sector-32,, Institutional Area, Gurgaon,, GURGAON, HARYANA, 122002 IN</v>
    <v>17</v>
    <v>Media &amp; Publishing</v>
    <v>Stock</v>
    <v>44585.469953703701</v>
    <v>1161</v>
    <v>16.2</v>
    <v>267126500</v>
    <v>CYBER MEDIA (INDIA) LIMITED</v>
    <v>CYBER MEDIA (INDIA) LIMITED</v>
    <v>16.2</v>
    <v>48.81</v>
    <v>17.05</v>
    <v>16.2</v>
    <v>15667240</v>
    <v>CYBERMEDIA</v>
    <v>CYBER MEDIA (INDIA) LIMITED (XNSE:CYBERMEDIA)</v>
    <v>10407</v>
    <v>1982</v>
  </rv>
  <rv s="2">
    <v>1162</v>
  </rv>
  <rv s="0">
    <v>https://www.bing.com/financeapi/forcetrigger?t=ahhhbh&amp;q=XNSE%3aCYBERTECH&amp;form=skydnc</v>
    <v>Learn more on Bing</v>
  </rv>
  <rv s="1">
    <v>en-US</v>
    <v>ahhhbh</v>
    <v>268435456</v>
    <v>1</v>
    <v>Powered by Refinitiv</v>
    <v>0</v>
    <v>CYBERTECH SYSTEMS AND SOFTWARE LIMITED (XNSE:CYBERTECH)</v>
    <v>2</v>
    <v>3</v>
    <v>Finance</v>
    <v>4</v>
    <v>245.35</v>
    <v>112.05</v>
    <v>1.5219</v>
    <v>-22.05</v>
    <v>-9.9931999999999993E-2</v>
    <v>INR</v>
    <v>CyberTech Systems and Software Limited provides information technology (IT) services to customers primarily in the United States and India with focus on geospatial, networking and enterprise IT solutions. The Company is engaged in computer programming and related activities. The Company offers software development services. Its products include GeoShield, which is a location-based real-time crime analytics and public safety product; GeoCivic, which is focused on property tax assessment and collection for municipal corporations; CyberServe, which is an enterprise middleware; GeoServe, which is used to facilitate geo-statistical analytics, and Risk Center. It provides Geo2.0 platform that develops geospatial applications. It also offers CyberSupport, an IT support outsourcing platform. It offers services that span across various industries, including government, education, utilities, public safety and homeland defense, technology, telecommunication, retail, healthcare and manufacturing.</v>
    <v>466</v>
    <v>National Stock Exchange of India</v>
    <v>XNSE</v>
    <v>XNSE</v>
    <v>Plot N0 B 65, Cyber Tech House, JBsawant Road, Road No 21/34 Wagle Estat, THANE, MAHARASHTRA, 400604 IN</v>
    <v>213.4</v>
    <v>Software &amp; IT Services</v>
    <v>Stock</v>
    <v>44585.469953703701</v>
    <v>1164</v>
    <v>198.6</v>
    <v>6214893000</v>
    <v>CYBERTECH SYSTEMS AND SOFTWARE LIMITED</v>
    <v>CYBERTECH SYSTEMS AND SOFTWARE LIMITED</v>
    <v>213</v>
    <v>30.08</v>
    <v>220.65</v>
    <v>198.6</v>
    <v>28166290</v>
    <v>CYBERTECH</v>
    <v>CYBERTECH SYSTEMS AND SOFTWARE LIMITED (XNSE:CYBERTECH)</v>
    <v>214074</v>
    <v>1995</v>
  </rv>
  <rv s="2">
    <v>1165</v>
  </rv>
  <rv s="0">
    <v>http://en.wikipedia.org/wiki/Cyient</v>
    <v>Wikipedia</v>
  </rv>
  <rv s="6">
    <v>141</v>
    <v>1167</v>
  </rv>
  <rv s="7">
    <v>15</v>
    <v>https://www.bing.com/th?id=AMMS_f4833fb8f7f3e8ea0d0d1b104dc9595f&amp;qlt=95</v>
    <v>1168</v>
    <v>0</v>
    <v>https://www.bing.com/images/search?form=xlimg&amp;q=cyient</v>
    <v>Image of Cyient Limited</v>
  </rv>
  <rv s="0">
    <v>https://www.bing.com/financeapi/forcetrigger?t=ahhhec&amp;q=XNSE%3aCYIENT&amp;form=skydnc</v>
    <v>Learn more on Bing</v>
  </rv>
  <rv s="8">
    <v>en-US</v>
    <v>ahhhec</v>
    <v>268435456</v>
    <v>1</v>
    <v>Powered by Refinitiv</v>
    <v>11</v>
    <v>Cyient Limited (XNSE:CYIENT)</v>
    <v>13</v>
    <v>14</v>
    <v>Finance</v>
    <v>4</v>
    <v>1292</v>
    <v>478.65</v>
    <v>1.2068000000000001</v>
    <v>-19.95</v>
    <v>-2.0807000000000003E-2</v>
    <v>INR</v>
    <v>Cyient Limited, formerly Infotech Enterprises Limited, is engaged in providing software-enabled engineering and geographic information system (GIS) services. The Company's segments include Data &amp; Network Operations (DNO); Engineering, Manufacturing, Industrial Products (EMI), and Product Realisation (PR). DNO vertical services industries, such as power, gas, telecom, transportation and local government, and offers data conversion, data maintenance, photogrammetry and information technology (IT) services to the DNO vertical. EMI vertical services customers in industries, such as aerospace, automotive, off-highway transportation and industrial and commercial products, engineering design, embedded software, IT Solutions, manufacturing support, technical publications and other strategic customers. PR vertical services is engaged in providing electronic manufacturing solutions in the fields of medical, industrial, automotive, telecommunications, defense and aerospace applications.</v>
    <v>9325</v>
    <v>National Stock Exchange of India</v>
    <v>XNSE</v>
    <v>XNSE</v>
    <v>Plot No. 11, Software Units Layout, Infocity,Madhapur, HYDERABAD, TELANGANA, 500081 IN</v>
    <v>984</v>
    <v>1169</v>
    <v>Software &amp; IT Services</v>
    <v>Stock</v>
    <v>44585.469953703701</v>
    <v>1170</v>
    <v>918</v>
    <v>105675400000</v>
    <v>Cyient Limited</v>
    <v>Cyient Limited</v>
    <v>963.8</v>
    <v>22.29</v>
    <v>958.8</v>
    <v>938.85</v>
    <v>110216300</v>
    <v>CYIENT</v>
    <v>Cyient Limited (XNSE:CYIENT)</v>
    <v>627674</v>
    <v>1991</v>
  </rv>
  <rv s="2">
    <v>1171</v>
  </rv>
  <rv s="0">
    <v>https://www.bing.com/financeapi/forcetrigger?t=ahhhh7&amp;q=XNSE%3aDAAWAT&amp;form=skydnc</v>
    <v>Learn more on Bing</v>
  </rv>
  <rv s="1">
    <v>en-US</v>
    <v>ahhhh7</v>
    <v>268435456</v>
    <v>1</v>
    <v>Powered by Refinitiv</v>
    <v>0</v>
    <v>LT FOODS LIMITED (XNSE:DAAWAT)</v>
    <v>2</v>
    <v>3</v>
    <v>Finance</v>
    <v>4</v>
    <v>90.5</v>
    <v>48.75</v>
    <v>1.1554</v>
    <v>-3.4</v>
    <v>-4.5730000000000007E-2</v>
    <v>INR</v>
    <v>LT Foods Limited is a branded specialty foods company. The Company is engaged in milling, processing and marketing of branded and non-branded basmati rice, and manufacturing of rice food products in the domestic and overseas market. Its geographical segments include India, North America and Rest of the world. Its operations include contract farming, procurement, storage, processing, packaging and distribution. Its rice product portfolio comprises brown rice, white rice, steamed rice, parboiled rice, organic rice, quick cooking rice, value added rice and flavored rice in the ready to cook segment. The Company's brands include Royal; Ecolife, an organic food brand that includes rice, pulses, oil seeds, cereal grains, spices, nuts and fruits and vegetables; Devaaya, which offers branded Basmati rice, with staples, such as Atta, Suji, Besan, Dalia, Poha and Maida, and Heritage, a basmati rice brand. Its brands also include Daawat, Gold seal Indus Valley, Rozana and 817 Elephant.</v>
    <v>1090</v>
    <v>National Stock Exchange of India</v>
    <v>XNSE</v>
    <v>XNSE</v>
    <v>MVL-I Park,, 4th Floor,, Sector-15,, GURGAON, HARYANA, 122001 IN</v>
    <v>75.7</v>
    <v>Food &amp; Tobacco</v>
    <v>Stock</v>
    <v>44585.469953703701</v>
    <v>1173</v>
    <v>70.5</v>
    <v>23780460000</v>
    <v>LT FOODS LIMITED</v>
    <v>LT FOODS LIMITED</v>
    <v>74.349999999999994</v>
    <v>8.75</v>
    <v>74.349999999999994</v>
    <v>70.95</v>
    <v>319844800</v>
    <v>DAAWAT</v>
    <v>LT FOODS LIMITED (XNSE:DAAWAT)</v>
    <v>1413482</v>
    <v>1990</v>
  </rv>
  <rv s="2">
    <v>1174</v>
  </rv>
  <rv s="0">
    <v>https://www.bing.com/financeapi/forcetrigger?t=ahhhk2&amp;q=XNSE%3aDABUR&amp;form=skydnc</v>
    <v>Learn more on Bing</v>
  </rv>
  <rv s="1">
    <v>en-US</v>
    <v>ahhhk2</v>
    <v>268435456</v>
    <v>1</v>
    <v>Powered by Refinitiv</v>
    <v>0</v>
    <v>DABUR INDIA LIMITED (XNSE:DABUR)</v>
    <v>2</v>
    <v>3</v>
    <v>Finance</v>
    <v>4</v>
    <v>658.95</v>
    <v>497.05</v>
    <v>0.41549999999999998</v>
    <v>-5.45</v>
    <v>-9.8809999999999992E-3</v>
    <v>INR</v>
    <v>Dabur India Limited is a fast moving consumer goods (FMCG) company. The Company operates in various product categories, such as hair care, oral care, healthcare, skin care, home care and foods. Its business units include Consumer Care Business, Foods Business and International Business. The Consumer Care Business unit includes healthcare, which consists of health supplements, digestives, over-the-counter (OTC) and ayurvedic ethical products, and home and personal care, which consists of hair care, oral care, skin care and salon, and home care products. Its foods business consists of fruit-based beverages and culinary pastes business. Its International Business unit offers a range of hair, skin and oral care products in the Middle East, Africa, South Asia, Europe and Americas. The Company markets its products under the brands, including Dabur Chyawanprash, Dabur Honey, Dabur Baby, Vatika, Hajmola, Real, Fem, Dabur Amla and Dabur red Tooth Paste, among others.</v>
    <v>7617</v>
    <v>National Stock Exchange of India</v>
    <v>XNSE</v>
    <v>XNSE</v>
    <v>Dabur Towers, Kaushambi,, Sahibabad,, GHAZIABAD, UTTAR PRADESH, 201010 IN</v>
    <v>554.35</v>
    <v>Personal &amp; Household Products &amp; Services</v>
    <v>Stock</v>
    <v>44585.469953703701</v>
    <v>1176</v>
    <v>541</v>
    <v>975061300000</v>
    <v>DABUR INDIA LIMITED</v>
    <v>DABUR INDIA LIMITED</v>
    <v>552</v>
    <v>53.86</v>
    <v>551.54999999999995</v>
    <v>546.1</v>
    <v>1767856000</v>
    <v>DABUR</v>
    <v>DABUR INDIA LIMITED (XNSE:DABUR)</v>
    <v>2431761</v>
    <v>1975</v>
  </rv>
  <rv s="2">
    <v>1177</v>
  </rv>
  <rv s="0">
    <v>https://www.bing.com/financeapi/forcetrigger?t=bptwfr&amp;q=XNSE%3aDALBHARAT&amp;form=skydnc</v>
    <v>Learn more on Bing</v>
  </rv>
  <rv s="4">
    <v>en-US</v>
    <v>bptwfr</v>
    <v>268435456</v>
    <v>1</v>
    <v>Powered by Refinitiv</v>
    <v>7</v>
    <v>DALMIA BHARAT LIMITED (XNSE:DALBHARAT)</v>
    <v>2</v>
    <v>8</v>
    <v>Finance</v>
    <v>4</v>
    <v>2548.4</v>
    <v>1081</v>
    <v>-84.15</v>
    <v>-4.3116000000000002E-2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1975.7</v>
    <v>Construction Materials</v>
    <v>Stock</v>
    <v>44585.469953703701</v>
    <v>1179</v>
    <v>1823.55</v>
    <v>365219000000</v>
    <v>DALMIA BHARAT LIMITED</v>
    <v>DALMIA BHARAT LIMITED</v>
    <v>1940.6</v>
    <v>28.45</v>
    <v>1951.7</v>
    <v>1867.55</v>
    <v>187128700</v>
    <v>DALBHARAT</v>
    <v>DALMIA BHARAT LIMITED (XNSE:DALBHARAT)</v>
    <v>235536</v>
    <v>2013</v>
  </rv>
  <rv s="2">
    <v>1180</v>
  </rv>
  <rv s="0">
    <v>https://www.bing.com/financeapi/forcetrigger?t=ahhhsm&amp;q=XNSE%3aDALMIASUG&amp;form=skydnc</v>
    <v>Learn more on Bing</v>
  </rv>
  <rv s="1">
    <v>en-US</v>
    <v>ahhhsm</v>
    <v>268435456</v>
    <v>1</v>
    <v>Powered by Refinitiv</v>
    <v>0</v>
    <v>DALMIA BHARAT SUGAR AND INDUSTRIES LIMITED (XNSE:DALMIASUG)</v>
    <v>2</v>
    <v>3</v>
    <v>Finance</v>
    <v>4</v>
    <v>516.54999999999995</v>
    <v>133.1</v>
    <v>1.4</v>
    <v>-40.799999999999997</v>
    <v>-8.9937000000000003E-2</v>
    <v>INR</v>
    <v>Dalmia Bharat Sugar and Industries Limited is a sugar company. The Company is engaged in manufacturing of sugar, generation of power, manufacturing of industrial alcohol and manufacturing of refractory products. The Company operates in three segments: Own Manufactured Sugar, Power and Others. The Own Manufactured Sugar segment includes the manufacture and marketing of sugar. The Power segment includes generation and sale of power. Power is also used for captive consumption by the Company. The Others segment includes magnesite, distillery, travel and electronics activities of the Company. The Company's cane crushing capacity is 29,250 tons crushed per day (TCD). Its operations are integrated with a 140 kiloliters per day distillery and a renewable energy capacity of 119 megawatts. Its sugar plants are located in Uttar Pradesh (Ramgarh, Jawaharpur and Nigohi) and Maharashtra (Kolhapur and Sangli).</v>
    <v>2469</v>
    <v>National Stock Exchange of India</v>
    <v>XNSE</v>
    <v>XNSE</v>
    <v>11th &amp; 12th Floors, Hansalaya, 15, Barakhamba Rd, NEW DELHI, DELHI, 110001 IN</v>
    <v>456.7</v>
    <v>Food &amp; Tobacco</v>
    <v>Stock</v>
    <v>44585.469953703701</v>
    <v>1182</v>
    <v>407.05</v>
    <v>36718110000</v>
    <v>DALMIA BHARAT SUGAR AND INDUSTRIES LIMITED</v>
    <v>DALMIA BHARAT SUGAR AND INDUSTRIES LIMITED</v>
    <v>453.65</v>
    <v>13.48</v>
    <v>453.65</v>
    <v>412.85</v>
    <v>80939300</v>
    <v>DALMIASUG</v>
    <v>DALMIA BHARAT SUGAR AND INDUSTRIES LIMITED (XNSE:DALMIASUG)</v>
    <v>200479</v>
    <v>1951</v>
  </rv>
  <rv s="2">
    <v>1183</v>
  </rv>
  <rv s="0">
    <v>https://www.bing.com/financeapi/forcetrigger?t=ahhhvh&amp;q=XNSE%3aDAMODARIND&amp;form=skydnc</v>
    <v>Learn more on Bing</v>
  </rv>
  <rv s="1">
    <v>en-US</v>
    <v>ahhhvh</v>
    <v>268435456</v>
    <v>1</v>
    <v>Powered by Refinitiv</v>
    <v>0</v>
    <v>DAMODAR INDUSTRIES LIMITED (XNSE:DAMODARIND)</v>
    <v>2</v>
    <v>3</v>
    <v>Finance</v>
    <v>4</v>
    <v>74.45</v>
    <v>21.1</v>
    <v>1.0819000000000001</v>
    <v>-5.45</v>
    <v>-8.4430999999999992E-2</v>
    <v>INR</v>
    <v>Damodar Industries Limited is engaged in the business of manufacturing of cotton and fancy yarn. The Company's segment is engaged in the manufacturing and sale of Textile Products. The Company focuses on manufacturing specialty yarns. The Company's products include AIR TEXTURISING, COTTON YARNS, LINEN BLENDS, SPECIAL BLENDS, SYNTHETIC YARNS and YARN DYEING. The Company's COTTON YARNS include COMPACT YARN (30s-60s), COMBED YARN (10-60), CARDED YARN (10-40), SLUB YARN (7-40), MULTY COUNT MULTY TWIST (7-40) and SINGLE/DOUBLE/MULTYFOLD. The Company's LINEN BLENDS include POLYESTER/LINEN, POLYESTER/VISCOSE/LINEN, POLYESTER/COTTON/LINEN, VISCOSE/LINEN and SINGLE/DOUBLE/MULTYFOLD. Its SPECIAL BLENDS include CATIONIC/POLYESTER and CATIONIC/POLYESTER/VISCOSE. It has post spinning machines, such as fancy doubling, hollow doubling, yarn dyeing and multi color space dyeing. It also exports its products to over 40 countries, including Europe and South Africa.</v>
    <v>1145</v>
    <v>National Stock Exchange of India</v>
    <v>XNSE</v>
    <v>XNSE</v>
    <v>19/22 &amp; 27/30,, Madhu Estate, Pandurang Budhkar Marg,, Worli,, MUMBAI, MAHARASHTRA, 400013 IN</v>
    <v>63.9</v>
    <v>Textiles &amp; Apparel</v>
    <v>Stock</v>
    <v>44585.469953703701</v>
    <v>1185</v>
    <v>58.4</v>
    <v>1504015000</v>
    <v>DAMODAR INDUSTRIES LIMITED</v>
    <v>DAMODAR INDUSTRIES LIMITED</v>
    <v>63.85</v>
    <v>10.39</v>
    <v>64.55</v>
    <v>59.1</v>
    <v>23300000</v>
    <v>DAMODARIND</v>
    <v>DAMODAR INDUSTRIES LIMITED (XNSE:DAMODARIND)</v>
    <v>49290</v>
    <v>1987</v>
  </rv>
  <rv s="2">
    <v>1186</v>
  </rv>
  <rv s="0">
    <v>https://www.bing.com/financeapi/forcetrigger?t=b9filh&amp;q=XNSE%3aDANGEE&amp;form=skydnc</v>
    <v>Learn more on Bing</v>
  </rv>
  <rv s="5">
    <v>en-US</v>
    <v>b9filh</v>
    <v>268435456</v>
    <v>1</v>
    <v>Powered by Refinitiv</v>
    <v>9</v>
    <v>DANGEE DUMS LIMITED (XNSE:DANGEE)</v>
    <v>2</v>
    <v>10</v>
    <v>Finance</v>
    <v>4</v>
    <v>228.75</v>
    <v>105.95</v>
    <v>-0.6</v>
    <v>-2.892E-3</v>
    <v>INR</v>
    <v>Dangee Dums Limited is an India-based company engaged in the business of cake, chocolates and desserts. The Company’s products include cakes and pastries, designer cake, chocolates, cupcakes and ice creams, and other bakery products. It also offers softies, candies, cookies, khari toast, artisan breads, thick shakes, savouries and beverages. It sells its products under the brand Dangee Dums. It offers a range of cakes and pastries, such as Orio, Red Welvet, Belgium chocolate, Blueberry Baked Cheese Cake and American Apple Pie. As of June 22, 2018, the Company had total 81 outlets in the cities of Gujarat viz. Ahmedabad, Surat, Vadodara (Baroda), Anand and Gandhinagar.</v>
    <v>290</v>
    <v>National Stock Exchange of India</v>
    <v>XNSE</v>
    <v>XNSE</v>
    <v>4/A Ketan Society, Opp. B.D. Patel House, Nr. Sardar Patel Colony, Naranpura, Ahmedabad, GUJARAT, 380013 IN</v>
    <v>212.95</v>
    <v>Food &amp; Tobacco</v>
    <v>Stock</v>
    <v>44585.469953703701</v>
    <v>1188</v>
    <v>206.25</v>
    <v>2129988000</v>
    <v>DANGEE DUMS LIMITED</v>
    <v>DANGEE DUMS LIMITED</v>
    <v>211.5</v>
    <v>100.36</v>
    <v>207.5</v>
    <v>206.9</v>
    <v>10265000</v>
    <v>DANGEE</v>
    <v>DANGEE DUMS LIMITED (XNSE:DANGEE)</v>
    <v>2081</v>
    <v>2010</v>
  </rv>
  <rv s="2">
    <v>1189</v>
  </rv>
  <rv s="0">
    <v>https://www.bing.com/financeapi/forcetrigger?t=ahhhyc&amp;q=XNSE%3aDATAMATICS&amp;form=skydnc</v>
    <v>Learn more on Bing</v>
  </rv>
  <rv s="1">
    <v>en-US</v>
    <v>ahhhyc</v>
    <v>268435456</v>
    <v>1</v>
    <v>Powered by Refinitiv</v>
    <v>0</v>
    <v>Datamatics Global Services Limited (XNSE:DATAMATICS)</v>
    <v>2</v>
    <v>3</v>
    <v>Finance</v>
    <v>4</v>
    <v>382.4</v>
    <v>93</v>
    <v>1.468</v>
    <v>-17.3</v>
    <v>-5.4325999999999999E-2</v>
    <v>INR</v>
    <v>Datamatics Global Services Limited is a global provider of Information Technology (IT) and Business Process Outsourcing (BPO) and Consulting services. The Company's services and solutions include finance and accounting services; IT services; mobility; collaboration and enterprise portals; engineering and embedded services, and enterprise content management. Its products include iBridge, which is a smart process automation software robot; iCM, which automates the content migration process across multiple enterprise content management (ECM) platforms; iClass, which is an automatic document classification robot that uses big data and text analytics; iConcile, which offers banks a fully integrated robot that allows them to automatically reconcile bank statements; MarketWatch, which makes use of robots to provide pricing of predefined competitor products, and Product Classification, which makes use of technology and algorithms for pattern identification.</v>
    <v>6072</v>
    <v>National Stock Exchange of India</v>
    <v>XNSE</v>
    <v>XNSE</v>
    <v>Knowledge Centre, Street No. 17, MIDC, Andheri (East), MUMBAI, MAHARASHTRA, 400093 IN</v>
    <v>324.14999999999998</v>
    <v>Software &amp; IT Services</v>
    <v>Stock</v>
    <v>44585.469953703701</v>
    <v>1191</v>
    <v>298.05</v>
    <v>18772420000</v>
    <v>Datamatics Global Services Limited</v>
    <v>Datamatics Global Services Limited</v>
    <v>321.55</v>
    <v>13.36</v>
    <v>318.45</v>
    <v>301.14999999999998</v>
    <v>58949340</v>
    <v>DATAMATICS</v>
    <v>Datamatics Global Services Limited (XNSE:DATAMATICS)</v>
    <v>265652</v>
    <v>1987</v>
  </rv>
  <rv s="2">
    <v>1192</v>
  </rv>
  <rv s="0">
    <v>https://www.bing.com/financeapi/forcetrigger?t=ahhi27&amp;q=XNSE%3aDBCORP&amp;form=skydnc</v>
    <v>Learn more on Bing</v>
  </rv>
  <rv s="1">
    <v>en-US</v>
    <v>ahhi27</v>
    <v>268435456</v>
    <v>1</v>
    <v>Powered by Refinitiv</v>
    <v>0</v>
    <v>D.B. CORP LIMITED (XNSE:DBCORP)</v>
    <v>2</v>
    <v>3</v>
    <v>Finance</v>
    <v>4</v>
    <v>125</v>
    <v>75.599999999999994</v>
    <v>0.92410000000000003</v>
    <v>-4.4000000000000004</v>
    <v>-4.7108999999999998E-2</v>
    <v>INR</v>
    <v>D. B. Corp Limited is a print media company, which is engaged in the sale of newspapers and magazines, and advertisement revenue. The Company also has a presence in radio and digital sectors. Its segments include Printing/Publishing, Radio, Event, Internet and Power. Its Printing/Publishing segment includes newspaper, magazines and printing job work. Its Radio segment includes broadcasting of radio. Its Event segment includes event management. Its Internet segment includes integrated Internet and mobile interactive services. Its brands in publishing business include Dainik Bhaskar (Hindi daily), Divya Bhaskar and Saurashtra Samachar (Gujarati dailies), Divya Marathi (Marathi daily), DNA and DB Post (English dailies), and monthly magazines, such as Aha Zindagi and Bal Bhaskar. Its Internet business includes the Websites of Dainik Bhaskar, Divya Bhaskar and Divya Marathi having newspapers in e-paper category and dainikbhaskar.com, divyabhaskar.com, dailybhaskar.com and divyamarathi.com.</v>
    <v>7453</v>
    <v>National Stock Exchange of India</v>
    <v>XNSE</v>
    <v>XNSE</v>
    <v>501, 5th floor, Naman Corporate Link, Opp. Dena Bank, C-31, G Block, Bandra Kurla Complex, MUMBAI, MAHARASHTRA, 400051 IN</v>
    <v>94.4</v>
    <v>Media &amp; Publishing</v>
    <v>Stock</v>
    <v>44585.469953703701</v>
    <v>1194</v>
    <v>88</v>
    <v>16509470000</v>
    <v>D.B. CORP LIMITED</v>
    <v>D.B. CORP LIMITED</v>
    <v>93.05</v>
    <v>8.48</v>
    <v>93.4</v>
    <v>89</v>
    <v>176760900</v>
    <v>DBCORP</v>
    <v>D.B. CORP LIMITED (XNSE:DBCORP)</v>
    <v>513801</v>
    <v>1995</v>
  </rv>
  <rv s="2">
    <v>1195</v>
  </rv>
  <rv s="0">
    <v>https://www.bing.com/financeapi/forcetrigger?t=ahhi52&amp;q=XNSE%3aDBL&amp;form=skydnc</v>
    <v>Learn more on Bing</v>
  </rv>
  <rv s="1">
    <v>en-US</v>
    <v>ahhi52</v>
    <v>268435456</v>
    <v>1</v>
    <v>Powered by Refinitiv</v>
    <v>0</v>
    <v>DILIP BUILDCON LIMITED (XNSE:DBL)</v>
    <v>2</v>
    <v>3</v>
    <v>Finance</v>
    <v>4</v>
    <v>749.8</v>
    <v>335.1</v>
    <v>1.7566999999999999</v>
    <v>-6.55</v>
    <v>-1.8222000000000002E-2</v>
    <v>INR</v>
    <v>Dilip Buildcon Limited is an India-based company engaged in the business of infrastructure facilities on engineering procurement and construction (EPC) basis. The Company undertakes contracts from various government and other parties and special purpose vehicles promoted by the Company. It operates through construction and engineering contracts segment. Its business of construction and development of real estate is at nascent-stage and no operations have commenced. Its subsidiaries include DBL Ashoknagar-Vidisha Tollways Limited, DBL Bankhlafata Dongawa Tollways Limited, DBL Jaora Sailana Tollways Limited, DBL Mundi-Sanawad Tollway Limited, DBL Nadiad Madosa Tollways Limited, DBL Sardarpur Badanwar Tollways Limited, DBL Silwani Sultanganj Tollways Limited, DBL Sitamou Suwasara Tollways Limited, DBL Uchera Nagod TollwaYs Limited, DBL Betul SarniTollwaYs Limited, DBL Tikamgarh Nowgaon Tollways Limited, Suryavanshi Infrastructure Pvt. Limited and Bhavya Infra &amp; Systems Private Limited.</v>
    <v>34262</v>
    <v>National Stock Exchange of India</v>
    <v>XNSE</v>
    <v>XNSE</v>
    <v>Plot No. 5, Inside Govind Narayan Singh Gate, Kolar Road, Janki Nagar, Chuna Bhatti, BHOPAL, MADHYA PRADESH, 462016 IN</v>
    <v>370.4</v>
    <v>Construction &amp; Engineering</v>
    <v>Stock</v>
    <v>44585.469953703701</v>
    <v>1197</v>
    <v>346.65</v>
    <v>52556970000</v>
    <v>DILIP BUILDCON LIMITED</v>
    <v>DILIP BUILDCON LIMITED</v>
    <v>366.95</v>
    <v>0</v>
    <v>359.45</v>
    <v>352.9</v>
    <v>146215000</v>
    <v>DBL</v>
    <v>DILIP BUILDCON LIMITED (XNSE:DBL)</v>
    <v>957246</v>
    <v>2006</v>
  </rv>
  <rv s="2">
    <v>1198</v>
  </rv>
  <rv s="0">
    <v>https://www.bing.com/financeapi/forcetrigger?t=ahhi7w&amp;q=XNSE%3aDBREALTY&amp;form=skydnc</v>
    <v>Learn more on Bing</v>
  </rv>
  <rv s="1">
    <v>en-US</v>
    <v>ahhi7w</v>
    <v>268435456</v>
    <v>1</v>
    <v>Powered by Refinitiv</v>
    <v>0</v>
    <v>D B REALTY LIMITED (XNSE:DBREALTY)</v>
    <v>2</v>
    <v>3</v>
    <v>Finance</v>
    <v>4</v>
    <v>79</v>
    <v>16.05</v>
    <v>1.6698999999999999</v>
    <v>0.5</v>
    <v>6.7429999999999999E-3</v>
    <v>INR</v>
    <v>DB Realty Limited is a real estate development and construction company. The Company is engaged in the construction of residential buildings/commercial complexes and activities connected and incidental thereto. The Company focuses on residential, commercial, retail and other projects, such as mass housing and cluster redevelopment. The Company's projects include DB Woods, which is spread over an area of approximately 2.38 acres in the suburb of Goregaon; DB Ozone, which covers an area of over 20 acres and is located in Dahisar adjoining the Western Express Highway; DB Crown, which is located in the neighborhood of Prabhadevi, South Mumbai; Orchid Heights, which is a residential tower located at Mahalaxmi in Mumbai; DB Skypark, which is a residential project located at Sahar, Andheri, and X BKC, which is an integrated residential complex in Bandra east in Mumbai Suburbs spread over approximately five acres of land.</v>
    <v>5</v>
    <v>National Stock Exchange of India</v>
    <v>XNSE</v>
    <v>XNSE</v>
    <v>DB House, Gen. A.K. Vaidya Marg, Goregaon (East), MUMBAI, MAHARASHTRA, 400063 IN</v>
    <v>77.849999999999994</v>
    <v>Real Estate Operations</v>
    <v>Stock</v>
    <v>44585.469953703701</v>
    <v>1200</v>
    <v>70.45</v>
    <v>18037640000</v>
    <v>D B REALTY LIMITED</v>
    <v>D B REALTY LIMITED</v>
    <v>70.45</v>
    <v>0</v>
    <v>74.150000000000006</v>
    <v>74.650000000000006</v>
    <v>243258800</v>
    <v>DBREALTY</v>
    <v>D B REALTY LIMITED (XNSE:DBREALTY)</v>
    <v>2115190</v>
    <v>2007</v>
  </rv>
  <rv s="2">
    <v>1201</v>
  </rv>
  <rv s="0">
    <v>https://www.bing.com/financeapi/forcetrigger?t=ay18ec&amp;q=XNSE%3aDBSTOCKBRO&amp;form=skydnc</v>
    <v>Learn more on Bing</v>
  </rv>
  <rv s="3">
    <v>en-US</v>
    <v>ay18ec</v>
    <v>268435456</v>
    <v>1</v>
    <v>Powered by Refinitiv</v>
    <v>5</v>
    <v>DB (INTERNATIONAL) STOCK BROKERS LIMITED (XNSE:DBSTOCKBRO)</v>
    <v>2</v>
    <v>6</v>
    <v>Finance</v>
    <v>4</v>
    <v>49.2</v>
    <v>7.5</v>
    <v>1.0247999999999999</v>
    <v>-1.55</v>
    <v>-4.9520999999999996E-2</v>
    <v>INR</v>
    <v>DB (International) Stock Brokers Limited is engaged in stock broking and depository participant services of Central Depository Services (India) Limited (CDSL). The Company provides investment and trading solutions. The Company's services include online trading, online initial public offer (IPO), online mutual fund and online back office. The Company operates in both Primary market (engaged in mobilizing resources through IPOs/Mutual Funds/Bonds and others) and Secondary market operations. The Company's Non-Resident Indian (NRI) offerings include equity trading, derivative trading, investment in mutual fund, investment in IPO, procurement of permanent account number (PAN) card and procurement of Reserve Bank of India (RBI) permission.</v>
    <v>National Stock Exchange of India</v>
    <v>XNSE</v>
    <v>XNSE</v>
    <v>402, New Delhi House,, 27, Barakhamba Road,New Delhi- 110001, NEW DELHI, DELHI, 110001 IN</v>
    <v>29.75</v>
    <v>Investment Banking &amp; Investment Services</v>
    <v>Stock</v>
    <v>44585.469953703701</v>
    <v>1203</v>
    <v>29.75</v>
    <v>1095500000</v>
    <v>DB (INTERNATIONAL) STOCK BROKERS LIMITED</v>
    <v>DB (INTERNATIONAL) STOCK BROKERS LIMITED</v>
    <v>29.75</v>
    <v>53.76</v>
    <v>31.3</v>
    <v>29.75</v>
    <v>35000000</v>
    <v>DBSTOCKBRO</v>
    <v>DB (INTERNATIONAL) STOCK BROKERS LIMITED (XNSE:DBSTOCKBRO)</v>
    <v>729</v>
    <v>1992</v>
  </rv>
  <rv s="2">
    <v>1204</v>
  </rv>
  <rv s="0">
    <v>https://www.bing.com/financeapi/forcetrigger?t=ahhiar&amp;q=XNSE%3aDCAL&amp;form=skydnc</v>
    <v>Learn more on Bing</v>
  </rv>
  <rv s="1">
    <v>en-US</v>
    <v>ahhiar</v>
    <v>268435456</v>
    <v>1</v>
    <v>Powered by Refinitiv</v>
    <v>0</v>
    <v>DISHMAN CARBOGEN AMCIS LIMITED (XNSE:DCAL)</v>
    <v>2</v>
    <v>3</v>
    <v>Finance</v>
    <v>4</v>
    <v>259.7</v>
    <v>102.5</v>
    <v>1.7748999999999999</v>
    <v>-20.2</v>
    <v>-9.5938999999999997E-2</v>
    <v>INR</v>
    <v>Dishman Carbogen Amicis Limited is an India-based contract research and manufacturing services (CRAMS) company. The Company is engaged in the process of research and development to late-stage clinical and commercial manufacturing. It operates through two segments: CRAMS and Others. The CRAMS segment is its contract research and manufacturing segment under the long-term supply agreements. The others segment is focused on bulk drugs, intermediates, quaternary ammonium compounds (Quats) and specialty chemicals and outsourced/traded goods. It manufactures phase transfer catalysts, intermediates, fine chemicals, and various products for pharmaceutical, cosmetic and related industries. It also manufactures and supplies a range of Vitamin D and Vitamin D analogues. It also manufactures cholesterol and lanolin related products for pharmaceutical, cosmetic and related markets. The Company operates through nine manufacturing sites in Europe, India, China and Saudi Arabia.</v>
    <v>929</v>
    <v>National Stock Exchange of India</v>
    <v>XNSE</v>
    <v>XNSE</v>
    <v>Dishman Corporate House, Iscon-Bopal Road, Ambli, AHMEDABAD, GUJARAT, 380058 IN</v>
    <v>212.7</v>
    <v>Pharmaceuticals</v>
    <v>Stock</v>
    <v>44585.469953703701</v>
    <v>1206</v>
    <v>187.65</v>
    <v>33010680000</v>
    <v>DISHMAN CARBOGEN AMCIS LIMITED</v>
    <v>DISHMAN CARBOGEN AMCIS LIMITED</v>
    <v>211.7</v>
    <v>0</v>
    <v>210.55</v>
    <v>190.35</v>
    <v>156783100</v>
    <v>DCAL</v>
    <v>DISHMAN CARBOGEN AMCIS LIMITED (XNSE:DCAL)</v>
    <v>777385</v>
    <v>2007</v>
  </rv>
  <rv s="2">
    <v>1207</v>
  </rv>
  <rv s="0">
    <v>https://www.bing.com/financeapi/forcetrigger?t=ahhidm&amp;q=XNSE%3aDCBBANK&amp;form=skydnc</v>
    <v>Learn more on Bing</v>
  </rv>
  <rv s="1">
    <v>en-US</v>
    <v>ahhidm</v>
    <v>268435456</v>
    <v>1</v>
    <v>Powered by Refinitiv</v>
    <v>0</v>
    <v>DCB Bank Limited (XNSE:DCBBANK)</v>
    <v>2</v>
    <v>3</v>
    <v>Finance</v>
    <v>4</v>
    <v>122.35</v>
    <v>78.349999999999994</v>
    <v>1.3603000000000001</v>
    <v>-1.75</v>
    <v>-2.0820999999999999E-2</v>
    <v>INR</v>
    <v>DCB Bank Limited is a scheduled commercial bank. The Bank's segments include Treasury Operations, Corporate/Wholesale Banking, Retail Banking and Other Banking Operations. The Treasury Operations segment includes all financial markets activities undertaken on behalf of the Bank's customers, trading, maintenance of reserve requirements and resource mobilization from other banks and financial institutions. The Corporate/Wholesale Banking segment includes lending, deposit taking and other services offered to corporate customers. The Retail Banking segment includes lending, deposit taking and other services offered to retail customers. The Other Banking Operations segment includes para banking activities like third party product distribution, merchant banking. The Bank has approximately 200 branches and approximately 410 automated teller machine (ATM) centers.</v>
    <v>6432</v>
    <v>National Stock Exchange of India</v>
    <v>XNSE</v>
    <v>XNSE</v>
    <v>601 &amp; 602, Peninsula Business Park, 6th floor, Tower A, Senapati Bapat Marg,, Lower Parel., MUMBAI, MAHARASHTRA, 400013 IN</v>
    <v>84.9</v>
    <v>Banking Services</v>
    <v>Stock</v>
    <v>44585.469953703701</v>
    <v>1209</v>
    <v>80.900000000000006</v>
    <v>26111810000</v>
    <v>DCB Bank Limited</v>
    <v>DCB Bank Limited</v>
    <v>84.05</v>
    <v>9.57</v>
    <v>84.05</v>
    <v>82.3</v>
    <v>310670000</v>
    <v>DCBBANK</v>
    <v>DCB Bank Limited (XNSE:DCBBANK)</v>
    <v>1218514</v>
    <v>1995</v>
  </rv>
  <rv s="2">
    <v>1210</v>
  </rv>
  <rv s="0">
    <v>https://www.bing.com/financeapi/forcetrigger?t=ahhigh&amp;q=XNSE%3aDCM&amp;form=skydnc</v>
    <v>Learn more on Bing</v>
  </rv>
  <rv s="15">
    <v>en-US</v>
    <v>ahhigh</v>
    <v>268435456</v>
    <v>1</v>
    <v>Powered by Refinitiv</v>
    <v>31</v>
    <v>DCM LTD. (XNSE:DCM)</v>
    <v>2</v>
    <v>32</v>
    <v>Finance</v>
    <v>4</v>
    <v>146</v>
    <v>23</v>
    <v>1.4232</v>
    <v>-5.9</v>
    <v>-4.9958000000000002E-2</v>
    <v>INR</v>
    <v>DCM Limited is a holding company. The Company is engaged in the manufacture of cotton yarn, and other iron and steel casting and products. The Company's segments include Textiles, IT Services, Real Estate and Grey Iron Casting. The Company's Textiles segment is engaged in the manufacturing of yarn. The IT Services segment is engaged in the IT Infrastructure services. The Real Estate segment is engaged in the development at the Company's real estate site at Bara Hindu Rao/Kishan Ganj, Delhi. The Company's Grey Iron Casting segment is engaged in manufacturing of grey iron casting. The Company geographic segments include India and outside India. The Company's DCM DataSystems provide a range of services encompassing system administration, storage management, backup recovery, disaster management, as well as on-site staffing services. The Company operates textile business in Hisar, Haryana; engineering business in Ropar, Punjab, and information technology business in Gurgaon, Haryana.</v>
    <v>728</v>
    <v>National Stock Exchange of India</v>
    <v>XNSE</v>
    <v>XNSE</v>
    <v>6th Floor, Vikrant Tower, 4, Rajendra Place, NEW DELHI, DELHI, 110008 IN</v>
    <v>124</v>
    <v>Metals &amp; Mining</v>
    <v>Stock</v>
    <v>44585.469953703701</v>
    <v>1212</v>
    <v>112.2</v>
    <v>2205842000</v>
    <v>DCM LTD.</v>
    <v>DCM LTD.</v>
    <v>123.45</v>
    <v>16.809999999999999</v>
    <v>118.1</v>
    <v>112.2</v>
    <v>18677750</v>
    <v>DCM</v>
    <v>DCM LTD. (XNSE:DCM)</v>
    <v>42441</v>
  </rv>
  <rv s="2">
    <v>1213</v>
  </rv>
  <rv s="0">
    <v>https://www.bing.com/financeapi/forcetrigger?t=azgiec&amp;q=XNSE%3aDCMFINSERV&amp;form=skydnc</v>
    <v>Learn more on Bing</v>
  </rv>
  <rv s="1">
    <v>en-US</v>
    <v>azgiec</v>
    <v>268435456</v>
    <v>1</v>
    <v>Powered by Refinitiv</v>
    <v>0</v>
    <v>DCM FINANCIAL SERVICES LIMITED (XNSE:DCMFINSERV)</v>
    <v>2</v>
    <v>3</v>
    <v>Finance</v>
    <v>4</v>
    <v>4.9000000000000004</v>
    <v>1.2</v>
    <v>1.6364000000000001</v>
    <v>-0.2</v>
    <v>-4.0815999999999998E-2</v>
    <v>INR</v>
    <v>DCM Financial Services Limited is an India-based holding company. The Company is engaged in finance business. The Company is also engaged in the business of hire purchase, leasing, bill discounting and non-fund based activities. The Company's subsidiary is Global IT Options Limited.</v>
    <v>13</v>
    <v>National Stock Exchange of India</v>
    <v>XNSE</v>
    <v>XNSE</v>
    <v>D-7/3, Okhla Industrial Area,Phase-2, NEW DELHI, DELHI, 110020 IN</v>
    <v>4.9000000000000004</v>
    <v>Banking Services</v>
    <v>Stock</v>
    <v>44585.469953703701</v>
    <v>1215</v>
    <v>4.7</v>
    <v>108412800</v>
    <v>DCM FINANCIAL SERVICES LIMITED</v>
    <v>DCM FINANCIAL SERVICES LIMITED</v>
    <v>4.9000000000000004</v>
    <v>0</v>
    <v>4.9000000000000004</v>
    <v>4.7</v>
    <v>22125050</v>
    <v>DCMFINSERV</v>
    <v>DCM FINANCIAL SERVICES LIMITED (XNSE:DCMFINSERV)</v>
    <v>335</v>
    <v>1991</v>
  </rv>
  <rv s="2">
    <v>1216</v>
  </rv>
  <rv s="0">
    <v>https://www.bing.com/financeapi/forcetrigger?t=bqw2cw&amp;q=XNSE%3aDCMNVL&amp;form=skydnc</v>
    <v>Learn more on Bing</v>
  </rv>
  <rv s="4">
    <v>en-US</v>
    <v>bqw2cw</v>
    <v>268435456</v>
    <v>1</v>
    <v>Powered by Refinitiv</v>
    <v>7</v>
    <v>DCM NOUVELLE LIMITED (XNSE:DCMNVL)</v>
    <v>2</v>
    <v>8</v>
    <v>Finance</v>
    <v>4</v>
    <v>386.1</v>
    <v>61.5</v>
    <v>-3.2</v>
    <v>-1.0647E-2</v>
    <v>INR</v>
    <v>DCM Nouvelle Ltd is an India-based company, which is involved in cotton spinning operations. The Company is engaged in manufacturing and exporting of cotton carded and combed yarns across the globe . Its brands include Primero and Dinero. The Company's products include BCI Yarn and Slub Yarn.</v>
    <v>National Stock Exchange of India</v>
    <v>XNSE</v>
    <v>XNSE</v>
    <v>Post Box No-59, Near Mela Ground, Hisar Haryana-125001 ., HISAR, HARYANA, 125001 IN</v>
    <v>308.45</v>
    <v>Textiles &amp; Apparel</v>
    <v>Stock</v>
    <v>44585.469953703701</v>
    <v>1218</v>
    <v>287</v>
    <v>5613598000</v>
    <v>DCM NOUVELLE LIMITED</v>
    <v>DCM NOUVELLE LIMITED</v>
    <v>303.85000000000002</v>
    <v>4.45</v>
    <v>300.55</v>
    <v>297.35000000000002</v>
    <v>18677750</v>
    <v>DCMNVL</v>
    <v>DCM NOUVELLE LIMITED (XNSE:DCMNVL)</v>
    <v>106296</v>
    <v>2016</v>
  </rv>
  <rv s="2">
    <v>1219</v>
  </rv>
  <rv s="0">
    <v>https://www.bing.com/financeapi/forcetrigger?t=ahhijc&amp;q=XNSE%3aDCMSHRIRAM&amp;form=skydnc</v>
    <v>Learn more on Bing</v>
  </rv>
  <rv s="1">
    <v>en-US</v>
    <v>ahhijc</v>
    <v>268435456</v>
    <v>1</v>
    <v>Powered by Refinitiv</v>
    <v>0</v>
    <v>DCM SHRIRAM LIMITED (XNSE:DCMSHRIRAM)</v>
    <v>2</v>
    <v>3</v>
    <v>Finance</v>
    <v>4</v>
    <v>1250</v>
    <v>393</v>
    <v>0.98399999999999999</v>
    <v>-38.4</v>
    <v>-3.6324000000000002E-2</v>
    <v>INR</v>
    <v>DCM Shriram Limited is engaged in the business of fertilizer, sugar and caustic soda. The Company's segments include Fertilisers, which manufactures urea; Chloro-Vinyl, which manufactures poly-vinyl chloride, carbide and chlor alkali products; Shriram Farm solutions, which trades di-ammonium phosphate, muriate of potash, super phosphate, other fertilizers, seeds and pesticides; Sugar, which manufactures sugar products and co-generation of power; Bioseed, which produces hybrid seeds, and Others, which includes unplasticized polyvinyl chloride (UPVC) window systems, cement, rural retail and plaster of Paris. Its Agri-Rural Business includes urea and single super phosphate (SSP) fertilizers, and farm inputs marketing, such as crop care chemicals and hybrid seeds. Its Chlor-Vinyl Business includes caustic soda, chlorine, calcium carbide, power and cement. It has manufacturing facilities of Fertilizer, Chloro Vinyl and Cement in Kota (Rajasthan).</v>
    <v>5323</v>
    <v>National Stock Exchange of India</v>
    <v>XNSE</v>
    <v>XNSE</v>
    <v>2nd Floor (West Wing), World Mark 1, Aerocity, NEW DELHI, DELHI, 110037 IN</v>
    <v>1073</v>
    <v>Chemicals</v>
    <v>Stock</v>
    <v>44585.469953703701</v>
    <v>1221</v>
    <v>988.2</v>
    <v>163193800000</v>
    <v>DCM SHRIRAM LIMITED</v>
    <v>DCM SHRIRAM LIMITED</v>
    <v>1060</v>
    <v>18.53</v>
    <v>1057.1500000000001</v>
    <v>1018.75</v>
    <v>154371500</v>
    <v>DCMSHRIRAM</v>
    <v>DCM SHRIRAM LIMITED (XNSE:DCMSHRIRAM)</v>
    <v>121377</v>
    <v>1989</v>
  </rv>
  <rv s="2">
    <v>1222</v>
  </rv>
  <rv s="0">
    <v>https://www.bing.com/financeapi/forcetrigger?t=ahhim7&amp;q=XNSE%3aDCW&amp;form=skydnc</v>
    <v>Learn more on Bing</v>
  </rv>
  <rv s="1">
    <v>en-US</v>
    <v>ahhim7</v>
    <v>268435456</v>
    <v>1</v>
    <v>Powered by Refinitiv</v>
    <v>0</v>
    <v>D C W LIMITED (XNSE:DCW)</v>
    <v>2</v>
    <v>3</v>
    <v>Finance</v>
    <v>4</v>
    <v>65.900000000000006</v>
    <v>18.75</v>
    <v>1.7128000000000001</v>
    <v>-2.15</v>
    <v>-4.8044999999999997E-2</v>
    <v>INR</v>
    <v>DCW Ltd is an India-based chemical company, which is engaged in the manufacture of PVC, C-PVC (chlorinated polyvinyl chloride), caustic soda, soda ash, synthetic iron oxide pigment (SIOP) and polyvinyl chloride (PVC) resin. The Company’s manufacture of thermoplastic mainly used for manufacturing hot and cold-water pipes, industrial liquid handling, and serving a variety of applications.</v>
    <v>1740</v>
    <v>National Stock Exchange of India</v>
    <v>XNSE</v>
    <v>XNSE</v>
    <v>Nirmal, 3rd Floor, Nariman Point, MUMBAI, MAHARASHTRA, 400021 IN</v>
    <v>45.7</v>
    <v>Chemicals</v>
    <v>Stock</v>
    <v>44585.469953703701</v>
    <v>1224</v>
    <v>42.55</v>
    <v>11681110000</v>
    <v>D C W LIMITED</v>
    <v>D C W LIMITED</v>
    <v>45</v>
    <v>25.31</v>
    <v>44.75</v>
    <v>42.6</v>
    <v>261030400</v>
    <v>DCW</v>
    <v>D C W LIMITED (XNSE:DCW)</v>
    <v>557441</v>
    <v>1939</v>
  </rv>
  <rv s="2">
    <v>1225</v>
  </rv>
  <rv s="0">
    <v>https://www.bing.com/financeapi/forcetrigger?t=ahhip2&amp;q=XNSE%3aDECCANCE&amp;form=skydnc</v>
    <v>Learn more on Bing</v>
  </rv>
  <rv s="1">
    <v>en-US</v>
    <v>ahhip2</v>
    <v>268435456</v>
    <v>1</v>
    <v>Powered by Refinitiv</v>
    <v>0</v>
    <v>DECCAN CEMENTS LTD (XNSE:DECCANCE)</v>
    <v>2</v>
    <v>3</v>
    <v>Finance</v>
    <v>4</v>
    <v>846.75</v>
    <v>347.6</v>
    <v>0.87429999999999997</v>
    <v>-32.299999999999997</v>
    <v>-5.2218999999999995E-2</v>
    <v>INR</v>
    <v>Deccan Cements Limited is engaged in the manufacturing of cement in the form of clinker; manufacturing of Portland cement, slag cement and related products, and generation of electricity. The Company's segments include manufacturing and marketing of cement, and generation and sale of power. Its power division includes Thermal Power Plant, Hydro-electric Power Unit and Wind Farm. Its products include Ordinary Portland Cement (OPC), including 53 Grade Ordinary Portland Cement (OPC 53), 43 Grade Ordinary Portland Cement (OPC 43) and 33 Grade Ordinary Portland Cement (OPC 33); Portland Pozzolana Cement; Portland Slag Cement, and Specialty Cements, including Rapid Hardening Cement, High Alumina Cement and Oil Well Cement. It sells its product under Deccan Cements brand. It has various plants, such as Cement Plant, which is located at Nalgonda, Telangana; Thermal Power Plant, which is located at Nalgonda, Telangana, and Hydel Power Plant, which is located at Guntur, Andhra Pradesh.</v>
    <v>379</v>
    <v>National Stock Exchange of India</v>
    <v>XNSE</v>
    <v>XNSE</v>
    <v>Deccan Chambers, 6-3-666/B, Somajiguda, HYDERABAD, TELANGANA, 500082 IN</v>
    <v>618.65</v>
    <v>Construction Materials</v>
    <v>Stock</v>
    <v>44585.469953703701</v>
    <v>1227</v>
    <v>575.25</v>
    <v>8664339000</v>
    <v>DECCAN CEMENTS LTD</v>
    <v>DECCAN CEMENTS LTD</v>
    <v>610</v>
    <v>7.51</v>
    <v>618.54999999999995</v>
    <v>586.25</v>
    <v>14007500</v>
    <v>DECCANCE</v>
    <v>DECCAN CEMENTS LTD (XNSE:DECCANCE)</v>
    <v>35127</v>
    <v>1979</v>
  </rv>
  <rv s="2">
    <v>1228</v>
  </rv>
  <rv s="0">
    <v>https://www.bing.com/financeapi/forcetrigger?t=ahhirw&amp;q=XNSE%3aDEEPAKFERT&amp;form=skydnc</v>
    <v>Learn more on Bing</v>
  </rv>
  <rv s="1">
    <v>en-US</v>
    <v>ahhirw</v>
    <v>268435456</v>
    <v>1</v>
    <v>Powered by Refinitiv</v>
    <v>0</v>
    <v>DEEPAK FERTILISERS AND PETROCHEMICALS CORPORATION LTD (XNSE:DEEPAKFERT)</v>
    <v>2</v>
    <v>3</v>
    <v>Finance</v>
    <v>4</v>
    <v>569.79999999999995</v>
    <v>147.55000000000001</v>
    <v>1.379</v>
    <v>-25.6</v>
    <v>-4.9970999999999995E-2</v>
    <v>INR</v>
    <v>Deepak Fertilisers and Petrochemicals Corporation Limited is a manufacturer of fertilizers. The Company's segments include Chemicals, which offers products, such as ammonia, methanol, dilute nitric acid (DNA), concentrated nitric acid (CAN), carbon dioxide (CO2), technical ammonium nitrate (TAN), iso propyl alcohol (IPA), propane, and bulk and specialty chemicals; Bulk Fertilisers, which offers products, including nitro phosphate (NP), muriate of potash (MOP), diammonium phosphate (DAP), ammonium sulfate, mixtures, single superphosphate (SSP), sulfur, micronutrients, bio fertilizers, fruits, vegetables and pesticides; Realty, which includes real estate business, and Others, which provides windmill power. Its principal products/services include Nitrophosphate (Fertilisers), Complexes (Fertilisers) and TAN. Its primary brand is Mahadhan. It manufactures prilled nitro phosphate fertilizer under the brand name Mahadhan Mahapower.</v>
    <v>1630</v>
    <v>National Stock Exchange of India</v>
    <v>XNSE</v>
    <v>XNSE</v>
    <v>Sai Hira, Survey No. 93, Mundhwa, PUNE, MAHARASHTRA, 411036 IN</v>
    <v>520</v>
    <v>Chemicals</v>
    <v>Stock</v>
    <v>44585.469953703701</v>
    <v>1230</v>
    <v>486.7</v>
    <v>61779770000</v>
    <v>DEEPAK FERTILISERS AND PETROCHEMICALS CORPORATION LTD</v>
    <v>DEEPAK FERTILISERS AND PETROCHEMICALS CORPORATION LTD</v>
    <v>520</v>
    <v>12.6</v>
    <v>512.29999999999995</v>
    <v>486.7</v>
    <v>120592900</v>
    <v>DEEPAKFERT</v>
    <v>DEEPAK FERTILISERS AND PETROCHEMICALS CORPORATION LTD (XNSE:DEEPAKFERT)</v>
    <v>541162</v>
    <v>1979</v>
  </rv>
  <rv s="2">
    <v>1231</v>
  </rv>
  <rv s="0">
    <v>https://www.bing.com/financeapi/forcetrigger?t=ahhiur&amp;q=XNSE%3aDEEPAKNTR&amp;form=skydnc</v>
    <v>Learn more on Bing</v>
  </rv>
  <rv s="1">
    <v>en-US</v>
    <v>ahhiur</v>
    <v>268435456</v>
    <v>1</v>
    <v>Powered by Refinitiv</v>
    <v>0</v>
    <v>DEEPAK NITRITE LIMITED (XNSE:DEEPAKNTR)</v>
    <v>2</v>
    <v>3</v>
    <v>Finance</v>
    <v>4</v>
    <v>3020</v>
    <v>940.72</v>
    <v>1.0053000000000001</v>
    <v>-137.25</v>
    <v>-5.4878999999999997E-2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2507.5500000000002</v>
    <v>Chemicals</v>
    <v>Stock</v>
    <v>44585.469953703701</v>
    <v>1233</v>
    <v>2340</v>
    <v>341112200000</v>
    <v>DEEPAK NITRITE LIMITED</v>
    <v>DEEPAK NITRITE LIMITED</v>
    <v>2500.9499999999998</v>
    <v>32.07</v>
    <v>2500.9499999999998</v>
    <v>2363.6999999999998</v>
    <v>136393000</v>
    <v>DEEPAKNTR</v>
    <v>DEEPAK NITRITE LIMITED (XNSE:DEEPAKNTR)</v>
    <v>928020</v>
    <v>1970</v>
  </rv>
  <rv s="2">
    <v>1234</v>
  </rv>
  <rv s="0">
    <v>https://www.bing.com/financeapi/forcetrigger?t=ahhixm&amp;q=XNSE%3aDEEPENR&amp;form=skydnc</v>
    <v>Learn more on Bing</v>
  </rv>
  <rv s="1">
    <v>en-US</v>
    <v>ahhixm</v>
    <v>268435456</v>
    <v>1</v>
    <v>Powered by Refinitiv</v>
    <v>0</v>
    <v>DEEP ENERGY RESOURCES LIMITED (XNSE:DEEPENR)</v>
    <v>2</v>
    <v>3</v>
    <v>Finance</v>
    <v>4</v>
    <v>62.7</v>
    <v>30.5</v>
    <v>1.4765999999999999</v>
    <v>-1.85</v>
    <v>-4.3124000000000003E-2</v>
    <v>INR</v>
    <v>Deep Energy Resources Limited, formerly Deep Industries Limited, is engaged in the business of oil and gas field services, and exploration and production. The Company primarily provides support activities for petroleum and natural gas mining. The Company provides high pressure air and gas compression and gas dehydration services on charter hire basis. The Company also provides work-over and drilling services to exploration and production companies through its fleet of rigs. The Company executes contract compression on turnkey basis, which includes supply of equipment, installation, commissioning, and operation and maintenance of gas engine driven compressor packages. The Company's coalbed methane (CBM) projects include SR-CBM-2005/III (India), GV (North)-CBM-2005/III (India) and MM III CBM Block.</v>
    <v>2</v>
    <v>National Stock Exchange of India</v>
    <v>XNSE</v>
    <v>XNSE</v>
    <v>12A &amp; 14 Abhishree Corporate Park, Ambli Bopal Road, Ambli, AHMEDABAD, GUJARAT, 380015 IN</v>
    <v>44.15</v>
    <v>Oil &amp; Gas Related Equipment and Services</v>
    <v>Stock</v>
    <v>44585.469953703701</v>
    <v>1236</v>
    <v>40.4</v>
    <v>1372800000</v>
    <v>DEEP ENERGY RESOURCES LIMITED</v>
    <v>DEEP ENERGY RESOURCES LIMITED</v>
    <v>44.15</v>
    <v>297.70999999999998</v>
    <v>42.9</v>
    <v>41.05</v>
    <v>32000000</v>
    <v>DEEPENR</v>
    <v>DEEP ENERGY RESOURCES LIMITED (XNSE:DEEPENR)</v>
    <v>26052</v>
    <v>1991</v>
  </rv>
  <rv s="2">
    <v>1237</v>
  </rv>
  <rv s="0">
    <v>https://www.bing.com/financeapi/forcetrigger?t=ahhj1h&amp;q=XNSE%3aDELTACORP&amp;form=skydnc</v>
    <v>Learn more on Bing</v>
  </rv>
  <rv s="1">
    <v>en-US</v>
    <v>ahhj1h</v>
    <v>268435456</v>
    <v>1</v>
    <v>Powered by Refinitiv</v>
    <v>0</v>
    <v>DELTA CORP LIMITED (XNSE:DELTACORP)</v>
    <v>2</v>
    <v>3</v>
    <v>Finance</v>
    <v>4</v>
    <v>308.5</v>
    <v>138</v>
    <v>1.6147</v>
    <v>-19.149999999999999</v>
    <v>-6.6875999999999991E-2</v>
    <v>INR</v>
    <v>Delta Corp Limited is a holding company engaged in the operation of casino. Its segments include Real Estate, Gaming, Hospitality and Others. The Company operates its gaming and hospitality businesses under the DELTIN brand. It owns approximately three casinos in Goa, including Deltin Royale, Deltin JAQK and Deltin Caravela. It also owns approximately two hotels, including Deltin Suites and Deltin Palms in Goa. Deltin Suites has over 106 rooms, and offers facilities, including approximately two restaurants, lounge bar, spa, gym and swimming pool. Deltin Palms is a boutique hotel with over 27 rooms. It owns a 176 room five star hotel, The Deltin, located in Daman. The Deltin offers banquet facility in the area with approximately three bars; over four specialty restaurants. Its subsidiaries include Atled Technologies Private Limited and Delta Pan Africa Limited. The Company also owns and operates online poker site www.adda52.com.</v>
    <v>1771</v>
    <v>National Stock Exchange of India</v>
    <v>XNSE</v>
    <v>XNSE</v>
    <v>Bayside Mall, 2nd floor Opp.sobo central mall, Tardeo Road, Haj Ali, MUMBAI, MAHARASHTRA, 400034 IN</v>
    <v>289.10000000000002</v>
    <v>Hotels &amp; Entertainment Services</v>
    <v>Stock</v>
    <v>44585.469953703701</v>
    <v>1239</v>
    <v>264.64999999999998</v>
    <v>76448210000</v>
    <v>DELTA CORP LIMITED</v>
    <v>DELTA CORP LIMITED</v>
    <v>286</v>
    <v>99.92</v>
    <v>286.35000000000002</v>
    <v>267.2</v>
    <v>266974700</v>
    <v>DELTACORP</v>
    <v>DELTA CORP LIMITED (XNSE:DELTACORP)</v>
    <v>5567348</v>
    <v>1990</v>
  </rv>
  <rv s="2">
    <v>1240</v>
  </rv>
  <rv s="0">
    <v>https://www.bing.com/financeapi/forcetrigger?t=ahhj4c&amp;q=XNSE%3aDELTAMAGNT&amp;form=skydnc</v>
    <v>Learn more on Bing</v>
  </rv>
  <rv s="1">
    <v>en-US</v>
    <v>ahhj4c</v>
    <v>268435456</v>
    <v>1</v>
    <v>Powered by Refinitiv</v>
    <v>0</v>
    <v>DELTA MANUFACTURING LIMITED (XNSE:DELTAMAGNT)</v>
    <v>2</v>
    <v>3</v>
    <v>Finance</v>
    <v>4</v>
    <v>111.65</v>
    <v>23.1</v>
    <v>0.81879999999999997</v>
    <v>-4.8</v>
    <v>-4.9741E-2</v>
    <v>INR</v>
    <v>Delta Manufacturing Ltd, formerly Delta Magnets Limited, is engaged in the manufacturing of hard ferrites. The Company is engaged in the business of magnets. The Company manufactures ring magnets for loudspeakers, arc magnets for automobiles, flat rectangular shaped magnets for various other applications and isotropic rings for direct current (DC) motor and dynamo, among others. The Company's products and services include sector magnets, motor magnets, flat magnets, isotropic magnets, low energy embedding powder (LEEP) and rare earth magnets. The Company's LEEP magnets include door closure seals, health magnets, injection-molded parts, crafts, coated magnets and advertising specialties. The Company caters to a range of industries, such as automobiles, entertainment electronics, information and communication, power supply and medical appliances. The Company's subsidiaries include MMG India Private Limited and MagDev Limited.</v>
    <v>0</v>
    <v>National Stock Exchange of India</v>
    <v>XNSE</v>
    <v>XNSE</v>
    <v>Bayside Mall, 2nd Floor,, Opp. Sobo Central Mall, Tardeo Road,, Haji Ali,, MUMBAI, MAHARASHTRA, 400034 IN</v>
    <v>96.9</v>
    <v>Machinery, Equipment &amp; Components</v>
    <v>Stock</v>
    <v>44585.469953703701</v>
    <v>1242</v>
    <v>91.7</v>
    <v>1047133000</v>
    <v>DELTA MANUFACTURING LIMITED</v>
    <v>DELTA MANUFACTURING LIMITED</v>
    <v>94.05</v>
    <v>4.38</v>
    <v>96.5</v>
    <v>91.7</v>
    <v>10851120</v>
    <v>DELTAMAGNT</v>
    <v>DELTA MANUFACTURING LIMITED (XNSE:DELTAMAGNT)</v>
    <v>11094</v>
    <v>1982</v>
  </rv>
  <rv s="2">
    <v>1243</v>
  </rv>
  <rv s="0">
    <v>https://www.bing.com/financeapi/forcetrigger?t=ahhj77&amp;q=XNSE%3aDEN&amp;form=skydnc</v>
    <v>Learn more on Bing</v>
  </rv>
  <rv s="1">
    <v>en-US</v>
    <v>ahhj77</v>
    <v>268435456</v>
    <v>1</v>
    <v>Powered by Refinitiv</v>
    <v>0</v>
    <v>DEN NETWORKS LIMITED (XNSE:DEN)</v>
    <v>2</v>
    <v>3</v>
    <v>Finance</v>
    <v>4</v>
    <v>70.5</v>
    <v>37.299999999999997</v>
    <v>1.0470999999999999</v>
    <v>-2</v>
    <v>-4.8425999999999997E-2</v>
    <v>INR</v>
    <v>DEN Networks Limited is an India-based cable services provider. The Company is engaged in distribution of television channels through analog and digital cable distribution network, and provision of broadband service. Its segments include Cable and Broadband. Cable segment consists of distribution and promotion of television channels. The Broadband segment is engaged in providing Internet services. Its geographical segments include within India and overseas. The Company's products and services include cable television, such as DEN Digi View, DEN DigiI View HD and value-added services, and broadband, such as DEN Boomband. DEN Digi View is a digital cable service with all channels in digital versatile disc (DVD). DEN DigiI View HD is a high definition cable service with 1080i video resolution and Dolby Digital. The Company has presence in Delhi, Uttar Pradesh, Karnataka, Maharashtra, Gujarat, Rajasthan, Haryana, Kerala, West Bengal, Jharkhand, Bihar, Madhya Pradesh and Uttarakhand.</v>
    <v>491</v>
    <v>National Stock Exchange of India</v>
    <v>XNSE</v>
    <v>XNSE</v>
    <v>236, NEW DELHI, DELHI, 110020 IN</v>
    <v>41.55</v>
    <v>Media &amp; Publishing</v>
    <v>Stock</v>
    <v>44585.469953703701</v>
    <v>1245</v>
    <v>38.549999999999997</v>
    <v>19690430000</v>
    <v>DEN NETWORKS LIMITED</v>
    <v>DEN NETWORKS LIMITED</v>
    <v>41.3</v>
    <v>12.1</v>
    <v>41.3</v>
    <v>39.299999999999997</v>
    <v>476765900</v>
    <v>DEN</v>
    <v>DEN NETWORKS LIMITED (XNSE:DEN)</v>
    <v>1997963</v>
    <v>2007</v>
  </rv>
  <rv s="2">
    <v>1246</v>
  </rv>
  <rv s="0">
    <v>https://www.bing.com/financeapi/forcetrigger?t=ahhjcw&amp;q=XNSE%3aDENORA&amp;form=skydnc</v>
    <v>Learn more on Bing</v>
  </rv>
  <rv s="1">
    <v>en-US</v>
    <v>ahhjcw</v>
    <v>268435456</v>
    <v>1</v>
    <v>Powered by Refinitiv</v>
    <v>0</v>
    <v>DE NORA INDIA LIMITED (XNSE:DENORA)</v>
    <v>2</v>
    <v>3</v>
    <v>Finance</v>
    <v>4</v>
    <v>538.79999999999995</v>
    <v>239.05</v>
    <v>1.1222000000000001</v>
    <v>-23.85</v>
    <v>-4.9953000000000004E-2</v>
    <v>INR</v>
    <v>De Nora India Limited designs, manufactures and supplies electrodes, coatings and electrochemical solutions. The Company is engaged in providing electrolytic products. The Company is a supplier of technologies for the production of chlorine, caustic soda and derivatives for the chlor-alkali industry, as well as manufacturer and recoater of metal-coated electrodes, electrolyzers, coating solutions for the electrochemical industry. The Company has operations in the fields of cathode and anode for chlor-alkali industry, electrochlorinators and cathodic protection systems. The Company serves various markets, such as agriculture and livestock, chlorine and caustic industry, bleaching chemicals, corrosion prevention, electronics, energy, food industry, marine, mining, pools, professional cleaning, renewable energy storage, surface finishing, municipal, and veterinary and animal care. The Company's brands include ATC, DSA, DOUBLE DECKER, ESA, LIDA, NRG, PMX, SLM, SOLEVA and TIBAC.</v>
    <v>56</v>
    <v>National Stock Exchange of India</v>
    <v>XNSE</v>
    <v>XNSE</v>
    <v>Plot Nos. 184, 185 &amp; 189 Kundaim Industrial Estate, KUNDAIM, GOA, 403115 IN</v>
    <v>472</v>
    <v>Machinery, Equipment &amp; Components</v>
    <v>Stock</v>
    <v>44585.469953703701</v>
    <v>1248</v>
    <v>453.6</v>
    <v>2534607000</v>
    <v>DE NORA INDIA LIMITED</v>
    <v>DE NORA INDIA LIMITED</v>
    <v>472</v>
    <v>38.26</v>
    <v>477.45</v>
    <v>453.6</v>
    <v>5308630</v>
    <v>DENORA</v>
    <v>DE NORA INDIA LIMITED (XNSE:DENORA)</v>
    <v>7847</v>
    <v>1993</v>
  </rv>
  <rv s="2">
    <v>1249</v>
  </rv>
  <rv s="0">
    <v>https://www.bing.com/financeapi/forcetrigger?t=ahhjim&amp;q=XNSE%3aDFMFOODS&amp;form=skydnc</v>
    <v>Learn more on Bing</v>
  </rv>
  <rv s="1">
    <v>en-US</v>
    <v>ahhjim</v>
    <v>268435456</v>
    <v>1</v>
    <v>Powered by Refinitiv</v>
    <v>0</v>
    <v>DFM FOODS LIMITED (XNSE:DFMFOODS)</v>
    <v>2</v>
    <v>3</v>
    <v>Finance</v>
    <v>4</v>
    <v>453.8</v>
    <v>265</v>
    <v>0.87209999999999999</v>
    <v>-9.65</v>
    <v>-3.3218999999999999E-2</v>
    <v>INR</v>
    <v>DFM Foods Limited is an India-based company engaged in manufacturing and marketing of snack foods. The Company markets Corn Rings and Wheat Puffs under the CRAX and NATKHAT brand names. It offers a range of products consisting of over 12 product variants that include Bhujiyas, Daals, Mixtures and Nut-Mixes. CRAX Corn Rings is available in various flavors, including Chatpata, Tangy Tomato, Masala Mania, Mast Cheese, Pudina Punch and Thai Sweet Chilli. The CRAX Namkeen range offerings include Aloo Bhujia, Bikaneri Bhujia, Corn Flakes, Double Mazza, Mast Moongphali and salted peanuts. It sells products in several pack sizes to cater to both casual/impulse consumption, as well as consumption at home. The Company sells its products through a distribution network spanning the states of Delhi, Uttar Pradesh, Punjab, Haryana, Uttarakhand, Himachal, Jammu and Kashmir, Rajasthan, Madhya Pradesh, Maharashtra and Gujarat. Its plants are located in Ghaziabad and Greater Noida, Uttar Pradesh.</v>
    <v>582</v>
    <v>National Stock Exchange of India</v>
    <v>XNSE</v>
    <v>XNSE</v>
    <v>8377, Roshanara Road, DELHI, DELHI, 110007 IN</v>
    <v>291.95</v>
    <v>Food &amp; Tobacco</v>
    <v>Stock</v>
    <v>44585.469953703701</v>
    <v>1251</v>
    <v>278.10000000000002</v>
    <v>14604960000</v>
    <v>DFM FOODS LIMITED</v>
    <v>DFM FOODS LIMITED</v>
    <v>291.5</v>
    <v>264.36</v>
    <v>290.5</v>
    <v>280.85000000000002</v>
    <v>50275240</v>
    <v>DFMFOODS</v>
    <v>DFM FOODS LIMITED (XNSE:DFMFOODS)</v>
    <v>55045</v>
    <v>1993</v>
  </rv>
  <rv s="2">
    <v>1252</v>
  </rv>
  <rv s="0">
    <v>https://www.bing.com/financeapi/forcetrigger?t=ahhjlh&amp;q=XNSE%3aDHAMPURSUG&amp;form=skydnc</v>
    <v>Learn more on Bing</v>
  </rv>
  <rv s="1">
    <v>en-US</v>
    <v>ahhjlh</v>
    <v>268435456</v>
    <v>1</v>
    <v>Powered by Refinitiv</v>
    <v>0</v>
    <v>DHAMPUR SUGAR MILLS LIMITED (XNSE:DHAMPURSUG)</v>
    <v>2</v>
    <v>3</v>
    <v>Finance</v>
    <v>4</v>
    <v>405.5</v>
    <v>155.94999999999999</v>
    <v>1.0985</v>
    <v>-29.75</v>
    <v>-7.7262999999999998E-2</v>
    <v>INR</v>
    <v>Dhampur Sugar Mills Limited is an integrated sugarcane processing company. The Company is engaged in the manufacturing and selling of sugar, power and chemicals. The Company operates in three segments: Sugar, Distillery and Co-generation. It engages in sugar manufacturing operations, as well as power generation and ethanol manufacturing. The Company has presence in sectors, such as renewable energy, alcohol, extra neutral alcohol, alcohol-based chemicals and bio-fertilizers. Its products include sugar, power, ethanol, alcochem, industrial gases and bio-fertilizer. The Company's product offerings include refined sugar, white sugar, retail sugar, power generation, ethanol, Ethyl acetate, extra neutral alcohol, biocompost and liquid biofertilizers. The Company has approximately five manufacturing facilities, which include Dhampur unit, Asmoli unit, Mansurpur unit, Dhampur unit and Meerganj unit.</v>
    <v>2806</v>
    <v>National Stock Exchange of India</v>
    <v>XNSE</v>
    <v>XNSE</v>
    <v>241, Okhla Industrial Estate, Phase-III, DELHI, DELHI, 110020 IN</v>
    <v>385.65</v>
    <v>Food &amp; Tobacco</v>
    <v>Stock</v>
    <v>44585.469953703701</v>
    <v>1254</v>
    <v>349.6</v>
    <v>25562540000</v>
    <v>DHAMPUR SUGAR MILLS LIMITED</v>
    <v>DHAMPUR SUGAR MILLS LIMITED</v>
    <v>380.3</v>
    <v>11.77</v>
    <v>385.05</v>
    <v>355.3</v>
    <v>66387590</v>
    <v>DHAMPURSUG</v>
    <v>DHAMPUR SUGAR MILLS LIMITED (XNSE:DHAMPURSUG)</v>
    <v>1017695</v>
    <v>1933</v>
  </rv>
  <rv s="2">
    <v>1255</v>
  </rv>
  <rv s="0">
    <v>https://www.bing.com/financeapi/forcetrigger?t=ahhjoc&amp;q=XNSE%3aDHANBANK&amp;form=skydnc</v>
    <v>Learn more on Bing</v>
  </rv>
  <rv s="1">
    <v>en-US</v>
    <v>ahhjoc</v>
    <v>268435456</v>
    <v>1</v>
    <v>Powered by Refinitiv</v>
    <v>0</v>
    <v>DHANLAXMI BANK LIMITED (XNSE:DHANBANK)</v>
    <v>2</v>
    <v>3</v>
    <v>Finance</v>
    <v>4</v>
    <v>20.2</v>
    <v>12.65</v>
    <v>1.2504</v>
    <v>-0.5</v>
    <v>-3.4014000000000003E-2</v>
    <v>INR</v>
    <v>Dhanlaxmi Bank Limited is a bank engaged in providing a range of banking and financial services. The Company's segments include Treasury, Corporate/Wholesale Banking, Retail Banking and Other Banking Operations. The treasury services segment consists of interest earnings on investments portfolio of the bank, gain or losses on investment operations and earnings from foreign exchange business. The Corporate/Wholesale Banking segment provides loans and other banking services to corporate segment identified on the basis of reserve bank of India (RBI) guidelines. The Retail banking segment provides loans and other banking services to non-corporate customers identified on the basis of RBI guidelines. The Other Banking Operations segment includes income from para banking activities, such as debit card, third party product distribution and associated costs. The Bank offers a range of services, including personal banking, corporate banking and non-resident Indian (NRI) banking.</v>
    <v>1883</v>
    <v>National Stock Exchange of India</v>
    <v>XNSE</v>
    <v>XNSE</v>
    <v>Bhupesh Gupta Bhavan, Leningrad Chowk, 85, Sayani Road, Prabhadevi,, MUMBAI, MAHARASHTRA, 400025 IN</v>
    <v>14.7</v>
    <v>Banking Services</v>
    <v>Stock</v>
    <v>44585.469953703701</v>
    <v>1257</v>
    <v>14.05</v>
    <v>3719278000</v>
    <v>DHANLAXMI BANK LIMITED</v>
    <v>DHANLAXMI BANK LIMITED</v>
    <v>14.55</v>
    <v>13.48</v>
    <v>14.7</v>
    <v>14.2</v>
    <v>253012100</v>
    <v>DHANBANK</v>
    <v>DHANLAXMI BANK LIMITED (XNSE:DHANBANK)</v>
    <v>615701</v>
    <v>1927</v>
  </rv>
  <rv s="2">
    <v>1258</v>
  </rv>
  <rv s="0">
    <v>https://www.bing.com/financeapi/forcetrigger?t=ahi81h&amp;q=XNSE%3aDHANI&amp;form=skydnc</v>
    <v>Learn more on Bing</v>
  </rv>
  <rv s="1">
    <v>en-US</v>
    <v>ahi81h</v>
    <v>268435456</v>
    <v>1</v>
    <v>Powered by Refinitiv</v>
    <v>0</v>
    <v>DHANI SERVICES LIMITED (XNSE:DHANI)</v>
    <v>2</v>
    <v>3</v>
    <v>Finance</v>
    <v>4</v>
    <v>378.9</v>
    <v>139.19999999999999</v>
    <v>2.0299999999999998</v>
    <v>-9.1999999999999993</v>
    <v>-6.1007999999999993E-2</v>
    <v>INR</v>
    <v>Dhani Services Limited, formerly Indiabulls Ventures Limited, is an India-based capital market company that provides securities and derivative broking services. The Company offers products such as equity trading, derivatives trading, commodity trading, currency trading, mutual funds and Initial Public Offering (IPO). The Company’s trading tools include Dhani Stocks App, Dhani Stocks Web and Dhani Stocks PIB. The Dhani Stocks is a broking platform offering subscription-based plans for unlimited trading in equities, futures &amp; options &amp; currency segment. The Company is also engaged in the marketing of non-discretionary wealth management products through its subsidiaries.</v>
    <v>962</v>
    <v>National Stock Exchange of India</v>
    <v>XNSE</v>
    <v>XNSE</v>
    <v>Indiabulls Finance Centre,, Senapati Bapat Marg, Elphinstone Road,, MUMBAI, MAHARASHTRA, 400013 IN</v>
    <v>150.9</v>
    <v>Investment Banking &amp; Investment Services</v>
    <v>Stock</v>
    <v>44585.469953703701</v>
    <v>1260</v>
    <v>140.05000000000001</v>
    <v>83025650000</v>
    <v>DHANI SERVICES LIMITED</v>
    <v>DHANI SERVICES LIMITED</v>
    <v>150</v>
    <v>0</v>
    <v>150.80000000000001</v>
    <v>141.6</v>
    <v>590171800</v>
    <v>DHANI</v>
    <v>DHANI SERVICES LIMITED (XNSE:DHANI)</v>
    <v>1115829</v>
    <v>1995</v>
  </rv>
  <rv s="2">
    <v>1261</v>
  </rv>
  <rv s="0">
    <v>https://www.bing.com/financeapi/forcetrigger?t=ahhjr7&amp;q=XNSE%3aDHANUKA&amp;form=skydnc</v>
    <v>Learn more on Bing</v>
  </rv>
  <rv s="1">
    <v>en-US</v>
    <v>ahhjr7</v>
    <v>268435456</v>
    <v>1</v>
    <v>Powered by Refinitiv</v>
    <v>0</v>
    <v>DHANUKA AGRITECH LIMITED (XNSE:DHANUKA)</v>
    <v>2</v>
    <v>3</v>
    <v>Finance</v>
    <v>4</v>
    <v>1053.9000000000001</v>
    <v>658</v>
    <v>1.1478999999999999</v>
    <v>-20.3</v>
    <v>-2.7259000000000002E-2</v>
    <v>INR</v>
    <v>Dhanuka Agritech Limited is engaged in formulation and marketing of plant protection agro-chemicals, including insecticides, herbicides, fungicides and plant growth regulators. The Company's brand portfolio consists of over 80 products. The Company offers a range of product categories, including Herbicides, such as TARGA SUPER, NABOOD, HOOK, SULTOP, DYNOFOP, CRAZE, WEEDMAR SUPER/WEEDMAR, NOWEED, BARRIER and OZONE; Fungicides, such as Vitavax Power, Vitavax Ultra FF, Kasu-B, Sheathmar, Cursor and Hi-Dice; Insecticides, such as OMITE, CALDAN 4 G, CALDAN 50 SP, DUNET, MARKAR, AAATANK, DHAWA GOLD and AREVA, and Plant Growth Regulators, such as DHANZYME, DHANZYME GOLD, DHANUVIT and WETCIT. The Company offers its crop solutions for various crops, such as soybean, paddy, cotton, sugarcane, potato, chilli, brinjal, onion and garlic, tomato, okra, and cabbage and cauliflower. The Company has a network of approximately 8,800 distributors/dealers and approximately 80,000 retailers across India.</v>
    <v>941</v>
    <v>National Stock Exchange of India</v>
    <v>XNSE</v>
    <v>XNSE</v>
    <v>14th Floor,, Building No. 5A,, Cyber City,, GURGAON, HARYANA, 122002 IN</v>
    <v>754</v>
    <v>Chemicals</v>
    <v>Stock</v>
    <v>44585.469953703701</v>
    <v>1263</v>
    <v>720</v>
    <v>34686880000</v>
    <v>DHANUKA AGRITECH LIMITED</v>
    <v>DHANUKA AGRITECH LIMITED</v>
    <v>754</v>
    <v>17.309999999999999</v>
    <v>744.7</v>
    <v>724.4</v>
    <v>46578320</v>
    <v>DHANUKA</v>
    <v>DHANUKA AGRITECH LIMITED (XNSE:DHANUKA)</v>
    <v>41381</v>
    <v>1985</v>
  </rv>
  <rv s="2">
    <v>1264</v>
  </rv>
  <rv s="0">
    <v>https://www.bing.com/financeapi/forcetrigger?t=ahhju2&amp;q=XNSE%3aDHARSUGAR&amp;form=skydnc</v>
    <v>Learn more on Bing</v>
  </rv>
  <rv s="1">
    <v>en-US</v>
    <v>ahhju2</v>
    <v>268435456</v>
    <v>1</v>
    <v>Powered by Refinitiv</v>
    <v>0</v>
    <v>DHARANI SUGARS AND CHEMICALS LIMITED (XNSE:DHARSUGAR)</v>
    <v>2</v>
    <v>3</v>
    <v>Finance</v>
    <v>4</v>
    <v>35.75</v>
    <v>5.05</v>
    <v>0.81759999999999999</v>
    <v>-0.95</v>
    <v>-4.6116999999999998E-2</v>
    <v>INR</v>
    <v>Dharani Sugars and Chemicals Limited is engaged in the business of manufacturing of white sugar, generation of electricity and production of industrial alcohol. The Company's products/services include Sugar, Distillery and Co generation. The Company's segments include Sugar, Distillery and Power. The Sugar segment includes molasses and other by-products. It is engaged in manufacturing of alcohol, including ethanol. It has over three integrated sugar plants with a total crushing capacity of approximately 10,000 tons of cane per day (TCD) and a multi product distillery of approximately 160 kilo liters per day (KLPD). It has a co-generation power plant of 37 megawatts (MWs). Its operations are spread across locations in Tamil Nadu, including Dharani Nagar in Tirunelveli District at Karaipoondi Village; Polur in Thiruvannamalai District, and Kalayanallur Village, Sankarapuram Taluk in Villupuram District.</v>
    <v>1076</v>
    <v>National Stock Exchange of India</v>
    <v>XNSE</v>
    <v>XNSE</v>
    <v>PGP HOUSE #57, Sterling Road, Nungambakkam, CHENNAI, TAMIL NADU, 600034 IN</v>
    <v>21.4</v>
    <v>Food &amp; Tobacco</v>
    <v>Stock</v>
    <v>44585.469953703701</v>
    <v>1266</v>
    <v>19.600000000000001</v>
    <v>683920000</v>
    <v>DHARANI SUGARS AND CHEMICALS LIMITED</v>
    <v>DHARANI SUGARS AND CHEMICALS LIMITED</v>
    <v>19.850000000000001</v>
    <v>0</v>
    <v>20.6</v>
    <v>19.649999999999999</v>
    <v>33200000</v>
    <v>DHARSUGAR</v>
    <v>DHARANI SUGARS AND CHEMICALS LIMITED (XNSE:DHARSUGAR)</v>
    <v>42201</v>
    <v>1987</v>
  </rv>
  <rv s="2">
    <v>1267</v>
  </rv>
  <rv s="0">
    <v>https://www.bing.com/financeapi/forcetrigger?t=ahhjzr&amp;q=XNSE%3aDHUNINV&amp;form=skydnc</v>
    <v>Learn more on Bing</v>
  </rv>
  <rv s="1">
    <v>en-US</v>
    <v>ahhjzr</v>
    <v>268435456</v>
    <v>1</v>
    <v>Powered by Refinitiv</v>
    <v>0</v>
    <v>DHUNSERI INVESTMENTS LIMITED (XNSE:DHUNINV)</v>
    <v>2</v>
    <v>3</v>
    <v>Finance</v>
    <v>4</v>
    <v>844.8</v>
    <v>226.5</v>
    <v>1.4682999999999999</v>
    <v>-29.65</v>
    <v>-4.2158000000000001E-2</v>
    <v>INR</v>
    <v>Dhunseri Investments Ltd. is an India-based investment holding company. The Company is engaged in investing in shares and securities and renting of property. The Company's segment includes treasury operations and food and beverages. The Company's treasury operation segment is engaged in holding treasury assets. The food and beverages segment operate a bakery in Singapore. The Company's subsidiary includes Dhunseri Ventures Limited, Dhunseri Tea and Industries Limited, Dhunseri Overseas Private Limited.</v>
    <v>4</v>
    <v>National Stock Exchange of India</v>
    <v>XNSE</v>
    <v>XNSE</v>
    <v>Dhunseri House, 4A, Woodburn Park, KOLKATA, WEST BENGAL, 700020 IN</v>
    <v>719.05</v>
    <v>Real Estate Operations</v>
    <v>Stock</v>
    <v>44585.469953703701</v>
    <v>1269</v>
    <v>668.15</v>
    <v>4288146000</v>
    <v>DHUNSERI INVESTMENTS LIMITED</v>
    <v>DHUNSERI INVESTMENTS LIMITED</v>
    <v>675</v>
    <v>2.15</v>
    <v>703.3</v>
    <v>673.65</v>
    <v>6097180</v>
    <v>DHUNINV</v>
    <v>DHUNSERI INVESTMENTS LIMITED (XNSE:DHUNINV)</v>
    <v>3250</v>
    <v>1997</v>
  </rv>
  <rv s="2">
    <v>1270</v>
  </rv>
  <rv s="0">
    <v>https://www.bing.com/financeapi/forcetrigger?t=ahhk3m&amp;q=XNSE%3aDIAMONDYD&amp;form=skydnc</v>
    <v>Learn more on Bing</v>
  </rv>
  <rv s="1">
    <v>en-US</v>
    <v>ahhk3m</v>
    <v>268435456</v>
    <v>1</v>
    <v>Powered by Refinitiv</v>
    <v>0</v>
    <v>PRATAAP SNACKS LIMITED (XNSE:DIAMONDYD)</v>
    <v>2</v>
    <v>3</v>
    <v>Finance</v>
    <v>4</v>
    <v>909</v>
    <v>522.04999999999995</v>
    <v>0.66220000000000001</v>
    <v>-24.15</v>
    <v>-2.7570000000000001E-2</v>
    <v>INR</v>
    <v>Prataap Snacks Limited, formerly Prataap Snacks Private Limited, is engaged in processing, manufacturing and sale of various types of potato-based snacks, extruded snacks, namkeen and ethnic sweets under the brand name, Yellow Diamond. The Company operates in the Snacks Food segment. It offers products in three categories: Extruded Snacks, Potato Chips and Namkeen. Its extruded snacks include processed, reconstituted, shaped, potato or cereal based snacks, which may be flavored or unflavored. It also offers puffed snacks. The Company's portfolio of extruded snacks is divided into shaped extruded snacks, which comprise rings, puffs and pellets (scoops and wheels) and random extruded snacks, which include Chulbule (savory sticks). Its chips product range includes fried, sliced chips/crisps made from potatoes, hummus and lentils. It provides Namkeen in a range of forms and flavors, including mixtures, cornflakes-based Namkeen and rice-based Namkeen.</v>
    <v>907</v>
    <v>National Stock Exchange of India</v>
    <v>XNSE</v>
    <v>XNSE</v>
    <v>Khasra No. 378/1/4, Nemawar Road, Palda, INDORE, MADHYA PRADESH, 452020 IN</v>
    <v>884</v>
    <v>Food &amp; Tobacco</v>
    <v>Stock</v>
    <v>44585.469953703701</v>
    <v>1272</v>
    <v>850</v>
    <v>20543690000</v>
    <v>PRATAAP SNACKS LIMITED</v>
    <v>PRATAAP SNACKS LIMITED</v>
    <v>880</v>
    <v>83.02</v>
    <v>875.95</v>
    <v>851.8</v>
    <v>23453040</v>
    <v>DIAMONDYD</v>
    <v>PRATAAP SNACKS LIMITED (XNSE:DIAMONDYD)</v>
    <v>22556</v>
    <v>2009</v>
  </rv>
  <rv s="2">
    <v>1273</v>
  </rv>
  <rv s="0">
    <v>https://www.bing.com/financeapi/forcetrigger?t=ahhk9c&amp;q=XNSE%3aDICIND&amp;form=skydnc</v>
    <v>Learn more on Bing</v>
  </rv>
  <rv s="1">
    <v>en-US</v>
    <v>ahhk9c</v>
    <v>268435456</v>
    <v>1</v>
    <v>Powered by Refinitiv</v>
    <v>0</v>
    <v>DIC INDIA LIMITED (XNSE:DICIND)</v>
    <v>2</v>
    <v>3</v>
    <v>Finance</v>
    <v>4</v>
    <v>549.9</v>
    <v>369.25</v>
    <v>0.71850000000000003</v>
    <v>-14.15</v>
    <v>-3.5098999999999998E-2</v>
    <v>INR</v>
    <v>DIC India Limited is an India-based company, which is engaged in the manufacturing of printing inks and allied material. The Company is engaged in printing, publishing and packaging industry segment, which serves newspapers, magazines, packaging and printing establishments. Its segments are Printing Ink and Adhesive. Its products and services include printing ink, such as offset inks, gravure inks, flexo inks, can coatings and news inks; lamination adhesives, such as DICDRY LX 811/LX75H; print finish, such as water-based varnish; packaging solutions, such as non-toluene non-ketone inks and cold seal adhesive; chemical solutions, such as synthetic resins and organic pigments, and ancillary services, such as training/consultation and assistance to the printers. It has manufacturing facilities in Noida for liquid inks, news inks color and flexo; Kolkata for liquid inks, news inks, black and offset inks; Bangalore for lamination adhesives, and Ahmedabad for news black.</v>
    <v>496</v>
    <v>National Stock Exchange of India</v>
    <v>XNSE</v>
    <v>XNSE</v>
    <v>Fusion square, Plot No. 5 A &amp; B, 5Th Floor, Sec - 126, distt. Gautam Budh Nagar (U.P.), NOIDA, UTTAR PRADESH, 201303 IN</v>
    <v>405</v>
    <v>Chemicals</v>
    <v>Stock</v>
    <v>44585.469953703701</v>
    <v>1275</v>
    <v>384.4</v>
    <v>3700505000</v>
    <v>DIC INDIA LIMITED</v>
    <v>DIC INDIA LIMITED</v>
    <v>404.8</v>
    <v>25.69</v>
    <v>403.15</v>
    <v>389</v>
    <v>9178980</v>
    <v>DICIND</v>
    <v>DIC INDIA LIMITED (XNSE:DICIND)</v>
    <v>2027</v>
    <v>1947</v>
  </rv>
  <rv s="2">
    <v>1276</v>
  </rv>
  <rv s="0">
    <v>https://www.bing.com/financeapi/forcetrigger?t=ahk2zr&amp;q=XNSE%3aDIGISPICE&amp;form=skydnc</v>
    <v>Learn more on Bing</v>
  </rv>
  <rv s="1">
    <v>en-US</v>
    <v>ahk2zr</v>
    <v>268435456</v>
    <v>1</v>
    <v>Powered by Refinitiv</v>
    <v>0</v>
    <v>DIGISPICE TECHNOLOGIES LIMITED (XNSE:DIGISPICE)</v>
    <v>2</v>
    <v>3</v>
    <v>Finance</v>
    <v>4</v>
    <v>114.7</v>
    <v>28.8</v>
    <v>2.1297000000000001</v>
    <v>-2.2000000000000002</v>
    <v>-4.9051999999999998E-2</v>
    <v>INR</v>
    <v>Digispice Technologies Ltd, formerly Spice Mobility Ltd, is an India-based company that provides digital technology services. The Company provides technology solutions for enterprise digital transformation, digital entertainment, digital financial services and digital government services globally. Its DiGi products and services include DiGi entertainment solutions, DiGi government solutions, DiGi financial solutions and DiGi enterprise solutions. Its digital entertainment solutions and digital media services include Horizon, Mziiki, CNema and My Studio. UNIGOV is its DiGi government solution, which enables citizen-centric services. Its DiGi enterprise solutions include Robotic Process Automation (RPA), pView and cognitive engagement platform. The Company, through its fintech subsidiary Spice Money Limited, is focused on providing digital financial services in India.</v>
    <v>1200</v>
    <v>National Stock Exchange of India</v>
    <v>XNSE</v>
    <v>XNSE</v>
    <v>S Global Knowledge Park, 19A &amp; 19B, Sector 125, NOIDA, UTTAR PRADESH, 201301 IN</v>
    <v>45</v>
    <v>Software &amp; IT Services</v>
    <v>Stock</v>
    <v>44585.469953703701</v>
    <v>1278</v>
    <v>42.65</v>
    <v>10311460000</v>
    <v>DIGISPICE TECHNOLOGIES LIMITED</v>
    <v>DIGISPICE TECHNOLOGIES LIMITED</v>
    <v>45</v>
    <v>0</v>
    <v>44.85</v>
    <v>42.65</v>
    <v>229910000</v>
    <v>DIGISPICE</v>
    <v>DIGISPICE TECHNOLOGIES LIMITED (XNSE:DIGISPICE)</v>
    <v>124929</v>
    <v>1986</v>
  </rv>
  <rv s="2">
    <v>1279</v>
  </rv>
  <rv s="0">
    <v>http://es.wikipedia.org/wiki/Dish_TV</v>
    <v>Wikipedia</v>
  </rv>
  <rv s="6">
    <v>141</v>
    <v>1281</v>
  </rv>
  <rv s="7">
    <v>15</v>
    <v>https://www.bing.com/th?id=AMMS_2ef71c7b95c54e175d0043f38eb24766&amp;qlt=95</v>
    <v>1282</v>
    <v>0</v>
    <v>https://www.bing.com/images/search?form=xlimg&amp;q=dishtv+india</v>
    <v>Image of DISH TV INDIA LIMITED</v>
  </rv>
  <rv s="0">
    <v>https://www.bing.com/financeapi/forcetrigger?t=ahhkf2&amp;q=XNSE%3aDISHTV&amp;form=skydnc</v>
    <v>Learn more on Bing</v>
  </rv>
  <rv s="8">
    <v>en-US</v>
    <v>ahhkf2</v>
    <v>268435456</v>
    <v>1</v>
    <v>Powered by Refinitiv</v>
    <v>11</v>
    <v>DISH TV INDIA LIMITED (XNSE:DISHTV)</v>
    <v>13</v>
    <v>14</v>
    <v>Finance</v>
    <v>4</v>
    <v>23.35</v>
    <v>8.6999999999999993</v>
    <v>1.6825000000000001</v>
    <v>-0.8</v>
    <v>-4.8484999999999993E-2</v>
    <v>INR</v>
    <v>Dish TV India Limited is engaged in the business of direct to home (DTH) and teleport services. The Company's segments include DTH and Teleport Service, and Infra Support Services. It is also engaged in the business of broadcasting of other satellite telecommunications activities. Its products include DishHD+ with Recorder, Dish+, DishFlix and Dish on Wheels. It provides three kinds of set top boxes: DISH HD+ with Recorder, which provides hi-definition signals for picture quality along with the power to pause, record and rewind live television and Digital Set-Top-Box, which allows customers to record programs of their choice. Its services include active services, movie on demand, multilingual services and miniplex. Its active services include Music Active, GAMES ACTIVE and JOBS ACTIVE. Its multilingual services allow customers to watch their programs in various languages, such as Hindi, Kannada, Telugu, Marathi, Gujarati, Bengali and Urdu. It also offers do-it-yourself services.</v>
    <v>388</v>
    <v>National Stock Exchange of India</v>
    <v>XNSE</v>
    <v>XNSE</v>
    <v>Film City - 19,, Sector 16A,, NOIDA, UTTAR PRADESH, 201301 IN</v>
    <v>16.899999999999999</v>
    <v>1283</v>
    <v>Media &amp; Publishing</v>
    <v>Stock</v>
    <v>44585.469953703701</v>
    <v>1284</v>
    <v>15.7</v>
    <v>30380730000</v>
    <v>DISH TV INDIA LIMITED</v>
    <v>DISH TV INDIA LIMITED</v>
    <v>16.899999999999999</v>
    <v>0</v>
    <v>16.5</v>
    <v>15.7</v>
    <v>1841256000</v>
    <v>DISHTV</v>
    <v>DISH TV INDIA LIMITED (XNSE:DISHTV)</v>
    <v>3274148</v>
    <v>1988</v>
  </rv>
  <rv s="2">
    <v>1285</v>
  </rv>
  <rv s="0">
    <v>https://www.bing.com/financeapi/forcetrigger?t=ahhkhw&amp;q=XNSE%3aDIVISLAB&amp;form=skydnc</v>
    <v>Learn more on Bing</v>
  </rv>
  <rv s="1">
    <v>en-US</v>
    <v>ahhkhw</v>
    <v>268435456</v>
    <v>1</v>
    <v>Powered by Refinitiv</v>
    <v>0</v>
    <v>DIVI'S LABORATORIES LIMITED (XNSE:DIVISLAB)</v>
    <v>2</v>
    <v>3</v>
    <v>Finance</v>
    <v>4</v>
    <v>5425.1</v>
    <v>3153.3</v>
    <v>0.28089999999999998</v>
    <v>-122.8</v>
    <v>-2.9382000000000002E-2</v>
    <v>INR</v>
    <v>Divi's Laboratories Limited is engaged in manufacturing and sale of active pharmaceutical ingredients (APIs) and Intermediates. The Company's geographical segments include India (Sales to customers within India) and other countries (Sales to customers outside India). Its products include Generic APIs, Intermediates, Peptide Building Blocks and Carotenoids. It is also involved in developing alternate, non-infringing processes for APIs, for the inventors to manage late life cycle and generic drug manufacturers. The Company develops carotenoids, such as Apocarotenal, Betacarotene, Lycopene, Astaxanthin and Canthaxanthin. It manufactures tert-butoxycarbonyl (BOC), Fluorenylmethyloxycarbonyl (FMOC) and Carboxybenzyl (CBZ) protected amino acids. It manufactures ligands, such as binol and binap. The Company exports its products to European and the American countries. Its manufacturing and research and development facilities are located in the State of Andhra Pradesh and Telangana in India.</v>
    <v>16818</v>
    <v>National Stock Exchange of India</v>
    <v>XNSE</v>
    <v>XNSE</v>
    <v>1-72/23(P)/Divis/303,, Divi Towers, Cyber Hills, Gachibowli,, HYDERABAD, TELANGANA, 500032 IN</v>
    <v>4190</v>
    <v>Pharmaceuticals</v>
    <v>Stock</v>
    <v>44585.469953703701</v>
    <v>1287</v>
    <v>3788.95</v>
    <v>1109499000000</v>
    <v>DIVI'S LABORATORIES LIMITED</v>
    <v>DIVI'S LABORATORIES LIMITED</v>
    <v>4189</v>
    <v>51.94</v>
    <v>4179.3999999999996</v>
    <v>4056.6</v>
    <v>265468600</v>
    <v>DIVISLAB</v>
    <v>DIVI'S LABORATORIES LIMITED (XNSE:DIVISLAB)</v>
    <v>1397434</v>
    <v>1990</v>
  </rv>
  <rv s="2">
    <v>1288</v>
  </rv>
  <rv s="0">
    <v>https://www.bing.com/financeapi/forcetrigger?t=ahhkkr&amp;q=XNSE%3aDIXON&amp;form=skydnc</v>
    <v>Learn more on Bing</v>
  </rv>
  <rv s="1">
    <v>en-US</v>
    <v>ahhkkr</v>
    <v>268435456</v>
    <v>1</v>
    <v>Powered by Refinitiv</v>
    <v>0</v>
    <v>DIXON TECHNOLOGIES (INDIA) LIMITED (XNSE:DIXON)</v>
    <v>2</v>
    <v>3</v>
    <v>Finance</v>
    <v>4</v>
    <v>6243.6</v>
    <v>2683.91</v>
    <v>1.0186999999999999</v>
    <v>-358.7</v>
    <v>-7.2039000000000006E-2</v>
    <v>INR</v>
    <v>Dixon Technologies (India) Limited, formerly Dixon Technologies (India) Private Limited, is an India-based design-focused products and solutions company. The Company is engaged in manufacturing products in the consumer durables, lighting and mobile phones markets in India. Its product portfolio includes consumer electronics; home appliances; lighting products; and mobile phones. It also provides solutions in reverse logistics, which includes repair and refurbishment services of set top boxes, mobile phones and light-emitting diode (LED) television panels. Consumer electronics include LED television. Home appliance include washing machine. Lighting products include LED bulbs and tube lights, down lighters and compact fluorescent lamp (CFL) bulbs. It operates in six manufacturing facilities located in the states of Uttar Pradesh and Uttarakhand, India.</v>
    <v>1934</v>
    <v>National Stock Exchange of India</v>
    <v>XNSE</v>
    <v>XNSE</v>
    <v>B 14 &amp; 15, Noida Phase II, Gautam Buddha Nagar, NOIDA, UTTAR PRADESH, 201305 IN</v>
    <v>4997</v>
    <v>Computers, Phones &amp; Household Electronics</v>
    <v>Stock</v>
    <v>44585.469953703701</v>
    <v>1290</v>
    <v>4588</v>
    <v>295478300000</v>
    <v>DIXON TECHNOLOGIES (INDIA) LIMITED</v>
    <v>DIXON TECHNOLOGIES (INDIA) LIMITED</v>
    <v>4980</v>
    <v>155.79</v>
    <v>4979.25</v>
    <v>4620.55</v>
    <v>59341930</v>
    <v>DIXON</v>
    <v>DIXON TECHNOLOGIES (INDIA) LIMITED (XNSE:DIXON)</v>
    <v>913867</v>
    <v>1993</v>
  </rv>
  <rv s="2">
    <v>1291</v>
  </rv>
  <rv s="0">
    <v>http://en.wikipedia.org/wiki/DLF_(company)</v>
    <v>Wikipedia</v>
  </rv>
  <rv s="6">
    <v>141</v>
    <v>1293</v>
  </rv>
  <rv s="7">
    <v>15</v>
    <v>https://www.bing.com/th?id=AMMS_d44ff3487573e83e9ef57c7ec7e08e74&amp;qlt=95</v>
    <v>1294</v>
    <v>0</v>
    <v>https://www.bing.com/images/search?form=xlimg&amp;q=dlf+limited</v>
    <v>Image of DLF Limited</v>
  </rv>
  <rv s="0">
    <v>https://www.bing.com/financeapi/forcetrigger?t=ahhknm&amp;q=XNSE%3aDLF&amp;form=skydnc</v>
    <v>Learn more on Bing</v>
  </rv>
  <rv s="8">
    <v>en-US</v>
    <v>ahhknm</v>
    <v>268435456</v>
    <v>1</v>
    <v>Powered by Refinitiv</v>
    <v>11</v>
    <v>DLF Limited (XNSE:DLF)</v>
    <v>13</v>
    <v>14</v>
    <v>Finance</v>
    <v>4</v>
    <v>449.7</v>
    <v>231.85</v>
    <v>1.3592</v>
    <v>-23.1</v>
    <v>-5.8465999999999997E-2</v>
    <v>INR</v>
    <v>DLF Limited is an India-based real estate company. The Company is primarily engaged in the business of colonization and real estate development. The Company is primarily engaged in development business focuses on the development and sale of residential real estate, which include plotted developments, houses, villas and apartments of varying sizes and integrated townships, with a focus on the luxury residential developments. The Company’s operations span various aspects of real estate development, from the identification and acquisition of land, to planning, execution, construction and marketing of projects. The Company is also engaged in the business of generation of power, provision of maintenance services, hospitality and recreational activities. The Company is also involved in lease business involving leasing of developed office space, information technology (IT) special economic zone (SEZ) and retail properties.</v>
    <v>1939</v>
    <v>National Stock Exchange of India</v>
    <v>XNSE</v>
    <v>XNSE</v>
    <v>DLF Gateway Tower, R Block,, DLF City Phase III, GURGAON, HARYANA, 122002 IN</v>
    <v>394.6</v>
    <v>1295</v>
    <v>Real Estate Operations</v>
    <v>Stock</v>
    <v>44585.469953703701</v>
    <v>1296</v>
    <v>365.55</v>
    <v>977995600000</v>
    <v>DLF Limited</v>
    <v>DLF Limited</v>
    <v>394</v>
    <v>59.49</v>
    <v>395.1</v>
    <v>372</v>
    <v>2475312000</v>
    <v>DLF</v>
    <v>DLF Limited (XNSE:DLF)</v>
    <v>7007990</v>
    <v>1963</v>
  </rv>
  <rv s="2">
    <v>1297</v>
  </rv>
  <rv s="0">
    <v>http://en.wikipedia.org/wiki/D-Link</v>
    <v>Wikipedia</v>
  </rv>
  <rv s="6">
    <v>141</v>
    <v>1299</v>
  </rv>
  <rv s="7">
    <v>15</v>
    <v>https://www.bing.com/th?id=AMMS_686d625cddf12a9a04112dc8c9ea6b3b&amp;qlt=95</v>
    <v>1300</v>
    <v>0</v>
    <v>https://www.bing.com/images/search?form=xlimg&amp;q=d-link</v>
    <v>Image of D-LINK (INDIA) LIMITED.</v>
  </rv>
  <rv s="0">
    <v>https://www.bing.com/financeapi/forcetrigger?t=ahhkqh&amp;q=XNSE%3aDLINKINDIA&amp;form=skydnc</v>
    <v>Learn more on Bing</v>
  </rv>
  <rv s="8">
    <v>en-US</v>
    <v>ahhkqh</v>
    <v>268435456</v>
    <v>1</v>
    <v>Powered by Refinitiv</v>
    <v>11</v>
    <v>D-LINK (INDIA) LIMITED. (XNSE:DLINKINDIA)</v>
    <v>13</v>
    <v>14</v>
    <v>Finance</v>
    <v>4</v>
    <v>194.7</v>
    <v>97.65</v>
    <v>1.3743000000000001</v>
    <v>-13</v>
    <v>-7.6718999999999996E-2</v>
    <v>INR</v>
    <v>D-Link (India) Ltd. is an India-based networking company. The Company is engaged in the marketing and distribution of networking products in India and the South Asian Association for Regional Cooperation (SAARC) region. The Company is a subsidiary of D-Link Corporation. It offers products that extend across various areas of network infrastructure, including switching, security, wireless, Internet protocol (IP) surveillance, storage and structured cabling. It offers a range of wireless alternating current (AC) routers, cameras and wireless adapters. Its offerings also include edge routers, cloud managed switchers, smart managed switches, wireless controllers and virtual private network routers.</v>
    <v>284</v>
    <v>National Stock Exchange of India</v>
    <v>XNSE</v>
    <v>XNSE</v>
    <v>Kalpataru Square 2Nd Floor Unit 24, Kondivita Lane Off Andheri Kurla Road, MUMBAI, MAHARASHTRA, 400059 IN</v>
    <v>170.9</v>
    <v>1301</v>
    <v>Communications &amp; Networking</v>
    <v>Stock</v>
    <v>44585.469953703701</v>
    <v>1302</v>
    <v>136.05000000000001</v>
    <v>6016297000</v>
    <v>D-LINK (INDIA) LIMITED.</v>
    <v>D-LINK (INDIA) LIMITED.</v>
    <v>170</v>
    <v>14.74</v>
    <v>169.45</v>
    <v>156.44999999999999</v>
    <v>35504850</v>
    <v>DLINKINDIA</v>
    <v>D-LINK (INDIA) LIMITED. (XNSE:DLINKINDIA)</v>
    <v>887920</v>
    <v>2008</v>
  </rv>
  <rv s="2">
    <v>1303</v>
  </rv>
  <rv s="0">
    <v>https://www.bing.com/financeapi/forcetrigger?t=ahhktc&amp;q=XNSE%3aDMART&amp;form=skydnc</v>
    <v>Learn more on Bing</v>
  </rv>
  <rv s="1">
    <v>en-US</v>
    <v>ahhktc</v>
    <v>268435456</v>
    <v>1</v>
    <v>Powered by Refinitiv</v>
    <v>0</v>
    <v>AVENUE SUPERMARTS LIMITED (XNSE:DMART)</v>
    <v>2</v>
    <v>3</v>
    <v>Finance</v>
    <v>4</v>
    <v>5900</v>
    <v>2610</v>
    <v>0.41760000000000003</v>
    <v>-264.5</v>
    <v>-6.1513999999999999E-2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246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4316.8999999999996</v>
    <v>Food &amp; Drug Retailing</v>
    <v>Stock</v>
    <v>44585.469953703701</v>
    <v>1305</v>
    <v>3978</v>
    <v>2785345000000</v>
    <v>AVENUE SUPERMARTS LIMITED</v>
    <v>AVENUE SUPERMARTS LIMITED</v>
    <v>4300</v>
    <v>188.2</v>
    <v>4299.8</v>
    <v>4035.3</v>
    <v>647784700</v>
    <v>DMART</v>
    <v>AVENUE SUPERMARTS LIMITED (XNSE:DMART)</v>
    <v>1126974</v>
    <v>2000</v>
  </rv>
  <rv s="2">
    <v>1306</v>
  </rv>
  <rv s="0">
    <v>https://www.bing.com/financeapi/forcetrigger?t=bra7r7&amp;q=XNSE%3aDOLATALGO&amp;form=skydnc</v>
    <v>Learn more on Bing</v>
  </rv>
  <rv s="5">
    <v>en-US</v>
    <v>bra7r7</v>
    <v>268435456</v>
    <v>1</v>
    <v>Powered by Refinitiv</v>
    <v>9</v>
    <v>DOLAT ALGOTECH LIMITED (XNSE:DOLATALGO)</v>
    <v>2</v>
    <v>10</v>
    <v>Finance</v>
    <v>4</v>
    <v>127.9</v>
    <v>51.35</v>
    <v>-2.5499999999999998</v>
    <v>-3.0649000000000003E-2</v>
    <v>INR</v>
    <v>Dolat Algotech Limited, formerly Dolat Investments Limited, is an India-based company. The Company is engaged in trading securities, commodities and derivatives trading and investment in stocks and commodities and derivatives. The Company's principal business includes other financial intermediation. The Company's trading and investment activities are carried out primarily in India.</v>
    <v>26</v>
    <v>National Stock Exchange of India</v>
    <v>XNSE</v>
    <v>XNSE</v>
    <v>301-3 08, Bhagwati House, Plot A/1 9, Veera Desai Road, Andheri (West),, MUMBAI, MAHARASHTRA, 400058 IN</v>
    <v>83.15</v>
    <v>Investment Banking &amp; Investment Services</v>
    <v>Stock</v>
    <v>44585.469953703701</v>
    <v>1308</v>
    <v>80</v>
    <v>14643200000</v>
    <v>DOLAT ALGOTECH LIMITED</v>
    <v>DOLAT ALGOTECH LIMITED</v>
    <v>83</v>
    <v>8.16</v>
    <v>83.2</v>
    <v>80.650000000000006</v>
    <v>176000000</v>
    <v>DOLATALGO</v>
    <v>DOLAT ALGOTECH LIMITED (XNSE:DOLATALGO)</v>
    <v>154549</v>
    <v>1983</v>
  </rv>
  <rv s="2">
    <v>1309</v>
  </rv>
  <rv s="0">
    <v>https://www.bing.com/financeapi/forcetrigger?t=ahhkw7&amp;q=XNSE%3aDOLLAR&amp;form=skydnc</v>
    <v>Learn more on Bing</v>
  </rv>
  <rv s="1">
    <v>en-US</v>
    <v>ahhkw7</v>
    <v>268435456</v>
    <v>1</v>
    <v>Powered by Refinitiv</v>
    <v>0</v>
    <v>DOLLAR INDUSTRIES LIMITED (XNSE:DOLLAR)</v>
    <v>2</v>
    <v>3</v>
    <v>Finance</v>
    <v>4</v>
    <v>665</v>
    <v>206</v>
    <v>1.4269000000000001</v>
    <v>-15.35</v>
    <v>-2.4533999999999997E-2</v>
    <v>INR</v>
    <v>Dollar Industries Limited is an India-based innerwear manufacturer. The Company is engaged in the business of manufacturing &amp; sale of hosiery goods. Its brands include Bigboss, Force, Club, Missy Champion, Wintercare, Ultra Thermals, Footprints and Myme. Its products under Bigoss brand include Bigboss vest, Bigboss sports vest, Bigboss trunks and Bigboss brief. Its Club range of products includes Club premium vests, Club premium briefs and Club premium trunks. Its Myme products include Myme vest. Its Force range of products includes Classic Vest, Force Brief, Force Boxer, Force Sports Vest, Force Bermuda, Force Track Pants and Force T-Shirt, Basic Denim Super Soft, Basic Denim Chino, Basic Denim Stretch, Denim Chino Stretch, Corduroy Strech and Cotton Trouser. Its Missy brand products include Missy Panty, Missy Camisole, Missy Leggings, Missy Outerwear and Missy Slacks. The Company’s Footprints products include sports sock, rich cotton socks, ankle socks and executive socks.</v>
    <v>1515</v>
    <v>National Stock Exchange of India</v>
    <v>XNSE</v>
    <v>XNSE</v>
    <v>OM TOWER 15th FLOOR, 32, J.L.NEHRU ROAD, KOLKATA, WEST BENGAL, 700071 IN</v>
    <v>643.75</v>
    <v>Textiles &amp; Apparel</v>
    <v>Stock</v>
    <v>44585.469953703701</v>
    <v>1311</v>
    <v>607.20000000000005</v>
    <v>35484440000</v>
    <v>DOLLAR INDUSTRIES LIMITED</v>
    <v>DOLLAR INDUSTRIES LIMITED</v>
    <v>621.04999999999995</v>
    <v>31.28</v>
    <v>625.65</v>
    <v>610.29999999999995</v>
    <v>56716120</v>
    <v>DOLLAR</v>
    <v>DOLLAR INDUSTRIES LIMITED (XNSE:DOLLAR)</v>
    <v>152554</v>
    <v>1993</v>
  </rv>
  <rv s="2">
    <v>1312</v>
  </rv>
  <rv s="0">
    <v>https://www.bing.com/financeapi/forcetrigger?t=ahhl2w&amp;q=XNSE%3aDONEAR&amp;form=skydnc</v>
    <v>Learn more on Bing</v>
  </rv>
  <rv s="3">
    <v>en-US</v>
    <v>ahhl2w</v>
    <v>268435456</v>
    <v>1</v>
    <v>Powered by Refinitiv</v>
    <v>5</v>
    <v>DONEAR INDUSTRIES LIMITED (XNSE:DONEAR)</v>
    <v>2</v>
    <v>6</v>
    <v>Finance</v>
    <v>4</v>
    <v>76.7</v>
    <v>27.3</v>
    <v>1.4176</v>
    <v>-3.75</v>
    <v>-4.9932999999999998E-2</v>
    <v>INR</v>
    <v>Donear Industries Limited manufactures Cotton Fabrics and Polyester Viscose Fabrics. The Company's segments include manufacturing and dealing in textiles, and rental property. It offers Suitings, Trouser and Shirting Fabrics. It distributes its products over the counter (OTC) of retail outlets across India. The Company manufactures fabrics under brand name Donear and also trades in garments under the brand name of Dcot. The Suiting, Trouser and Shirting Fabrics produced by the Company are provided to garment makers and wholesalers to over 37 countries that are located in regions, including South East Asia, South America, North America and Europe. The fabrics that are exported by the Company have end uses, such as suits, trousers, shirts, jacketing and skirts. The various blends of fabrics, which are exported include Polyester/Viscose, Polyester/Wool, Poly/Visc/Cotton, Poly/Visc/Lycra and Linen Cotton. The Company has manufacturing facilities located at Silvassa and Surat.</v>
    <v>National Stock Exchange of India</v>
    <v>XNSE</v>
    <v>XNSE</v>
    <v>Donear House, 8th floor, Plot No. A/50, Road No. 1, MIDC, MUMBAI, MAHARASHTRA, 400093 IN</v>
    <v>76.599999999999994</v>
    <v>Textiles &amp; Apparel</v>
    <v>Stock</v>
    <v>44585.469953703701</v>
    <v>1314</v>
    <v>71.349999999999994</v>
    <v>3905200000</v>
    <v>DONEAR INDUSTRIES LIMITED</v>
    <v>DONEAR INDUSTRIES LIMITED</v>
    <v>76</v>
    <v>125.06</v>
    <v>75.099999999999994</v>
    <v>71.349999999999994</v>
    <v>52000000</v>
    <v>DONEAR</v>
    <v>DONEAR INDUSTRIES LIMITED (XNSE:DONEAR)</v>
    <v>120654</v>
    <v>1987</v>
  </rv>
  <rv s="2">
    <v>1315</v>
  </rv>
  <rv s="0">
    <v>https://www.bing.com/financeapi/forcetrigger?t=ahhl5r&amp;q=XNSE%3aDPABHUSHAN&amp;form=skydnc</v>
    <v>Learn more on Bing</v>
  </rv>
  <rv s="3">
    <v>en-US</v>
    <v>ahhl5r</v>
    <v>268435456</v>
    <v>1</v>
    <v>Powered by Refinitiv</v>
    <v>5</v>
    <v>D. P. ABHUSHAN LIMITED (XNSE:DPABHUSHAN)</v>
    <v>2</v>
    <v>6</v>
    <v>Finance</v>
    <v>4</v>
    <v>477.8</v>
    <v>92</v>
    <v>0.1497</v>
    <v>-33.75</v>
    <v>-8.5013000000000005E-2</v>
    <v>INR</v>
    <v>D P Abhushan Limited is an India-based company engaged in the retail of jewelry and ornaments. The Company operates through two segments: retail trading of Jewellery and Ornaments segment and the wind mill segment. It is engaged in retail of various jewelry and ornaments made out of gold, diamonds and platinum studded with precious and semi-precious stones. The Company’s portfolio includes rings, earrings, armlet, pendants, gajrahs, nose rings, bracelets, chains, necklaces, bangles and other wedding jewelry. It also offers accessories, such as brooch, belts, eye frames, pens, watches, buttons, cuff links and tie pins having work of gold, diamond or other precious and semi precious stones. Its portfolio consists of jewelry collections such as bridal, rajasthani, junagadhi, calcutti, polka, fine pearl and other antique jewelry items. The Company’s windmill segment is engaged in the operation and maintenance of the wind power plant.</v>
    <v>National Stock Exchange of India</v>
    <v>XNSE</v>
    <v>XNSE</v>
    <v>19, Chandani Chowk, INDORE, MADHYA PRADESH, 457001 IN</v>
    <v>404.95</v>
    <v>Specialty Retailers</v>
    <v>Stock</v>
    <v>44585.469953703701</v>
    <v>1317</v>
    <v>345.3</v>
    <v>8835176000</v>
    <v>D. P. ABHUSHAN LIMITED</v>
    <v>D. P. ABHUSHAN LIMITED</v>
    <v>404.45</v>
    <v>180.94</v>
    <v>397</v>
    <v>363.25</v>
    <v>22254850</v>
    <v>DPABHUSHAN</v>
    <v>D. P. ABHUSHAN LIMITED (XNSE:DPABHUSHAN)</v>
    <v>33630</v>
    <v>2017</v>
  </rv>
  <rv s="2">
    <v>1318</v>
  </rv>
  <rv s="0">
    <v>https://www.bing.com/financeapi/forcetrigger?t=ahhlbh&amp;q=XNSE%3aDPSCLTD&amp;form=skydnc</v>
    <v>Learn more on Bing</v>
  </rv>
  <rv s="1">
    <v>en-US</v>
    <v>ahhlbh</v>
    <v>268435456</v>
    <v>1</v>
    <v>Powered by Refinitiv</v>
    <v>0</v>
    <v>INDIA POWER CORPORATION LIMITED (XNSE:DPSCLTD)</v>
    <v>2</v>
    <v>3</v>
    <v>Finance</v>
    <v>4</v>
    <v>31.15</v>
    <v>11.55</v>
    <v>0.61970000000000003</v>
    <v>-0.2</v>
    <v>-1.2383999999999999E-2</v>
    <v>INR</v>
    <v>India Power Corporation Limited is engaged in the electricity generation and distribution. The Company operates through the segment of generation and distribution of power in India. It operates a portfolio of renewable and conventional modes of power generation, transmission, distribution and power trading. It holds a distribution license across an area of over 620 square kilometers in the Asansol-Raniganj coal belt of West Bengal, as well as another distribution franchisee in Gaya, Bodh Gaya and Manpur covering over 1,630 square kilometers. It also operates approximately 95.2 megawatts of wind assets in Rajasthan, Gujarat and Karnataka, a 12-megawatt coal fired thermal power station at Dishergarh in Asansol, West Bengal. It has also developed a two-megawatt grid connected solar power plant along with West Bengal Green Energy Development Corporation Limited in Asansol. The Company's subsidiaries include India Power Corporation (Bodhgaya) Limited (IPCBL) and IPCL Pte Limited.</v>
    <v>449</v>
    <v>National Stock Exchange of India</v>
    <v>XNSE</v>
    <v>XNSE</v>
    <v>Plot No. X-1-2 &amp; 3 Block EP, Sector-V, Salt Lake City, KOLKATA, WEST BENGAL, 700091 IN</v>
    <v>16.5</v>
    <v>Electrical Utilities &amp; IPPs</v>
    <v>Stock</v>
    <v>44585.469953703701</v>
    <v>1320</v>
    <v>15.4</v>
    <v>15726710000</v>
    <v>INDIA POWER CORPORATION LIMITED</v>
    <v>INDIA POWER CORPORATION LIMITED</v>
    <v>16.3</v>
    <v>62.67</v>
    <v>16.149999999999999</v>
    <v>15.95</v>
    <v>973790000</v>
    <v>DPSCLTD</v>
    <v>INDIA POWER CORPORATION LIMITED (XNSE:DPSCLTD)</v>
    <v>512600</v>
    <v>1919</v>
  </rv>
  <rv s="2">
    <v>1321</v>
  </rv>
  <rv s="0">
    <v>https://www.bing.com/financeapi/forcetrigger?t=ahhlec&amp;q=XNSE%3aDPWIRES&amp;form=skydnc</v>
    <v>Learn more on Bing</v>
  </rv>
  <rv s="3">
    <v>en-US</v>
    <v>ahhlec</v>
    <v>268435456</v>
    <v>1</v>
    <v>Powered by Refinitiv</v>
    <v>5</v>
    <v>D P WIRES LIMITED (XNSE:DPWIRES)</v>
    <v>2</v>
    <v>6</v>
    <v>Finance</v>
    <v>4</v>
    <v>337.35</v>
    <v>101.3</v>
    <v>0.7581</v>
    <v>-6.1</v>
    <v>-1.8929000000000001E-2</v>
    <v>INR</v>
    <v>D P Wires Limited is an India-based company. The Company is engaged in manufacturing and supply of Steel wires, plastic pipes and plastic films. The Company also engaged in power generation through 2 wind farms of 0.80 MW each in village Okha-Madhi and Jodhpur in District Jamnagar. The Company’s products include Wire &amp; Allied Materials and Plastic &amp; Allied Materials. The Company’s Plastic Products used in Lining of canals, landfills, highway &amp; road constructions, ponds, tanks, water reservoirs, mining, and solution ponds and for corrosion resistant on steel tanks. Its Wire Products find application in construction, bridges, oil and gas, automobile springs, sleepers of railway track, national highways and state electricity board.</v>
    <v>National Stock Exchange of India</v>
    <v>XNSE</v>
    <v>XNSE</v>
    <v>16-18A, Industrial Estate,, RATLAM, MADHYA PRADESH, 457001 IN</v>
    <v>331</v>
    <v>Metals &amp; Mining</v>
    <v>Stock</v>
    <v>44585.469953703701</v>
    <v>1323</v>
    <v>307.10000000000002</v>
    <v>4372288000</v>
    <v>D P WIRES LIMITED</v>
    <v>D P WIRES LIMITED</v>
    <v>316</v>
    <v>18.16</v>
    <v>322.25</v>
    <v>316.14999999999998</v>
    <v>13568000</v>
    <v>DPWIRES</v>
    <v>D P WIRES LIMITED (XNSE:DPWIRES)</v>
    <v>41538</v>
    <v>1998</v>
  </rv>
  <rv s="2">
    <v>1324</v>
  </rv>
  <rv s="0">
    <v>https://www.bing.com/financeapi/forcetrigger?t=ahhlk2&amp;q=XNSE%3aDREDGECORP&amp;form=skydnc</v>
    <v>Learn more on Bing</v>
  </rv>
  <rv s="1">
    <v>en-US</v>
    <v>ahhlk2</v>
    <v>268435456</v>
    <v>1</v>
    <v>Powered by Refinitiv</v>
    <v>0</v>
    <v>DREDGING CORPORATION OF INDIA LIMITED (XNSE:DREDGECORP)</v>
    <v>2</v>
    <v>3</v>
    <v>Finance</v>
    <v>4</v>
    <v>476</v>
    <v>278</v>
    <v>2.1259000000000001</v>
    <v>-9.8000000000000007</v>
    <v>-3.0266000000000001E-2</v>
    <v>INR</v>
    <v>Dredging Corporation of India Limited is engaged in dredging. The Company is engaged in maintenance dredging, capital dredging, beach nourishment, land reclamation, shallow water dredging, project management consultancy and marine construction. It owns a fleet consisting of approximately three Cutter Suction Dredgers and over 10 Trailer Suction Dredgers. Its Cutter suction Dredgers and Trailer Suction Hopper Dredgers, such as Dredge-XII, Dredge-XIV, Dredge-XVI, Dredge-XVII, Dredge-XIX, Dredge-XX and Dredge-XXI, are capable of reclamation purposes. Its Dredge-XII and Dredge-XIV are capable of shore pumping up to 2,400 meters (m), and Dredge-XVI, Dredge-XVII, Dredge-XIX, Dredge-XX and Dredge-XXI are capable of shore pumping up to 2,500 m and rain bowing facility. Its projects include maintenance dredging of Naval Channel at Ernakulam; capital dredging to deepen the CICTPS, CB 1 and 2 berths and its approaches at Kamarar Port, and dredging in the Vanakbara Creek - Daman Diu.</v>
    <v>673</v>
    <v>National Stock Exchange of India</v>
    <v>XNSE</v>
    <v>XNSE</v>
    <v>Dredge House,, HB Colony Main Road,Seethammadhara, VISHAKHAPATNAM, ANDHRA PRADESH, 530022 IN</v>
    <v>325.45</v>
    <v>Transport Infrastructure</v>
    <v>Stock</v>
    <v>44585.469953703701</v>
    <v>1326</v>
    <v>307.95</v>
    <v>9066400000</v>
    <v>DREDGING CORPORATION OF INDIA LIMITED</v>
    <v>DREDGING CORPORATION OF INDIA LIMITED</v>
    <v>323.8</v>
    <v>0</v>
    <v>323.8</v>
    <v>314</v>
    <v>28000000</v>
    <v>DREDGECORP</v>
    <v>DREDGING CORPORATION OF INDIA LIMITED (XNSE:DREDGECORP)</v>
    <v>75093</v>
    <v>1976</v>
  </rv>
  <rv s="2">
    <v>1327</v>
  </rv>
  <rv s="0">
    <v>https://www.bing.com/financeapi/forcetrigger?t=ahhlpr&amp;q=XNSE%3aDRREDDY&amp;form=skydnc</v>
    <v>Learn more on Bing</v>
  </rv>
  <rv s="1">
    <v>en-US</v>
    <v>ahhlpr</v>
    <v>268435456</v>
    <v>1</v>
    <v>Powered by Refinitiv</v>
    <v>0</v>
    <v>DR.REDDY'S LABORATORIES LTD (XNSE:DRREDDY)</v>
    <v>2</v>
    <v>3</v>
    <v>Finance</v>
    <v>4</v>
    <v>5614.6</v>
    <v>4135</v>
    <v>0.15920000000000001</v>
    <v>-131.80000000000001</v>
    <v>-2.9314E-2</v>
    <v>INR</v>
    <v>Dr. Reddy's Laboratories Limited is a pharmaceutical company that is engaged in providing medicines. The Company operates in three segments: Global Generics, Pharmaceutical Services and Active Ingredients (PSAI), and Proprietary Products. The Global Generics segment includes manufacturing and marketing prescription and over-the-counter finished pharmaceutical products ready for consumption by the patient, marketed under a brand name (branded formulations) or as generic finished dosages with therapeutic equivalence to branded formulations (generics). PSAI segment includes the Company's business of manufacturing and marketing active pharmaceutical ingredients and intermediates (API) or bulk drugs. Proprietary Products segment focuses on the research, development and manufacture of differentiated formulations and new chemical entities. These products fall within the dermatology and neurology therapeutic areas, and are marketed and sold through its subsidiary, Promius Pharma, LLC.</v>
    <v>22739</v>
    <v>National Stock Exchange of India</v>
    <v>XNSE</v>
    <v>XNSE</v>
    <v>8-2-337,, Road No.3 Banjara Hills, HYDERABAD, TELANGANA, 500034 IN</v>
    <v>4489.8</v>
    <v>Pharmaceuticals</v>
    <v>Stock</v>
    <v>44585.469953703701</v>
    <v>1329</v>
    <v>4311</v>
    <v>746051200000</v>
    <v>DR.REDDY'S LABORATORIES LTD</v>
    <v>DR.REDDY'S LABORATORIES LTD</v>
    <v>4486.1000000000004</v>
    <v>38.020000000000003</v>
    <v>4496.1499999999996</v>
    <v>4364.3500000000004</v>
    <v>165931100</v>
    <v>DRREDDY</v>
    <v>DR.REDDY'S LABORATORIES LTD (XNSE:DRREDDY)</v>
    <v>556498</v>
    <v>1984</v>
  </rv>
  <rv s="2">
    <v>1330</v>
  </rv>
  <rv s="0">
    <v>https://www.bing.com/financeapi/forcetrigger?t=ahhlvh&amp;q=XNSE%3aDSSL&amp;form=skydnc</v>
    <v>Learn more on Bing</v>
  </rv>
  <rv s="3">
    <v>en-US</v>
    <v>ahhlvh</v>
    <v>268435456</v>
    <v>1</v>
    <v>Powered by Refinitiv</v>
    <v>5</v>
    <v>DYNACONS SYSTEMS AND SOLUTIONS LIMITED (XNSE:DSSL)</v>
    <v>2</v>
    <v>6</v>
    <v>Finance</v>
    <v>4</v>
    <v>224.3</v>
    <v>52.9</v>
    <v>1.6056999999999999</v>
    <v>-19.600000000000001</v>
    <v>-9.9491999999999997E-2</v>
    <v>INR</v>
    <v>Dynacons Systems &amp; Solutions Limited is an India-based information technology (IT) company, which provides end-to-end technology and technology related services. The Company's offerings include a range of enterprise IT and office automation services, such as infrastructure managed services, breakfix services, managed print services, cloud computing, system integration services, and applications development and maintenance. The Company undertakes various activities related to IT infrastructure, including infrastructure design and consulting services, turnkey systems integration of large network and data center infrastructures, including supply of associated equipment and software, and onsite and remote facilities management of multi-location infrastructure of domestic clients. Its system integration offerings include project management, contact center infrastructure and network integration. Its infrastructure management services include enterprise security and end user computing.</v>
    <v>National Stock Exchange of India</v>
    <v>XNSE</v>
    <v>XNSE</v>
    <v>78, Ratna Jyot Industrial Estate, Irla Lane,Vile Parle (W), MUMBAI, MAHARASHTRA, 400056 IN</v>
    <v>200</v>
    <v>Software &amp; IT Services</v>
    <v>Stock</v>
    <v>44585.469953703701</v>
    <v>1332</v>
    <v>171.2</v>
    <v>2221782000</v>
    <v>DYNACONS SYSTEMS AND SOLUTIONS LIMITED</v>
    <v>DYNACONS SYSTEMS AND SOLUTIONS LIMITED</v>
    <v>200</v>
    <v>15.44</v>
    <v>197</v>
    <v>177.4</v>
    <v>11278080</v>
    <v>DSSL</v>
    <v>DYNACONS SYSTEMS AND SOLUTIONS LIMITED (XNSE:DSSL)</v>
    <v>84817</v>
    <v>1995</v>
  </rv>
  <rv s="2">
    <v>1333</v>
  </rv>
  <rv s="0">
    <v>https://www.bing.com/financeapi/forcetrigger?t=ahhlyc&amp;q=XNSE%3aDTIL&amp;form=skydnc</v>
    <v>Learn more on Bing</v>
  </rv>
  <rv s="1">
    <v>en-US</v>
    <v>ahhlyc</v>
    <v>268435456</v>
    <v>1</v>
    <v>Powered by Refinitiv</v>
    <v>0</v>
    <v>DHUNSERI TEA &amp; INDUSTRIES LIMITED (XNSE:DTIL)</v>
    <v>2</v>
    <v>3</v>
    <v>Finance</v>
    <v>4</v>
    <v>399.97</v>
    <v>158.69999999999999</v>
    <v>1.0474000000000001</v>
    <v>-14.65</v>
    <v>-4.7851999999999999E-2</v>
    <v>INR</v>
    <v>Dhunseri Tea &amp; Industries Limited is a holding company. The Company's principal business activities include growing of tea, manufacture of tea, and tea processing and blending. The Company's segments include India and Malawi. The Company is engaged in the integrated process of harvesting and sale of loose and packet tea, and operates in the domestic market. It is also engaged in the cultivation and sale of macadamia nuts grown on the Malawian estates. It has an aggregate production capacity of approximately 21 million kilograms across over 12 tea estates spread over approximately two countries. Its Assam tea estates comprise six in upper Assam (South bank) and four in lower Assam (North bank) with a total production capacity of 11 million kilograms. The Company has two estates in Malawi, located in the hills of Makandi and Kawalazi with a cumulative production capacity of 10 million kilograms of tea. The Company has three packaged tea brands: Lal Ghora, Kala Ghora and Bahipookri.</v>
    <v>4401</v>
    <v>National Stock Exchange of India</v>
    <v>XNSE</v>
    <v>XNSE</v>
    <v>4A, Woodburn Park, Kolkata - 700 020 (West Bengal), KOLKATA, WEST BENGAL, 700020 IN</v>
    <v>312.95</v>
    <v>Food &amp; Tobacco</v>
    <v>Stock</v>
    <v>44585.469953703701</v>
    <v>1335</v>
    <v>285.7</v>
    <v>3216849000</v>
    <v>DHUNSERI TEA &amp; INDUSTRIES LIMITED</v>
    <v>DHUNSERI TEA &amp; INDUSTRIES LIMITED</v>
    <v>312.95</v>
    <v>5.33</v>
    <v>306.14999999999998</v>
    <v>291.5</v>
    <v>10507430</v>
    <v>DTIL</v>
    <v>DHUNSERI TEA &amp; INDUSTRIES LIMITED (XNSE:DTIL)</v>
    <v>24786</v>
    <v>1997</v>
  </rv>
  <rv s="2">
    <v>1336</v>
  </rv>
  <rv s="0">
    <v>https://www.bing.com/financeapi/forcetrigger?t=ahhm27&amp;q=XNSE%3aDUCON&amp;form=skydnc</v>
    <v>Learn more on Bing</v>
  </rv>
  <rv s="1">
    <v>en-US</v>
    <v>ahhm27</v>
    <v>268435456</v>
    <v>1</v>
    <v>Powered by Refinitiv</v>
    <v>0</v>
    <v>DUCON INFRATECHNOLOGIES LIMITED (XNSE:DUCON)</v>
    <v>2</v>
    <v>3</v>
    <v>Finance</v>
    <v>4</v>
    <v>31.3</v>
    <v>5.4</v>
    <v>1.5908</v>
    <v>-1.1499999999999999</v>
    <v>-4.4401999999999997E-2</v>
    <v>INR</v>
    <v>Ducon Infratechnologies Limited, formerly Dynacons Technologies Limited, is an India-based information technology company. The Company is engaged in providing a range of products to customers. The Company is engaged in providing computer systems and information technology Products. The Company operates in the Information Technology Products segment. The Company provides its services through service platforms in various categories, such as distribution, marketing and brand activities, and procurement and sourcing. The Company offers its products in various categories, such as servers, storages, networking, security and surveillance, and energy management systems. Dynacons Technologies Ltd.</v>
    <v>45</v>
    <v>National Stock Exchange of India</v>
    <v>XNSE</v>
    <v>XNSE</v>
    <v>Ducon House, Plot No. A/4,, Road No. 1, MIDC,, Wagle Industrial Estate, THANE, MAHARASHTRA, 400604 IN</v>
    <v>27.15</v>
    <v>Software &amp; IT Services</v>
    <v>Stock</v>
    <v>44585.469953703701</v>
    <v>1338</v>
    <v>24.65</v>
    <v>5326985000</v>
    <v>DUCON INFRATECHNOLOGIES LIMITED</v>
    <v>DUCON INFRATECHNOLOGIES LIMITED</v>
    <v>27.15</v>
    <v>303.63</v>
    <v>25.9</v>
    <v>24.75</v>
    <v>205675100</v>
    <v>DUCON</v>
    <v>DUCON INFRATECHNOLOGIES LIMITED (XNSE:DUCON)</v>
    <v>419192</v>
    <v>2009</v>
  </rv>
  <rv s="2">
    <v>1339</v>
  </rv>
  <rv s="0">
    <v>https://www.bing.com/financeapi/forcetrigger?t=ahhl8m&amp;q=XNSE%3aDVL&amp;form=skydnc</v>
    <v>Learn more on Bing</v>
  </rv>
  <rv s="1">
    <v>en-US</v>
    <v>ahhl8m</v>
    <v>268435456</v>
    <v>1</v>
    <v>Powered by Refinitiv</v>
    <v>0</v>
    <v>DHUNSERI VENTURES LIMITED (XNSE:DVL)</v>
    <v>2</v>
    <v>3</v>
    <v>Finance</v>
    <v>4</v>
    <v>350</v>
    <v>66.25</v>
    <v>1.4731000000000001</v>
    <v>-21.05</v>
    <v>-7.3937000000000003E-2</v>
    <v>INR</v>
    <v>Dhunseri Ventures Ltd, formerly Dhunseri Petrochem Limited, is a holding company. The Company is a manufacturer of polyethylene terephthalate (PET) resin in India. The Company's segments are India and Egypt. Its product portfolio consists of various grades of PET resin (bottle), including hot fill and film grades that find application in various downstream sectors, such as packaged drinks, alcoholic beverages, edible oils, pharmaceuticals, dairy products and biaxially-oriented polyethylene terephthalate (BOPET), among others. Its polymer is used in the manufacture of packaging medium, such as PET bottles, jars and films. It markets PET resin under the ASPET brand. The Company's PET resin plants are located in West Bengal. It has marketing presence in approximately 40 countries across Asia, Africa, Europe, North America and South America. Its subsidiaries include Egyptian Indian Polyester Company S.A.E., Dhunseri Infrastructure Limited and Dhunseri Petglobal Limited.</v>
    <v>20</v>
    <v>National Stock Exchange of India</v>
    <v>XNSE</v>
    <v>XNSE</v>
    <v>Dhunseri House,, 4A, Woodburn Park, KOLKATA, WEST BENGAL, 700020 IN</v>
    <v>293.7</v>
    <v>Chemicals</v>
    <v>Stock</v>
    <v>44585.469953703701</v>
    <v>1341</v>
    <v>259</v>
    <v>9971548000</v>
    <v>DHUNSERI VENTURES LIMITED</v>
    <v>DHUNSERI VENTURES LIMITED</v>
    <v>293.7</v>
    <v>2.96</v>
    <v>284.7</v>
    <v>263.64999999999998</v>
    <v>35024750</v>
    <v>DVL</v>
    <v>DHUNSERI VENTURES LIMITED (XNSE:DVL)</v>
    <v>80567</v>
    <v>1916</v>
  </rv>
  <rv s="2">
    <v>1342</v>
  </rv>
  <rv s="0">
    <v>https://www.bing.com/financeapi/forcetrigger?t=ahhm52&amp;q=XNSE%3aDWARKESH&amp;form=skydnc</v>
    <v>Learn more on Bing</v>
  </rv>
  <rv s="1">
    <v>en-US</v>
    <v>ahhm52</v>
    <v>268435456</v>
    <v>1</v>
    <v>Powered by Refinitiv</v>
    <v>0</v>
    <v>DWARIKESH SUGAR INDUSTRIES LIMITED (XNSE:DWARKESH)</v>
    <v>2</v>
    <v>3</v>
    <v>Finance</v>
    <v>4</v>
    <v>99.5</v>
    <v>26.05</v>
    <v>1.1041000000000001</v>
    <v>-6.75</v>
    <v>-7.2697999999999999E-2</v>
    <v>INR</v>
    <v>Dwarikesh Sugar Industries Limited is an India-based company, which is primarily engaged in manufacture of sugar and allied products. The Company is also involved in the production of power and ethanol/industrial alcohol. The Company's segments include Sugar, Co-Generation and Distillery. The Company's manufacturing strength encompasses approximately two sugar plants located in Bijnor district (Uttar Pradesh), including at Dwarikesh Nagar (Najibabad) and Dwarikesh Puram (Afzalgarh), in addition to Dwarikesh Dham (Tehsil Faridpur - district Bareilly). The Company's approximately 90 megawatts power plants at its manufacturing units use bagasse to generate power. The Company's approximately 30 kiloliters per day (KLPD) distillery uses molasses to manufacture industrial alcohol. The distillery is equipped to produce rectified spirit and ethanol. The Company's sugar manufacturing units have a combined production capacity of approximately 21,500 tons of sugarcane per day.</v>
    <v>711</v>
    <v>National Stock Exchange of India</v>
    <v>XNSE</v>
    <v>XNSE</v>
    <v>511, Maker Chambers V,, 221, Nariman Point,, MUMBAI, MAHARASHTRA, 400021 IN</v>
    <v>93.4</v>
    <v>Food &amp; Tobacco</v>
    <v>Stock</v>
    <v>44585.469953703701</v>
    <v>1344</v>
    <v>84.3</v>
    <v>17483790000</v>
    <v>DWARIKESH SUGAR INDUSTRIES LIMITED</v>
    <v>DWARIKESH SUGAR INDUSTRIES LIMITED</v>
    <v>93</v>
    <v>14.28</v>
    <v>92.85</v>
    <v>86.1</v>
    <v>188301500</v>
    <v>DWARKESH</v>
    <v>DWARIKESH SUGAR INDUSTRIES LIMITED (XNSE:DWARKESH)</v>
    <v>4201192</v>
    <v>1993</v>
  </rv>
  <rv s="2">
    <v>1345</v>
  </rv>
  <rv s="0">
    <v>https://www.bing.com/financeapi/forcetrigger?t=ahhm7w&amp;q=XNSE%3aDYNAMATECH&amp;form=skydnc</v>
    <v>Learn more on Bing</v>
  </rv>
  <rv s="1">
    <v>en-US</v>
    <v>ahhm7w</v>
    <v>268435456</v>
    <v>1</v>
    <v>Powered by Refinitiv</v>
    <v>0</v>
    <v>DYNAMATIC TECHNOLOGIES LIMITED (XNSE:DYNAMATECH)</v>
    <v>2</v>
    <v>3</v>
    <v>Finance</v>
    <v>4</v>
    <v>3380</v>
    <v>688.5</v>
    <v>1.6718</v>
    <v>-105.1</v>
    <v>-4.8478E-2</v>
    <v>INR</v>
    <v>Dynamatic Technologies Limited is an India-based manufacturer of engineered products for the aerospace, automotive and hydraulic industries. The Company operates through three business segments: Automotive &amp; Metallurgy, Hydraulics, and Aerospace &amp; Defence. The Automotive &amp; Metallurgy segment supplies engine, transmission, turbocharger and chassis parts. It also manufactures high precision, complex metallurgical ferrous castings for automobile engines and turbochargers. The Hydraulics segment manufactures hydraulic gear pumps with aluminum or cast iron body, motors, hand pumps, hitch control valves, rock shaft assemblies, lube and water pumps and related products, and complete hydraulic solutions for the Indian and overseas markets. The Aerospace &amp; Defence segment's products include wing and rear fuselages, ailerons and wing flaps, flap track beams and airframe structures. It also provides solutions for unmanned aerial systems and vehicles, and monitoring and surveillance systems.</v>
    <v>1007</v>
    <v>National Stock Exchange of India</v>
    <v>XNSE</v>
    <v>XNSE</v>
    <v>Dynamatic Park, Peenya Industrial Area, BANGALORE, KARNATAKA, 560058 IN</v>
    <v>2249</v>
    <v>Automobiles &amp; Auto Parts</v>
    <v>Stock</v>
    <v>44585.469953703701</v>
    <v>1347</v>
    <v>2059.6</v>
    <v>13748250000</v>
    <v>DYNAMATIC TECHNOLOGIES LIMITED</v>
    <v>DYNAMATIC TECHNOLOGIES LIMITED</v>
    <v>2249</v>
    <v>52.41</v>
    <v>2168</v>
    <v>2062.9</v>
    <v>6341440</v>
    <v>DYNAMATECH</v>
    <v>DYNAMATIC TECHNOLOGIES LIMITED (XNSE:DYNAMATECH)</v>
    <v>5705</v>
    <v>1973</v>
  </rv>
  <rv s="2">
    <v>1348</v>
  </rv>
  <rv s="0">
    <v>https://www.bing.com/financeapi/forcetrigger?t=ahhmar&amp;q=XNSE%3aDYNPRO&amp;form=skydnc</v>
    <v>Learn more on Bing</v>
  </rv>
  <rv s="1">
    <v>en-US</v>
    <v>ahhmar</v>
    <v>268435456</v>
    <v>1</v>
    <v>Powered by Refinitiv</v>
    <v>0</v>
    <v>DYNEMIC PRODUCTS LIMITED (XNSE:DYNPRO)</v>
    <v>2</v>
    <v>3</v>
    <v>Finance</v>
    <v>4</v>
    <v>769.8</v>
    <v>246</v>
    <v>1</v>
    <v>-17.850000000000001</v>
    <v>-2.9735000000000001E-2</v>
    <v>INR</v>
    <v>Dynemic Products Limited is a food color manufacturing company. The Company is engaged in manufacturing and marketing of dyes and intermediates. It manufactures and distributes food colors, lake colors, blended colors, and food drug and cosmetic (FD&amp;C) colors. Its segments include Domestic and Export. The Company offers a range of salt free dyes for inkjet industry. It also offers salt free dyes and natural food colors. Its lake color products include lake quinoline yellow, lake tartrazine, lake erythrosine, lake allura red, lake carmoisine, lake amaranth and lake indigo carmine. Its blended color products include egg yellow, lemon yellow, strawberry red, moss green, raspberry red, pea green, tomato red, orange red and rose pink, among others. Its dyes intermediates include pyarazolone-based dyes intermediates, naphthalene-based dyes intermediates and benzen-based dyes intermediates. It provides bulk packing to small packing. The Company's plants are located at Ankleshwar.</v>
    <v>199</v>
    <v>National Stock Exchange of India</v>
    <v>XNSE</v>
    <v>XNSE</v>
    <v>Satyamev Complex - 1, B - 301 S G Road, Opp New Gujarat High Court, AHMEDABAD, GUJARAT, 380060 IN</v>
    <v>607.70000000000005</v>
    <v>Chemicals</v>
    <v>Stock</v>
    <v>44585.469953703701</v>
    <v>1350</v>
    <v>575</v>
    <v>6800468000</v>
    <v>DYNEMIC PRODUCTS LIMITED</v>
    <v>DYNEMIC PRODUCTS LIMITED</v>
    <v>607.70000000000005</v>
    <v>24.3</v>
    <v>600.29999999999995</v>
    <v>582.45000000000005</v>
    <v>11328450</v>
    <v>DYNPRO</v>
    <v>DYNEMIC PRODUCTS LIMITED (XNSE:DYNPRO)</v>
    <v>97564</v>
    <v>1990</v>
  </rv>
  <rv s="2">
    <v>1351</v>
  </rv>
  <rv s="0">
    <v>https://www.bing.com/financeapi/forcetrigger?t=ahhmgh&amp;q=XNSE%3aEASUNREYRL&amp;form=skydnc</v>
    <v>Learn more on Bing</v>
  </rv>
  <rv s="1">
    <v>en-US</v>
    <v>ahhmgh</v>
    <v>268435456</v>
    <v>1</v>
    <v>Powered by Refinitiv</v>
    <v>0</v>
    <v>EASUN REYROLLE LIMITED (XNSE:EASUNREYRL)</v>
    <v>2</v>
    <v>3</v>
    <v>Finance</v>
    <v>4</v>
    <v>4.6500000000000004</v>
    <v>1.85</v>
    <v>0.84619999999999995</v>
    <v>-0.15</v>
    <v>-4.2253999999999993E-2</v>
    <v>INR</v>
    <v>Easun Reyrolle Limited is a holding company. The Company's products and services include Relays and Control Panels. The Company focuses on the electrical power management industry. It offers electrical transmission and distribution products, such as switchgears and ring main units (RMU's). The Company offers protection, control and automation products, such as control and protection systems, automation products, power system recorders, phaser measurement units, wide area monitoring solutions, substation automation systems for extra high voltage (EHV)/high voltage (HV)/medium voltage (MV) substations and power distribution automation for industries; measurement and metering solutions, including device management and data acquisition system, and meter data management system; medium voltage switchgears, such as MV Vacuum Contactor and Retrofitting of MV Switchgear, and turnkey substation projects, such as transmission line projects and rural electrification projects.</v>
    <v>367</v>
    <v>National Stock Exchange of India</v>
    <v>XNSE</v>
    <v>XNSE</v>
    <v>No.98, Sipcot Industrial Complex, Hosur, Hosur, HOSUR, TAMIL NADU, 635126 IN</v>
    <v>3.4</v>
    <v>Machinery, Equipment &amp; Components</v>
    <v>Stock</v>
    <v>44585.469953703701</v>
    <v>1353</v>
    <v>3.4</v>
    <v>109319200</v>
    <v>EASUN REYROLLE LIMITED</v>
    <v>EASUN REYROLLE LIMITED</v>
    <v>3.4</v>
    <v>0</v>
    <v>3.55</v>
    <v>3.4</v>
    <v>30794140</v>
    <v>EASUNREYRL</v>
    <v>EASUN REYROLLE LIMITED (XNSE:EASUNREYRL)</v>
    <v>3800</v>
    <v>1974</v>
  </rv>
  <rv s="2">
    <v>1354</v>
  </rv>
  <rv s="0">
    <v>https://www.bing.com/financeapi/forcetrigger?t=ahknhw&amp;q=XNSE%3aDELPHIFX&amp;form=skydnc</v>
    <v>Learn more on Bing</v>
  </rv>
  <rv s="3">
    <v>en-US</v>
    <v>ahknhw</v>
    <v>268435456</v>
    <v>1</v>
    <v>Powered by Refinitiv</v>
    <v>5</v>
    <v>DELPHI WORLD MONEY LIMITED (XNSE:DELPHIFX)</v>
    <v>2</v>
    <v>6</v>
    <v>Finance</v>
    <v>4</v>
    <v>818</v>
    <v>410.8</v>
    <v>1.1008</v>
    <v>-18.600000000000001</v>
    <v>-3.3610000000000001E-2</v>
    <v>INR</v>
    <v>Delphi World Money Ltd, formerly Ebixcash World Money India Limited, is an India-based company that provides foreign exchange (forex) services. The Company’s money exchange and money transfer solutions include international money transfer, Western Union business solutions (WUBS) and travel insurance. Through the forex services the Company provides travelers cheques, prepaid cards, cash, Weizmann forex multi-currency travel card, and forex for students. Its WUBS provides forex and international payment solutions for global business. The Company, through the Western Union money transfer solution provides international money transfer to India. It also provides remittance solutions for family maintenance, repatriation, salary remittance, and quota admissions.</v>
    <v>National Stock Exchange of India</v>
    <v>XNSE</v>
    <v>XNSE</v>
    <v>2nd Floor, Manek Plaza, Kalina, CST Road, Vidya Nagri Marg, Kalina, Santacruz(East), MUMBAI, MAHARASHTRA, 400001 IN</v>
    <v>556.29999999999995</v>
    <v>Investment Banking &amp; Investment Services</v>
    <v>Stock</v>
    <v>44585.469953703701</v>
    <v>1356</v>
    <v>528</v>
    <v>6158174000</v>
    <v>DELPHI WORLD MONEY LIMITED</v>
    <v>DELPHI WORLD MONEY LIMITED</v>
    <v>556.29999999999995</v>
    <v>27.17</v>
    <v>553.4</v>
    <v>534.79999999999995</v>
    <v>11127890</v>
    <v>DELPHIFX</v>
    <v>DELPHI WORLD MONEY LIMITED (XNSE:DELPHIFX)</v>
    <v>1555</v>
    <v>1985</v>
  </rv>
  <rv s="2">
    <v>1357</v>
  </rv>
  <rv s="0">
    <v>https://www.bing.com/financeapi/forcetrigger?t=ahhmp2&amp;q=XNSE%3aECLERX&amp;form=skydnc</v>
    <v>Learn more on Bing</v>
  </rv>
  <rv s="1">
    <v>en-US</v>
    <v>ahhmp2</v>
    <v>268435456</v>
    <v>1</v>
    <v>Powered by Refinitiv</v>
    <v>0</v>
    <v>ECLERX SERVICES LIMITED (XNSE:ECLERX)</v>
    <v>2</v>
    <v>3</v>
    <v>Finance</v>
    <v>4</v>
    <v>2970</v>
    <v>915</v>
    <v>1.1384000000000001</v>
    <v>-150.4</v>
    <v>-5.8673000000000003E-2</v>
    <v>INR</v>
    <v>eClerx Services Limited is an India-based knowledge and business process outsourcing company. The Company provides operational support, data management and analytics solutions to companies, including financial services firms, online retail and distributors, interactive media, luxury brands and entertainment, high tech and industrial manufacturing, travel and leisure and software vendors. The Company provides financial solutions, such as middle office services, back office services, finance and accounting, ancillary services and asset class coverage. Its digital services include creative production, computer generated images, digital production, analytics and insights, and FLUiiD4. Its cable and telecom services and solutions include technical operations and dispatch, customer interaction monitoring and analytics, end user chat support, support services and reporting and analytics. The Company has operations in the United States, the United Kingdom, Europe and Asia Pacific.</v>
    <v>13469</v>
    <v>National Stock Exchange of India</v>
    <v>XNSE</v>
    <v>XNSE</v>
    <v>4th Floor, Express Tower, Nariman Point, MUMBAI, MAHARASHTRA, 400021 IN</v>
    <v>2794.1</v>
    <v>Professional &amp; Commercial Services</v>
    <v>Stock</v>
    <v>44585.469953703701</v>
    <v>1359</v>
    <v>2370</v>
    <v>84894090000</v>
    <v>ECLERX SERVICES LIMITED</v>
    <v>ECLERX SERVICES LIMITED</v>
    <v>2578.25</v>
    <v>24.12</v>
    <v>2563.35</v>
    <v>2412.9499999999998</v>
    <v>33118420</v>
    <v>ECLERX</v>
    <v>ECLERX SERVICES LIMITED (XNSE:ECLERX)</v>
    <v>275364</v>
    <v>2000</v>
  </rv>
  <rv s="2">
    <v>1360</v>
  </rv>
  <rv s="0">
    <v>https://www.bing.com/financeapi/forcetrigger?t=ahhmrw&amp;q=XNSE%3aEDELWEISS&amp;form=skydnc</v>
    <v>Learn more on Bing</v>
  </rv>
  <rv s="1">
    <v>en-US</v>
    <v>ahhmrw</v>
    <v>268435456</v>
    <v>1</v>
    <v>Powered by Refinitiv</v>
    <v>0</v>
    <v>Edelweiss Financial Services Limited (XNSE:EDELWEISS)</v>
    <v>2</v>
    <v>3</v>
    <v>Finance</v>
    <v>4</v>
    <v>100.9</v>
    <v>56.7</v>
    <v>1.8935</v>
    <v>-2.0499999999999998</v>
    <v>-2.9307E-2</v>
    <v>INR</v>
    <v>Edelweiss Financial Services Limited is a holding company. It is a diversified financial services provider engaged in providing investment banking and advisory services and holding activities/investments. The Company operates in four business verticals: Credit, Wealth &amp; Asset Management, Asset Reconstruction and Insurance. Its Credit business includes retail credit and corporate credit; Its Edelweiss Global Investment Advisors (EGIA) offers wealth management and asset management solutions and its insurance business offers both life and general insurance solutions.</v>
    <v>8518</v>
    <v>National Stock Exchange of India</v>
    <v>XNSE</v>
    <v>XNSE</v>
    <v>Edelweiss House, Off Cst Road, Kalina, MUMBAI, MAHARASHTRA, 400098 IN</v>
    <v>69.95</v>
    <v>Investment Banking &amp; Investment Services</v>
    <v>Stock</v>
    <v>44585.469953703701</v>
    <v>1362</v>
    <v>67.650000000000006</v>
    <v>62825370000</v>
    <v>Edelweiss Financial Services Limited</v>
    <v>Edelweiss Financial Services Limited</v>
    <v>69.599999999999994</v>
    <v>9.7899999999999991</v>
    <v>69.95</v>
    <v>67.900000000000006</v>
    <v>898146800</v>
    <v>EDELWEISS</v>
    <v>Edelweiss Financial Services Limited (XNSE:EDELWEISS)</v>
    <v>890288</v>
    <v>1995</v>
  </rv>
  <rv s="2">
    <v>1363</v>
  </rv>
  <rv s="0">
    <v>https://www.bing.com/financeapi/forcetrigger?t=ahhmxm&amp;q=XNSE%3aEDUCOMP&amp;form=skydnc</v>
    <v>Learn more on Bing</v>
  </rv>
  <rv s="1">
    <v>en-US</v>
    <v>ahhmxm</v>
    <v>268435456</v>
    <v>1</v>
    <v>Powered by Refinitiv</v>
    <v>0</v>
    <v>EDUCOMP SOLUTIONS LIMITED (XNSE:EDUCOMP)</v>
    <v>2</v>
    <v>3</v>
    <v>Finance</v>
    <v>4</v>
    <v>8.4499999999999993</v>
    <v>2.2999999999999998</v>
    <v>0.69010000000000005</v>
    <v>-0.3</v>
    <v>-4.8000000000000001E-2</v>
    <v>INR</v>
    <v>Educomp Solutions Limited is an education and technology company. The Company is engaged in providing educational support services. The Company operates through four segments: Higher Learning Solutions (HLS), which consists of vocational, higher education and professional development; School Learning Solutions (SLS), which consists of Smart Class and Edureach (ICT) business; K-12 Schools, which consists of preschools and high schools, and Online, Supplemental and Global business (OSG), which comprises Internet-based educational services and coaching. Its services include English Mentor, which focuses on solutions for English language learning and improvement; Mathguru, a digital platform for mathematics learning; UniClass, an Android operating system based hardware that provides digital learning content, and SmartStem, a tablet-based learning solution that is accessible through third generation (3G) mobile data connection, for various learning modules of science and mathematics.</v>
    <v>6879</v>
    <v>National Stock Exchange of India</v>
    <v>XNSE</v>
    <v>XNSE</v>
    <v>Plot No 514, Udyog Vihar-III, GURGAON, HARYANA, 122001 IN</v>
    <v>5.95</v>
    <v>Personal &amp; Household Products &amp; Services</v>
    <v>Stock</v>
    <v>44585.469953703701</v>
    <v>1365</v>
    <v>5.95</v>
    <v>765419800</v>
    <v>EDUCOMP SOLUTIONS LIMITED</v>
    <v>EDUCOMP SOLUTIONS LIMITED</v>
    <v>5.95</v>
    <v>0</v>
    <v>6.25</v>
    <v>5.95</v>
    <v>122467200</v>
    <v>EDUCOMP</v>
    <v>EDUCOMP SOLUTIONS LIMITED (XNSE:EDUCOMP)</v>
    <v>38604</v>
    <v>1994</v>
  </rv>
  <rv s="2">
    <v>1366</v>
  </rv>
  <rv s="0">
    <v>https://creativecommons.org/licenses/by-sa/3.0</v>
    <v>CC BY-SA 3.0</v>
  </rv>
  <rv s="0">
    <v>http://sv.wikipedia.org/wiki/Eicher</v>
    <v>Wikipedia</v>
  </rv>
  <rv s="6">
    <v>1368</v>
    <v>1369</v>
  </rv>
  <rv s="7">
    <v>15</v>
    <v>https://www.bing.com/th?id=AMMS_3dd0e784c258ad89bc10c33ff1a4c29e&amp;qlt=95</v>
    <v>1370</v>
    <v>0</v>
    <v>https://www.bing.com/images/search?form=xlimg&amp;q=eicher+motors</v>
    <v>Image of EICHER MOTORS LIMITED</v>
  </rv>
  <rv s="0">
    <v>https://www.bing.com/financeapi/forcetrigger?t=ahhn1h&amp;q=XNSE%3aEICHERMOT&amp;form=skydnc</v>
    <v>Learn more on Bing</v>
  </rv>
  <rv s="8">
    <v>en-US</v>
    <v>ahhn1h</v>
    <v>268435456</v>
    <v>1</v>
    <v>Powered by Refinitiv</v>
    <v>11</v>
    <v>EICHER MOTORS LIMITED (XNSE:EICHERMOT)</v>
    <v>13</v>
    <v>14</v>
    <v>Finance</v>
    <v>4</v>
    <v>3037</v>
    <v>2303.6999999999998</v>
    <v>0.98680000000000001</v>
    <v>-54.7</v>
    <v>-2.0175999999999999E-2</v>
    <v>INR</v>
    <v>Eicher Motors Limited is an India-based company, which operates in the automotive segment. The Company owns Royal Enfield, which offers middleweight motorcycles.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over 50 countries worldwide.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v>
    <v>5005</v>
    <v>National Stock Exchange of India</v>
    <v>XNSE</v>
    <v>XNSE</v>
    <v>#96, Sector 32, GURGAON, HARYANA, 122001 IN</v>
    <v>2729.15</v>
    <v>1371</v>
    <v>Automobiles &amp; Auto Parts</v>
    <v>Stock</v>
    <v>44585.469953703701</v>
    <v>1372</v>
    <v>2621.5</v>
    <v>741244600000</v>
    <v>EICHER MOTORS LIMITED</v>
    <v>EICHER MOTORS LIMITED</v>
    <v>2695.2</v>
    <v>44.4</v>
    <v>2711.1</v>
    <v>2656.4</v>
    <v>273411000</v>
    <v>EICHERMOT</v>
    <v>EICHER MOTORS LIMITED (XNSE:EICHERMOT)</v>
    <v>465912</v>
    <v>1982</v>
  </rv>
  <rv s="2">
    <v>1373</v>
  </rv>
  <rv s="0">
    <v>https://www.bing.com/financeapi/forcetrigger?t=ahhn4c&amp;q=XNSE%3aEIDPARRY&amp;form=skydnc</v>
    <v>Learn more on Bing</v>
  </rv>
  <rv s="1">
    <v>en-US</v>
    <v>ahhn4c</v>
    <v>268435456</v>
    <v>1</v>
    <v>Powered by Refinitiv</v>
    <v>0</v>
    <v>E.I.D PARRY (INDIA) LIMITED (XNSE:EIDPARRY)</v>
    <v>2</v>
    <v>3</v>
    <v>Finance</v>
    <v>4</v>
    <v>532.9</v>
    <v>302.5</v>
    <v>0.85719999999999996</v>
    <v>-31</v>
    <v>-6.2299E-2</v>
    <v>INR</v>
    <v>E.I.D.- Parry (India) Limited is a holding company. The Company is engaged in the manufacturing and marketing of sugar, bio pesticides and nutraceuticals. The Company's segments include Farm Inputs, which consists of fertilizers and pesticides; Sugar, which is engaged in manufacturing sugar; Cogeneration, which consists of power; Distillery, which consists of spirits; Bio Products, which consists of neem and nutraceuticals, and Others, which consists of corporate investments, infrastructure development and others. Its geographical segments include North America, Europe, Rest of the world and India. It has over nine sugar mills spread across Tamil Nadu, Puducherry, Andhra Pradesh and Karnataka, including a distillery in Sivaganga. Its sugar factories are located at Haliyal and Bagalkot. It has Cogeneration plants at Nellikuppam, Pugalur and Pudukottai. Its sugar factories have a total capacity to crush approximately 39,000 Tons of Cane per day and generate over 160 megawatts of power.</v>
    <v>2022</v>
    <v>National Stock Exchange of India</v>
    <v>XNSE</v>
    <v>XNSE</v>
    <v>Dare House, New No.2, Old 234, NSC Bose Road,, CHENNAI, TAMIL NADU, 600001 IN</v>
    <v>499</v>
    <v>Chemicals</v>
    <v>Stock</v>
    <v>44585.469953703701</v>
    <v>1375</v>
    <v>461.05</v>
    <v>88267530000</v>
    <v>E.I.D PARRY (INDIA) LIMITED</v>
    <v>E.I.D PARRY (INDIA) LIMITED</v>
    <v>498</v>
    <v>18.48</v>
    <v>497.6</v>
    <v>466.6</v>
    <v>177386500</v>
    <v>EIDPARRY</v>
    <v>E.I.D PARRY (INDIA) LIMITED (XNSE:EIDPARRY)</v>
    <v>204039</v>
    <v>1975</v>
  </rv>
  <rv s="2">
    <v>1376</v>
  </rv>
  <rv s="0">
    <v>https://www.bing.com/financeapi/forcetrigger?t=ahhn77&amp;q=XNSE%3aEIHAHOTELS&amp;form=skydnc</v>
    <v>Learn more on Bing</v>
  </rv>
  <rv s="1">
    <v>en-US</v>
    <v>ahhn77</v>
    <v>268435456</v>
    <v>1</v>
    <v>Powered by Refinitiv</v>
    <v>0</v>
    <v>EIH ASSOCIATED HOTELS LIMITED (XNSE:EIHAHOTELS)</v>
    <v>2</v>
    <v>3</v>
    <v>Finance</v>
    <v>4</v>
    <v>450</v>
    <v>205.35</v>
    <v>1.0318000000000001</v>
    <v>-14.8</v>
    <v>-4.2942000000000001E-2</v>
    <v>INR</v>
    <v>EIH Associated Hotels Limited is engaged in hotels business. The Company is involved in the ownership, management and operation of over five star deluxe and five star hotels in tourist destinations across India. The Company's hotels include The Oberoi Cecil, which is located in Shimla, and The Oberoi Rajvilas, which is located in Jaipur. The Oberoi Cecil offers services, which consist of rooms and suites, including features, such as bathrooms with vanity counter, bathtub and ayurvedic toiletries; dining, including outdoor restaurant, and meetings, including venues for board meetings and small conferences. The Company operates Trident Hotels in Agra, Bhubaneswar, Chennai, Cochin, Jaipur and Udaipur. Trident Hotels offer features, such as over 130 rooms and approximately two suites; dining, which consists of restaurant and bar, and meetings, including over two meeting rooms for meetings and conferences with facilities, such as overhead projector, television and video cassette recorder.</v>
    <v>512</v>
    <v>National Stock Exchange of India</v>
    <v>XNSE</v>
    <v>XNSE</v>
    <v>C/o. EIH Limited, 7, Sham Nath Marg, DELHI, DELHI, 110054 IN</v>
    <v>349.95</v>
    <v>Hotels &amp; Entertainment Services</v>
    <v>Stock</v>
    <v>44585.469953703701</v>
    <v>1378</v>
    <v>322.35000000000002</v>
    <v>10500850000</v>
    <v>EIH ASSOCIATED HOTELS LIMITED</v>
    <v>EIH ASSOCIATED HOTELS LIMITED</v>
    <v>341</v>
    <v>0</v>
    <v>344.65</v>
    <v>329.85</v>
    <v>30468150</v>
    <v>EIHAHOTELS</v>
    <v>EIH ASSOCIATED HOTELS LIMITED (XNSE:EIHAHOTELS)</v>
    <v>11698</v>
    <v>1983</v>
  </rv>
  <rv s="2">
    <v>1379</v>
  </rv>
  <rv s="0">
    <v>https://www.bing.com/financeapi/forcetrigger?t=ahhna2&amp;q=XNSE%3aEIHOTEL&amp;form=skydnc</v>
    <v>Learn more on Bing</v>
  </rv>
  <rv s="1">
    <v>en-US</v>
    <v>ahhna2</v>
    <v>268435456</v>
    <v>1</v>
    <v>Powered by Refinitiv</v>
    <v>0</v>
    <v>EIH LIMITED (XNSE:EIHOTEL)</v>
    <v>2</v>
    <v>3</v>
    <v>Finance</v>
    <v>4</v>
    <v>155</v>
    <v>82</v>
    <v>1.5749</v>
    <v>-8.25</v>
    <v>-5.9225E-2</v>
    <v>INR</v>
    <v>EIH Limited is engaged in hospitality and related services. The Company operates luxury hotels under the brand name Oberoi and five-star hotels under the brand Trident. The Company operates Oberoi hotels in India, Indonesia, Dubai, Mauritius, Egypt and Saudi Arabia, among others. In India, the Company's hotels include The Oberoi Amarvilas, Agra; The Oberoi, Bengaluru; The Oberoi, Gurgaon; The Oberoi Rajvilas, Jaipur; The Oberoi Grand, Kolkata; The Oberoi, Mumbai; The Oberoi, New Delhi, and The Oberoi Vanyavilas, Ranthambhore, among others. The Company operates Trident hotels in India in various cities, such as Agra, Bhubaneswar, Chennai, Cochin, Gurgaon, Hyderabad, Jaipur, Mumbai (Bandra Kurla and Nariman Point) and Udaipur. The Company also operates Maidens Hotel in Delhi. The Company also operates printing press, Oberoi flight services, Oberoi airport services, luxury car hire and car leasing, and business aircraft charters.</v>
    <v>8086</v>
    <v>National Stock Exchange of India</v>
    <v>XNSE</v>
    <v>XNSE</v>
    <v>The Oberoi Maidens, 7 Sham Nath Marg, NEW DELHI, DELHI, 110054 IN</v>
    <v>141</v>
    <v>Hotels &amp; Entertainment Services</v>
    <v>Stock</v>
    <v>44585.469953703701</v>
    <v>1381</v>
    <v>128.75</v>
    <v>87113230000</v>
    <v>EIH LIMITED</v>
    <v>EIH LIMITED</v>
    <v>140.9</v>
    <v>0</v>
    <v>139.30000000000001</v>
    <v>131.05000000000001</v>
    <v>625364200</v>
    <v>EIHOTEL</v>
    <v>EIH LIMITED (XNSE:EIHOTEL)</v>
    <v>324472</v>
    <v>1949</v>
  </rv>
  <rv s="2">
    <v>1382</v>
  </rv>
  <rv s="0">
    <v>https://www.bing.com/financeapi/forcetrigger?t=ahhncw&amp;q=XNSE%3aEIMCOELECO&amp;form=skydnc</v>
    <v>Learn more on Bing</v>
  </rv>
  <rv s="1">
    <v>en-US</v>
    <v>ahhncw</v>
    <v>268435456</v>
    <v>1</v>
    <v>Powered by Refinitiv</v>
    <v>0</v>
    <v>EIMCO ELECON (INDIA ) LIMITED (XNSE:EIMCOELECO)</v>
    <v>2</v>
    <v>3</v>
    <v>Finance</v>
    <v>4</v>
    <v>541.79999999999995</v>
    <v>303</v>
    <v>1.2867</v>
    <v>-21.25</v>
    <v>-5.8371000000000006E-2</v>
    <v>INR</v>
    <v>Eimco Elecon (India) Limited is an India-based company, which is engaged in the business of manufacturing and supplying of equipment's for mining and construction sector. The Company produces a range of underground coal mining machinery and its spares and components. The Company offers its products for a range of applications, including coal mining, metal mining and construction equipment. Its products include Air Motors, 811-Load Haul Dumper, 912E-Load Haul Dumper, 912B MK II-Load Haul Dumper, low Profile Dump Truck, 912CH-Coal Hauler, 625-Side Dump Loader, 611-Side Dump Loader, 611-Universal Drill Machine, 824-Rocker Shovel Loader, 150/1000B-Hopper Loader, AL 120-Articulated Wheel Loader, AL 520-Articulated Wheel Loader, 21B-Rocker Shovel Loaders and Chair Lift Man Riding System. The Company's plant is located in Vallabh Vidyanagar, Gujarat.</v>
    <v>123</v>
    <v>National Stock Exchange of India</v>
    <v>XNSE</v>
    <v>XNSE</v>
    <v>Anand Sojitra Road, VALLABH VIDYANAGAR, GUJARAT, 388120 IN</v>
    <v>364.5</v>
    <v>Metals &amp; Mining</v>
    <v>Stock</v>
    <v>44585.469953703701</v>
    <v>1384</v>
    <v>339.2</v>
    <v>2099980000</v>
    <v>EIMCO ELECON (INDIA ) LIMITED</v>
    <v>EIMCO ELECON (INDIA ) LIMITED</v>
    <v>364</v>
    <v>32.68</v>
    <v>364.05</v>
    <v>342.8</v>
    <v>5768390</v>
    <v>EIMCOELECO</v>
    <v>EIMCO ELECON (INDIA ) LIMITED (XNSE:EIMCOELECO)</v>
    <v>11134</v>
    <v>1974</v>
  </rv>
  <rv s="2">
    <v>1385</v>
  </rv>
  <rv s="0">
    <v>https://www.bing.com/financeapi/forcetrigger?t=ahhnfr&amp;q=XNSE%3aEKC&amp;form=skydnc</v>
    <v>Learn more on Bing</v>
  </rv>
  <rv s="1">
    <v>en-US</v>
    <v>ahhnfr</v>
    <v>268435456</v>
    <v>1</v>
    <v>Powered by Refinitiv</v>
    <v>0</v>
    <v>EVEREST KANTO CYLINDER LIMITED (XNSE:EKC)</v>
    <v>2</v>
    <v>3</v>
    <v>Finance</v>
    <v>4</v>
    <v>291.8</v>
    <v>45.1</v>
    <v>2.3483000000000001</v>
    <v>-12.35</v>
    <v>-4.9889000000000003E-2</v>
    <v>INR</v>
    <v>Everest Kanto Cylinder Limited is engaged in the manufacture of fabricated metal products, except machinery and equipment. The Company is also engaged in the manufacture of high pressure seamless gas cylinders and other cylinders, equipment, appliances and tanks with their parts and accessories used for containing and storage of liquefied petroleum gases and other gases, liquids and air. Its geographical segments include India, China, UAE, USA &amp; Hungary, Thailand and Europe. The Company's products include Industrial Cylinders, Billet Cylinder, Plate Cylinder, compressed natural gas (CNG) Cylinders, Breathing Air Cylinder, Jumbo Cylinders, Medical Cylinders, Beverage Cylinders and Accumulators. The Company also offers a range of allied products, such as Cylinder Valves, Valve Protection Guards, Valve Protection Caps, Trolleys, Medical Equipment, Industrial Equipment and Purge Bottles/Double Necked Cylinders. It offers seamless cylinders for fire-fighting and beverage applications.</v>
    <v>607</v>
    <v>National Stock Exchange of India</v>
    <v>XNSE</v>
    <v>XNSE</v>
    <v>204, Raheja Centre, Free Press Journal Marg, 214 Nariman Point, MUMBAI, MAHARASHTRA, 400021 IN</v>
    <v>248</v>
    <v>Machinery, Equipment &amp; Components</v>
    <v>Stock</v>
    <v>44585.469953703701</v>
    <v>1387</v>
    <v>235.2</v>
    <v>27777010000</v>
    <v>EVEREST KANTO CYLINDER LIMITED</v>
    <v>EVEREST KANTO CYLINDER LIMITED</v>
    <v>241.1</v>
    <v>18.02</v>
    <v>247.55</v>
    <v>235.2</v>
    <v>112207700</v>
    <v>EKC</v>
    <v>EVEREST KANTO CYLINDER LIMITED (XNSE:EKC)</v>
    <v>214076</v>
    <v>1978</v>
  </rv>
  <rv s="2">
    <v>1388</v>
  </rv>
  <rv s="0">
    <v>https://www.bing.com/financeapi/forcetrigger?t=ahhnlh&amp;q=XNSE%3aELECON&amp;form=skydnc</v>
    <v>Learn more on Bing</v>
  </rv>
  <rv s="1">
    <v>en-US</v>
    <v>ahhnlh</v>
    <v>268435456</v>
    <v>1</v>
    <v>Powered by Refinitiv</v>
    <v>0</v>
    <v>ELECON ENGINEERING COMPANY LIMITED (XNSE:ELECON)</v>
    <v>2</v>
    <v>3</v>
    <v>Finance</v>
    <v>4</v>
    <v>219</v>
    <v>44.2</v>
    <v>1.8678999999999999</v>
    <v>-19.149999999999999</v>
    <v>-9.8788000000000001E-2</v>
    <v>INR</v>
    <v>Elecon Engineering Company Limited is engaged in the manufacture of material handling equipment, industrial geared motors and reducers, mining equipment and casting processes. The Company's segments include Material Handling Equipment, Transmission Equipment and Others. It is also engaged in designing and manufacturing worm gears; parallel shaft and right angle shaft; helical and spiral level helical gears; fluid geared and flexible couplings, as well as planetary gear boxes. Its products include ET Series, EON Series, ETS Series, EOS Series, ET Series Demo, Cooling Tower Gear Boxes and Dual Tandem Gear Boxes. Its power transmission includes wind mill gear, elevator traction machines, marine gear, loose gear and special gear. Its alternate energy includes wind turbines. Its Foundry Division includes material handling, mining and earth moving, power transmission, crusher and cement. The Company offers its equipment for sectors, such as fertilizer, cement, coal and mining.</v>
    <v>619</v>
    <v>National Stock Exchange of India</v>
    <v>XNSE</v>
    <v>XNSE</v>
    <v>Anand Sojitra Road, VALLABH VIDYANAGAR, GUJARAT, 388120 IN</v>
    <v>194.85</v>
    <v>Machinery, Equipment &amp; Components</v>
    <v>Stock</v>
    <v>44585.469953703701</v>
    <v>1390</v>
    <v>166</v>
    <v>21749960000</v>
    <v>ELECON ENGINEERING COMPANY LIMITED</v>
    <v>ELECON ENGINEERING COMPANY LIMITED</v>
    <v>193.75</v>
    <v>18.3</v>
    <v>193.85</v>
    <v>174.7</v>
    <v>112200000</v>
    <v>ELECON</v>
    <v>ELECON ENGINEERING COMPANY LIMITED (XNSE:ELECON)</v>
    <v>1409621</v>
    <v>1960</v>
  </rv>
  <rv s="2">
    <v>1391</v>
  </rv>
  <rv s="0">
    <v>https://www.bing.com/financeapi/forcetrigger?t=ahhnoc&amp;q=XNSE%3aELECTCAST&amp;form=skydnc</v>
    <v>Learn more on Bing</v>
  </rv>
  <rv s="1">
    <v>en-US</v>
    <v>ahhnoc</v>
    <v>268435456</v>
    <v>1</v>
    <v>Powered by Refinitiv</v>
    <v>0</v>
    <v>ELECTRO STEEL CASTINGS LTD (XNSE:ELECTCAST)</v>
    <v>2</v>
    <v>3</v>
    <v>Finance</v>
    <v>4</v>
    <v>48</v>
    <v>20.85</v>
    <v>1.2853000000000001</v>
    <v>-3.15</v>
    <v>-7.2916999999999996E-2</v>
    <v>INR</v>
    <v>Electrosteel Castings Limited is a pipeline solution provider. The Company is engaged in the business of manufacturing Ductile Iron (DI) Pipes, Ductile Iron Fittings (DIF) and Cast Iron (CI) Pipes. It provides techno-economic solutions for water supply and sewerage systems. It is also involved in the execution of turnkey projects as an engineering, procurement and construction (EPC) contractor for infrastructure projects, including sourcing, treatment and distribution in its portfolio of services. Its range of pipes include DI socket and spigot pipe with push-on and DI flanged pipe. Its range of fittings include DI fittings with push-on type restrained joint and DI mechanical joint fittings with rubber gasket and follower gland. Its manufacturing facility at Khardah produces DIF and Pig Iron. The CI spun pipes are manufactured at the Company facility in Elavur (Tamil Nadu), while Low Ash Metallurgical Coke (LAMC) is produced at the Industrial Unit at Haldia (West Bengal).</v>
    <v>1520</v>
    <v>National Stock Exchange of India</v>
    <v>XNSE</v>
    <v>XNSE</v>
    <v>G.K. Tower,5th Floor,, 19, Camac Street, KOLKATA, WEST BENGAL, 700017 IN</v>
    <v>44.6</v>
    <v>Metals &amp; Mining</v>
    <v>Stock</v>
    <v>44585.469953703701</v>
    <v>1393</v>
    <v>39.299999999999997</v>
    <v>25686950000</v>
    <v>ELECTRO STEEL CASTINGS LTD</v>
    <v>ELECTRO STEEL CASTINGS LTD</v>
    <v>43.9</v>
    <v>9.81</v>
    <v>43.2</v>
    <v>40.049999999999997</v>
    <v>594605200</v>
    <v>ELECTCAST</v>
    <v>ELECTRO STEEL CASTINGS LTD (XNSE:ELECTCAST)</v>
    <v>2517621</v>
    <v>1955</v>
  </rv>
  <rv s="2">
    <v>1394</v>
  </rv>
  <rv s="0">
    <v>https://www.bing.com/financeapi/forcetrigger?t=ahhnww&amp;q=XNSE%3aELGIRUBCO&amp;form=skydnc</v>
    <v>Learn more on Bing</v>
  </rv>
  <rv s="1">
    <v>en-US</v>
    <v>ahhnww</v>
    <v>268435456</v>
    <v>1</v>
    <v>Powered by Refinitiv</v>
    <v>0</v>
    <v>ELGI RUBBER COMPANY LIMITED (XNSE:ELGIRUBCO)</v>
    <v>2</v>
    <v>3</v>
    <v>Finance</v>
    <v>4</v>
    <v>49.8</v>
    <v>22.95</v>
    <v>0.86070000000000002</v>
    <v>-3.7</v>
    <v>-8.0521999999999996E-2</v>
    <v>INR</v>
    <v>Elgi Rubber Company Limited is engaged in providing solutions to rubber industry. It is engaged in the business of manufacture of reclaimed rubber, retreading machinery and retread rubber. It also manufactures a range of raw material, equipment, tools and accessories used in the rubber industry. Its sells its products in various brands, including Jet, Pincott, Armonas, Midwest Rubber, Carbrasive, Ecorr and CRS. Its Jet brand includes a range of tire and tube repairs, and retreading and repair equipment. Its Pincott offers rasp, blades, hubs and spacers. Its Armonas brand manufactures retread process equipment, such as envelop expander, tire cleaner unit, cement booth, tire repair and skiving stations, and exhaust and extraction systems. Its Midwest Rubber brand supplies liquids, and calendared and extruded rubber used for repairing and retreading tires. Its Carbrasive offers brazed carbide tools. Its Ecorr brand offers reclaimed rubber. Its CRS brand offers Cincinnati Retread Systems.</v>
    <v>454</v>
    <v>National Stock Exchange of India</v>
    <v>XNSE</v>
    <v>XNSE</v>
    <v>2000 Trichy Road, COIMBATORE, TAMIL NADU, 641005 IN</v>
    <v>47.8</v>
    <v>Automobiles &amp; Auto Parts</v>
    <v>Stock</v>
    <v>44585.469953703701</v>
    <v>1396</v>
    <v>41</v>
    <v>2299798000</v>
    <v>ELGI RUBBER COMPANY LIMITED</v>
    <v>ELGI RUBBER COMPANY LIMITED</v>
    <v>47.8</v>
    <v>151.4</v>
    <v>45.95</v>
    <v>42.25</v>
    <v>50050000</v>
    <v>ELGIRUBCO</v>
    <v>ELGI RUBBER COMPANY LIMITED (XNSE:ELGIRUBCO)</v>
    <v>87764</v>
    <v>1981</v>
  </rv>
  <rv s="2">
    <v>1397</v>
  </rv>
  <rv s="0">
    <v>https://www.bing.com/financeapi/forcetrigger?t=ahho3m&amp;q=XNSE%3aEMAMILTD&amp;form=skydnc</v>
    <v>Learn more on Bing</v>
  </rv>
  <rv s="15">
    <v>en-US</v>
    <v>ahho3m</v>
    <v>268435456</v>
    <v>1</v>
    <v>Powered by Refinitiv</v>
    <v>31</v>
    <v>EMAMI LIMITED (XNSE:EMAMILTD)</v>
    <v>2</v>
    <v>32</v>
    <v>Finance</v>
    <v>4</v>
    <v>621.79999999999995</v>
    <v>442.5</v>
    <v>1.1378999999999999</v>
    <v>-2.15</v>
    <v>-4.5500000000000002E-3</v>
    <v>INR</v>
    <v>Emami Limited is a fast moving consumer goods company. The Company is engaged in providing Ayurvedic Medicinal Products, and Cosmetic and Toiletries. It operates in the Personal and Healthcare segment. Its brands include Navratna oil, BoroPlus antiseptic cream, Zandu and Mentho Plus balms, Fair and Handsome fairness cream for men, and Kesh King ayurvedic medicinal oil. It also offers Navratna cooling talc, Navratna i-cool talk and Zandu Balm Ultra Power. It has over 2,900 distributors, a direct coverage of approximately 0.64 million retail outlets and indirect reach across over four million retail outlets. Its international business is driven by clusters: the Middle East, North Africa and Pakistan (MENAP); the South Asian Association for Regional Cooperation (SAARC) nations and South East Asia (SSEA); the Commonwealth of Independent States and Eastern European nations (CISEE), and rest of the world (RoW).</v>
    <v>3133</v>
    <v>National Stock Exchange of India</v>
    <v>XNSE</v>
    <v>XNSE</v>
    <v>Emami Tower, 687 Anandapur,, EM Bypass, KOLKATA, WEST BENGAL, 700107 IN</v>
    <v>476.8</v>
    <v>Personal &amp; Household Products &amp; Services</v>
    <v>Stock</v>
    <v>44585.469953703701</v>
    <v>1399</v>
    <v>466</v>
    <v>210032700000</v>
    <v>EMAMI LIMITED</v>
    <v>EMAMI LIMITED</v>
    <v>474.9</v>
    <v>37.450000000000003</v>
    <v>472.5</v>
    <v>470.35</v>
    <v>444513700</v>
    <v>EMAMILTD</v>
    <v>EMAMI LIMITED (XNSE:EMAMILTD)</v>
    <v>567967</v>
  </rv>
  <rv s="2">
    <v>1400</v>
  </rv>
  <rv s="0">
    <v>https://www.bing.com/financeapi/forcetrigger?t=bqbsp2&amp;q=XNSE%3aEMAMIPAP&amp;form=skydnc</v>
    <v>Learn more on Bing</v>
  </rv>
  <rv s="5">
    <v>en-US</v>
    <v>bqbsp2</v>
    <v>268435456</v>
    <v>1</v>
    <v>Powered by Refinitiv</v>
    <v>9</v>
    <v>EMAMI PAPER MILLS LIMITED (XNSE:EMAMIPAP)</v>
    <v>2</v>
    <v>10</v>
    <v>Finance</v>
    <v>4</v>
    <v>214.8</v>
    <v>91.2</v>
    <v>-7</v>
    <v>-4.4886000000000002E-2</v>
    <v>INR</v>
    <v>Emami Paper Mills Limited is a newsprint manufacturer that has business interests in fast moving consumer goods (FMCG), edible oil, paper, writing instruments, healthcare, retail departmental stores and real estate. The Company specializes in the manufacture of newsprint and writing and printing paper. It operates through the Manufacture of Paper &amp; Paper Board segment. Its writing and printing paper products include White Creamwove, Maplitho and Ledger Paper. It offers writing and printing paper for various applications, including exercise notebooks, question sheets, registers/ledger books and other material. Its customers include newspaper establishments, government presses, and notebook manufacturers in Kolkata, New Delhi, Orissa, Ranchi and Raipur. It primarily operates in India. It has an installed capacity to manufacture approximately 145,000 tons per annum of newsprint, printing and writing paper. It has manufacturing facilities in Balasore (Orissa) and Kolkata (West Bengal).</v>
    <v>1312</v>
    <v>National Stock Exchange of India</v>
    <v>XNSE</v>
    <v>XNSE</v>
    <v>687, Anandapur ,4th Floor, E.M. Byepass, KOLKATA, WEST BENGAL, 700107 IN</v>
    <v>156.94999999999999</v>
    <v>Paper &amp; Forest Products</v>
    <v>Stock</v>
    <v>44585.469953703701</v>
    <v>1402</v>
    <v>147.55000000000001</v>
    <v>9434827000</v>
    <v>EMAMI PAPER MILLS LIMITED</v>
    <v>EMAMI PAPER MILLS LIMITED</v>
    <v>154</v>
    <v>9.09</v>
    <v>155.94999999999999</v>
    <v>148.94999999999999</v>
    <v>60499050</v>
    <v>EMAMIPAP</v>
    <v>EMAMI PAPER MILLS LIMITED (XNSE:EMAMIPAP)</v>
    <v>55622</v>
    <v>1981</v>
  </rv>
  <rv s="2">
    <v>1403</v>
  </rv>
  <rv s="0">
    <v>https://www.bing.com/financeapi/forcetrigger?t=ahhnzr&amp;q=XNSE%3aEMAMIREAL&amp;form=skydnc</v>
    <v>Learn more on Bing</v>
  </rv>
  <rv s="1">
    <v>en-US</v>
    <v>ahhnzr</v>
    <v>268435456</v>
    <v>1</v>
    <v>Powered by Refinitiv</v>
    <v>0</v>
    <v>EMAMI REALTY LIMITED (XNSE:EMAMIREAL)</v>
    <v>2</v>
    <v>3</v>
    <v>Finance</v>
    <v>4</v>
    <v>106</v>
    <v>39.5</v>
    <v>1.0586</v>
    <v>-4.45</v>
    <v>-0.05</v>
    <v>INR</v>
    <v>Emami Realty Ltd, formerly Emami Infrastructure Limited, is a holding company. The Company is engaged in construction and real estate development. The Company's primary business is development of residential, commercial and retail properties through its subsidiaries and associates. The Company has entered into joint development agreements for development of projects at Chennai and Kolkata. The Company's properties include Emami City, Emami Tejomaya and Emami Swan Lake. Emami City is an approximately 14 acre property on Jessore Road, Kolkata. Emami City property is a residential complex of approximately 25 lakh square feet near Lake Town. Emami Tejomaya property is located at Egattur on Old Mahabalipuram Road (OMR), Chennai (after the Navalur Toll Plaza) and adjacent to the Grand Marina Mall. Emami Swan Lake is located in Kukatpally, Hyderabad. The Company's subsidiaries include Sneha Ashiana Private Limited, Delta PV Private Limited and New Age Realty Private Limited</v>
    <v>100</v>
    <v>National Stock Exchange of India</v>
    <v>XNSE</v>
    <v>XNSE</v>
    <v>Emami Tower, 687, Anandapur,, E.M. Bypass, KOLKATA, WEST BENGAL, 700107 IN</v>
    <v>89.95</v>
    <v>Real Estate Operations</v>
    <v>Stock</v>
    <v>44585.469953703701</v>
    <v>1405</v>
    <v>84.55</v>
    <v>3368106000</v>
    <v>EMAMI REALTY LIMITED</v>
    <v>EMAMI REALTY LIMITED</v>
    <v>89.95</v>
    <v>0</v>
    <v>89</v>
    <v>84.55</v>
    <v>37843890</v>
    <v>EMAMIREAL</v>
    <v>EMAMI REALTY LIMITED (XNSE:EMAMIREAL)</v>
    <v>58024</v>
    <v>2008</v>
  </rv>
  <rv s="2">
    <v>1406</v>
  </rv>
  <rv s="0">
    <v>https://www.bing.com/financeapi/forcetrigger?t=ahho9c&amp;q=XNSE%3aEMKAY&amp;form=skydnc</v>
    <v>Learn more on Bing</v>
  </rv>
  <rv s="1">
    <v>en-US</v>
    <v>ahho9c</v>
    <v>268435456</v>
    <v>1</v>
    <v>Powered by Refinitiv</v>
    <v>0</v>
    <v>Emkay Global Financial Services Limited (XNSE:EMKAY)</v>
    <v>2</v>
    <v>3</v>
    <v>Finance</v>
    <v>4</v>
    <v>139.80000000000001</v>
    <v>60</v>
    <v>2.1198000000000001</v>
    <v>-6.8</v>
    <v>-6.1234000000000004E-2</v>
    <v>INR</v>
    <v>Emkay Global Financial Services Limited is a holding company engaged in stock broking. The Company is involved in providing financial services and solutions, such as investment banking, institutional equities, private client broking and depository Services. The Company operates through two segments: Advisory &amp; Transactional Services segment, consisting of broking and distribution, investment banking and other related financial intermediation services, and Non Banking Financing Activities (NBFC). The Company's operations include broking in equities and derivatives on the Bombay Stock Exchange (BSE) and National Stock Exchange (NSE), commodities, insurance and portfolio management. The Company is a portfolio manager and conducts the portfolio management business, through its subsidiary, Emkay Investment Managers Limited. It offers life and non-life insurance businesses to corporates, as well as individuals, through its subsidiary, Emkay Insurance Brokers Limited.</v>
    <v>424</v>
    <v>National Stock Exchange of India</v>
    <v>XNSE</v>
    <v>XNSE</v>
    <v>7th Floor, The Ruby, Senapati Bapat Marg,, Dadar- West, Worli, MUMBAI, MAHARASHTRA, 400028 IN</v>
    <v>113.3</v>
    <v>Investment Banking &amp; Investment Services</v>
    <v>Stock</v>
    <v>44585.469953703701</v>
    <v>1408</v>
    <v>101.7</v>
    <v>2736298000</v>
    <v>Emkay Global Financial Services Limited</v>
    <v>Emkay Global Financial Services Limited</v>
    <v>113.3</v>
    <v>10.26</v>
    <v>111.05</v>
    <v>104.25</v>
    <v>24640230</v>
    <v>EMKAY</v>
    <v>Emkay Global Financial Services Limited (XNSE:EMKAY)</v>
    <v>98323</v>
    <v>1995</v>
  </rv>
  <rv s="2">
    <v>1409</v>
  </rv>
  <rv s="0">
    <v>https://www.bing.com/financeapi/forcetrigger?t=ahhof2&amp;q=XNSE%3aEMMBI&amp;form=skydnc</v>
    <v>Learn more on Bing</v>
  </rv>
  <rv s="1">
    <v>en-US</v>
    <v>ahhof2</v>
    <v>268435456</v>
    <v>1</v>
    <v>Powered by Refinitiv</v>
    <v>0</v>
    <v>EMMBI INDUSTRIES LIMITED (XNSE:EMMBI)</v>
    <v>2</v>
    <v>3</v>
    <v>Finance</v>
    <v>4</v>
    <v>131.85</v>
    <v>71.55</v>
    <v>1.3613999999999999</v>
    <v>-6.6</v>
    <v>-6.0137000000000003E-2</v>
    <v>INR</v>
    <v>Emmbi Industries Limited is engaged in the business of manufacturing and trading of plastics products. The Company manufactures high-density polyethylene (HDPE) and polypropylene (PP)-woven polymer based products. The Company manufactures flexible intermediate bulk containers (FIBC) and various woven polymer based products, such as container liners, protective irrigation system, canal liners, flexi tanks and car covers. The Company's product categories include Specialty Fibcs, Standard Fibcs, Containers Liners and Box Bags, Sacks, Specialty Films and Fabrics, Asbestos Removal Products, and Aquasave Water Conservation Products. Its Aquasave Water Conservation products include flexible water tank, canal liner and pond liner. Its Specialty Films and Fabrics include moisture proofing, geo textile, ground cover, silt fence, sandwich fabric and fire retardant scaffolding. The Company's manufacturing facility is located at Silvassa in Gujarat.</v>
    <v>162</v>
    <v>National Stock Exchange of India</v>
    <v>XNSE</v>
    <v>XNSE</v>
    <v>Valecha Chambers, 3rd Floor,, Opp. Infinity Mall,, New Link Road,, MUMBAI, MAHARASHTRA, 400053 IN</v>
    <v>113.9</v>
    <v>Containers &amp; Packaging</v>
    <v>Stock</v>
    <v>44585.469953703701</v>
    <v>1411</v>
    <v>101.45</v>
    <v>1941505000</v>
    <v>EMMBI INDUSTRIES LIMITED</v>
    <v>EMMBI INDUSTRIES LIMITED</v>
    <v>108</v>
    <v>13.14</v>
    <v>109.75</v>
    <v>103.15</v>
    <v>17690250</v>
    <v>EMMBI</v>
    <v>EMMBI INDUSTRIES LIMITED (XNSE:EMMBI)</v>
    <v>269273</v>
    <v>1994</v>
  </rv>
  <rv s="2">
    <v>1412</v>
  </rv>
  <rv s="0">
    <v>https://www.bing.com/financeapi/forcetrigger?t=ahhokr&amp;q=XNSE%3aENDURANCE&amp;form=skydnc</v>
    <v>Learn more on Bing</v>
  </rv>
  <rv s="1">
    <v>en-US</v>
    <v>ahhokr</v>
    <v>268435456</v>
    <v>1</v>
    <v>Powered by Refinitiv</v>
    <v>0</v>
    <v>ENDURANCE TECHNOLOGIES LIMITED (CN) (XNSE:ENDURANCE)</v>
    <v>2</v>
    <v>3</v>
    <v>Finance</v>
    <v>4</v>
    <v>1989</v>
    <v>1249.4000000000001</v>
    <v>1.0615000000000001</v>
    <v>9.9499999999999993</v>
    <v>5.9499999999999996E-3</v>
    <v>INR</v>
    <v>Endurance Technologies Ltd (CN) is an India-based automotive component manufacturer company. The Company is engaged in manufacturing of aluminium die castings (including alloy wheels), suspension, transmission and braking products. The Companys products include aluminium die casting, which offers high pressure die castings, low pressure die castings, gravity die castings, and alloy wheels; suspension which offers shock absorbers, motorcycle front forks, and hydraulic &amp; gas charged dampers, macpherson struts, gas springs for cars ; transmission which offers clutch assemblies, continuous variable transmissions (CVTs), and friction plates; and braking, which offers hydraulic disc brakes, tandem master cylinder assemblies, hydraulic drum brakes, and non-asbestos brake shoes.</v>
    <v>3800</v>
    <v>National Stock Exchange of India</v>
    <v>XNSE</v>
    <v>XNSE</v>
    <v>E-92, MIDC Industrial Area, Waluj, AURANGABAD, MAHARASHTRA, 431136 IN</v>
    <v>1722</v>
    <v>Automobiles &amp; Auto Parts</v>
    <v>Stock</v>
    <v>44585.469953703701</v>
    <v>1414</v>
    <v>1591.05</v>
    <v>235209400000</v>
    <v>ENDURANCE TECHNOLOGIES LIMITED (CN)</v>
    <v>ENDURANCE TECHNOLOGIES LIMITED (CN)</v>
    <v>1651</v>
    <v>38.729999999999997</v>
    <v>1672.15</v>
    <v>1682.1</v>
    <v>140662900</v>
    <v>ENDURANCE</v>
    <v>ENDURANCE TECHNOLOGIES LIMITED (CN) (XNSE:ENDURANCE)</v>
    <v>107554</v>
    <v>1999</v>
  </rv>
  <rv s="2">
    <v>1415</v>
  </rv>
  <rv s="0">
    <v>https://www.bing.com/financeapi/forcetrigger?t=ahhonm&amp;q=XNSE%3aENERGYDEV&amp;form=skydnc</v>
    <v>Learn more on Bing</v>
  </rv>
  <rv s="1">
    <v>en-US</v>
    <v>ahhonm</v>
    <v>268435456</v>
    <v>1</v>
    <v>Powered by Refinitiv</v>
    <v>0</v>
    <v>ENERGY DEVELOPMENT COMPANY LIMITED (XNSE:ENERGYDEV)</v>
    <v>2</v>
    <v>3</v>
    <v>Finance</v>
    <v>4</v>
    <v>42.3</v>
    <v>8.1999999999999993</v>
    <v>0.7702</v>
    <v>-1.55</v>
    <v>-4.9839000000000001E-2</v>
    <v>INR</v>
    <v>Energy Development Company Limited is engaged in trading in solar photovoltaic module and civil related services. The Company is engaged in power generation and infrastructure development, such as construction of bridges and hydro projects, including operation and maintenance, and supply of materials. The Company's segments include generation and sale of electricity division; construction development, implementation, operation and maintenance of projects and consultancies (Contract Division), and trading. It operates through three divisions, which include Generation Division, Contract Division and Trading Division. The Company owns and operates power plants, including hydroelectric power projects and wind mills. The Company also owns and operates seven megawatts (MW) Ullankal Hydro Electric Power Project and 15 MW Karrikayam Hydro Electric Power Project. It has participated and executed various infrastructure related projects, such as bridges, hydro projects and consultancy services.</v>
    <v>84</v>
    <v>National Stock Exchange of India</v>
    <v>XNSE</v>
    <v>XNSE</v>
    <v>'Edcl House', 1A Elgin Road,, KOLKATA, WEST BENGAL, 700020 IN</v>
    <v>32.200000000000003</v>
    <v>Construction &amp; Engineering</v>
    <v>Stock</v>
    <v>44585.469953703701</v>
    <v>1417</v>
    <v>29.55</v>
    <v>1477250000</v>
    <v>ENERGY DEVELOPMENT COMPANY LIMITED</v>
    <v>ENERGY DEVELOPMENT COMPANY LIMITED</v>
    <v>31.15</v>
    <v>28.11</v>
    <v>31.1</v>
    <v>29.55</v>
    <v>47500000</v>
    <v>ENERGYDEV</v>
    <v>ENERGY DEVELOPMENT COMPANY LIMITED (XNSE:ENERGYDEV)</v>
    <v>152258</v>
    <v>1995</v>
  </rv>
  <rv s="2">
    <v>1418</v>
  </rv>
  <rv s="0">
    <v>https://www.bing.com/financeapi/forcetrigger?t=ahhoqh&amp;q=XNSE%3aENGINERSIN&amp;form=skydnc</v>
    <v>Learn more on Bing</v>
  </rv>
  <rv s="1">
    <v>en-US</v>
    <v>ahhoqh</v>
    <v>268435456</v>
    <v>1</v>
    <v>Powered by Refinitiv</v>
    <v>0</v>
    <v>ENGINEERS INDIA LIMITED (XNSE:ENGINERSIN)</v>
    <v>2</v>
    <v>3</v>
    <v>Finance</v>
    <v>4</v>
    <v>93.3</v>
    <v>67.3</v>
    <v>0.9657</v>
    <v>-1.7</v>
    <v>-2.4407999999999999E-2</v>
    <v>INR</v>
    <v>Engineers India Limited (EIL) is an engineering consultancy, and engineering, procurement and construction (EPC) company in the hydrocarbons and petrochemicals industry. The Company's segments are Consultancy &amp; Engineering Projects, and Turnkey Projects. Its services include technologies, pre-Front End Engineering Design (FEED) and FEED, project management, procurement services, construction services and specialized services. The Company focuses on various sectors, including fertilizer and liquefied natural gas (LNG), non-ferrous metallurgy, infrastructure, strategic crude oil storage, nuclear and solar energy, and exploration and production. It offers various technologies for petroleum refining, oil and gas processing, and aromatics. The Company's projects include Guru Gobind Singh Refinery Project, Bina Refinery Project, Panipat Naphtha Cracker Project, Dabhol Bangalore Pipeline Project, Phase II Expansion of Alumina Refinery and Deen Dayal Field Development Project.</v>
    <v>2814</v>
    <v>National Stock Exchange of India</v>
    <v>XNSE</v>
    <v>XNSE</v>
    <v>EI Bhavan, 1, Bhikaiji Cama Place, NEW DELHI, DELHI, 110066 IN</v>
    <v>69.55</v>
    <v>Construction &amp; Engineering</v>
    <v>Stock</v>
    <v>44585.469953703701</v>
    <v>1420</v>
    <v>67.3</v>
    <v>39146250000</v>
    <v>ENGINEERS INDIA LIMITED</v>
    <v>ENGINEERS INDIA LIMITED</v>
    <v>69.5</v>
    <v>32.29</v>
    <v>69.650000000000006</v>
    <v>67.95</v>
    <v>562042400</v>
    <v>ENGINERSIN</v>
    <v>ENGINEERS INDIA LIMITED (XNSE:ENGINERSIN)</v>
    <v>1578166</v>
    <v>1965</v>
  </rv>
  <rv s="2">
    <v>1421</v>
  </rv>
  <rv s="0">
    <v>https://www.bing.com/financeapi/forcetrigger?t=ahhotc&amp;q=XNSE%3aENIL&amp;form=skydnc</v>
    <v>Learn more on Bing</v>
  </rv>
  <rv s="1">
    <v>en-US</v>
    <v>ahhotc</v>
    <v>268435456</v>
    <v>1</v>
    <v>Powered by Refinitiv</v>
    <v>0</v>
    <v>ENTERTAINMENT NETWORK (INDIA) LIMITED (XNSE:ENIL)</v>
    <v>2</v>
    <v>3</v>
    <v>Finance</v>
    <v>4</v>
    <v>226.95</v>
    <v>139.30000000000001</v>
    <v>0.91549999999999998</v>
    <v>-6.65</v>
    <v>-3.9583E-2</v>
    <v>INR</v>
    <v>Entertainment Network (India) Limited is engaged in private frequency modulation (FM) radio broadcasting. The Company's principal revenue stream is advertising. The Company's advertising business includes the sale of air time in its Frequency Modulation (FM) radio broadcasting stations, activations and monetization of its media properties. The Company operates through Media and Entertainment segment. The Company operates in radio broadcasting under the brand Radio Mirchi, which is a radio station. The Company has operations in Jammu, Chandigarh, Srinagar, Ahmedabad, Hyderabad, Panaji, Bengaluru, Kolkata, Guwahati, Raipur, Kozhikode, Nashik, Kanpur, Visakhapatnam, Surat, Vijayawada, Nagpur, Shillong, Vadodara, Thiruvananthapuram, Rajkot, Patna, Coimbatore, Madurai, Kolhapur, Indore, Delhi, Jalandhar, Jabalpur, Shimla, Jodhpur, Patiala, Amritsar and Bengaluru, among others. Mirchi is also on television through properties, such as Mirchi Music Awards, Mirchi Top 20 and Spell Bee.</v>
    <v>910</v>
    <v>National Stock Exchange of India</v>
    <v>XNSE</v>
    <v>XNSE</v>
    <v>14th Floor, Trade World, D wing,, Kamala Mills Compound,, Senapati Bapat Marg,, MUMBAI, MAHARASHTRA, 400013 IN</v>
    <v>170</v>
    <v>Media &amp; Publishing</v>
    <v>Stock</v>
    <v>44585.469953703701</v>
    <v>1423</v>
    <v>158.85</v>
    <v>8008630000</v>
    <v>ENTERTAINMENT NETWORK (INDIA) LIMITED</v>
    <v>ENTERTAINMENT NETWORK (INDIA) LIMITED</v>
    <v>170</v>
    <v>0</v>
    <v>168</v>
    <v>161.35</v>
    <v>47670410</v>
    <v>ENIL</v>
    <v>ENTERTAINMENT NETWORK (INDIA) LIMITED (XNSE:ENIL)</v>
    <v>39194</v>
    <v>1999</v>
  </rv>
  <rv s="2">
    <v>1424</v>
  </rv>
  <rv s="0">
    <v>https://www.bing.com/financeapi/forcetrigger?t=ahhppr&amp;q=XNSE%3aEPL&amp;form=skydnc</v>
    <v>Learn more on Bing</v>
  </rv>
  <rv s="1">
    <v>en-US</v>
    <v>ahhppr</v>
    <v>268435456</v>
    <v>1</v>
    <v>Powered by Refinitiv</v>
    <v>0</v>
    <v>EPL LIMITED (XNSE:EPL)</v>
    <v>2</v>
    <v>3</v>
    <v>Finance</v>
    <v>4</v>
    <v>291.95</v>
    <v>183.15</v>
    <v>0.68840000000000001</v>
    <v>-5.7</v>
    <v>-2.9510999999999999E-2</v>
    <v>INR</v>
    <v>EPL Limited, formerly Essel Propack Limited, is an India-based producer of plastic packaging material in the form of multilayer collapsible tubes and laminates used primarily for packaging of toothpaste, personal care, cosmetics, pharmaceuticals, household and industrial products. Its geographical segments consist of Africa, Middle East and South Asia, which includes operations in India and Egypt; East Asia Pacific, which includes operations in China, Philippines and Hong Kong; Americas, which includes laminated tubes with operations in the United States, Mexico and Colombia, and Europe, which includes laminated tubes and plastic extruded tubes with operations in Germany, the United Kingdom, Poland and Russia. The Company offers specialized large diameter laminated tubes. The Company offers laminated tubes with features, such as thermal timers, product authentication, child protection and aroma sensory. It provides packaging solutions for products in paste or cream or gel forms.</v>
    <v>1154</v>
    <v>National Stock Exchange of India</v>
    <v>XNSE</v>
    <v>XNSE</v>
    <v>Top Floor, Times Tower, Kamala City, Senapati Bapat Marg Lower Parel, MUMBAI, MAHARASHTRA, 400013 IN</v>
    <v>193.9</v>
    <v>Containers &amp; Packaging</v>
    <v>Stock</v>
    <v>44585.469953703701</v>
    <v>1426</v>
    <v>183.15</v>
    <v>61010420000</v>
    <v>EPL LIMITED</v>
    <v>EPL LIMITED</v>
    <v>193.15</v>
    <v>25.79</v>
    <v>193.15</v>
    <v>187.45</v>
    <v>315870700</v>
    <v>EPL</v>
    <v>EPL LIMITED (XNSE:EPL)</v>
    <v>313351</v>
    <v>1982</v>
  </rv>
  <rv s="2">
    <v>1427</v>
  </rv>
  <rv s="0">
    <v>https://www.bing.com/financeapi/forcetrigger?t=ahhp2w&amp;q=XNSE%3aEQUITAS&amp;form=skydnc</v>
    <v>Learn more on Bing</v>
  </rv>
  <rv s="1">
    <v>en-US</v>
    <v>ahhp2w</v>
    <v>268435456</v>
    <v>1</v>
    <v>Powered by Refinitiv</v>
    <v>0</v>
    <v>EQUITAS HOLDINGS Limited (XNSE:EQUITAS)</v>
    <v>2</v>
    <v>3</v>
    <v>Finance</v>
    <v>4</v>
    <v>145</v>
    <v>68.55</v>
    <v>1.7927</v>
    <v>-9.4</v>
    <v>-8.2746E-2</v>
    <v>INR</v>
    <v>Equitas Holdings Limited (EHL) is the holding company. The Company is engages in the businesses through its subsidiaries: Equitas Micro Finance Limited (EMFL), which is engaged in micro finance; Equitas Finance Limited (EFL), which provides used commercial vehicle (UCV) loans, micro and small and enterprise (MSE) finance, and others; Equitas Housing Finance Limited (EHFL), which is engaged in affordable housing loans and micro housing loans, and Equitas Technology Private Limited (ETPL), which offers technology platform for freight, logistics, carriers and related services. The Company's segments include Micro Finance, Other Finance and Others. The Micro Finance segment consists of micro financing. The Other Finance segment consists of housing finance and vehicle finance. The Company also provides loans to subsidiaries and corporate guarantees for the borrowings of subsidiaries from banks and institutions.</v>
    <v>16629</v>
    <v>National Stock Exchange of India</v>
    <v>XNSE</v>
    <v>XNSE</v>
    <v>Phase II, 4th Floor, Spencer Plaza, No.769 Anna Salai, CHENNAI, TAMIL NADU, 600002 IN</v>
    <v>114.8</v>
    <v>Banking Services</v>
    <v>Stock</v>
    <v>44585.469953703701</v>
    <v>1429</v>
    <v>102.5</v>
    <v>38827360000</v>
    <v>EQUITAS HOLDINGS Limited</v>
    <v>EQUITAS HOLDINGS Limited</v>
    <v>114.25</v>
    <v>10.130000000000001</v>
    <v>113.6</v>
    <v>104.2</v>
    <v>341790100</v>
    <v>EQUITAS</v>
    <v>EQUITAS HOLDINGS Limited (XNSE:EQUITAS)</v>
    <v>1483563</v>
    <v>2007</v>
  </rv>
  <rv s="2">
    <v>1430</v>
  </rv>
  <rv s="0">
    <v>https://www.bing.com/financeapi/forcetrigger?t=bwnbww&amp;q=XNSE%3aEQUITASBNK&amp;form=skydnc</v>
    <v>Learn more on Bing</v>
  </rv>
  <rv s="5">
    <v>en-US</v>
    <v>bwnbww</v>
    <v>268435456</v>
    <v>1</v>
    <v>Powered by Refinitiv</v>
    <v>9</v>
    <v>EQUITAS SMALL FINANCE BANK LIMITED (XNSE:EQUITASBNK)</v>
    <v>2</v>
    <v>10</v>
    <v>Finance</v>
    <v>4</v>
    <v>76.8</v>
    <v>38.1</v>
    <v>-2.35</v>
    <v>-4.2342000000000005E-2</v>
    <v>INR</v>
    <v>Equitas Small Finance Bank Limited is an India-based bank. The Company accepts deposits and offers loans. The Company's lines of business include Micro and Small Enterprise and Corporate Banking, Emerging Enterprise Banking, Inclusive Banking, Consumer Banking and Outreach Banking. The Micro and Small Enterprise and Corporate Banking offers term loans and working capital loans. The Emerging Enterprise Banking offers used commercial vehicle finance, new commercial vehicle finance and used passenger cars finance. The Inclusive Banking offers microfinance, agricultural loan, small business loans, loan against property and housing loan. The Consumer Banking offers retail deposits and third-party products, non resident Indian (NRI) services, wealth management and gold loans. The Outreach Banking include business correspondents and doorstep services. Its deposit products include current account, saving account and salary account.</v>
    <v>16556</v>
    <v>National Stock Exchange of India</v>
    <v>XNSE</v>
    <v>XNSE</v>
    <v>4 Floor, Phase-II, Spencer Plaza, No.769, Mount Road, Anna Salai, CHENNAI, TAMIL NADU, 600002 IN</v>
    <v>55.75</v>
    <v>Banking Services</v>
    <v>Stock</v>
    <v>44585.469953703701</v>
    <v>1432</v>
    <v>52.25</v>
    <v>63707860000</v>
    <v>EQUITAS SMALL FINANCE BANK LIMITED</v>
    <v>EQUITAS SMALL FINANCE BANK LIMITED</v>
    <v>55.5</v>
    <v>21.11</v>
    <v>55.5</v>
    <v>53.15</v>
    <v>1147889000</v>
    <v>EQUITASBNK</v>
    <v>EQUITAS SMALL FINANCE BANK LIMITED (XNSE:EQUITASBNK)</v>
    <v>693795</v>
    <v>1993</v>
  </rv>
  <rv s="2">
    <v>1433</v>
  </rv>
  <rv s="0">
    <v>https://www.bing.com/financeapi/forcetrigger?t=ahhp5r&amp;q=XNSE%3aERIS&amp;form=skydnc</v>
    <v>Learn more on Bing</v>
  </rv>
  <rv s="1">
    <v>en-US</v>
    <v>ahhp5r</v>
    <v>268435456</v>
    <v>1</v>
    <v>Powered by Refinitiv</v>
    <v>0</v>
    <v>ERIS LIFESCIENCES LIMITED (XNSE:ERIS)</v>
    <v>2</v>
    <v>3</v>
    <v>Finance</v>
    <v>4</v>
    <v>863</v>
    <v>473.5</v>
    <v>0.71579999999999999</v>
    <v>-26.55</v>
    <v>-3.6142000000000001E-2</v>
    <v>INR</v>
    <v>Eris Lifesciences Limited is an India-based company, which is engaged in manufacturing, marketing and selling of generics within the chronic and acute categories of the Indian Pharmaceutical Market. The Company operates within various areas through its seven focused divisions: Eris, Nikkos, Adura, Montana, Inspira, Victus, Eris Kinedex, Eterna, and Altiza. Its Eris division includes Atorsave 10, Atorsave 20, Decal, Enoxsave 0.6 and Metaloc XL100 products; its Nikkos division includes Alerfix, Erinac D, Ezeepam Plus 5, Zenpride OD and Nikotriol products; its Adura division includes Crevast 5, Glitaris M30, Metafort G1 CP and Olmin 10 products; its Montana division includes Meftaris, Calshine 60K Sachet, Hinder, Rabemon 20 and Vomisave Syrup products; its Inspira division includes Crevast F 5, Lnbeta 5 and Twichek products, and its Victus division includes Atorsave D80, Cyblex M 30 XR, Cyblex M 80, Cyblex M 60 XR and Cyblex MV 40.3 products.</v>
    <v>3246</v>
    <v>National Stock Exchange of India</v>
    <v>XNSE</v>
    <v>XNSE</v>
    <v>8th Floor, Commerce House- IV,, Prahladnagar, 100 ft road, AHMEDABAD, GUJARAT, 380015 IN</v>
    <v>744.9</v>
    <v>Pharmaceuticals</v>
    <v>Stock</v>
    <v>44585.469953703701</v>
    <v>1435</v>
    <v>695.4</v>
    <v>99854320000</v>
    <v>ERIS LIFESCIENCES LIMITED</v>
    <v>ERIS LIFESCIENCES LIMITED</v>
    <v>738.5</v>
    <v>26.02</v>
    <v>734.6</v>
    <v>708.05</v>
    <v>135930200</v>
    <v>ERIS</v>
    <v>ERIS LIFESCIENCES LIMITED (XNSE:ERIS)</v>
    <v>48393</v>
    <v>2007</v>
  </rv>
  <rv s="2">
    <v>1436</v>
  </rv>
  <rv s="0">
    <v>https://www.bing.com/financeapi/forcetrigger?t=ahhp8m&amp;q=XNSE%3aEROSMEDIA&amp;form=skydnc</v>
    <v>Learn more on Bing</v>
  </rv>
  <rv s="1">
    <v>en-US</v>
    <v>ahhp8m</v>
    <v>268435456</v>
    <v>1</v>
    <v>Powered by Refinitiv</v>
    <v>0</v>
    <v>EROS INTERNATIONAL MEDIA LIMITED (XNSE:EROSMEDIA)</v>
    <v>2</v>
    <v>3</v>
    <v>Finance</v>
    <v>4</v>
    <v>36.85</v>
    <v>16.45</v>
    <v>2.3592</v>
    <v>-0.95</v>
    <v>-4.7618999999999995E-2</v>
    <v>INR</v>
    <v>Eros International Media Limited is engaged in the business of film production, exploitation and distribution. The Company's principal products/services include Media and Entertainment Industry. The Company's geographical segments include Within India and Outside India. The Company distributes film content through the various distributions channels, including theatrical, which include multiplex chains and stand-alone theatres; television syndication, which include satellite television broadcasting, cable television and terrestrial television, and digital and ancillary, which includes Internet Protocol television, video on demand, music, inflight entertainment, home video and Eros Now. Its television distribution includes various television networks in India, such as Star, Sony, Zee and Color. It produces and distributes films in languages, including Hindi, Tamil, Telugu, Marathi, Malayalam, Punjabi and Bengali.</v>
    <v>191</v>
    <v>National Stock Exchange of India</v>
    <v>XNSE</v>
    <v>XNSE</v>
    <v>901/902, Supreme Chambers, Off. Veera Desai Road Andheri (West),, MUMBAI, MAHARASHTRA, 400053 IN</v>
    <v>20.399999999999999</v>
    <v>Media &amp; Publishing</v>
    <v>Stock</v>
    <v>44585.469953703701</v>
    <v>1438</v>
    <v>19</v>
    <v>1912903000</v>
    <v>EROS INTERNATIONAL MEDIA LIMITED</v>
    <v>EROS INTERNATIONAL MEDIA LIMITED</v>
    <v>20.399999999999999</v>
    <v>0</v>
    <v>19.95</v>
    <v>19</v>
    <v>95884870</v>
    <v>EROSMEDIA</v>
    <v>EROS INTERNATIONAL MEDIA LIMITED (XNSE:EROSMEDIA)</v>
    <v>383521</v>
    <v>1994</v>
  </rv>
  <rv s="2">
    <v>1439</v>
  </rv>
  <rv s="0">
    <v>https://www.bing.com/financeapi/forcetrigger?t=ahhpbh&amp;q=XNSE%3aESABINDIA&amp;form=skydnc</v>
    <v>Learn more on Bing</v>
  </rv>
  <rv s="1">
    <v>en-US</v>
    <v>ahhpbh</v>
    <v>268435456</v>
    <v>1</v>
    <v>Powered by Refinitiv</v>
    <v>0</v>
    <v>ESAB INDIA LIMITED (XNSE:ESABINDIA)</v>
    <v>2</v>
    <v>3</v>
    <v>Finance</v>
    <v>4</v>
    <v>3615</v>
    <v>1710</v>
    <v>0.88119999999999998</v>
    <v>-235.7</v>
    <v>-7.1754999999999999E-2</v>
    <v>INR</v>
    <v>ESAB INDIA LIMITED is engaged in the business of welding consumables, such as welding electrodes, copper-coated wires, flux-cored wires and welding fluxes, and of welding equipment, such as welding machines and cutting equipment. The Company operates through two segments: Consumables, which include welding electrodes, copper coated wires, flux cored wires and welding fluxes, including related services, and Equipment, which includes welding machines and cutting equipment. It offers products in various categories, including Welding Consumables, Reclamation Consumables, Arc Equipments, Industrial Gas Equipments, Cutting Systems and Welding Automation. The Company's Welding Consumables include Carbon Steel Electrodes, which include brands, such as ESAB Ferrospeed, ESAB Ferroarc, ESAB Ferrospeed plus, ESAB Vortic and ESAB Vordian, and Gas Welding Fluxes, which include brands, such as ESAB Alotectic, ESAB Rupatam A and ESAB Albratectic. It caters to both domestic and International Markets.</v>
    <v>808</v>
    <v>National Stock Exchange of India</v>
    <v>XNSE</v>
    <v>XNSE</v>
    <v>Plot No.13, 3rd Main Road, Industrial Estate, Ambattur, CHENNAI, TAMIL NADU, 600058 IN</v>
    <v>3290</v>
    <v>Machinery, Equipment &amp; Components</v>
    <v>Stock</v>
    <v>44585.469953703701</v>
    <v>1441</v>
    <v>2908.1</v>
    <v>50562990000</v>
    <v>ESAB INDIA LIMITED</v>
    <v>ESAB INDIA LIMITED</v>
    <v>3290</v>
    <v>64.459999999999994</v>
    <v>3284.8</v>
    <v>3049.1</v>
    <v>15393020</v>
    <v>ESABINDIA</v>
    <v>ESAB INDIA LIMITED (XNSE:ESABINDIA)</v>
    <v>32037</v>
    <v>1987</v>
  </rv>
  <rv s="2">
    <v>1442</v>
  </rv>
  <rv s="0">
    <v>https://www.bing.com/financeapi/forcetrigger?t=ahhpec&amp;q=XNSE%3aESCORTS&amp;form=skydnc</v>
    <v>Learn more on Bing</v>
  </rv>
  <rv s="1">
    <v>en-US</v>
    <v>ahhpec</v>
    <v>268435456</v>
    <v>1</v>
    <v>Powered by Refinitiv</v>
    <v>0</v>
    <v>ESCORTS LIMITED (XNSE:ESCORTS)</v>
    <v>2</v>
    <v>3</v>
    <v>Finance</v>
    <v>4</v>
    <v>1918.9</v>
    <v>1097.7</v>
    <v>0.91290000000000004</v>
    <v>-13</v>
    <v>-6.9569999999999996E-3</v>
    <v>INR</v>
    <v>Escorts Limited is an engineering company, which offers agricultural tractors and construction equipment. The Company's segments are Agri Machinery, Auto Ancillary Products, Railway Equipment, Construction Equipments and Others. It is engaged in the business of manufacturing of engines for agricultural tractors, earth moving and material handling equipment, round and flat tubes, heating elements, double acting hydraulic shock absorbers for railways coaches, center buffer couplers, automobile shock absorbers, telescopic front fork and Mcpherson struts, brake block, internal combustion engine and various types of brake used by railways. It also trades in oils and lubricants, implements, trailers, tractors, compressor accessories and spares, construction and aero business. It offers Euro Series under Powertrac; Classic Series in 41-50 HP under Farmtrac brand, and FT 6055 Xtra Torque Tractor with approximately 20 speed transmission.</v>
    <v>11058</v>
    <v>National Stock Exchange of India</v>
    <v>XNSE</v>
    <v>XNSE</v>
    <v>Corporate Secretariat &amp; Law, 15/5, Mathura Road, FARIDABAD, HARYANA, 121003 IN</v>
    <v>1873</v>
    <v>Machinery, Equipment &amp; Components</v>
    <v>Stock</v>
    <v>44585.469953703701</v>
    <v>1444</v>
    <v>1836.5</v>
    <v>224042800000</v>
    <v>ESCORTS LIMITED</v>
    <v>ESCORTS LIMITED</v>
    <v>1869.7</v>
    <v>20.309999999999999</v>
    <v>1868.6</v>
    <v>1855.6</v>
    <v>119898700</v>
    <v>ESCORTS</v>
    <v>ESCORTS LIMITED (XNSE:ESCORTS)</v>
    <v>776468</v>
    <v>1944</v>
  </rv>
  <rv s="2">
    <v>1445</v>
  </rv>
  <rv s="0">
    <v>http://en.wikipedia.org/wiki/Essar_Shipping</v>
    <v>Wikipedia</v>
  </rv>
  <rv s="6">
    <v>141</v>
    <v>1447</v>
  </rv>
  <rv s="7">
    <v>15</v>
    <v>https://www.bing.com/th?id=AMMS_68b2b0e769559a76c3f9d3fffb0928ee&amp;qlt=95</v>
    <v>1448</v>
    <v>0</v>
    <v>https://www.bing.com/images/search?form=xlimg&amp;q=essar+shipping</v>
    <v>Image of ESSAR SHIPPING LIMITED.</v>
  </rv>
  <rv s="0">
    <v>https://www.bing.com/financeapi/forcetrigger?t=ahhpk2&amp;q=XNSE%3aESSARSHPNG&amp;form=skydnc</v>
    <v>Learn more on Bing</v>
  </rv>
  <rv s="8">
    <v>en-US</v>
    <v>ahhpk2</v>
    <v>268435456</v>
    <v>1</v>
    <v>Powered by Refinitiv</v>
    <v>11</v>
    <v>ESSAR SHIPPING LIMITED. (XNSE:ESSARSHPNG)</v>
    <v>13</v>
    <v>14</v>
    <v>Finance</v>
    <v>4</v>
    <v>16.149999999999999</v>
    <v>7.15</v>
    <v>1.155</v>
    <v>-0.5</v>
    <v>-4.7392999999999998E-2</v>
    <v>INR</v>
    <v>Essar Shipping Limited is an integrated logistics services provider engaged into the businesses of sea transportation, logistics services and oilfields services. The Company's geographical segments include India, China, Switzerland, Singapore, Cyprus, UAE, South Korea, Bermuda, Marshall Island and Rest of the world. It has also directly and/or, through its subsidiaries, invested in diverse business verticals, such as Fleet operating and chartering (tankers and dry bulkers), oilfields services (land rigs and semi- submersible rig) and logistics services (trucks, trailers and tippers). The Company provides sea transportation, logistics services and oilfields services to Essar Steel India Limited (ESIL) and Essar Oil Limited (EOL), which are engaged into manufacturing activities, and require services of the Company for transportation of raw materials and finished goods. The fleet of the Company includes vessels owned by the Company, as well as those taken on finance or operating lease.</v>
    <v>35</v>
    <v>National Stock Exchange of India</v>
    <v>XNSE</v>
    <v>XNSE</v>
    <v>Essar House,, 11, K.K. Marg,, Mahalaxmi,, MUMBAI, MAHARASHTRA, 400034 IN</v>
    <v>10.6</v>
    <v>1449</v>
    <v>Freight &amp; Logistics Services</v>
    <v>Stock</v>
    <v>44585.469953703701</v>
    <v>1450</v>
    <v>10.050000000000001</v>
    <v>2183598000</v>
    <v>ESSAR SHIPPING LIMITED.</v>
    <v>ESSAR SHIPPING LIMITED.</v>
    <v>10.6</v>
    <v>0</v>
    <v>10.55</v>
    <v>10.050000000000001</v>
    <v>206976100</v>
    <v>ESSARSHPNG</v>
    <v>ESSAR SHIPPING LIMITED. (XNSE:ESSARSHPNG)</v>
    <v>405217</v>
    <v>2010</v>
  </rv>
  <rv s="2">
    <v>1451</v>
  </rv>
  <rv s="0">
    <v>https://www.bing.com/financeapi/forcetrigger?t=ahhpsm&amp;q=XNSE%3aESTER&amp;form=skydnc</v>
    <v>Learn more on Bing</v>
  </rv>
  <rv s="1">
    <v>en-US</v>
    <v>ahhpsm</v>
    <v>268435456</v>
    <v>1</v>
    <v>Powered by Refinitiv</v>
    <v>0</v>
    <v>ESTER INDUSTRIES LIMITED (XNSE:ESTER)</v>
    <v>2</v>
    <v>3</v>
    <v>Finance</v>
    <v>4</v>
    <v>164.75</v>
    <v>99</v>
    <v>1.4179999999999999</v>
    <v>-6.35</v>
    <v>-4.7176999999999997E-2</v>
    <v>INR</v>
    <v>Ester Industries Limited is engaged in the business of manufacturing of polyester films, specialty polymers and engineering plastic compounds. The Company operates through two segments: Polyester Film and Engineering Plastics. Its polyester films product line includes Special Chemical Coated Films, Isotropic Film, Heat Seal Films, Retort Film, Shrink Sleeve Film, Matte Films, White Opaque Films, Gold Films, Embossable Films, Transparent High Barrier Film, Insulation Film and Twist Films. Its polymer range includes Polybutylene Terephthalate (PBT) engineering plastics, Polyamide 6 and Polyamide 66 engineering plastics, Polyethylene Terephthalate (PET) engineering plastics, Polycarbonate (PC) engineering Plastics, Acrylonitrile Butadiene Styrene (ABS) engineering Plastics, and alloys and blends. Its specialty polyester business is engaged in manufacturing polyester chips of normal and Masterbatch grades. The Company manufactures engineering plastics under the brand name of Estoplast.</v>
    <v>520</v>
    <v>National Stock Exchange of India</v>
    <v>XNSE</v>
    <v>XNSE</v>
    <v>Plot No. 11, Block A, Infocity-I, Sector- 33 &amp; 34, GURGAON, HARYANA, 122001 IN</v>
    <v>135.19999999999999</v>
    <v>Chemicals</v>
    <v>Stock</v>
    <v>44585.469953703701</v>
    <v>1453</v>
    <v>124.3</v>
    <v>11224800000</v>
    <v>ESTER INDUSTRIES LIMITED</v>
    <v>ESTER INDUSTRIES LIMITED</v>
    <v>133.30000000000001</v>
    <v>8.15</v>
    <v>134.6</v>
    <v>128.25</v>
    <v>83393760</v>
    <v>ESTER</v>
    <v>ESTER INDUSTRIES LIMITED (XNSE:ESTER)</v>
    <v>91105</v>
    <v>1985</v>
  </rv>
  <rv s="2">
    <v>1454</v>
  </rv>
  <rv s="0">
    <v>https://www.bing.com/financeapi/forcetrigger?t=ahhq27&amp;q=XNSE%3aEUROTEXIND&amp;form=skydnc</v>
    <v>Learn more on Bing</v>
  </rv>
  <rv s="3">
    <v>en-US</v>
    <v>ahhq27</v>
    <v>268435456</v>
    <v>1</v>
    <v>Powered by Refinitiv</v>
    <v>5</v>
    <v>EUROTEX INDUSTRIES AND EXPORTS LIMITED (XNSE:EUROTEXIND)</v>
    <v>2</v>
    <v>6</v>
    <v>Finance</v>
    <v>4</v>
    <v>15.4</v>
    <v>6.65</v>
    <v>0.30280000000000001</v>
    <v>0</v>
    <v>0</v>
    <v>INR</v>
    <v>Eurotex Industries and Exports Limited is a vertically integrated textile company. The Company primarily operates in the cotton yarn and knitted fabric segment. The Company manufactures and exports cotton yarn across the world. The Company manufactures various types of cotton yarns, such as autoconed yarns, compact yarns, gassed yarns, two-for-one (TFO) knotless knitting/weaving yarns and soft precision wound yarns. The Company manufactures a range of combed cotton yarn counts ranging from 20s to 120s, which are used for knitting, weaving, dyeing and processing. The Company knits fabrics in various structures, such as single jersey in 28 gauge (gg) and 30 inch diameters (dia), single jersey in 24 gg and 30 inch dia, interlock in 24 gg and 30 inch dia, interlock in 24 gg and 34 inch dia, and rib in 18 gg and 30 inch dia. The Company also produces single jersey pique fabric. The Company's production facilities and all other assets are located in India.</v>
    <v>National Stock Exchange of India</v>
    <v>XNSE</v>
    <v>XNSE</v>
    <v>Raheja Chambers, 12th floor, 213, Nariman Point,, MUMBAI, MAHARASHTRA, 400021 IN</v>
    <v>14</v>
    <v>Textiles &amp; Apparel</v>
    <v>Stock</v>
    <v>44585.469953703701</v>
    <v>1456</v>
    <v>14</v>
    <v>122498100</v>
    <v>EUROTEX INDUSTRIES AND EXPORTS LIMITED</v>
    <v>EUROTEX INDUSTRIES AND EXPORTS LIMITED</v>
    <v>14</v>
    <v>0</v>
    <v>14</v>
    <v>14</v>
    <v>8749860</v>
    <v>EUROTEXIND</v>
    <v>EUROTEX INDUSTRIES AND EXPORTS LIMITED (XNSE:EUROTEXIND)</v>
    <v>2</v>
    <v>1987</v>
  </rv>
  <rv s="2">
    <v>1457</v>
  </rv>
  <rv s="0">
    <v>https://www.bing.com/financeapi/forcetrigger?t=ahhq52&amp;q=XNSE%3aEVEREADY&amp;form=skydnc</v>
    <v>Learn more on Bing</v>
  </rv>
  <rv s="1">
    <v>en-US</v>
    <v>ahhq52</v>
    <v>268435456</v>
    <v>1</v>
    <v>Powered by Refinitiv</v>
    <v>0</v>
    <v>EVEREADY INDUSTRIES INDIA LTD (XNSE:EVEREADY)</v>
    <v>2</v>
    <v>3</v>
    <v>Finance</v>
    <v>4</v>
    <v>413.45</v>
    <v>185</v>
    <v>1.4372</v>
    <v>-22.4</v>
    <v>-7.3866000000000001E-2</v>
    <v>INR</v>
    <v>Eveready Industries India Limited is engaged in the business of marketing of fast moving consumer goods (FMCG), such as dry cell batteries, rechargeable batteries, flashlights, packet tea and general lighting products. The Company also distributes a range of electrical products. The Company's product portfolio includes Dry cell and rechargeable batteries under the brand names Eveready, Powercell and Uniross; Flashlights and lanterns under the brand names Eveready and Powercell; Packet tea under the brand names Tez, Jaago and Premium Gold; light-emitting diode (LED) bulbs and luminaires under the brand names Eveready and Powercell; devices, such as mobile power banks, rechargeable fans and radio, under the Eveready brand, and small home appliances under the Eveready brand. The Company's manufacturing facilities are located in Chennai, Lucknow, Noida, Haridwar, Maddur and Kolkata, and it is supported by sales and distribution network across the country.</v>
    <v>2179</v>
    <v>National Stock Exchange of India</v>
    <v>XNSE</v>
    <v>XNSE</v>
    <v>2., Rainey Park, KOLKATA, WEST BENGAL, 700019 IN</v>
    <v>303</v>
    <v>Machinery, Equipment &amp; Components</v>
    <v>Stock</v>
    <v>44585.469953703701</v>
    <v>1459</v>
    <v>278</v>
    <v>22042410000</v>
    <v>EVEREADY INDUSTRIES INDIA LTD</v>
    <v>EVEREADY INDUSTRIES INDIA LTD</v>
    <v>302.89999999999998</v>
    <v>0</v>
    <v>303.25</v>
    <v>280.85000000000002</v>
    <v>72687260</v>
    <v>EVEREADY</v>
    <v>EVEREADY INDUSTRIES INDIA LTD (XNSE:EVEREADY)</v>
    <v>437215</v>
    <v>1934</v>
  </rv>
  <rv s="2">
    <v>1460</v>
  </rv>
  <rv s="0">
    <v>https://www.bing.com/financeapi/forcetrigger?t=ahhq7w&amp;q=XNSE%3aEVERESTIND&amp;form=skydnc</v>
    <v>Learn more on Bing</v>
  </rv>
  <rv s="1">
    <v>en-US</v>
    <v>ahhq7w</v>
    <v>268435456</v>
    <v>1</v>
    <v>Powered by Refinitiv</v>
    <v>0</v>
    <v>EVEREST INDUSTRIES LIMITED (XNSE:EVERESTIND)</v>
    <v>2</v>
    <v>3</v>
    <v>Finance</v>
    <v>4</v>
    <v>642</v>
    <v>266.64999999999998</v>
    <v>1.7827</v>
    <v>-60.7</v>
    <v>-9.9345000000000003E-2</v>
    <v>INR</v>
    <v>Everest Industries Limited is engaged in manufacturing and trading of building products, such as roofing products, boards and panels, other building products and accessories and manufacturing and erection of pre-engineered steel buildings and related accessories. The Company's segments include Building products and Steel buildings. The Building products segment includes manufacturing and trading of roofing products, boards and panels, other building products and accessories. It also includes Fiber Cement Roofing Sheets, Fiber Cement Boards and Rapicon Wall panels. The steel buildings segment consists of manufacture and erection of pre-engineered and smart steel buildings, and its accessories. It also includes metal roofing and cladding. It offers products for industrial, commercial and residential applications. Its building products and solutions are available in approximately 100,000 villages and over 600 cities in India and also in approximately 30 countries across the globe.</v>
    <v>1309</v>
    <v>National Stock Exchange of India</v>
    <v>XNSE</v>
    <v>XNSE</v>
    <v>A-32, G1, `Genesis`, Mohan Cooperative Industrial Area,, Mathura Road,, NEW DELHI, DELHI, 110044 IN</v>
    <v>619</v>
    <v>Construction Materials</v>
    <v>Stock</v>
    <v>44585.469953703701</v>
    <v>1462</v>
    <v>535.25</v>
    <v>9557897000</v>
    <v>EVEREST INDUSTRIES LIMITED</v>
    <v>EVEREST INDUSTRIES LIMITED</v>
    <v>611</v>
    <v>19.71</v>
    <v>611</v>
    <v>550.29999999999995</v>
    <v>15643040</v>
    <v>EVERESTIND</v>
    <v>EVEREST INDUSTRIES LIMITED (XNSE:EVERESTIND)</v>
    <v>199578</v>
    <v>1934</v>
  </rv>
  <rv s="2">
    <v>1463</v>
  </rv>
  <rv s="0">
    <v>https://www.bing.com/financeapi/forcetrigger?t=ahhqar&amp;q=XNSE%3aEXCEL&amp;form=skydnc</v>
    <v>Learn more on Bing</v>
  </rv>
  <rv s="1">
    <v>en-US</v>
    <v>ahhqar</v>
    <v>268435456</v>
    <v>1</v>
    <v>Powered by Refinitiv</v>
    <v>0</v>
    <v>EXCEL REALTY N INFRA LIMITED (XNSE:EXCEL)</v>
    <v>2</v>
    <v>3</v>
    <v>Finance</v>
    <v>4</v>
    <v>13.3</v>
    <v>1.8</v>
    <v>1.1500999999999999</v>
    <v>-0.5</v>
    <v>-4.8076999999999995E-2</v>
    <v>INR</v>
    <v>Excel Realty N Infra Limited, formerly Excel Infoways Limited, is engaged in the business of information technology (IT) enabled business process outsourcing (BPO) services, development of infrastructure facility and general trading. The Company operates through three segments: Infrastructure, BPO / IT enabled services and general trading segment. The Infrastructure segment is engaged in infrastructure activities, such as construction of roads and highways, and mining, among others. The BPO / IT enabled services segment is engaged in the business of providing customer care services and handling the business relations of clients on their behalf by maintaining relation with their consumers and also providing service by assisting them in managing their work flow and updating their records. The BPO / IT enabled services segment also provides inbound and outbound services to its clients. The general trading segment is engaged in the business of general trading.</v>
    <v>1</v>
    <v>National Stock Exchange of India</v>
    <v>XNSE</v>
    <v>XNSE</v>
    <v>31/A, Laxmi Industrial Estate, New Link Road, Andheri W, MUMBAI, MAHARASHTRA, 400053 IN</v>
    <v>10.9</v>
    <v>Software &amp; IT Services</v>
    <v>Stock</v>
    <v>44585.469953703701</v>
    <v>1465</v>
    <v>9.9</v>
    <v>978081900</v>
    <v>EXCEL REALTY N INFRA LIMITED</v>
    <v>EXCEL REALTY N INFRA LIMITED</v>
    <v>10</v>
    <v>0</v>
    <v>10.4</v>
    <v>9.9</v>
    <v>94046340</v>
    <v>EXCEL</v>
    <v>EXCEL REALTY N INFRA LIMITED (XNSE:EXCEL)</v>
    <v>797616</v>
    <v>2003</v>
  </rv>
  <rv s="2">
    <v>1466</v>
  </rv>
  <rv s="0">
    <v>https://www.bing.com/financeapi/forcetrigger?t=ahhqgh&amp;q=XNSE%3aEXCELINDUS&amp;form=skydnc</v>
    <v>Learn more on Bing</v>
  </rv>
  <rv s="1">
    <v>en-US</v>
    <v>ahhqgh</v>
    <v>268435456</v>
    <v>1</v>
    <v>Powered by Refinitiv</v>
    <v>0</v>
    <v>EXCEL INDUSTRIES LIMITED (XNSE:EXCELINDUS)</v>
    <v>2</v>
    <v>3</v>
    <v>Finance</v>
    <v>4</v>
    <v>1287.4000000000001</v>
    <v>775.7</v>
    <v>1.5192000000000001</v>
    <v>-42.55</v>
    <v>-4.6668000000000001E-2</v>
    <v>INR</v>
    <v>Excel Industries Limited is an India-based chemical manufacturer. The Company operates through two segments, including Chemicals, which includes industrial and specialty chemicals and pesticides intermediates, and Environment, which includes soil enricher, bio-pesticides and other bio products. Its product stream consists of chemicals for agro industry, specialty chemicals, polymer inputs, and pharmaceutical active pharmaceutical ingredients (APIs) and intermediates. The Company offers Diethyl Thio Phosphoryl Chloride and Phosphorous Pentasulfide. Its offerings in chemicals include Casscel, Thiophosphoryl Chloride, Triphenyl Phosphine, Acetyl Chloride, Proxel 106, Proxel 101, Codex 4503 and Codex 7101. Its offerings in polymer inputs include a range of inputs, such as polymer property enhancers, including additives and specialty monomers. Its offerings in APIs include Febuxostat and Teneligliptin Hemipenta Hydrobromide Hydrate, and intermediates, such as 4-Hydroxythiobenzamide (T1).</v>
    <v>1015</v>
    <v>National Stock Exchange of India</v>
    <v>XNSE</v>
    <v>XNSE</v>
    <v>184-87, S.V. Road, Jogeshwari (West), MUMBAI, MAHARASHTRA, 400102 IN</v>
    <v>932.8</v>
    <v>Chemicals</v>
    <v>Stock</v>
    <v>44585.469953703701</v>
    <v>1468</v>
    <v>857.55</v>
    <v>11461330000</v>
    <v>EXCEL INDUSTRIES LIMITED</v>
    <v>EXCEL INDUSTRIES LIMITED</v>
    <v>909.35</v>
    <v>13.51</v>
    <v>911.75</v>
    <v>869.2</v>
    <v>12570690</v>
    <v>EXCELINDUS</v>
    <v>EXCEL INDUSTRIES LIMITED (XNSE:EXCELINDUS)</v>
    <v>10387</v>
    <v>1960</v>
  </rv>
  <rv s="2">
    <v>1469</v>
  </rv>
  <rv s="0">
    <v>https://www.bing.com/financeapi/forcetrigger?t=ahhqjc&amp;q=XNSE%3aEXIDEIND&amp;form=skydnc</v>
    <v>Learn more on Bing</v>
  </rv>
  <rv s="1">
    <v>en-US</v>
    <v>ahhqjc</v>
    <v>268435456</v>
    <v>1</v>
    <v>Powered by Refinitiv</v>
    <v>0</v>
    <v>EXIDE INDUSTRIES LIMITED (XNSE:EXIDEIND)</v>
    <v>2</v>
    <v>3</v>
    <v>Finance</v>
    <v>4</v>
    <v>219.3</v>
    <v>152.6</v>
    <v>0.79979999999999996</v>
    <v>-3.1</v>
    <v>-1.7603999999999998E-2</v>
    <v>INR</v>
    <v>Exide Industries Limited is a storage battery company. The Company designs, manufactures, markets and sells a range of lead-acid storage batteries. It operates through Storage Batteries &amp; allied products, Life Insurance Business and Others segments. Storage batteries &amp; allied products segment includes the holding company and some of its subsidiaries manufacture lead acid storage batteries and allied products. The Life Insurance business segment is engaged in life insurance business carried by its subsidiaries. It offers a range of products including automotive batteries, solar batteries, submarine batteries, industrial batteries, genset batteries, inverter batteries and home uninterruptible power supply systems. The Company manufacture batteries for the automotive, power, telecom, infrastructure projects, computer industries, as well as the railways, mining and defense sectors. Its manufacturing units are located in West Bengal, Haryana, Maharashtra, Tamil Nadu and Uttarakhand.</v>
    <v>5202</v>
    <v>National Stock Exchange of India</v>
    <v>XNSE</v>
    <v>XNSE</v>
    <v>Exide House, 59E, Chowringhee Road, KOLKATA, WEST BENGAL, 700020 IN</v>
    <v>177.5</v>
    <v>Automobiles &amp; Auto Parts</v>
    <v>Stock</v>
    <v>44585.469953703701</v>
    <v>1471</v>
    <v>170.3</v>
    <v>149685000000</v>
    <v>EXIDE INDUSTRIES LIMITED</v>
    <v>EXIDE INDUSTRIES LIMITED</v>
    <v>175.95</v>
    <v>18.88</v>
    <v>176.1</v>
    <v>173</v>
    <v>850000000</v>
    <v>EXIDEIND</v>
    <v>EXIDE INDUSTRIES LIMITED (XNSE:EXIDEIND)</v>
    <v>2816377</v>
    <v>1947</v>
  </rv>
  <rv s="2">
    <v>1472</v>
  </rv>
  <rv s="0">
    <v>https://www.bing.com/financeapi/forcetrigger?t=ahk3f2&amp;q=XNSE%3aEXPLEOSOL&amp;form=skydnc</v>
    <v>Learn more on Bing</v>
  </rv>
  <rv s="1">
    <v>en-US</v>
    <v>ahk3f2</v>
    <v>268435456</v>
    <v>1</v>
    <v>Powered by Refinitiv</v>
    <v>0</v>
    <v>EXPLEO SOLUTIONS LIMITED (XNSE:EXPLEOSOL)</v>
    <v>2</v>
    <v>3</v>
    <v>Finance</v>
    <v>4</v>
    <v>1874</v>
    <v>446.95</v>
    <v>1.224</v>
    <v>-86.75</v>
    <v>-5.4877000000000002E-2</v>
    <v>INR</v>
    <v>Expleo Solutions Limited, formerly SQS India BFSI Limited, is an India-based holding company. The Company is engaged in providing software testing services. The Company primarily delivers software validation and verification services to the banking and financial services industry around the world. The Company's services include quality and risk management, test management, non-functional testing, test technology support, and project and business consulting. It also provides functional testing services, including various classical test levels, test asset optimization, business as usual (BAU) testing, compliance testing, data migration testing and multi-channel testing. The Company offers its services to various industries, including banking, finance and insurances; energy and utilities; automotive and manufacturing; retail and logistics, and telecommunications. It serves approximately 150 customers in Asia-Pacific, the United States, the United Kingdom and the Middle East.</v>
    <v>1117</v>
    <v>National Stock Exchange of India</v>
    <v>XNSE</v>
    <v>XNSE</v>
    <v>6 A Sixth Floor 283/3 283/4, Prince Infocity II, Rajiv Gandhi Salai, Kandanchavadi, CHENNAI, TAMIL NADU, 600096 IN</v>
    <v>1571</v>
    <v>Software &amp; IT Services</v>
    <v>Stock</v>
    <v>44585.469953703701</v>
    <v>1474</v>
    <v>1441.75</v>
    <v>16207130000</v>
    <v>EXPLEO SOLUTIONS LIMITED</v>
    <v>EXPLEO SOLUTIONS LIMITED</v>
    <v>1571</v>
    <v>34.130000000000003</v>
    <v>1580.8</v>
    <v>1494.05</v>
    <v>10252490</v>
    <v>EXPLEOSOL</v>
    <v>EXPLEO SOLUTIONS LIMITED (XNSE:EXPLEOSOL)</v>
    <v>49563</v>
    <v>1998</v>
  </rv>
  <rv s="2">
    <v>1475</v>
  </rv>
  <rv s="0">
    <v>https://www.bing.com/financeapi/forcetrigger?t=ahhqm7&amp;q=XNSE%3aFACT&amp;form=skydnc</v>
    <v>Learn more on Bing</v>
  </rv>
  <rv s="1">
    <v>en-US</v>
    <v>ahhqm7</v>
    <v>268435456</v>
    <v>1</v>
    <v>Powered by Refinitiv</v>
    <v>0</v>
    <v>FERTILISERS AND CHEMICALS TRAVANCORE LTD (XNSE:FACT)</v>
    <v>2</v>
    <v>3</v>
    <v>Finance</v>
    <v>4</v>
    <v>159.9</v>
    <v>73.099999999999994</v>
    <v>0.79300000000000004</v>
    <v>-12.3</v>
    <v>-8.6073999999999998E-2</v>
    <v>INR</v>
    <v>The Fertilisers and Chemicals Travancore Limited is engaged in manufacturing complex fertilizers and ammonium sulfate. The Company's segments include Fertiliser, Petrochemical and Others. The Company's products include fertilizers, such as straight fertilizers, fertilizer mixtures, chemicals and bio-fertilizers; Caprolactam, which includes Nitric Acid and Soda Ash, Nitric Acid (55%), and Soda Ash (off grade); bio-fertilizer such as Rhizobium, Azospirillum, and Phosphobacter (Bacillus Magatherium), and byproducts. Its Udyogamandal Plants have an installed capacity of approximately 76,050 tons of nitrogen (N) and 29700 tons of Phosphorus pentoxide (P2O5). It also manufactures chemicals as intermediate products, such as Sulfuric acid, anhydrous ammonia, phosphoric acid, sulfur dioxide and oleum. Its Cochin division has production facility of over 485,000 tons-per-annum (TPA) of Complex Fertilizer, approximately 330,000 TPA of Sulfuric Acid and over 115,200 TPA of Phosphoric Acid.</v>
    <v>1767</v>
    <v>National Stock Exchange of India</v>
    <v>XNSE</v>
    <v>XNSE</v>
    <v>FACT Township, Eloor, Udyogamandal, KOCHI, KERALA, 683501 IN</v>
    <v>143.35</v>
    <v>Chemicals</v>
    <v>Stock</v>
    <v>44585.469953703701</v>
    <v>1477</v>
    <v>129.44999999999999</v>
    <v>92466590000</v>
    <v>FERTILISERS AND CHEMICALS TRAVANCORE LTD</v>
    <v>FERTILISERS AND CHEMICALS TRAVANCORE LTD</v>
    <v>142.85</v>
    <v>25.55</v>
    <v>142.9</v>
    <v>130.6</v>
    <v>647072000</v>
    <v>FACT</v>
    <v>FERTILISERS AND CHEMICALS TRAVANCORE LTD (XNSE:FACT)</v>
    <v>546400</v>
    <v>1943</v>
  </rv>
  <rv s="2">
    <v>1478</v>
  </rv>
  <rv s="0">
    <v>https://www.bing.com/financeapi/forcetrigger?t=bx7fqh&amp;q=XNSE%3aFAIRCHEMOR&amp;form=skydnc</v>
    <v>Learn more on Bing</v>
  </rv>
  <rv s="5">
    <v>en-US</v>
    <v>bx7fqh</v>
    <v>268435456</v>
    <v>1</v>
    <v>Powered by Refinitiv</v>
    <v>9</v>
    <v>FAIRCHEM ORGANICS LIMITED (XNSE:FAIRCHEMOR)</v>
    <v>2</v>
    <v>10</v>
    <v>Finance</v>
    <v>4</v>
    <v>2274.8000000000002</v>
    <v>580.29999999999995</v>
    <v>-146.1</v>
    <v>-7.0190000000000002E-2</v>
    <v>INR</v>
    <v>Fairchem Organics Ltd is an India-based company engaged in chemical and nutraceuticals business. The Company is engaged in manufacturing a range of oleo chemicals (high grade fatty acids) from the waste products generated during refining of soft vegetables oils. In addition to this, the Company also offers aroma chemicals, such as Amber Fleur, Dihydromycenol and Citral derivatives. The aroma chemicals are primarily made from the waste generated in the pulp and paper mills.</v>
    <v>191</v>
    <v>National Stock Exchange of India</v>
    <v>XNSE</v>
    <v>XNSE</v>
    <v>Nr. Thane Belapur Road, Kopar Khairane, Plot A-71, Ttc Industrial Estate, NAVI MUMBAI, MAHARASHTRA, 400709 IN</v>
    <v>2100</v>
    <v>Chemicals</v>
    <v>Stock</v>
    <v>44585.469953703701</v>
    <v>1480</v>
    <v>1865.6</v>
    <v>27103010000</v>
    <v>FAIRCHEM ORGANICS LIMITED</v>
    <v>FAIRCHEM ORGANICS LIMITED</v>
    <v>2100</v>
    <v>35.92</v>
    <v>2081.5</v>
    <v>1935.4</v>
    <v>13020900</v>
    <v>FAIRCHEMOR</v>
    <v>FAIRCHEM ORGANICS LIMITED (XNSE:FAIRCHEMOR)</v>
    <v>45915</v>
    <v>2019</v>
  </rv>
  <rv s="2">
    <v>1481</v>
  </rv>
  <rv s="0">
    <v>https://www.bing.com/financeapi/forcetrigger?t=b1nulh&amp;q=XNSE%3aFCL&amp;form=skydnc</v>
    <v>Learn more on Bing</v>
  </rv>
  <rv s="1">
    <v>en-US</v>
    <v>b1nulh</v>
    <v>268435456</v>
    <v>1</v>
    <v>Powered by Refinitiv</v>
    <v>0</v>
    <v>FINEOTEX CHEMICAL LIMITED (XNSE:FCL)</v>
    <v>2</v>
    <v>3</v>
    <v>Finance</v>
    <v>4</v>
    <v>165.5</v>
    <v>56.6</v>
    <v>2.4190999999999998</v>
    <v>-7.55</v>
    <v>-4.8569000000000001E-2</v>
    <v>INR</v>
    <v>Fineotex Chemical Limited is a holding company. The Company is engaged in the business of manufacturing and trading of chemicals. The Company operates through two segments: Speciality chemicals and Real estate Development. The Company is primarily engaged in the business of manufacturing of auxiliaries and specialty chemicals. The Company offers a range of products, which include adhesives, construction-chemicals, and products for pre-treatment process, dyeing process, printing process and finishing process. Its products include wetting agents cum detergents, silicone and non-silicone type defoamers, non-silicate peroxide stabilizers, neutralizer, polyester weight reducing catalyst, anti-back staining agent, washing off agents, soda ash substitute, reduction clearing agents, thickeners, white inks, washing off agents, softener for pigment printing, wax finishing agents, anticrease resins, anti-pilling cum antislip agent, enzymatic bio-polishing agents and yarn lubricants.</v>
    <v>117</v>
    <v>National Stock Exchange of India</v>
    <v>XNSE</v>
    <v>XNSE</v>
    <v>42-43, Manorama Chambers, S.V. Road,, Bandra (West),, MUMBAI, MAHARASHTRA, 400050 IN</v>
    <v>157.15</v>
    <v>Chemicals</v>
    <v>Stock</v>
    <v>44585.469953703701</v>
    <v>1483</v>
    <v>142.05000000000001</v>
    <v>17215840000</v>
    <v>FINEOTEX CHEMICAL LIMITED</v>
    <v>FINEOTEX CHEMICAL LIMITED</v>
    <v>155.94999999999999</v>
    <v>34.49</v>
    <v>155.44999999999999</v>
    <v>147.9</v>
    <v>110748400</v>
    <v>FCL</v>
    <v>FINEOTEX CHEMICAL LIMITED (XNSE:FCL)</v>
    <v>1716812</v>
    <v>2004</v>
  </rv>
  <rv s="2">
    <v>1484</v>
  </rv>
  <rv s="0">
    <v>https://www.bing.com/financeapi/forcetrigger?t=ahhqur&amp;q=XNSE%3aFCONSUMER&amp;form=skydnc</v>
    <v>Learn more on Bing</v>
  </rv>
  <rv s="1">
    <v>en-US</v>
    <v>ahhqur</v>
    <v>268435456</v>
    <v>1</v>
    <v>Powered by Refinitiv</v>
    <v>0</v>
    <v>FUTURE CONSUMER LIMITED (XNSE:FCONSUMER)</v>
    <v>2</v>
    <v>3</v>
    <v>Finance</v>
    <v>4</v>
    <v>11.95</v>
    <v>5.85</v>
    <v>1.5932999999999999</v>
    <v>-0.4</v>
    <v>-5.2979999999999999E-2</v>
    <v>INR</v>
    <v>Future Consumer Ltd, formerly Future Consumer Enterprise Ltd, is a holding company. It is a food company, which is engaged in branding, marketing, sourcing, manufacturing and distribution of fast moving consumer goods, food and processed food products. It also has agri-sourcing operations in India. Its product portfolio includes product categories, such as basic foods, ready to eat meals, snacks, frozen and processed food products, beverages, personal care and home care under its own portfolio of brands. It has also commenced its operations for marketing and distribution of oats and oats-based cereal products in India through its subsidiary company at Sri Lanka. It offers food and spice products under the brands, Fresh &amp; Pure, Golden Harvest, Sangi's Kitchen and Karmiq; snacks and beverages under Tasty Treat and Sunkist brands; home care products under Clean Mate and Pratha brands, and personal hygiene care products under brands, such as Care Mate, Sach, Swiss Tempelle and Think Skin.</v>
    <v>451</v>
    <v>National Stock Exchange of India</v>
    <v>XNSE</v>
    <v>XNSE</v>
    <v>Embassy 247, Tower C,, L.B.S. Marg, Vikhroli (West),, MUMBAI, MAHARASHTRA, 400083 IN</v>
    <v>7.55</v>
    <v>Food &amp; Drug Retailing</v>
    <v>Stock</v>
    <v>44585.469953703701</v>
    <v>1486</v>
    <v>7</v>
    <v>14976040000</v>
    <v>FUTURE CONSUMER LIMITED</v>
    <v>FUTURE CONSUMER LIMITED</v>
    <v>7.55</v>
    <v>0</v>
    <v>7.55</v>
    <v>7.15</v>
    <v>1983582000</v>
    <v>FCONSUMER</v>
    <v>FUTURE CONSUMER LIMITED (XNSE:FCONSUMER)</v>
    <v>6960731</v>
    <v>1996</v>
  </rv>
  <rv s="2">
    <v>1487</v>
  </rv>
  <rv s="0">
    <v>https://www.bing.com/financeapi/forcetrigger?t=ahhqxm&amp;q=XNSE%3aFCSSOFT&amp;form=skydnc</v>
    <v>Learn more on Bing</v>
  </rv>
  <rv s="1">
    <v>en-US</v>
    <v>ahhqxm</v>
    <v>268435456</v>
    <v>1</v>
    <v>Powered by Refinitiv</v>
    <v>0</v>
    <v>FCS SOFTWARE SOLUTIONS LIMITED (XNSE:FCSSOFT)</v>
    <v>2</v>
    <v>3</v>
    <v>Finance</v>
    <v>4</v>
    <v>8.3000000000000007</v>
    <v>0.6</v>
    <v>-1.2165999999999999</v>
    <v>-0.35</v>
    <v>-4.8611000000000001E-2</v>
    <v>INR</v>
    <v>FCS Software Solutions Limited is a holding company engaged in providing computer and related activities. The Company is engaged in software product development and marketing, and providing support services for corporate business entities in the business process outsourcing (BPO), software development and e-learning service sector. The Company operates in IT Consulting Services and BPO, Education/E-Learning Division and Infrastructure management segments. It offers solutions for technologies, such as Lotus Notes, Sun technologies, Microsoft technologies, Oracle applications, Cold Fusion, Java, Linux and Visual Basic. The Company's core areas include sales force automation, portal development and management, user interface engineering and electronic data interchange. The Company's subsidiaries include FCS Software Solutions America Limited, F.C.S Software Middle East FZE, FCS Software Solutions GmbH, FCS Software (Shanghai) Co. Ltd. and Insync Business Solutions Limited.</v>
    <v>981</v>
    <v>National Stock Exchange of India</v>
    <v>XNSE</v>
    <v>XNSE</v>
    <v>FCS House, Plot No. 83,, Noida Special Economic Zone, Noida Dadri Road, Phase-II Gautam Budh Nagar, NOIDA, UTTAR PRADESH, 201305 IN</v>
    <v>6.85</v>
    <v>Software &amp; IT Services</v>
    <v>Stock</v>
    <v>44585.469953703701</v>
    <v>1489</v>
    <v>6.85</v>
    <v>12308780000</v>
    <v>FCS SOFTWARE SOLUTIONS LIMITED</v>
    <v>FCS SOFTWARE SOLUTIONS LIMITED</v>
    <v>6.85</v>
    <v>0</v>
    <v>7.2</v>
    <v>6.85</v>
    <v>1709553000</v>
    <v>FCSSOFT</v>
    <v>FCS SOFTWARE SOLUTIONS LIMITED (XNSE:FCSSOFT)</v>
    <v>1857463</v>
    <v>1993</v>
  </rv>
  <rv s="2">
    <v>1490</v>
  </rv>
  <rv s="0">
    <v>https://www.bing.com/financeapi/forcetrigger?t=ahhr1h&amp;q=XNSE%3aFDC&amp;form=skydnc</v>
    <v>Learn more on Bing</v>
  </rv>
  <rv s="1">
    <v>en-US</v>
    <v>ahhr1h</v>
    <v>268435456</v>
    <v>1</v>
    <v>Powered by Refinitiv</v>
    <v>0</v>
    <v>FDC LIMITED (XNSE:FDC)</v>
    <v>2</v>
    <v>3</v>
    <v>Finance</v>
    <v>4</v>
    <v>404.9</v>
    <v>255.2</v>
    <v>0.58930000000000005</v>
    <v>-1.25</v>
    <v>-4.3880000000000004E-3</v>
    <v>INR</v>
    <v>FDC Limited is a pharmaceutical company. The Company is engaged in manufacture of specialized formulations, and oral rehydration salts (ORS). Its therapeutic areas of focus include anti-infectives, gastrointestinals, ophthalmologicals, vitamins/minerals/dietary supplements, cardiac, anti-diabetes, respiratory, gynecology, dermatology and analgesics. It has a range of functional foods and beverages. Its active pharmaceuticals ingredients (APIs) produced cover a range of therapeutic categories, such as Albuterol Sulfate, Bromhexine Hydrochloride, Cinnarizine, Flunarizine Dihydrochloride, Flurbiprofen, Flurbiprofen Sodium, Miconazole Nitrate and Timolol Maleate. Its brands include Zifi, Electral, Enerzal, Vitcofol, Pyrimon, Zocon, Zoxan, Zathrin, Zipod, Zefu, Cotaryl and Mycoderm. It has multi-location manufacturing facilities for APIs, as well as finished dosage forms. Its facilities are located at Roha, Waluj and Sinnar in Maharashtra, Verna in Goa and Baddi in Himachal Pradesh.</v>
    <v>5519</v>
    <v>National Stock Exchange of India</v>
    <v>XNSE</v>
    <v>XNSE</v>
    <v>142-148, S.V. Road, Jogeshwari (W), MUMBAI, MAHARASHTRA, 400102 IN</v>
    <v>287.95</v>
    <v>Pharmaceuticals</v>
    <v>Stock</v>
    <v>44585.469953703701</v>
    <v>1492</v>
    <v>279.75</v>
    <v>48093990000</v>
    <v>FDC LIMITED</v>
    <v>FDC LIMITED</v>
    <v>285</v>
    <v>16.510000000000002</v>
    <v>284.89999999999998</v>
    <v>283.64999999999998</v>
    <v>168810100</v>
    <v>FDC</v>
    <v>FDC LIMITED (XNSE:FDC)</v>
    <v>272811</v>
    <v>1940</v>
  </rv>
  <rv s="2">
    <v>1493</v>
  </rv>
  <rv s="0">
    <v>https://www.bing.com/financeapi/forcetrigger?t=ahhr77&amp;q=XNSE%3aFEDERALBNK&amp;form=skydnc</v>
    <v>Learn more on Bing</v>
  </rv>
  <rv s="1">
    <v>en-US</v>
    <v>ahhr77</v>
    <v>268435456</v>
    <v>1</v>
    <v>Powered by Refinitiv</v>
    <v>0</v>
    <v>THE FEDERAL BANK LTD (XNSE:FEDERALBNK)</v>
    <v>2</v>
    <v>3</v>
    <v>Finance</v>
    <v>4</v>
    <v>107.65</v>
    <v>69.05</v>
    <v>1.5044</v>
    <v>-1.9</v>
    <v>-2.0234000000000002E-2</v>
    <v>INR</v>
    <v>The Federal Bank Limited is a banking company. The Company operates through four segments: Treasury, Corporate or Wholesale Banking, Retail Banking and other banking operations. The Treasury operations include trading and investments in government and corporate debt instruments, equity and mutual funds, derivative trading and foreign exchange operations on account and for customers. The Corporate/Wholesale Banking segment provides loans and other banking services to corporate and other clients. The Retail banking segment provides lending and other banking services to individuals/small business customers, other than corporate/wholesale banking customers. The Other Banking Operations segment includes para banking activities, such as third party product distribution and other banking transactions. It offers various accounts and deposits; loans; cards; banking services, and insurance and investments. It operates over 1,250 branches and over 1,520 automatic teller machines (ATMs).</v>
    <v>12592</v>
    <v>National Stock Exchange of India</v>
    <v>XNSE</v>
    <v>XNSE</v>
    <v>Federal Towers, Post Box No.103, ALUVA, KERALA, 683101 IN</v>
    <v>94.75</v>
    <v>Banking Services</v>
    <v>Stock</v>
    <v>44585.469953703701</v>
    <v>1495</v>
    <v>90.25</v>
    <v>197391700000</v>
    <v>THE FEDERAL BANK LTD</v>
    <v>THE FEDERAL BANK LTD</v>
    <v>93.9</v>
    <v>10.62</v>
    <v>93.9</v>
    <v>92</v>
    <v>2102148000</v>
    <v>FEDERALBNK</v>
    <v>THE FEDERAL BANK LTD (XNSE:FEDERALBNK)</v>
    <v>16770551</v>
    <v>1931</v>
  </rv>
  <rv s="2">
    <v>1496</v>
  </rv>
  <rv s="0">
    <v>https://www.bing.com/financeapi/forcetrigger?t=ahhra2&amp;q=XNSE%3aFEL&amp;form=skydnc</v>
    <v>Learn more on Bing</v>
  </rv>
  <rv s="1">
    <v>en-US</v>
    <v>ahhra2</v>
    <v>268435456</v>
    <v>1</v>
    <v>Powered by Refinitiv</v>
    <v>0</v>
    <v>FUTURE ENTERPRISES LIMITED (XNSE:FEL)</v>
    <v>2</v>
    <v>3</v>
    <v>Finance</v>
    <v>4</v>
    <v>14</v>
    <v>7.75</v>
    <v>1.8008</v>
    <v>-0.35</v>
    <v>-3.5175999999999999E-2</v>
    <v>INR</v>
    <v>Future Enterprises Limited, is a India-based company which is engaged in the business of multi brand retail trading. The Company's store networks include over 738 stores in approximately 221 cities, which are operated under various brand names, including easyday and KB's. The Company's retail business consists of Hypermarket and Supermarket, and Home Solutions. The hypermarket and supermarket business is led by Big Bazaar, fbb, Food Bazaar and Foodhall, and the Company operates over 300 Big Bazaar, fbb and food bazaar stores in approximately 244 cities across the country. The home solutions business includes HomeTown and Ezone. HomeTown is a one-stop destination for home-making solutions. Ezone is a lifestyle format that consists of consumer electronic and durables brands. KB's offers exotic range of food products through over 500 stores. easyday operates approximately 320 stores in Delhi and the National Capital Region; Punjab; Haryana, and Western Uttar Pradesh</v>
    <v>1900</v>
    <v>National Stock Exchange of India</v>
    <v>XNSE</v>
    <v>XNSE</v>
    <v>Future Retail Home Office,, 9th Floor, Tower C, 247 Park, LBS Marg,Vikhroli (West), MUMBAI, MAHARASHTRA, 400083 IN</v>
    <v>10.15</v>
    <v>Diversified Retail</v>
    <v>Stock</v>
    <v>44585.469953703701</v>
    <v>1498</v>
    <v>9.5</v>
    <v>5081740000</v>
    <v>FUTURE ENTERPRISES LIMITED</v>
    <v>FUTURE ENTERPRISES LIMITED</v>
    <v>10.15</v>
    <v>0</v>
    <v>9.9499999999999993</v>
    <v>9.6</v>
    <v>494305100</v>
    <v>FEL</v>
    <v>FUTURE ENTERPRISES LIMITED (XNSE:FEL)</v>
    <v>1015107</v>
    <v>1987</v>
  </rv>
  <rv s="2">
    <v>1499</v>
  </rv>
  <rv s="0">
    <v>https://www.bing.com/financeapi/forcetrigger?t=ahhrcw&amp;q=XNSE%3aFELDVR&amp;form=skydnc</v>
    <v>Learn more on Bing</v>
  </rv>
  <rv s="1">
    <v>en-US</v>
    <v>ahhrcw</v>
    <v>268435456</v>
    <v>1</v>
    <v>Powered by Refinitiv</v>
    <v>0</v>
    <v>FUTURE ENTERPRISES LIMITED (XNSE:FELDVR)</v>
    <v>2</v>
    <v>3</v>
    <v>Finance</v>
    <v>4</v>
    <v>17</v>
    <v>9.9</v>
    <v>1.8008</v>
    <v>-0.55000000000000004</v>
    <v>-3.9007E-2</v>
    <v>INR</v>
    <v>Future Enterprises Limited, is a India-based company which is engaged in the business of multi brand retail trading. The Company's store networks include over 738 stores in approximately 221 cities, which are operated under various brand names, including easyday and KB's. The Company's retail business consists of Hypermarket and Supermarket, and Home Solutions. The hypermarket and supermarket business is led by Big Bazaar, fbb, Food Bazaar and Foodhall, and the Company operates over 300 Big Bazaar, fbb and food bazaar stores in approximately 244 cities across the country. The home solutions business includes HomeTown and Ezone. HomeTown is a one-stop destination for home-making solutions. Ezone is a lifestyle format that consists of consumer electronic and durables brands. KB's offers exotic range of food products through over 500 stores. easyday operates approximately 320 stores in Delhi and the National Capital Region; Punjab; Haryana, and Western Uttar Pradesh</v>
    <v>1900</v>
    <v>National Stock Exchange of India</v>
    <v>XNSE</v>
    <v>XNSE</v>
    <v>Future Retail Home Office,, 9th Floor, Tower C, 247 Park, LBS Marg,Vikhroli (West), MUMBAI, MAHARASHTRA, 400083 IN</v>
    <v>14.75</v>
    <v>Diversified Retail</v>
    <v>Stock</v>
    <v>44585.469953703701</v>
    <v>1501</v>
    <v>13.3</v>
    <v>5081740000</v>
    <v>FUTURE ENTERPRISES LIMITED</v>
    <v>FUTURE ENTERPRISES LIMITED</v>
    <v>14.4</v>
    <v>0</v>
    <v>14.1</v>
    <v>13.55</v>
    <v>494305100</v>
    <v>FELDVR</v>
    <v>FUTURE ENTERPRISES LIMITED (XNSE:FELDVR)</v>
    <v>73671</v>
    <v>1987</v>
  </rv>
  <rv s="2">
    <v>1502</v>
  </rv>
  <rv s="0">
    <v>https://www.bing.com/financeapi/forcetrigger?t=ahhrfr&amp;q=XNSE%3aFIEMIND&amp;form=skydnc</v>
    <v>Learn more on Bing</v>
  </rv>
  <rv s="1">
    <v>en-US</v>
    <v>ahhrfr</v>
    <v>268435456</v>
    <v>1</v>
    <v>Powered by Refinitiv</v>
    <v>0</v>
    <v>FIEM INDUSTRIES LIMITED (XNSE:FIEMIND)</v>
    <v>2</v>
    <v>3</v>
    <v>Finance</v>
    <v>4</v>
    <v>1377.6</v>
    <v>526.95000000000005</v>
    <v>1.3743000000000001</v>
    <v>-92.8</v>
    <v>-7.4911000000000005E-2</v>
    <v>INR</v>
    <v>Fiem Industries Limited is engaged in lights, signaling equipment and parts; rear view mirror and parts; plastic molded parts, and light-emitting diode (LED) luminaries business. The Company's segments include Automotive and LED Luminaries. Its Automotive segment includes automotive lighting and signaling equipment, rear view mirror, prismatic mirror, plastic molded parts, and sheet metal components for motorized vehicles and others parts for automotive. Its LED Luminaries Segment includes LED luminaries, such as indoor and outdoor lighting, display panel and LED integrated passenger information system. It provides integrated passenger information systems for buses, railways, metros, airports and malls. Its luminaries include LED Bulbs and LED Tubes, LED Down Lights, LED Street Lights, Solar LED Street lights and Solar LED Lantern. The Company has over three research and development centers, including in India, Italy and Japan. It has over 10 manufacturing facilities in India.</v>
    <v>2210</v>
    <v>National Stock Exchange of India</v>
    <v>XNSE</v>
    <v>XNSE</v>
    <v>Plot No. 1915, Rai Industrial Estate, Phase- V, Distt. Sonepat, Haryana, 131029 IN</v>
    <v>1252.45</v>
    <v>Automobiles &amp; Auto Parts</v>
    <v>Stock</v>
    <v>44585.469953703701</v>
    <v>1504</v>
    <v>1119.05</v>
    <v>16302400000</v>
    <v>FIEM INDUSTRIES LIMITED</v>
    <v>FIEM INDUSTRIES LIMITED</v>
    <v>1252.45</v>
    <v>19.149999999999999</v>
    <v>1238.8</v>
    <v>1146</v>
    <v>13159830</v>
    <v>FIEMIND</v>
    <v>FIEM INDUSTRIES LIMITED (XNSE:FIEMIND)</v>
    <v>67691</v>
    <v>1989</v>
  </rv>
  <rv s="2">
    <v>1505</v>
  </rv>
  <rv s="0">
    <v>https://www.bing.com/financeapi/forcetrigger?t=ahhrim&amp;q=XNSE%3aFILATEX&amp;form=skydnc</v>
    <v>Learn more on Bing</v>
  </rv>
  <rv s="1">
    <v>en-US</v>
    <v>ahhrim</v>
    <v>268435456</v>
    <v>1</v>
    <v>Powered by Refinitiv</v>
    <v>0</v>
    <v>FILATEX INDIA LIMITED (XNSE:FILATEX)</v>
    <v>2</v>
    <v>3</v>
    <v>Finance</v>
    <v>4</v>
    <v>142.80000000000001</v>
    <v>55.2</v>
    <v>2.1852999999999998</v>
    <v>-9.35</v>
    <v>-7.4889999999999998E-2</v>
    <v>INR</v>
    <v>Filatex India Limited is engaged in manufacture and trading of synthetic yarn and textiles. The Company manufactures polyester and polypropylene multifilament yarn, and polyester chips. The Company manufactures various types of synthetic yarns, which include polyester partially oriented yarns (POY), polyester filament yarns, fully drawn yarns (FDY), textured yarns, nylon filament yarns, polypropylene mono filament yarns, and narrow fabrics. Its range of POY includes semi dull, black dope dyed, bright, FDY bright and FDY colored. It offers its clients textured yarns in all permutations and combinations, which include set, intermingled, crimped and interlaced type in semi-dull finish. It produces micro deniers ranging from 0.5 to 0.8 deniers per filament. It manufactures polypropylene multifilament crimp yarns in different shades and deniers, ranging from 65 to 300. It manufactures monofilament yarns in a range of diameters varying from 0.08 millimeter (mm) to 2 mm.</v>
    <v>2349</v>
    <v>National Stock Exchange of India</v>
    <v>XNSE</v>
    <v>XNSE</v>
    <v>43, Community Centre, New Friends Colony, NEW DELHI, DELHI, 110025 IN</v>
    <v>126.1</v>
    <v>Textiles &amp; Apparel</v>
    <v>Stock</v>
    <v>44585.469953703701</v>
    <v>1507</v>
    <v>110.7</v>
    <v>28124370000</v>
    <v>FILATEX INDIA LIMITED</v>
    <v>FILATEX INDIA LIMITED</v>
    <v>125.1</v>
    <v>8.92</v>
    <v>124.85</v>
    <v>115.5</v>
    <v>225265200</v>
    <v>FILATEX</v>
    <v>FILATEX INDIA LIMITED (XNSE:FILATEX)</v>
    <v>1823709</v>
    <v>1990</v>
  </rv>
  <rv s="2">
    <v>1508</v>
  </rv>
  <rv s="0">
    <v>https://www.bing.com/financeapi/forcetrigger?t=ahhrlh&amp;q=XNSE%3aFINCABLES&amp;form=skydnc</v>
    <v>Learn more on Bing</v>
  </rv>
  <rv s="1">
    <v>en-US</v>
    <v>ahhrlh</v>
    <v>268435456</v>
    <v>1</v>
    <v>Powered by Refinitiv</v>
    <v>0</v>
    <v>FINOLEX CABLES LIMITED (XNSE:FINCABLES)</v>
    <v>2</v>
    <v>3</v>
    <v>Finance</v>
    <v>4</v>
    <v>608.6</v>
    <v>350</v>
    <v>1.276</v>
    <v>-38.75</v>
    <v>-7.7516000000000002E-2</v>
    <v>INR</v>
    <v>Finolex Cables Limited is a manufacturer of electrical and communication cables, and copper rods. The Company's business segments include Electrical Cables, Communication Cables, Copper Rods and Others. The Electrical Cables segment includes 1,100 Volts polyvinyl chloride (PVC) insulated cables; motor winding PVC insulated cables and approximately three core flat cables; automotive/battery cables, and elevator cables. The Communication Cables segment includes jelly filled telephone cables (JFTCs), local area network cables, coaxial cables, speaker cables, optic fiber cables and closed-circuit television (CCTV) cable. The Copper rods segment offers continuous cast copper (CCC) rods of over eight millimeters diameter. The Others segment includes Electrical Switches, which include switches, sockets and regulators, and Lamps, which include retrofit and non-retrofit compact fluorescent lamps (CFL), as well as T5 Tube Lights fittings and light-emitting diode base lighting switches.</v>
    <v>1649</v>
    <v>National Stock Exchange of India</v>
    <v>XNSE</v>
    <v>XNSE</v>
    <v>26-27, Mumbai - Pune Road, Pimpri, PUNE, MAHARASHTRA, 411018 IN</v>
    <v>500</v>
    <v>Machinery, Equipment &amp; Components</v>
    <v>Stock</v>
    <v>44585.469953703701</v>
    <v>1510</v>
    <v>456.1</v>
    <v>76454380000</v>
    <v>FINOLEX CABLES LIMITED</v>
    <v>FINOLEX CABLES LIMITED</v>
    <v>492</v>
    <v>13.99</v>
    <v>499.9</v>
    <v>461.15</v>
    <v>152939300</v>
    <v>FINCABLES</v>
    <v>FINOLEX CABLES LIMITED (XNSE:FINCABLES)</v>
    <v>484435</v>
    <v>1967</v>
  </rv>
  <rv s="2">
    <v>1511</v>
  </rv>
  <rv s="0">
    <v>https://www.bing.com/financeapi/forcetrigger?t=b1saar&amp;q=XNSE%3aFINEORG&amp;form=skydnc</v>
    <v>Learn more on Bing</v>
  </rv>
  <rv s="1">
    <v>en-US</v>
    <v>b1saar</v>
    <v>268435456</v>
    <v>1</v>
    <v>Powered by Refinitiv</v>
    <v>0</v>
    <v>FINE ORGANIC INDUSTRIES LIMITED (XNSE:FINEORG)</v>
    <v>2</v>
    <v>3</v>
    <v>Finance</v>
    <v>4</v>
    <v>4048.75</v>
    <v>2123.4499999999998</v>
    <v>0.25540000000000002</v>
    <v>-195.15</v>
    <v>-5.1746E-2</v>
    <v>INR</v>
    <v>Fine Organic Industries Limited is an India-based company that manufactures oleochemical-based additives for food, plastic, cosmetics, paint, ink and coatings. The Company sells its products under the brand Fine Organics. Its products include Datem, Acetem and Lactem. It manufactures three types of food additives: anti-fungal agents/preservatives, emulsifiers and other specialty additives. It manufactures a range of plastic additives: polyolefins additives; styrenics/elastomer/thermoplastic elastomer compound additives; engineering plastic processing additives; foamed plastic product additives; polyvinyl chloride processing additives and thermosets/composite product additives. It also manufactures cosmetic and pharmaceutical additives and rubber additives. It produces anti-settling agents, thickening/anti-sagging agents, wetting and dispersing agents, defoamers, biocides and anti-mar waxes. Its subsidiaries include Fine Organics USA Inc. and Fine Organics Europe BVBA.</v>
    <v>723</v>
    <v>National Stock Exchange of India</v>
    <v>XNSE</v>
    <v>XNSE</v>
    <v>Fine House, Anandji Street, Off M G Road, Ghatkopar East, MUMBAI, MAHARASHTRA, 400077 IN</v>
    <v>3829.85</v>
    <v>Chemicals</v>
    <v>Stock</v>
    <v>44585.469953703701</v>
    <v>1513</v>
    <v>3500.65</v>
    <v>115628000000</v>
    <v>FINE ORGANIC INDUSTRIES LIMITED</v>
    <v>FINE ORGANIC INDUSTRIES LIMITED</v>
    <v>3790.2</v>
    <v>79.040000000000006</v>
    <v>3771.3</v>
    <v>3576.15</v>
    <v>30659980</v>
    <v>FINEORG</v>
    <v>FINE ORGANIC INDUSTRIES LIMITED (XNSE:FINEORG)</v>
    <v>46642</v>
    <v>2002</v>
  </rv>
  <rv s="2">
    <v>1514</v>
  </rv>
  <rv s="0">
    <v>https://www.bing.com/financeapi/forcetrigger?t=ahhroc&amp;q=XNSE%3aFINPIPE&amp;form=skydnc</v>
    <v>Learn more on Bing</v>
  </rv>
  <rv s="1">
    <v>en-US</v>
    <v>ahhroc</v>
    <v>268435456</v>
    <v>1</v>
    <v>Powered by Refinitiv</v>
    <v>0</v>
    <v>FINOLEX INDUSTRIES LIMITED (XNSE:FINPIPE)</v>
    <v>2</v>
    <v>3</v>
    <v>Finance</v>
    <v>4</v>
    <v>244.5</v>
    <v>113.14</v>
    <v>0.80720000000000003</v>
    <v>-5.85</v>
    <v>-3.0200999999999999E-2</v>
    <v>INR</v>
    <v>Finolex Industries Limited is a manufacturer of polyvinyl chloride (PVC) pipes and fittings, and PVC resins. The Company operates through polyvinyl chloride (PVC), Pipes &amp; fittings and Power segments. The Company offers its products in categories, including Agricultural Pipes and Fittings, and Plumbing and Sanitation Pipes and Fittings. Its products include Underground Sewerage Pipes, Female Threaded Adaptor, Service Saddle, Fabricated Repair Coupler and Screen Pipes with Ribs. It offers chlorinated polyvinyl chloride (CPVC) pipes and fittings, such as CPVC Pipes, Compact Ball Valve, Coupler, Cross Tee, Transition Bush, Reducing Elbow, Tank Nipple, Step Over Bend, Male Threaded Adaptor and others. Its PVC pipes and fittings are available in various sizes, pressure classes and diameters, and are used in agriculture, housing, telecommunications, construction and industries. Its manufacturing plants are located in Pune, Ratnagiri in Maharashtra and Masar, near Vadodara in Gujarat.</v>
    <v>1377</v>
    <v>National Stock Exchange of India</v>
    <v>XNSE</v>
    <v>XNSE</v>
    <v>D 1/10 MIDC Chinchwad, PUNE, MAHARASHTRA, 411019 IN</v>
    <v>195</v>
    <v>Homebuilding &amp; Construction Supplies</v>
    <v>Stock</v>
    <v>44585.469953703701</v>
    <v>1516</v>
    <v>185.55</v>
    <v>119772600000</v>
    <v>FINOLEX INDUSTRIES LIMITED</v>
    <v>FINOLEX INDUSTRIES LIMITED</v>
    <v>195</v>
    <v>17.21</v>
    <v>193.7</v>
    <v>187.85</v>
    <v>618340900</v>
    <v>FINPIPE</v>
    <v>FINOLEX INDUSTRIES LIMITED (XNSE:FINPIPE)</v>
    <v>471765</v>
    <v>1981</v>
  </rv>
  <rv s="2">
    <v>1517</v>
  </rv>
  <rv s="0">
    <v>https://www.bing.com/financeapi/forcetrigger?t=ahhrr7&amp;q=XNSE%3aFLEXITUFF&amp;form=skydnc</v>
    <v>Learn more on Bing</v>
  </rv>
  <rv s="1">
    <v>en-US</v>
    <v>ahhrr7</v>
    <v>268435456</v>
    <v>1</v>
    <v>Powered by Refinitiv</v>
    <v>0</v>
    <v>FLEXITUFF VENTURES INTERNATIONAL LIMITED (XNSE:FLEXITUFF)</v>
    <v>2</v>
    <v>3</v>
    <v>Finance</v>
    <v>4</v>
    <v>44.25</v>
    <v>13.9</v>
    <v>2.7715999999999998</v>
    <v>-2.2000000000000002</v>
    <v>-4.9774000000000006E-2</v>
    <v>INR</v>
    <v>Flexituff Ventures International Limited, formerly Flexituff International Limited, is engaged in manufacturing of high density/polypropylene woven sacks and flexible intermediate bulk containers (FIBC)/jumbo bags. The Company is also engaged in the business of manufacturing reverse printed biaxially oriented polypropylene woven bags, geo-textile fabrics and ground covers, polymer compounds and drippers. Its bags include sift-proof bags, baffle bags, form-fitted liner bags, builder bag/tunnel-lift, single-loop bags and sling bags. The Company has a total capacity of approximately 36,800 metric tons. The installed capacity for all products is over 74,000 metric tons and these products serve retail, industrial, agro and infrastructure sectors. The Company exports its products to over 55 countries across approximately six continents. The Company has approximately four integrated manufacturing facilities, located at Pithampur, Madhya Pradesh, and Kashipur, Uttarakhand.</v>
    <v>8488</v>
    <v>National Stock Exchange of India</v>
    <v>XNSE</v>
    <v>XNSE</v>
    <v>C, 41-50, Sector 3,, Special Economic Zone,, Pithampur,, DHAR, MADHYA PRADESH, 454775 IN</v>
    <v>43.8</v>
    <v>Containers &amp; Packaging</v>
    <v>Stock</v>
    <v>44585.469953703701</v>
    <v>1519</v>
    <v>42</v>
    <v>1099820000</v>
    <v>FLEXITUFF VENTURES INTERNATIONAL LIMITED</v>
    <v>FLEXITUFF VENTURES INTERNATIONAL LIMITED</v>
    <v>43.8</v>
    <v>0</v>
    <v>44.2</v>
    <v>42</v>
    <v>24882810</v>
    <v>FLEXITUFF</v>
    <v>FLEXITUFF VENTURES INTERNATIONAL LIMITED (XNSE:FLEXITUFF)</v>
    <v>12907</v>
    <v>1993</v>
  </rv>
  <rv s="2">
    <v>1520</v>
  </rv>
  <rv s="0">
    <v>https://www.bing.com/financeapi/forcetrigger?t=ahhru2&amp;q=XNSE%3aFLFL&amp;form=skydnc</v>
    <v>Learn more on Bing</v>
  </rv>
  <rv s="1">
    <v>en-US</v>
    <v>ahhru2</v>
    <v>268435456</v>
    <v>1</v>
    <v>Powered by Refinitiv</v>
    <v>0</v>
    <v>FUTURE LIFESTYLE FASHIONS LIMITED (XNSE:FLFL)</v>
    <v>2</v>
    <v>3</v>
    <v>Finance</v>
    <v>4</v>
    <v>99.25</v>
    <v>46.5</v>
    <v>1.39</v>
    <v>-2.15</v>
    <v>-4.0224999999999997E-2</v>
    <v>INR</v>
    <v>Future Lifestyle Fashions Limited is an India-based integrated fashion company. The Company's portfolio consists of fashion brands that cover the entire gamut of sub-categories including formal menswear, casual wear, active or sportswear, women's ethnic wear, women's denim wear, women's casual wear, footwear and accessories. The Company operates approximately 332 retail stores. It primarily operates through its retail outlet destinations: Central, which is a large-format stores that offers domestic and international branded apparel and accessories across several categories; and Brand Factory, which operates as a chain of fashion discount stores. Merchandise available at Brand Factory stores include men's formals, casuals, youth wear, women's western wear, women’s ethnic, sportswear, infant wear, accessories, footwear, luggage. Its offered brand includes Lee Cooper, Indigo Nation, Bare Casuals, Scullers, John Miller, Converse, Umbro, SPUNK and URBAN Yoga.</v>
    <v>6663</v>
    <v>National Stock Exchange of India</v>
    <v>XNSE</v>
    <v>XNSE</v>
    <v>Future Retail Home Office, Tower C, 247 Park, LBS Marg, Vikhroli (W), MUMBAI, MAHARASHTRA, 400083 IN</v>
    <v>54.1</v>
    <v>Specialty Retailers</v>
    <v>Stock</v>
    <v>44585.469953703701</v>
    <v>1522</v>
    <v>51</v>
    <v>10784870000</v>
    <v>FUTURE LIFESTYLE FASHIONS LIMITED</v>
    <v>FUTURE LIFESTYLE FASHIONS LIMITED</v>
    <v>54.1</v>
    <v>0</v>
    <v>53.45</v>
    <v>51.3</v>
    <v>201774900</v>
    <v>FLFL</v>
    <v>FUTURE LIFESTYLE FASHIONS LIMITED (XNSE:FLFL)</v>
    <v>249825</v>
    <v>2012</v>
  </rv>
  <rv s="2">
    <v>1523</v>
  </rv>
  <rv s="0">
    <v>https://www.bing.com/financeapi/forcetrigger?t=bsh8p2&amp;q=XNSE%3aFLUOROCHEM&amp;form=skydnc</v>
    <v>Learn more on Bing</v>
  </rv>
  <rv s="5">
    <v>en-US</v>
    <v>bsh8p2</v>
    <v>268435456</v>
    <v>1</v>
    <v>Powered by Refinitiv</v>
    <v>9</v>
    <v>GUJARAT FLUOROCHEMICALS LIMITED (XNSE:FLUOROCHEM)</v>
    <v>2</v>
    <v>10</v>
    <v>Finance</v>
    <v>4</v>
    <v>2870</v>
    <v>525.1</v>
    <v>-59.05</v>
    <v>-2.1686E-2</v>
    <v>INR</v>
    <v>Gujarat Fluorochemicals Ltd, formerly Inox Fluorochemicals Ltd, is an India-based company engaged in manufacturing fluoropolymers resin and refrigerants. The Company’s products include fluoropolymers, fluoroelastomer, fluoroadditives, fluorospeciality chemicals, refrigerants and chemicals. It offers polytetrafluoroethylene (PTFE) resins under the brand name INOFLON. Its fluoropolymers products include granular PTFE, fine powder PTFE and aqueous dispersion PTFE. It manufactures and exports chloro-fluorocarbon refrigerant gases, R-12 and R-22. Its chemical products include caustic soda lye, caustic soda flakes, methylene chloride, hydrogen gas, anhydrous hydrogen chloride (AHCL), hydrochloric acid (HCL) and sulfuric acid. The Company’s subsidiaries include Gujarat Fluorochemicals Americas LLC and Gujarat Fluorochemicals GmbH.</v>
    <v>2220</v>
    <v>National Stock Exchange of India</v>
    <v>XNSE</v>
    <v>XNSE</v>
    <v>INOX Towers, Plot No. 17, Sector 16-A, NOIDA, UTTAR PRADESH, 201301 IN</v>
    <v>2702.45</v>
    <v>Chemicals</v>
    <v>Stock</v>
    <v>44585.469953703701</v>
    <v>1525</v>
    <v>2561.5</v>
    <v>299116100000</v>
    <v>GUJARAT FLUOROCHEMICALS LIMITED</v>
    <v>GUJARAT FLUOROCHEMICALS LIMITED</v>
    <v>2698</v>
    <v>0</v>
    <v>2722.95</v>
    <v>2663.9</v>
    <v>109850000</v>
    <v>FLUOROCHEM</v>
    <v>GUJARAT FLUOROCHEMICALS LIMITED (XNSE:FLUOROCHEM)</v>
    <v>80247</v>
    <v>2018</v>
  </rv>
  <rv s="2">
    <v>1526</v>
  </rv>
  <rv s="0">
    <v>https://www.bing.com/financeapi/forcetrigger?t=ahhrww&amp;q=XNSE%3aFMGOETZE&amp;form=skydnc</v>
    <v>Learn more on Bing</v>
  </rv>
  <rv s="1">
    <v>en-US</v>
    <v>ahhrww</v>
    <v>268435456</v>
    <v>1</v>
    <v>Powered by Refinitiv</v>
    <v>0</v>
    <v>Federal-Mogul Goetze (India) Limited (XNSE:FMGOETZE)</v>
    <v>2</v>
    <v>3</v>
    <v>Finance</v>
    <v>4</v>
    <v>358.95</v>
    <v>202.35</v>
    <v>1.0153000000000001</v>
    <v>-13.15</v>
    <v>-5.6304999999999994E-2</v>
    <v>INR</v>
    <v>Federal-Mogul Goetze (India) Limited is a manufacturer of auto components. The Company is engaged in the manufacture, supply and distribution of automotive components used in two/three/four wheeler automobiles. It offers pistons and pistons pins, and piston rings. It also offers cylinder liners, light metal castings and sintered metal products. The Company manufactures a range of piston rings for bi-wheelers, tractors, passenger cars and suburban utility vehicles (SUVs), commercial vehicles, locomotive engines, stationary engines and industrial. The Company offers a range of light metal castings, including cylinder blocks, cylinder heads for single cylinder engines, and aluminum tube castings and aluminum crown handles for motorcycles. The Company produces a range of sintered metal products, such as valve train parts, transmission parts, lubrication pump parts and other engine/structural parts. It provides solutions for original equipment manufacturers and automotive aftermarket.</v>
    <v>3133</v>
    <v>National Stock Exchange of India</v>
    <v>XNSE</v>
    <v>XNSE</v>
    <v>Paras Twin Towers,, 10th Floor, Tower B, Sector - 54,, GURGAON, HARYANA, 122002 IN</v>
    <v>235</v>
    <v>Automobiles &amp; Auto Parts</v>
    <v>Stock</v>
    <v>44585.469953703701</v>
    <v>1528</v>
    <v>216</v>
    <v>12992880000</v>
    <v>Federal-Mogul Goetze (India) Limited</v>
    <v>Federal-Mogul Goetze (India) Limited</v>
    <v>235</v>
    <v>24.86</v>
    <v>233.55</v>
    <v>220.4</v>
    <v>55632130</v>
    <v>FMGOETZE</v>
    <v>Federal-Mogul Goetze (India) Limited (XNSE:FMGOETZE)</v>
    <v>64645</v>
    <v>1954</v>
  </rv>
  <rv s="2">
    <v>1529</v>
  </rv>
  <rv s="0">
    <v>https://www.bing.com/financeapi/forcetrigger?t=ahhrzr&amp;q=XNSE%3aFMNL&amp;form=skydnc</v>
    <v>Learn more on Bing</v>
  </rv>
  <rv s="1">
    <v>en-US</v>
    <v>ahhrzr</v>
    <v>268435456</v>
    <v>1</v>
    <v>Powered by Refinitiv</v>
    <v>0</v>
    <v>Future Market Networks Limited (XNSE:FMNL)</v>
    <v>2</v>
    <v>3</v>
    <v>Finance</v>
    <v>4</v>
    <v>23.35</v>
    <v>7.7</v>
    <v>2.0954999999999999</v>
    <v>-0.45</v>
    <v>-4.6391999999999996E-2</v>
    <v>INR</v>
    <v>Future Market Networks Limited is engaged in the activity of mall management business. The Company is involved in rent/management of immovable properties. The Company's businesses include Future Retail Markets, Future Trade Markets, Future Infra-logistics Markets and Mixed Use Development. The Future Retail Markets business focuses on retail infrastructure (a network of malls and shopping centers). The Future Trade Markets business focuses on wholesale trade by developing infrastructure backed by supply chain facilities in major cities. Its Future Infra-logistics Markets business focuses on warehouse infrastructure for consumption-led companies. Its Mixed Use Development business focuses real estate sector. The Company is managing approximately one million square foot of retail space and owns various real estate properties across India. Its subsidiaries include Aashirwad Malls Private Limited, Star Shopping Centres Private Limited and Suhani Mall Management Co. Pvt. Ltd.</v>
    <v>55</v>
    <v>National Stock Exchange of India</v>
    <v>XNSE</v>
    <v>XNSE</v>
    <v>4th Floor,SOBO Central Mall,, Near Haji Ali,, No.28, Pt. Madan Mohan Malviya Road,Tardeo, MUMBAI, MAHARASHTRA, 400034 IN</v>
    <v>9.8000000000000007</v>
    <v>Real Estate Operations</v>
    <v>Stock</v>
    <v>44585.469953703701</v>
    <v>1531</v>
    <v>9.25</v>
    <v>558180500</v>
    <v>Future Market Networks Limited</v>
    <v>Future Market Networks Limited</v>
    <v>9.8000000000000007</v>
    <v>0</v>
    <v>9.6999999999999993</v>
    <v>9.25</v>
    <v>57544380</v>
    <v>FMNL</v>
    <v>Future Market Networks Limited (XNSE:FMNL)</v>
    <v>180759</v>
    <v>2008</v>
  </rv>
  <rv s="2">
    <v>1532</v>
  </rv>
  <rv s="0">
    <v>https://www.bing.com/financeapi/forcetrigger?t=bra7ww&amp;q=XNSE%3aFORCEMOT&amp;form=skydnc</v>
    <v>Learn more on Bing</v>
  </rv>
  <rv s="5">
    <v>en-US</v>
    <v>bra7ww</v>
    <v>268435456</v>
    <v>1</v>
    <v>Powered by Refinitiv</v>
    <v>9</v>
    <v>FORCE MOTORS LIMITED (XNSE:FORCEMOT)</v>
    <v>2</v>
    <v>10</v>
    <v>Finance</v>
    <v>4</v>
    <v>1740</v>
    <v>1060</v>
    <v>-78.45</v>
    <v>-6.0075999999999997E-2</v>
    <v>INR</v>
    <v>Force Motors Limited is a holding company. The Company is engaged in manufacturing light commercial vehicles and utility vehicles, and engines. It is an automobile company, with a focus on design, development and manufacture of a range of automotive components, aggregates and vehicles. Its product range includes Small Commercial Vehicles, Multi-Utility Vehicles (MUV), Light Commercial Vehicles (LCV), Sports Utility Vehicles (SUV) and Agricultural Tractors. Its personal vehicles include Force Gurkha and Force One. Its Commercial vehicles include Passenger Carrier, such as Trax GAMA, Trax Cruiser, Trax Toofan and Trax Cruiser, and Goods Carrier, such as Trump 40, Trump 40 Hi-Deck, Trax Delivery Van, Traveller Delivery Van and Trax Kargo-King. Its Agricultural Vehicles include Balwan and Orchard. It also offers Traveller Super with approximately 1.8 meter width, and the Traveller Royale with over 2.2 meter width, with various configurations and seating capacities.</v>
    <v>6055</v>
    <v>National Stock Exchange of India</v>
    <v>XNSE</v>
    <v>XNSE</v>
    <v>Bombay Pune Road, Akurdi, PUNE, MAHARASHTRA, 411035 IN</v>
    <v>1316.05</v>
    <v>Automobiles &amp; Auto Parts</v>
    <v>Stock</v>
    <v>44585.469953703701</v>
    <v>1534</v>
    <v>1206</v>
    <v>17206220000</v>
    <v>FORCE MOTORS LIMITED</v>
    <v>FORCE MOTORS LIMITED</v>
    <v>1305</v>
    <v>0</v>
    <v>1305.8499999999999</v>
    <v>1227.4000000000001</v>
    <v>13176260</v>
    <v>FORCEMOT</v>
    <v>FORCE MOTORS LIMITED (XNSE:FORCEMOT)</v>
    <v>54529</v>
    <v>1958</v>
  </rv>
  <rv s="2">
    <v>1535</v>
  </rv>
  <rv s="0">
    <v>https://www.bing.com/financeapi/forcetrigger?t=ahhs9c&amp;q=XNSE%3aFORTIS&amp;form=skydnc</v>
    <v>Learn more on Bing</v>
  </rv>
  <rv s="1">
    <v>en-US</v>
    <v>ahhs9c</v>
    <v>268435456</v>
    <v>1</v>
    <v>Powered by Refinitiv</v>
    <v>0</v>
    <v>Fortis Healthcare Limited (XNSE:FORTIS)</v>
    <v>2</v>
    <v>3</v>
    <v>Finance</v>
    <v>4</v>
    <v>313.45</v>
    <v>156</v>
    <v>0.62239999999999995</v>
    <v>-9.75</v>
    <v>-3.5325999999999996E-2</v>
    <v>INR</v>
    <v>Fortis Healthcare Limited is an integrated healthcare delivery service provider. The Company is engaged in establishing, maintaining, operating, running, managing or administering hospitals, medicare, healthcare, diagnostic, health aids and research centers. The Company operates through the Clinical Establishments Division and the Medical Services Division. The Clinical Establishments Division owns, maintains and operates clinical establishments (being fully air conditioned institutions established, and specifically customized and duly fitted with all fixtures, fittings, certain medical equipment and infrastructure required for running and operating the hospitals), as well as provides services under outpatient division and radio-diagnostic services. The Medical Services Division undertakes the business of running the hospital operations, including in-patient services and emergency services. The Company operates its healthcare delivery services in India, Dubai, Mauritius and Sri Lanka.</v>
    <v>2680</v>
    <v>National Stock Exchange of India</v>
    <v>XNSE</v>
    <v>XNSE</v>
    <v>Unitech Business Park, Tower A, Block- F, South City- I, Sector 41, GURGAON, HARYANA, 122001 IN</v>
    <v>275.95</v>
    <v>Healthcare Providers &amp; Services</v>
    <v>Stock</v>
    <v>44585.469953703701</v>
    <v>1537</v>
    <v>261.2</v>
    <v>208368500000</v>
    <v>Fortis Healthcare Limited</v>
    <v>Fortis Healthcare Limited</v>
    <v>275.95</v>
    <v>46.95</v>
    <v>276</v>
    <v>266.25</v>
    <v>754958100</v>
    <v>FORTIS</v>
    <v>Fortis Healthcare Limited (XNSE:FORTIS)</v>
    <v>1675875</v>
    <v>1996</v>
  </rv>
  <rv s="2">
    <v>1538</v>
  </rv>
  <rv s="0">
    <v>https://www.bing.com/financeapi/forcetrigger?t=ahhsf2&amp;q=XNSE%3aFOSECOIND&amp;form=skydnc</v>
    <v>Learn more on Bing</v>
  </rv>
  <rv s="1">
    <v>en-US</v>
    <v>ahhsf2</v>
    <v>268435456</v>
    <v>1</v>
    <v>Powered by Refinitiv</v>
    <v>0</v>
    <v>FOSECO INDIA LIMITED (XNSE:FOSECOIND)</v>
    <v>2</v>
    <v>3</v>
    <v>Finance</v>
    <v>4</v>
    <v>1788.9</v>
    <v>1132.05</v>
    <v>0.83020000000000005</v>
    <v>-35.35</v>
    <v>-2.435E-2</v>
    <v>INR</v>
    <v>Foseco India Limited is an India-based company, which is a manufacturer of foundry chemicals and fluxes. The Company operates through metallurgical products and services segment. The Company operates factories in Sanaswadi, Pune, and Puducherry, India. The Company's product technology includes coating, metal filtration, feeding systems, flow control, metal treatment, binders and crucibles. Foseco India Limited is the Foundry Technologies Division of Vesuvius plc, a company that offers products, such as feeding aids, filtration, ferrous and non-ferrous metal treatment, binders, coatings, molten metal transfer and molding materials. Vesuvius plc is present in approximately 32 countries with major facilities in Germany, the United States, the United Kingdom, Brazil, China, India, South Korea and Japan. The Company's product technology includes coating, metal filtration, feeding systems, flow control, metal treatment, binders and crucibles.</v>
    <v>203</v>
    <v>National Stock Exchange of India</v>
    <v>XNSE</v>
    <v>XNSE</v>
    <v>Gat Nos 922 &amp; 923, Sanaswadi ,Pune Nagar Road, Taluka Shirur, PUNE, MAHARASHTRA, 412208 IN</v>
    <v>1485.1</v>
    <v>Chemicals</v>
    <v>Stock</v>
    <v>44585.469953703701</v>
    <v>1540</v>
    <v>1390</v>
    <v>9271542000</v>
    <v>FOSECO INDIA LIMITED</v>
    <v>FOSECO INDIA LIMITED</v>
    <v>1459.05</v>
    <v>29.2</v>
    <v>1451.75</v>
    <v>1416.4</v>
    <v>6386460</v>
    <v>FOSECOIND</v>
    <v>FOSECO INDIA LIMITED (XNSE:FOSECOIND)</v>
    <v>4907</v>
    <v>1958</v>
  </rv>
  <rv s="2">
    <v>1541</v>
  </rv>
  <rv s="0">
    <v>https://www.bing.com/financeapi/forcetrigger?t=ahhskr&amp;q=XNSE%3aFRETAIL&amp;form=skydnc</v>
    <v>Learn more on Bing</v>
  </rv>
  <rv s="1">
    <v>en-US</v>
    <v>ahhskr</v>
    <v>268435456</v>
    <v>1</v>
    <v>Powered by Refinitiv</v>
    <v>0</v>
    <v>FUTURE RETAIL LIMITED (XNSE:FRETAIL)</v>
    <v>2</v>
    <v>3</v>
    <v>Finance</v>
    <v>4</v>
    <v>88.85</v>
    <v>40.549999999999997</v>
    <v>1.456</v>
    <v>-1.2</v>
    <v>-2.4072E-2</v>
    <v>INR</v>
    <v>Future Retail Limited is an India-based company, which is engaged in the business of retailing a range of household and consumer products through departmental store facilities under various formats. The Company is primarily engaged in the business of multi-brand retail trade. The Company has access to approximately 20 compact hypermarket easyday stores and over 210 supermarket easyday stores. Its retail formats primarily consists of value business and home business. In its value business, the Company formats include Big Bazaar, a hypermarket format; Food Bazaar, a supermarket; fbb, a fashion destination; Foodhall, a supermarket, and easyday convenient stores. In its home business, the Company operates Home Town, a one-shop destination for home improvement, and eZone, a consumer durable and electronics chain.</v>
    <v>21839</v>
    <v>National Stock Exchange of India</v>
    <v>XNSE</v>
    <v>XNSE</v>
    <v>Future Retail Home Office, 247 Park, Tower C,, LBS Marg, Vikhroli (West),, Mumbai - 400083, MUMBAI, MAHARASHTRA, 400083 IN</v>
    <v>51.1</v>
    <v>Food &amp; Drug Retailing</v>
    <v>Stock</v>
    <v>44585.469953703701</v>
    <v>1543</v>
    <v>48.4</v>
    <v>27032860000</v>
    <v>FUTURE RETAIL LIMITED</v>
    <v>FUTURE RETAIL LIMITED</v>
    <v>51.1</v>
    <v>0</v>
    <v>49.85</v>
    <v>48.65</v>
    <v>542284100</v>
    <v>FRETAIL</v>
    <v>FUTURE RETAIL LIMITED (XNSE:FRETAIL)</v>
    <v>2446434</v>
    <v>2007</v>
  </rv>
  <rv s="2">
    <v>1544</v>
  </rv>
  <rv s="0">
    <v>https://www.bing.com/financeapi/forcetrigger?t=axwldm&amp;q=XNSE%3aFSC&amp;form=skydnc</v>
    <v>Learn more on Bing</v>
  </rv>
  <rv s="1">
    <v>en-US</v>
    <v>axwldm</v>
    <v>268435456</v>
    <v>1</v>
    <v>Powered by Refinitiv</v>
    <v>0</v>
    <v>FUTURE SUPPLY CHAIN SOLUTIONS LIMITED (XNSE:FSC)</v>
    <v>2</v>
    <v>3</v>
    <v>Finance</v>
    <v>4</v>
    <v>122</v>
    <v>58.95</v>
    <v>1.5077</v>
    <v>-2.2999999999999998</v>
    <v>-3.2904000000000003E-2</v>
    <v>INR</v>
    <v>Future Supply Chain Solutions Limited is an India-based company that offers automated and information technology enabled warehousing, distribution and other logistics solutions to the customers. It offers its customer services in three areas: contract logistics, express logistic and temperature-controlled logistics. Its contract logistics services include analyzing its customers' sector-specific needs, business processes to plan and create a customized supply chain solution. Its express logistics service offering provides customers distribution services using its hub-and-spoke distribution network and its containerized fleet of technology enabled trucks. Its temperature-controlled logistics offering provides product handling solutions for temperature-sensitive perishable products through temperature-controlled warehousing and transportation in its reefer trucks. It serves the customers in various sectors, including retail, fashion and apparel, automotive and engineering and healthcare.</v>
    <v>1098</v>
    <v>National Stock Exchange of India</v>
    <v>XNSE</v>
    <v>XNSE</v>
    <v>7th Floor, 349 Business Point,, Western Express Highway, Andheri (East), MUMBAI, MAHARASHTRA, 400069 IN</v>
    <v>70.5</v>
    <v>Freight &amp; Logistics Services</v>
    <v>Stock</v>
    <v>44585.469953703701</v>
    <v>1546</v>
    <v>66.7</v>
    <v>3067464000</v>
    <v>FUTURE SUPPLY CHAIN SOLUTIONS LIMITED</v>
    <v>FUTURE SUPPLY CHAIN SOLUTIONS LIMITED</v>
    <v>70.25</v>
    <v>0</v>
    <v>69.900000000000006</v>
    <v>67.599999999999994</v>
    <v>43883600</v>
    <v>FSC</v>
    <v>FUTURE SUPPLY CHAIN SOLUTIONS LIMITED (XNSE:FSC)</v>
    <v>66868</v>
    <v>2006</v>
  </rv>
  <rv s="2">
    <v>1547</v>
  </rv>
  <rv s="0">
    <v>https://www.bing.com/financeapi/forcetrigger?t=ahhsnm&amp;q=XNSE%3aFSL&amp;form=skydnc</v>
    <v>Learn more on Bing</v>
  </rv>
  <rv s="1">
    <v>en-US</v>
    <v>ahhsnm</v>
    <v>268435456</v>
    <v>1</v>
    <v>Powered by Refinitiv</v>
    <v>0</v>
    <v>Firstsource Solutions Limited (XNSE:FSL)</v>
    <v>2</v>
    <v>3</v>
    <v>Finance</v>
    <v>4</v>
    <v>242.85</v>
    <v>84.2</v>
    <v>1.2987</v>
    <v>-8.6</v>
    <v>-5.2487000000000006E-2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163.35</v>
    <v>Professional &amp; Commercial Services</v>
    <v>Stock</v>
    <v>44585.469953703701</v>
    <v>1549</v>
    <v>152.80000000000001</v>
    <v>111628000000</v>
    <v>Firstsource Solutions Limited</v>
    <v>Firstsource Solutions Limited</v>
    <v>162.69999999999999</v>
    <v>25.29</v>
    <v>163.85</v>
    <v>155.25</v>
    <v>681281400</v>
    <v>FSL</v>
    <v>Firstsource Solutions Limited (XNSE:FSL)</v>
    <v>5086838</v>
    <v>2001</v>
  </rv>
  <rv s="2">
    <v>1550</v>
  </rv>
  <rv s="0">
    <v>https://www.bing.com/financeapi/forcetrigger?t=ahhsqh&amp;q=XNSE%3aGABRIEL&amp;form=skydnc</v>
    <v>Learn more on Bing</v>
  </rv>
  <rv s="1">
    <v>en-US</v>
    <v>ahhsqh</v>
    <v>268435456</v>
    <v>1</v>
    <v>Powered by Refinitiv</v>
    <v>0</v>
    <v>GABRIEL INDIA LIMITED (XNSE:GABRIEL)</v>
    <v>2</v>
    <v>3</v>
    <v>Finance</v>
    <v>4</v>
    <v>168.15</v>
    <v>96.2</v>
    <v>1.5306999999999999</v>
    <v>-4.2</v>
    <v>-3.0780999999999999E-2</v>
    <v>INR</v>
    <v>Gabriel India Limited is engaged in the manufacturing and marketing of ride control products. The Company's portfolio includes a range of ride control products, which consists of shock absorbers, struts and front forks for every automotive segment. It operates through Auto Components and Parts business segment. Its business units include Commercial Vehicles &amp; Railways, 2-Wheelers &amp; 3-Wheelers, Passenger Cars and Aftermarket. It manufactures front forks and rear shock absorbers for two-wheelers; McPherson struts and shock absorbers for passenger cars; cabin dampers, seat dampers and suspension shock absorbers for commercial vehicles, and shock absorbers for railway coaches. Its ride control products for various segments are marketed across The Association of Southeast Asian Nations, Iran, the United States, Latin America, North America, South Africa, Europe, Australia and Asia Pacific. It has manufacturing facilities in Chakan, Khandsa, Nashik, Hosur, Dewas, Parwanoo and Sanand.</v>
    <v>3966</v>
    <v>National Stock Exchange of India</v>
    <v>XNSE</v>
    <v>XNSE</v>
    <v>29th Milestone, Pune-Nasik Highway, Village Kuruli, Tal-Khed, PUNE, MAHARASHTRA, 410501 IN</v>
    <v>137.6</v>
    <v>Automobiles &amp; Auto Parts</v>
    <v>Stock</v>
    <v>44585.469953703701</v>
    <v>1552</v>
    <v>129.25</v>
    <v>19600210000</v>
    <v>GABRIEL INDIA LIMITED</v>
    <v>GABRIEL INDIA LIMITED</v>
    <v>137.6</v>
    <v>22</v>
    <v>136.44999999999999</v>
    <v>132.25</v>
    <v>143643900</v>
    <v>GABRIEL</v>
    <v>GABRIEL INDIA LIMITED (XNSE:GABRIEL)</v>
    <v>340286</v>
    <v>1961</v>
  </rv>
  <rv s="2">
    <v>1553</v>
  </rv>
  <rv s="0">
    <v>https://www.bing.com/financeapi/forcetrigger?t=ahhstc&amp;q=XNSE%3aGAEL&amp;form=skydnc</v>
    <v>Learn more on Bing</v>
  </rv>
  <rv s="1">
    <v>en-US</v>
    <v>ahhstc</v>
    <v>268435456</v>
    <v>1</v>
    <v>Powered by Refinitiv</v>
    <v>0</v>
    <v>GUJARAT AMBUJA EXPORTS LIMITED (XNSE:GAEL)</v>
    <v>2</v>
    <v>3</v>
    <v>Finance</v>
    <v>4</v>
    <v>201.6</v>
    <v>115</v>
    <v>0.89900000000000002</v>
    <v>-5</v>
    <v>-2.6983E-2</v>
    <v>INR</v>
    <v>Gujarat Ambuja Exports Limited offers Raw and Refine Soya Oil, Maize Starch, Soya De-Oiled Cake and Liquid Glucose. The Company's segments include Cotton Yarn, Maize Processing, Agro Processing, Power and Others. The Agro Processing segment includes solvent extraction, flour mill and cattle feed operations. The Power segment includes direct or indirect power generation for captive use. Its products include cotton yarn, refined edible oil, Vanaspati ghee, bakery shortening, wheat flour, soya lecithin, soya flakes, Indian soyabean meal, Indian soyabean hulls, rapseed meal deoiled extraction and rapseed lecithin. It has an installed seed crust capacity of 4,600 metric tons per day and installed edible oil refining capacity of 1,200 metric tons per day. The maize processing division has an installed capacity of 2,000 metric tons per day, and the cotton yarn division has an installed capacity of 65,520 spindles per day. The Power division has an installed capacity of 42.85 megawatts.</v>
    <v>2663</v>
    <v>National Stock Exchange of India</v>
    <v>XNSE</v>
    <v>XNSE</v>
    <v>Ambuja Tower, Opp.Sindhu Bhavan,Sindhu Bhavan Road, Bodakdev, P.O. Thaltej, AHMEDABAD, GUJARAT, 380059 IN</v>
    <v>190.5</v>
    <v>Food &amp; Tobacco</v>
    <v>Stock</v>
    <v>44585.469953703701</v>
    <v>1555</v>
    <v>174.15</v>
    <v>42495840000</v>
    <v>GUJARAT AMBUJA EXPORTS LIMITED</v>
    <v>GUJARAT AMBUJA EXPORTS LIMITED</v>
    <v>186.85</v>
    <v>9.5500000000000007</v>
    <v>185.3</v>
    <v>180.3</v>
    <v>229335300</v>
    <v>GAEL</v>
    <v>GUJARAT AMBUJA EXPORTS LIMITED (XNSE:GAEL)</v>
    <v>824126</v>
    <v>1991</v>
  </rv>
  <rv s="2">
    <v>1556</v>
  </rv>
  <rv s="0">
    <v>https://www.bing.com/financeapi/forcetrigger?t=ahhsw7&amp;q=XNSE%3aGAIL&amp;form=skydnc</v>
    <v>Learn more on Bing</v>
  </rv>
  <rv s="1">
    <v>en-US</v>
    <v>ahhsw7</v>
    <v>268435456</v>
    <v>1</v>
    <v>Powered by Refinitiv</v>
    <v>0</v>
    <v>GAIL (INDIA) LIMITED (XNSE:GAIL)</v>
    <v>2</v>
    <v>3</v>
    <v>Finance</v>
    <v>4</v>
    <v>171.3</v>
    <v>124.25</v>
    <v>1.1871</v>
    <v>-2.5499999999999998</v>
    <v>-1.7781999999999999E-2</v>
    <v>INR</v>
    <v>GAIL (India) Limited is an integrated energy company in the hydrocarbon sector. The Company is engaged in gas marketing. The Company's segments include Transmission services, which includes natural gas and liquid petroleum gas (LPG); Natural Gas Trading; Petrochemicals; LPG and other Liquid Hydrocarbons; City Gas Distribution, and Other Segments, which includes GAIL TEL, exploration and production (E&amp;P), City Gas and Power Generation. The Company is engaged in activities, including transportation through pipeline; manufacture of basic chemicals, fertilizer and nitrogen compounds, plastics and synthetic rubber in primary forms; extraction of crude petroleum; extraction of natural gas, and electric power generation, transmission and distribution. The Company's products and services include natural gas marketing and transmission; petrochemicals (polyethylene and polypropylene), and liquid hydrocarbons production (LPG, propane, pentane and naphtha).</v>
    <v>4705</v>
    <v>National Stock Exchange of India</v>
    <v>XNSE</v>
    <v>XNSE</v>
    <v>GAIL Bhawan, 16 Bhikaji Cama Place, R.K. Puram, NEW DELHI, DELHI, 110066 IN</v>
    <v>143.69999999999999</v>
    <v>Natural Gas Utilities</v>
    <v>Stock</v>
    <v>44585.469953703701</v>
    <v>1558</v>
    <v>138.69999999999999</v>
    <v>636751300000</v>
    <v>GAIL (INDIA) LIMITED</v>
    <v>GAIL (INDIA) LIMITED</v>
    <v>142.05000000000001</v>
    <v>6.83</v>
    <v>143.4</v>
    <v>140.85</v>
    <v>4440385000</v>
    <v>GAIL</v>
    <v>GAIL (INDIA) LIMITED (XNSE:GAIL)</v>
    <v>10501660</v>
    <v>1984</v>
  </rv>
  <rv s="2">
    <v>1559</v>
  </rv>
  <rv s="0">
    <v>https://www.bing.com/financeapi/forcetrigger?t=ahhsz2&amp;q=XNSE%3aGAL&amp;form=skydnc</v>
    <v>Learn more on Bing</v>
  </rv>
  <rv s="3">
    <v>en-US</v>
    <v>ahhsz2</v>
    <v>268435456</v>
    <v>1</v>
    <v>Powered by Refinitiv</v>
    <v>5</v>
    <v>GYSCOAL ALLOYS LIMITED (XNSE:GAL)</v>
    <v>2</v>
    <v>6</v>
    <v>Finance</v>
    <v>4</v>
    <v>8.25</v>
    <v>1.9</v>
    <v>1.0978000000000001</v>
    <v>-0.3</v>
    <v>-0.05</v>
    <v>INR</v>
    <v>Gyscoal Alloys Limited is a holding company. The Company is engaged in the business of manufacturing of stainless steel (SS) and mild steel long products from scrap. The Company is engaged in the manufacturing of SS angle bars, SS flat bars and SS round bars. The Company operates in S.S. Products segment. The Company has the capacity to manufacture all grades of SS Products from 200 series to 400 series. The Company's products are primarily used in the construction in chemical plants, pharmaceutical plants, building construction, railways other sectors for structural purpose. The Company offers stainless steel and mild steel-based channels, square, bright, twisted bars, billets and ingots. The Company also offers equal angle bars and flat (pata). The Company's SS Angle products are used in architectural applications, bridges, and container frame and warehouse shelves. Its plant for the production activities is located at Ubkhal, Kukarwada, Vijapur-Taluka in Mehasana, Gujarat.</v>
    <v>National Stock Exchange of India</v>
    <v>XNSE</v>
    <v>XNSE</v>
    <v>2nd Floor, Mrudul Tower, B/h Times of India, Ashram Road,, AHMEDABAD, GUJARAT, 380009 IN</v>
    <v>5.7</v>
    <v>Metals &amp; Mining</v>
    <v>Stock</v>
    <v>44585.469953703701</v>
    <v>1561</v>
    <v>5.7</v>
    <v>949653400</v>
    <v>GYSCOAL ALLOYS LIMITED</v>
    <v>GYSCOAL ALLOYS LIMITED</v>
    <v>5.7</v>
    <v>2.65</v>
    <v>6</v>
    <v>5.7</v>
    <v>158275600</v>
    <v>GAL</v>
    <v>GYSCOAL ALLOYS LIMITED (XNSE:GAL)</v>
    <v>136030</v>
    <v>1999</v>
  </rv>
  <rv s="2">
    <v>1562</v>
  </rv>
  <rv s="0">
    <v>https://www.bing.com/financeapi/forcetrigger?t=aywihw&amp;q=XNSE%3aGALAXYSURF&amp;form=skydnc</v>
    <v>Learn more on Bing</v>
  </rv>
  <rv s="1">
    <v>en-US</v>
    <v>aywihw</v>
    <v>268435456</v>
    <v>1</v>
    <v>Powered by Refinitiv</v>
    <v>0</v>
    <v>GALAXY SURFACTANTS LTD (XNSE:GALAXYSURF)</v>
    <v>2</v>
    <v>3</v>
    <v>Finance</v>
    <v>4</v>
    <v>3585.65</v>
    <v>2028.55</v>
    <v>0.86739999999999995</v>
    <v>53.25</v>
    <v>1.7000999999999999E-2</v>
    <v>INR</v>
    <v>Galaxy Surfactants Ltd is an India-based chemical manufacturing company, which is engaged in manufacturing and marketing surfactants and specialty chemicals for personal and home care industry. Its market segment include skin care, hair care, sun care, oral care, baby care and home care. Its products include fatty alcohol sulfate and ether sulphate, fatty alcohol ethoxylate &amp; labsa, foam &amp; viscosity boosters, mild surfactants, pearlizers, surfactant blends, syndet &amp; TBB, sunscreens, functional actives, preservatives and blends. Its range of products include Galsoft series, Galaxy Benzalkonium Chloride, Galaxy PEG 7 GC, and Galguard. Its products are used in home care, hand wash and wellness. The Company operates in India, Egypt, and United States.</v>
    <v>1370</v>
    <v>National Stock Exchange of India</v>
    <v>XNSE</v>
    <v>XNSE</v>
    <v>C-49/2, TTC Industrial Area, Pawne, NAVI MUMBAI, MAHARASHTRA, 400703 IN</v>
    <v>3231.45</v>
    <v>Chemicals</v>
    <v>Stock</v>
    <v>44585.469953703701</v>
    <v>1564</v>
    <v>3115</v>
    <v>111051400000</v>
    <v>GALAXY SURFACTANTS LTD</v>
    <v>GALAXY SURFACTANTS LTD</v>
    <v>3128</v>
    <v>39.29</v>
    <v>3132.2</v>
    <v>3185.45</v>
    <v>35454750</v>
    <v>GALAXYSURF</v>
    <v>GALAXY SURFACTANTS LTD (XNSE:GALAXYSURF)</v>
    <v>68955</v>
    <v>1986</v>
  </rv>
  <rv s="2">
    <v>1565</v>
  </rv>
  <rv s="0">
    <v>https://www.bing.com/financeapi/forcetrigger?t=ahht2w&amp;q=XNSE%3aGALLANTT&amp;form=skydnc</v>
    <v>Learn more on Bing</v>
  </rv>
  <rv s="1">
    <v>en-US</v>
    <v>ahht2w</v>
    <v>268435456</v>
    <v>1</v>
    <v>Powered by Refinitiv</v>
    <v>0</v>
    <v>GALLANTT METAL LIMITED (XNSE:GALLANTT)</v>
    <v>2</v>
    <v>3</v>
    <v>Finance</v>
    <v>4</v>
    <v>88</v>
    <v>39.799999999999997</v>
    <v>0.87490000000000001</v>
    <v>-2.95</v>
    <v>-4.1813999999999997E-2</v>
    <v>INR</v>
    <v>Gallantt Metal Limited is engaged in the business of production of iron, steel and power. The Company operates through two segments: Steel and Power. The Company's geographical segments include India and Rest of the World. The Company manufactures and produces various kinds of iron and steel products, such as sponge iron, pig iron, cast iron, bars, rods and billets. The Company also has a captive power plant of approximately 25 megawatts (MW). The Company sells a part of its production in Gujarat, Maharashtra and Rajasthan. The Company has a steel plant at Taluka-Bachau, Kutch, Gujrat, to manufacture sponge iron, mild steel billets and re-rolled products (thermo-mechanical treatment bars).</v>
    <v>1047</v>
    <v>National Stock Exchange of India</v>
    <v>XNSE</v>
    <v>XNSE</v>
    <v>Survey No. 175/1, Near Toll Gate,, Village - Samakhiyali, Taluka - Bachau, 370150 IN</v>
    <v>71.25</v>
    <v>Metals &amp; Mining</v>
    <v>Stock</v>
    <v>44585.469953703701</v>
    <v>1567</v>
    <v>67.05</v>
    <v>5737290000</v>
    <v>GALLANTT METAL LIMITED</v>
    <v>GALLANTT METAL LIMITED</v>
    <v>70.55</v>
    <v>5.52</v>
    <v>70.55</v>
    <v>67.599999999999994</v>
    <v>81322320</v>
    <v>GALLANTT</v>
    <v>GALLANTT METAL LIMITED (XNSE:GALLANTT)</v>
    <v>57459</v>
    <v>2005</v>
  </rv>
  <rv s="2">
    <v>1568</v>
  </rv>
  <rv s="0">
    <v>https://www.bing.com/financeapi/forcetrigger?t=ahht5r&amp;q=XNSE%3aGALLISPAT&amp;form=skydnc</v>
    <v>Learn more on Bing</v>
  </rv>
  <rv s="1">
    <v>en-US</v>
    <v>ahht5r</v>
    <v>268435456</v>
    <v>1</v>
    <v>Powered by Refinitiv</v>
    <v>0</v>
    <v>GALLANTT ISPAT LIMITED (XNSE:GALLISPAT)</v>
    <v>2</v>
    <v>3</v>
    <v>Finance</v>
    <v>4</v>
    <v>70</v>
    <v>34.25</v>
    <v>1.1396999999999999</v>
    <v>-0.25</v>
    <v>-4.9800000000000001E-3</v>
    <v>INR</v>
    <v>Gallant Ispat Limited is an India-based company, which is engaged in the business of iron and steel, agro and power. The Company's segments include Agro, Steel, Power and Real Estate. The Steel segment includes the manufacturing and sale of iron and steel, and allied products. The Agro segment includes the manufacturing and sale of agro products, such as atta, suji, maida and bran. The Company's geographical segments include Sales within India, which includes sales to customers located within India, and Sales outside India, which includes sales to customers located outside India. The Company's captive power unit has an existing capacity of 18 megawatts per annum. The Company's steel melt shop has an existing capacity of 167,400 metric tons per annum, and its rolling mill has an existing capacity of 162,380 metric tons per annum. The Company's factories are located at Gallantt Estate, Sahjanwa, Sector-23, Gorakhpur, Uttar Pradesh.</v>
    <v>1516</v>
    <v>National Stock Exchange of India</v>
    <v>XNSE</v>
    <v>XNSE</v>
    <v>AL - 5, Sector - 23, GIDA,, Sahjanwa, Gorakhpur, Uttar Pradesh - 273209, 273209 IN</v>
    <v>52.85</v>
    <v>Metals &amp; Mining</v>
    <v>Stock</v>
    <v>44585.469953703701</v>
    <v>1570</v>
    <v>48.65</v>
    <v>14174510000</v>
    <v>GALLANTT ISPAT LIMITED</v>
    <v>GALLANTT ISPAT LIMITED</v>
    <v>50.6</v>
    <v>10.06</v>
    <v>50.2</v>
    <v>49.95</v>
    <v>282360700</v>
    <v>GALLISPAT</v>
    <v>GALLANTT ISPAT LIMITED (XNSE:GALLISPAT)</v>
    <v>57200</v>
    <v>2005</v>
  </rv>
  <rv s="2">
    <v>1571</v>
  </rv>
  <rv s="0">
    <v>https://www.bing.com/financeapi/forcetrigger?t=ahht8m&amp;q=XNSE%3aAJRINFRA&amp;form=skydnc</v>
    <v>Learn more on Bing</v>
  </rv>
  <rv s="1">
    <v>en-US</v>
    <v>ahht8m</v>
    <v>268435456</v>
    <v>1</v>
    <v>Powered by Refinitiv</v>
    <v>0</v>
    <v>AJR Infra and Tolling Limited (XNSE:AJRINFRA)</v>
    <v>2</v>
    <v>3</v>
    <v>Finance</v>
    <v>4</v>
    <v>3.7</v>
    <v>0.65</v>
    <v>2.0901999999999998</v>
    <v>-0.15</v>
    <v>-4.8386999999999999E-2</v>
    <v>INR</v>
    <v>AJR Infra and Tolling Ltd, formerly Gammon Infrastructure Projects Limited, is an infrastructure project development company. The Company is engaged in construction and maintenance of motorways, streets, roads, other vehicular and pedestrian ways, highways, bridges, tunnels and subway. It has a portfolio across road, power and port sector. Its portfolio comprises of operational assets and projects under different stages of development, spread across approximately six states in India. It also provides its services in other areas of project development, such as operations and maintenance, and project advisory services. Its projects in the road sector are toll-based projects and annuity-based projects. Its projects in the port sector are concession for constructing and operating over two multipurpose berths in the inner harbor of the Visakhapatnam Port, and concession for constructing and operating approximately two offshore container berths at the Mumbai harbor.</v>
    <v>241</v>
    <v>National Stock Exchange of India</v>
    <v>XNSE</v>
    <v>XNSE</v>
    <v>3rd Floor,3/8, Hamilton House,, J.N.Heredia Marg,, Ballard Estate, MUMBAI, MAHARASHTRA, 400038 IN</v>
    <v>3</v>
    <v>Construction &amp; Engineering</v>
    <v>Stock</v>
    <v>44585.469942129632</v>
    <v>1573</v>
    <v>2.95</v>
    <v>2919675000</v>
    <v>AJR Infra and Tolling Limited</v>
    <v>AJR Infra and Tolling Limited</v>
    <v>2.95</v>
    <v>0</v>
    <v>3.1</v>
    <v>2.95</v>
    <v>941830700</v>
    <v>AJRINFRA</v>
    <v>AJR Infra and Tolling Limited (XNSE:AJRINFRA)</v>
    <v>1138631</v>
    <v>2001</v>
  </rv>
  <rv s="2">
    <v>1574</v>
  </rv>
  <rv s="0">
    <v>https://www.bing.com/financeapi/forcetrigger?t=ahhtec&amp;q=XNSE%3aGANDHITUBE&amp;form=skydnc</v>
    <v>Learn more on Bing</v>
  </rv>
  <rv s="1">
    <v>en-US</v>
    <v>ahhtec</v>
    <v>268435456</v>
    <v>1</v>
    <v>Powered by Refinitiv</v>
    <v>0</v>
    <v>GANDHI SPECIAL TUBES LIMITED (XNSE:GANDHITUBE)</v>
    <v>2</v>
    <v>3</v>
    <v>Finance</v>
    <v>4</v>
    <v>558.85</v>
    <v>236</v>
    <v>0.75760000000000005</v>
    <v>-18.600000000000001</v>
    <v>-4.7466999999999995E-2</v>
    <v>INR</v>
    <v>Gandhi Special Tubes Limited is engaged in manufacturing and marketing of welded and seamless steel tubes of different sizes and specifications, and cold formed coupling nuts. The Company is engaged in the business of manufacturing automobiles components, cold formed tube nuts for fuel injection tube assemblies, hydraulic and other tube assemblies. Its segments include Steel Tubes, Wind Power and Others. Its products are supplied to the original equipment manufacturers of the automotive sector, farm equipment manufacturers, construction equipment manufacturers, refrigerator manufacturers and other engineering industries. It also operates in the power sector through windmills installed in Maharashtra and Gujarat. Its products are marketed all over India and are also exported all over the world, including Germany, the United Kingdom and South East Asian countries. It has a plant located in Halol (Gujarat), and windmills at Bhogat, Navadara and Kutch (Gujarat), and Sangli (Maharashtra).</v>
    <v>358</v>
    <v>National Stock Exchange of India</v>
    <v>XNSE</v>
    <v>XNSE</v>
    <v>Jariwala Mansion,, 2nd Floor, 43, K.M. Munshi Marg,, Near Bhartiya Vidya Bhavan,, MUMBAI, MAHARASHTRA, 400007 IN</v>
    <v>396.45</v>
    <v>Metals &amp; Mining</v>
    <v>Stock</v>
    <v>44585.469953703701</v>
    <v>1576</v>
    <v>363.5</v>
    <v>4761761000</v>
    <v>GANDHI SPECIAL TUBES LIMITED</v>
    <v>GANDHI SPECIAL TUBES LIMITED</v>
    <v>396.3</v>
    <v>10.81</v>
    <v>391.85</v>
    <v>373.25</v>
    <v>12152000</v>
    <v>GANDHITUBE</v>
    <v>GANDHI SPECIAL TUBES LIMITED (XNSE:GANDHITUBE)</v>
    <v>6694</v>
    <v>1985</v>
  </rv>
  <rv s="2">
    <v>1577</v>
  </rv>
  <rv s="0">
    <v>https://www.bing.com/financeapi/forcetrigger?t=ahhth7&amp;q=XNSE%3aGANECOS&amp;form=skydnc</v>
    <v>Learn more on Bing</v>
  </rv>
  <rv s="1">
    <v>en-US</v>
    <v>ahhth7</v>
    <v>268435456</v>
    <v>1</v>
    <v>Powered by Refinitiv</v>
    <v>0</v>
    <v>GANESHA ECOSPHERE LIMITED (XNSE:GANECOS)</v>
    <v>2</v>
    <v>3</v>
    <v>Finance</v>
    <v>4</v>
    <v>688.5</v>
    <v>435.3</v>
    <v>1.5616000000000001</v>
    <v>-34.950000000000003</v>
    <v>-5.3939000000000001E-2</v>
    <v>INR</v>
    <v>Ganesha Ecosphere Ltd. is engaged in the manufacture and sale polyester staple fiber and spun yarn. The Company is engaged in the manufacture of recycled polyester staple fiber (RPSF) and recycled polyester spun yarn (RPSY) from pre and post-consumer polyethylene terephthalate (PET) bottle scrap. The Company's manufacturing units are located at Kanpur, Uttar Pradesh; Rudrapur, Uttarakhand, and Bilaspur, Uttar Pradesh. The Company has a total installed capacity to produce 87,600 tons per annum (TPA) of RPSF and 7,200 TPA RPSY by recycling PET waste. The Company's products have application in the manufacture of textiles (T-shirts, body warmers), functional textiles (non-woven air filter fabric, geo textiles, carpets, car upholstery) and fillings (for pillows, duvets, toys). The Company recycles discarded PET bottles into polyester staple fiber and polyester spun yarn. The Company exports its finished products to various countries.</v>
    <v>2793</v>
    <v>National Stock Exchange of India</v>
    <v>XNSE</v>
    <v>XNSE</v>
    <v>113/216 B, Swaroop Nagar,, Kanpur, KANPUR, UTTAR PRADESH, 208002 IN</v>
    <v>657.55</v>
    <v>Textiles &amp; Apparel</v>
    <v>Stock</v>
    <v>44585.469953703701</v>
    <v>1579</v>
    <v>602.5</v>
    <v>14131830000</v>
    <v>GANESHA ECOSPHERE LIMITED</v>
    <v>GANESHA ECOSPHERE LIMITED</v>
    <v>650</v>
    <v>35.96</v>
    <v>647.95000000000005</v>
    <v>613</v>
    <v>21810060</v>
    <v>GANECOS</v>
    <v>GANESHA ECOSPHERE LIMITED (XNSE:GANECOS)</v>
    <v>64266</v>
    <v>1987</v>
  </rv>
  <rv s="2">
    <v>1580</v>
  </rv>
  <rv s="0">
    <v>https://www.bing.com/financeapi/forcetrigger?t=ahhtk2&amp;q=XNSE%3aGANESHHOUC&amp;form=skydnc</v>
    <v>Learn more on Bing</v>
  </rv>
  <rv s="1">
    <v>en-US</v>
    <v>ahhtk2</v>
    <v>268435456</v>
    <v>1</v>
    <v>Powered by Refinitiv</v>
    <v>0</v>
    <v>GANESH HOUSING CORPORATION LIMITED (XNSE:GANESHHOUC)</v>
    <v>2</v>
    <v>3</v>
    <v>Finance</v>
    <v>4</v>
    <v>242.95</v>
    <v>30.8</v>
    <v>1.6355999999999999</v>
    <v>-7.25</v>
    <v>-3.7888999999999999E-2</v>
    <v>INR</v>
    <v>Ganesh Housing Corporation Limited is a real estate developer. The Company is engaged in the construction and real estate development activities. The Company is engaged in construction of residential and commercial complexes, real estate development and infrastructure development business. The Company has developed and sold over 20 million square feet of real estate space. Its residential projects include Malabar County, Sundarvan Epitome, Maple County, Maple County II, Suyojan, Satva, Shangri-La-I, Shangri-La-II, Mahalaya I, Mahalaya II, Maniratnam Bunglows, Maniratnam Bunglows II and Ratnam Apartments. Its commercial projects include Magnet Corporate Park and GCP Business Center. Its mega projects include Smile City and Million Minds. The Company's subsidiaries include Essem Infra Private Limited, Gatil Properties Private Limited, Yash Organiser Private Limited, Shaily Infrastructure Private Limited and Maheshwari (Thaltej) Complex Private Limited.</v>
    <v>120</v>
    <v>National Stock Exchange of India</v>
    <v>XNSE</v>
    <v>XNSE</v>
    <v>Ganesh Corporate House, 100 Feet Hebatpur,Thaltej Road, Off. S. G. Highway, AHMEDABAD, GUJARAT, 380054 IN</v>
    <v>195</v>
    <v>Real Estate Operations</v>
    <v>Stock</v>
    <v>44585.469953703701</v>
    <v>1582</v>
    <v>181.8</v>
    <v>9890324000</v>
    <v>GANESH HOUSING CORPORATION LIMITED</v>
    <v>GANESH HOUSING CORPORATION LIMITED</v>
    <v>195</v>
    <v>22.04</v>
    <v>191.35</v>
    <v>184.1</v>
    <v>51687090</v>
    <v>GANESHHOUC</v>
    <v>GANESH HOUSING CORPORATION LIMITED (XNSE:GANESHHOUC)</v>
    <v>39425</v>
    <v>1991</v>
  </rv>
  <rv s="2">
    <v>1583</v>
  </rv>
  <rv s="0">
    <v>https://www.bing.com/financeapi/forcetrigger?t=ahhtmw&amp;q=XNSE%3aGANGESSECU&amp;form=skydnc</v>
    <v>Learn more on Bing</v>
  </rv>
  <rv s="3">
    <v>en-US</v>
    <v>ahhtmw</v>
    <v>268435456</v>
    <v>1</v>
    <v>Powered by Refinitiv</v>
    <v>5</v>
    <v>GANGES SECURITIES LIMITED (XNSE:GANGESSECU)</v>
    <v>2</v>
    <v>6</v>
    <v>Finance</v>
    <v>4</v>
    <v>101.95</v>
    <v>50.3</v>
    <v>1.3785000000000001</v>
    <v>-6.65</v>
    <v>-7.2519E-2</v>
    <v>INR</v>
    <v>Ganges Securities Limited is an India-based company. The Company is formed for carrying on businesses related to investments, tea business, property and professional services. The investment business of the Company comprises of investment in Uttar Pradesh Trading Company Ltd, a NBFC registered with RBI and primarily engaged in investment activity in various market and other securities.</v>
    <v>National Stock Exchange of India</v>
    <v>XNSE</v>
    <v>XNSE</v>
    <v>9/1, R.N. Mukherjee Road Birla Building,, 5th Floor,, KOLKATA, WEST BENGAL, 700001 IN</v>
    <v>91.7</v>
    <v>Investment Banking &amp; Investment Services</v>
    <v>Stock</v>
    <v>44585.469953703701</v>
    <v>1585</v>
    <v>83.45</v>
    <v>917338100</v>
    <v>GANGES SECURITIES LIMITED</v>
    <v>GANGES SECURITIES LIMITED</v>
    <v>91.65</v>
    <v>9.6</v>
    <v>91.7</v>
    <v>85.05</v>
    <v>10003690</v>
    <v>GANGESSECU</v>
    <v>GANGES SECURITIES LIMITED (XNSE:GANGESSECU)</v>
    <v>12077</v>
    <v>2015</v>
  </rv>
  <rv s="2">
    <v>1586</v>
  </rv>
  <rv s="0">
    <v>https://www.bing.com/financeapi/forcetrigger?t=ahhtvh&amp;q=XNSE%3aGARFIBRES&amp;form=skydnc</v>
    <v>Learn more on Bing</v>
  </rv>
  <rv s="1">
    <v>en-US</v>
    <v>ahhtvh</v>
    <v>268435456</v>
    <v>1</v>
    <v>Powered by Refinitiv</v>
    <v>0</v>
    <v>GARWARE TECHNICAL FIBRES LIMITED (XNSE:GARFIBRES)</v>
    <v>2</v>
    <v>3</v>
    <v>Finance</v>
    <v>4</v>
    <v>4030</v>
    <v>2125.1</v>
    <v>0.97660000000000002</v>
    <v>-133.44999999999999</v>
    <v>-4.1449E-2</v>
    <v>INR</v>
    <v>Garware Technical Fibres Ltd, formerly Garware-Wall Ropes Limited, is an India-based technical textiles company. The Company provides solutions in aquaculture cage nets, fishing nets, sports nets, safety nets, agricultural nets, coated fabrics, polymer ropes and geosynthetics. Its fisheries solutions include trawling, gill netting, dole netting and purse seine. Aquaculture solutions include grow out cage/nursery, predator cage and lice shields. Shipping and industrial solutions include mooring, towing, power transmission, submersible pumps, specialty ropes and fall protection. Yarn and threads solutions include doll hair, woven sack and weaving. Sports solutions include sports net and fitness rope/battle ropes. Agriculture solutions include protected cultivation, hail protection, water storage and harvesting. The Company’s geosynthetics solutions include reinforced soil structures, coastal and river protection works and gabion gravity retaining walls.</v>
    <v>1185</v>
    <v>National Stock Exchange of India</v>
    <v>XNSE</v>
    <v>XNSE</v>
    <v>Plot No. 11, Block D-1, MIDC, Chinchwad, PUNE, MAHARASHTRA, 411019 IN</v>
    <v>3200</v>
    <v>Textiles &amp; Apparel</v>
    <v>Stock</v>
    <v>44585.469953703701</v>
    <v>1588</v>
    <v>3005.05</v>
    <v>66383290000</v>
    <v>GARWARE TECHNICAL FIBRES LIMITED</v>
    <v>GARWARE TECHNICAL FIBRES LIMITED</v>
    <v>3200</v>
    <v>38.11</v>
    <v>3219.65</v>
    <v>3086.2</v>
    <v>20618170</v>
    <v>GARFIBRES</v>
    <v>GARWARE TECHNICAL FIBRES LIMITED (XNSE:GARFIBRES)</v>
    <v>38868</v>
    <v>1976</v>
  </rv>
  <rv s="2">
    <v>1589</v>
  </rv>
  <rv s="0">
    <v>https://www.bing.com/financeapi/forcetrigger?t=ahhtyc&amp;q=XNSE%3aGATI&amp;form=skydnc</v>
    <v>Learn more on Bing</v>
  </rv>
  <rv s="1">
    <v>en-US</v>
    <v>ahhtyc</v>
    <v>268435456</v>
    <v>1</v>
    <v>Powered by Refinitiv</v>
    <v>0</v>
    <v>GATI LIMITED (XNSE:GATI)</v>
    <v>2</v>
    <v>3</v>
    <v>Finance</v>
    <v>4</v>
    <v>221.9</v>
    <v>85</v>
    <v>1.333</v>
    <v>-10.85</v>
    <v>-5.3606999999999995E-2</v>
    <v>INR</v>
    <v>Gati Limited is engaged in the express distribution and supply chain solutions. The Company's segments include Express Distribution and Supply Chain, which covers integrated cargo services, such as road, rail and air transportation; Shipping, which covers sea transportation, and Fuel Stations, which covers fuel stations dealing in petrol, diesel and lubricants, among others. Its supply chain solution offers an integrated supply chain service to businesses across industry verticals. It offers third-party logistics and contract logistics services; e-fulfillment centers, and upstream supply chain management services, such as procurement management and order management. It is also engaged in the business of e-commerce and cold chain logistics. It offers customized solutions for temperature sensitive shipments, including consumer foods, pharmaceuticals, retail and agricultural-food sectors. It also provides services, such as freight forwarding, customs clearance and inventory management.</v>
    <v>778</v>
    <v>National Stock Exchange of India</v>
    <v>XNSE</v>
    <v>XNSE</v>
    <v>Plot No.20, Survey No.12,, Kothaguda, Kondapur, HYDERABAD, TELANGANA, 500084 IN</v>
    <v>205.6</v>
    <v>Freight &amp; Logistics Services</v>
    <v>Stock</v>
    <v>44585.469953703701</v>
    <v>1591</v>
    <v>190</v>
    <v>24681870000</v>
    <v>GATI LIMITED</v>
    <v>GATI LIMITED</v>
    <v>203.35</v>
    <v>0</v>
    <v>202.4</v>
    <v>191.55</v>
    <v>121946000</v>
    <v>GATI</v>
    <v>GATI LIMITED (XNSE:GATI)</v>
    <v>1004957</v>
    <v>1995</v>
  </rv>
  <rv s="2">
    <v>1592</v>
  </rv>
  <rv s="0">
    <v>https://www.bing.com/financeapi/forcetrigger?t=b1oaur&amp;q=XNSE%3aGAYAHWS&amp;form=skydnc</v>
    <v>Learn more on Bing</v>
  </rv>
  <rv s="3">
    <v>en-US</v>
    <v>b1oaur</v>
    <v>268435456</v>
    <v>1</v>
    <v>Powered by Refinitiv</v>
    <v>5</v>
    <v>GAYATRI HIGHWAYS LIMITED (XNSE:GAYAHWS)</v>
    <v>2</v>
    <v>6</v>
    <v>Finance</v>
    <v>4</v>
    <v>1.25</v>
    <v>0.5</v>
    <v>1.0143</v>
    <v>-0.05</v>
    <v>-4.5454999999999995E-2</v>
    <v>INR</v>
    <v>Gayatri Highways Ltd is an India-based infrastructure company. The Company has interests in infrastructure, power, hospitality, real estate and industry. The Company has a presence in the EPC (Engineering Procurement and Construction) construction of road, irrigation and industrial projects across India. The Company over the last 5 decades has executed projects comprising over 5,094 kms of roads and 2,212 Kms in progress, 1,200 kms of irrigation canals and several industrial projects.</v>
    <v>National Stock Exchange of India</v>
    <v>XNSE</v>
    <v>XNSE</v>
    <v>B-1, T.S.R. Towers, 6-3-1090, Raj Bhavan Road, Somajiguda, HYDERABAD, TELANGANA, 500082 IN</v>
    <v>1.05</v>
    <v>Construction &amp; Engineering</v>
    <v>Stock</v>
    <v>44585.469953703701</v>
    <v>1594</v>
    <v>1.05</v>
    <v>263617100</v>
    <v>GAYATRI HIGHWAYS LIMITED</v>
    <v>GAYATRI HIGHWAYS LIMITED</v>
    <v>1.05</v>
    <v>0</v>
    <v>1.1000000000000001</v>
    <v>1.05</v>
    <v>239651900</v>
    <v>GAYAHWS</v>
    <v>GAYATRI HIGHWAYS LIMITED (XNSE:GAYAHWS)</v>
    <v>15660</v>
    <v>2006</v>
  </rv>
  <rv s="2">
    <v>1595</v>
  </rv>
  <rv s="0">
    <v>https://www.bing.com/financeapi/forcetrigger?t=ahhu27&amp;q=XNSE%3aGAYAPROJ&amp;form=skydnc</v>
    <v>Learn more on Bing</v>
  </rv>
  <rv s="1">
    <v>en-US</v>
    <v>ahhu27</v>
    <v>268435456</v>
    <v>1</v>
    <v>Powered by Refinitiv</v>
    <v>0</v>
    <v>GAYATRI PROJECTS LIMITED (XNSE:GAYAPROJ)</v>
    <v>2</v>
    <v>3</v>
    <v>Finance</v>
    <v>4</v>
    <v>60.7</v>
    <v>26</v>
    <v>2.7218</v>
    <v>-2</v>
    <v>-7.1048E-2</v>
    <v>INR</v>
    <v>Gayatri Projects Limited is an infrastructure company. The Company focuses on Roads Projects, Industrial Projects and Power Projects. The Company is engaged in construction and project activities. It executes civil works, including roads, canals, airport runways, ports and harbors, dams and reservoirs, and railways across India. The Company holds interests in infrastructure, power, hospitality, real estate and industry. It has executed projects, consisting of 5,094 kilometers of roads; 2,212 kilometers of irrigation canals, and various industrial projects. The Company has presence in engineering, procurement and construction (EPC), and construction of road, irrigation and industrial projects across India. It owns eight road assets, and three power projects amounting to approximately 5,000 megawatt (MW). The Company's projects include Four Laning of Hyderabad-Karimnagar-Ramagunam Road (SH-1), Sourashtra Branch Canal and Upgradation of Roads from Ramanathpuram to Tuticorin.</v>
    <v>2578</v>
    <v>National Stock Exchange of India</v>
    <v>XNSE</v>
    <v>XNSE</v>
    <v>B-1, T.S.R. Towers, 6-3-1090, Raj Bhavan Road, Somajiguda, HYDERABAD, TELANGANA, 500082 IN</v>
    <v>28.2</v>
    <v>Construction &amp; Engineering</v>
    <v>Stock</v>
    <v>44585.469953703701</v>
    <v>1597</v>
    <v>26</v>
    <v>5269643000</v>
    <v>GAYATRI PROJECTS LIMITED</v>
    <v>GAYATRI PROJECTS LIMITED</v>
    <v>28.1</v>
    <v>0</v>
    <v>28.15</v>
    <v>26.15</v>
    <v>187198700</v>
    <v>GAYAPROJ</v>
    <v>GAYATRI PROJECTS LIMITED (XNSE:GAYAPROJ)</v>
    <v>1120166</v>
    <v>1989</v>
  </rv>
  <rv s="2">
    <v>1598</v>
  </rv>
  <rv s="0">
    <v>https://www.bing.com/financeapi/forcetrigger?t=ahhu52&amp;q=XNSE%3aGDL&amp;form=skydnc</v>
    <v>Learn more on Bing</v>
  </rv>
  <rv s="1">
    <v>en-US</v>
    <v>ahhu52</v>
    <v>268435456</v>
    <v>1</v>
    <v>Powered by Refinitiv</v>
    <v>0</v>
    <v>GATEWAY DISTRIPARKS LTD. (XNSE:GDL)</v>
    <v>2</v>
    <v>3</v>
    <v>Finance</v>
    <v>4</v>
    <v>325</v>
    <v>114.8</v>
    <v>1.0135000000000001</v>
    <v>2.6</v>
    <v>9.3610000000000013E-3</v>
    <v>INR</v>
    <v>Gateway Distriparks Limited is an integrated logistics facilitator. The Company's principal business activities include storage and warehousing, which includes general merchandise warehouses and warehousing of furniture, automobiles, gas and oil, chemicals and textiles. It also includes storage of goods in foreign trade zones. Its segments include Container Freight Station, which includes common user facilities located at various sea ports in India, offering services for handling (including related transport), temporary storage of import/export laden and empty containers, and cargo carried under customs control, and Rail Logistics, which includes transportation by rail, storage, handling of the containers and related transportation by road. It is also engaged in business of container-related logistics. Its primary business is to operate Container Freight Stations, which are facilities set up for the purpose of in-transit container handling, examination and assessment of cargo.</v>
    <v>247</v>
    <v>National Stock Exchange of India</v>
    <v>XNSE</v>
    <v>XNSE</v>
    <v>Container Freight Section , sector 6, Dronagiri, Uran, Raigad, NAVI MUMBAI, MAHARASHTRA, 400707 IN</v>
    <v>286.5</v>
    <v>Freight &amp; Logistics Services</v>
    <v>Stock</v>
    <v>44565.477546296293</v>
    <v>1600</v>
    <v>274.75</v>
    <v>34673170000</v>
    <v>GATEWAY DISTRIPARKS LTD.</v>
    <v>GATEWAY DISTRIPARKS LTD.</v>
    <v>282.8</v>
    <v>20.45</v>
    <v>277.75</v>
    <v>280.35000000000002</v>
    <v>124835900</v>
    <v>GDL</v>
    <v>GATEWAY DISTRIPARKS LTD. (XNSE:GDL)</v>
    <v>345796</v>
    <v>1994</v>
  </rv>
  <rv s="2">
    <v>1601</v>
  </rv>
  <rv s="0">
    <v>https://www.bing.com/financeapi/forcetrigger?t=ahhu7w&amp;q=XNSE%3aGEECEE&amp;form=skydnc</v>
    <v>Learn more on Bing</v>
  </rv>
  <rv s="1">
    <v>en-US</v>
    <v>ahhu7w</v>
    <v>268435456</v>
    <v>1</v>
    <v>Powered by Refinitiv</v>
    <v>0</v>
    <v>GeeCee Ventures Limited (XNSE:GEECEE)</v>
    <v>2</v>
    <v>3</v>
    <v>Finance</v>
    <v>4</v>
    <v>191.45</v>
    <v>80.599999999999994</v>
    <v>1.5155000000000001</v>
    <v>-2.85</v>
    <v>-1.8447000000000002E-2</v>
    <v>INR</v>
    <v>GeeCee Ventures Limited (GeeCee Ventures) is an India-based holding company. The Company is engaged in the business of construction and development of real estate; mobilization of capital, investing the funds of the Company in shares, stocks, debentures and other securities, and wind power generation. The Company operates through three segments: Real Estate, Investments /Financing and Wind Power Generation. The Company promotes the formation and mobilization of capital, to manage capital savings and investments. The Company is engaged in the development of Cloud 36 project, which is located at Ghansoli, Navi Mumbai. The Company is engaged in the development of affordable housing project at Karjat, Raigad District. The Company's subsidiaries include GCIL Finance Limited, GeeCee Logistics &amp; Distributions Private Limited, GeeCee Business Private Limited, OldView Agriculture Private Limited, Neptune Farming Private Limited and Retold Farming Private Limited.</v>
    <v>28</v>
    <v>National Stock Exchange of India</v>
    <v>XNSE</v>
    <v>XNSE</v>
    <v>209-210, Arcadia Building, 2nd Floor, NCPA Marg, 195, Nariman Point, MUMBAI, MAHARASHTRA, 400021 IN</v>
    <v>156.5</v>
    <v>Real Estate Operations</v>
    <v>Stock</v>
    <v>44585.469953703701</v>
    <v>1603</v>
    <v>146.1</v>
    <v>3230862000</v>
    <v>GeeCee Ventures Limited</v>
    <v>GeeCee Ventures Limited</v>
    <v>156.5</v>
    <v>24.47</v>
    <v>154.5</v>
    <v>151.65</v>
    <v>20911730</v>
    <v>GEECEE</v>
    <v>GeeCee Ventures Limited (XNSE:GEECEE)</v>
    <v>15678</v>
    <v>1984</v>
  </rv>
  <rv s="2">
    <v>1604</v>
  </rv>
  <rv s="0">
    <v>https://www.bing.com/financeapi/forcetrigger?t=bgvfr7&amp;q=XNSE%3aGEEKAYWIRE&amp;form=skydnc</v>
    <v>Learn more on Bing</v>
  </rv>
  <rv s="3">
    <v>en-US</v>
    <v>bgvfr7</v>
    <v>268435456</v>
    <v>1</v>
    <v>Powered by Refinitiv</v>
    <v>5</v>
    <v>GEEKAY WIRES LIMITED (XNSE:GEEKAYWIRE)</v>
    <v>2</v>
    <v>6</v>
    <v>Finance</v>
    <v>4</v>
    <v>112.9</v>
    <v>67.349999999999994</v>
    <v>-0.52610000000000001</v>
    <v>-3.3</v>
    <v>-3.9474000000000002E-2</v>
    <v>INR</v>
    <v>Geekay Wires Limited is an India-based company. The Company is engaged in the business of manufacturing of galvanized steel wires and wire products in the government and private sectors like power, construction, automobile, general engineering and domestic segments. The Company also exporter and supplier of the superlative wires and cables, like earth wire, ACSR steel core, armoured wire, guy strand, barbed wire, spring steel wire, patented wire, detonator wire, stay wire and spring steel wire. It also imports some types of wire rods, which is used as a raw material to manufacture different kinds of wires products.</v>
    <v>National Stock Exchange of India</v>
    <v>XNSE</v>
    <v>XNSE</v>
    <v>11-70/5 2nd Floor GP Complex Shivalayam Road Fathenagar, HYDERABAD, TELANGANA, 500018 IN</v>
    <v>88</v>
    <v>Machinery, Equipment &amp; Components</v>
    <v>Stock</v>
    <v>44585.469953703701</v>
    <v>1606</v>
    <v>79.400000000000006</v>
    <v>873787200</v>
    <v>GEEKAY WIRES LIMITED</v>
    <v>GEEKAY WIRES LIMITED</v>
    <v>88</v>
    <v>14.46</v>
    <v>83.6</v>
    <v>80.3</v>
    <v>10452000</v>
    <v>GEEKAYWIRE</v>
    <v>GEEKAY WIRES LIMITED (XNSE:GEEKAYWIRE)</v>
    <v>10916</v>
    <v>1989</v>
  </rv>
  <rv s="2">
    <v>1607</v>
  </rv>
  <rv s="0">
    <v>https://www.bing.com/financeapi/forcetrigger?t=ahfqc7&amp;q=XBOM%3a539407&amp;form=skydnc</v>
    <v>Learn more on Bing</v>
  </rv>
  <rv s="12">
    <v>en-US</v>
    <v>ahfqc7</v>
    <v>268435456</v>
    <v>1</v>
    <v>Powered by Refinitiv</v>
    <v>24</v>
    <v>GENERIC ENGINEERING CONSTRUCTION AND PROJECTS LIMITED (XBOM:539407)</v>
    <v>2</v>
    <v>25</v>
    <v>Finance</v>
    <v>26</v>
    <v>68.150000000000006</v>
    <v>33.15</v>
    <v>-1.9</v>
    <v>2.3022000000000001E-2</v>
    <v>-5.0734000000000001E-2</v>
    <v>0.8</v>
    <v>INR</v>
    <v>Generic Engineering Construction and Projects Limited, formerly Welplace Portfolio &amp; Financial Consultancy Services Limited, is an India-based company, which is engaged in construction business. The Company is engaged in the business of developers, builders, masonary and general construction contractors, estate agents, booking agents, erectors, repairers, constructors of buildings, houses, apartments, factories, hospitals and others. It is primarily engaged in the business of construction contracting and equipment leasing. The Company undertakes the business of constructor, contractor and developer of infra projects based on design-build-operate-transfer (DBOT), build, own, operate, transfer (BOOT), build-operate-transfer (BOT), built-own-lease-transfer (BOLT) basis or otherwise. The Company was engaged in the business of dealing in securities and shares of companies, and in the business capital markets, including investment, finance, securities trading and financial services.</v>
    <v>148</v>
    <v>Bombay Stock Exchange</v>
    <v>XBOM</v>
    <v>XBOM</v>
    <v>201 &amp; 202, Fitwell House,, 2nd Floor, Opp Home Town L B S Road,, Vikhroli (West), MUMBAI, MAHARASHTRA, 400083 IN</v>
    <v>37.950000000000003</v>
    <v>Construction &amp; Engineering</v>
    <v>Stock</v>
    <v>44585.437534722223</v>
    <v>1609</v>
    <v>34.25</v>
    <v>1580224000</v>
    <v>GENERIC ENGINEERING CONSTRUCTION AND PROJECTS LIMITED</v>
    <v>GENERIC ENGINEERING CONSTRUCTION AND PROJECTS LIMITED</v>
    <v>37.950000000000003</v>
    <v>12.01</v>
    <v>37.450000000000003</v>
    <v>35.549999999999997</v>
    <v>35.549999999999997</v>
    <v>42139310</v>
    <v>539407</v>
    <v>GENERIC ENGINEERING CONSTRUCTION AND PROJECTS LIMITED (XBOM:539407)</v>
    <v>15816</v>
    <v>1994</v>
  </rv>
  <rv s="2">
    <v>1610</v>
  </rv>
  <rv s="0">
    <v>https://www.bing.com/financeapi/forcetrigger?t=ahhudm&amp;q=XNSE%3aGENESYS&amp;form=skydnc</v>
    <v>Learn more on Bing</v>
  </rv>
  <rv s="1">
    <v>en-US</v>
    <v>ahhudm</v>
    <v>268435456</v>
    <v>1</v>
    <v>Powered by Refinitiv</v>
    <v>0</v>
    <v>GENESYS INTERNATIONAL CORPORATION LIMITED (XNSE:GENESYS)</v>
    <v>2</v>
    <v>3</v>
    <v>Finance</v>
    <v>4</v>
    <v>469.4</v>
    <v>61</v>
    <v>1.3646</v>
    <v>-21.65</v>
    <v>-4.9913999999999993E-2</v>
    <v>INR</v>
    <v>Genesys International Corporation Ltd is an India-based company, which is engaged in Computer programming, consultancy and related activities. The Company offers Geographical Information System (GIS)-based services comprising of photogrammetry, remote sensing, cartography, data conversion, terrestrial and three dimensional (3D) geo-content, including location and other computer based related services. It operates seven Geospatial production and software development centers in India. Its services include geospatial engineering, such as Consulting, Spatial Data conversion and migration, and Photogrammetry; Light Detection And Ranging (LiDAR) Engineering, such as Mobile LiDAR Survey and Mapping, Terrestrial LiDAR Survey and Mapping and Aerial LiDAR Scanning and Mapping, and Software Development. It is engaged in designing and developing complex location based products and solutions for enterprises, government and consumers.</v>
    <v>1278</v>
    <v>National Stock Exchange of India</v>
    <v>XNSE</v>
    <v>XNSE</v>
    <v>73-A Sdf Iii, SEEPZ, Andheri (E), MUMBAI, MAHARASHTRA, 400096 IN</v>
    <v>446.9</v>
    <v>Software &amp; IT Services</v>
    <v>Stock</v>
    <v>44585.469953703701</v>
    <v>1612</v>
    <v>412.1</v>
    <v>13544150000</v>
    <v>GENESYS INTERNATIONAL CORPORATION LIMITED</v>
    <v>GENESYS INTERNATIONAL CORPORATION LIMITED</v>
    <v>446.9</v>
    <v>0</v>
    <v>433.75</v>
    <v>412.1</v>
    <v>31225710</v>
    <v>GENESYS</v>
    <v>GENESYS INTERNATIONAL CORPORATION LIMITED (XNSE:GENESYS)</v>
    <v>57646</v>
    <v>1997</v>
  </rv>
  <rv s="2">
    <v>1613</v>
  </rv>
  <rv s="0">
    <v>https://www.bing.com/financeapi/forcetrigger?t=ahhugh&amp;q=XNSE%3aGENUSPAPER&amp;form=skydnc</v>
    <v>Learn more on Bing</v>
  </rv>
  <rv s="1">
    <v>en-US</v>
    <v>ahhugh</v>
    <v>268435456</v>
    <v>1</v>
    <v>Powered by Refinitiv</v>
    <v>0</v>
    <v>Genus Paper &amp; Boards Limited (XNSE:GENUSPAPER)</v>
    <v>2</v>
    <v>3</v>
    <v>Finance</v>
    <v>4</v>
    <v>14.85</v>
    <v>6.25</v>
    <v>2.0476000000000001</v>
    <v>-0.7</v>
    <v>-5.2239000000000008E-2</v>
    <v>INR</v>
    <v>Genus Paper &amp; Boards Limited is an India-based company, which is engaged in the business of manufacturing Kraft Paper and M. S. Ingot. The Company's segments include Paper and Steel. The Company has four independent plants within the factory premises. The Company manufactures Waste Paper-based Multi Layered Kraft Paper of High Tear Factor (TF), High Burst Factor (BF) that is 25+, 28+, 30+, 32+ and 35+ with grams per square meter (GSM) ranging from 80-450. It also manufactures Waste Paper-based Kraft Paper of 22+ BF with GSM ranging from 120-220. The Company also manufactures Waste Paper-based fiber waste sheets. The Company's plant is located in Village Aghwanpur, Kanth Road, Moradabad, Uttar Pradesh.</v>
    <v>433</v>
    <v>National Stock Exchange of India</v>
    <v>XNSE</v>
    <v>XNSE</v>
    <v>D-116, Okhla Industrial Area,, Phase-I,, NEW DELHI, DELHI, 110020 IN</v>
    <v>13.65</v>
    <v>Paper &amp; Forest Products</v>
    <v>Stock</v>
    <v>44585.469953703701</v>
    <v>1615</v>
    <v>12.25</v>
    <v>3445488000</v>
    <v>Genus Paper &amp; Boards Limited</v>
    <v>Genus Paper &amp; Boards Limited</v>
    <v>13.65</v>
    <v>26.19</v>
    <v>13.4</v>
    <v>12.7</v>
    <v>257125900</v>
    <v>GENUSPAPER</v>
    <v>Genus Paper &amp; Boards Limited (XNSE:GENUSPAPER)</v>
    <v>539064</v>
    <v>2012</v>
  </rv>
  <rv s="2">
    <v>1616</v>
  </rv>
  <rv s="0">
    <v>https://www.bing.com/financeapi/forcetrigger?t=ahhujc&amp;q=XNSE%3aGENUSPOWER&amp;form=skydnc</v>
    <v>Learn more on Bing</v>
  </rv>
  <rv s="1">
    <v>en-US</v>
    <v>ahhujc</v>
    <v>268435456</v>
    <v>1</v>
    <v>Powered by Refinitiv</v>
    <v>0</v>
    <v>GENUS POWER INFRASTRUCTURES LIMITED (XNSE:GENUSPOWER)</v>
    <v>2</v>
    <v>3</v>
    <v>Finance</v>
    <v>4</v>
    <v>94.15</v>
    <v>32.299999999999997</v>
    <v>1.5779000000000001</v>
    <v>-4.0999999999999996</v>
    <v>-5.6746999999999999E-2</v>
    <v>INR</v>
    <v>Genus Power Infrastructures Limited is engaged in manufacturing/providing metering and metering solutions and undertaking engineering, construction and contracts on turnkey basis. The Company operates through power segment. The Company's metering solutions include a range of electricity meters, such as multi-functional single phase and three phase meters, current transformer (CT)-operated meters, availability based tariff (ABT) and grid meters, distribution transformer (DT) meters, pre-payment meters and smart meters, among others. The engineering construction and contracts business undertakes turnkey power projects, such as sub-station erection up to 420 kilovolts (kV), laying up of transmission and distribution lines, rural electrification, switchyards and network refurbishment. The Company provides a range of services for projects, which include construction, setting up transmission towers, execution of civil work, laying of cables/conductor and installation of transformers.</v>
    <v>1128</v>
    <v>National Stock Exchange of India</v>
    <v>XNSE</v>
    <v>XNSE</v>
    <v>SPL-3, RIICO Industrial Area, Sitapura, Tonk Road, JAIPUR, RAJASTHAN, 302022 IN</v>
    <v>72.25</v>
    <v>Machinery, Equipment &amp; Components</v>
    <v>Stock</v>
    <v>44585.469953703701</v>
    <v>1618</v>
    <v>66.5</v>
    <v>18604980000</v>
    <v>GENUS POWER INFRASTRUCTURES LIMITED</v>
    <v>GENUS POWER INFRASTRUCTURES LIMITED</v>
    <v>72.099999999999994</v>
    <v>21.21</v>
    <v>72.25</v>
    <v>68.150000000000006</v>
    <v>257508400</v>
    <v>GENUSPOWER</v>
    <v>GENUS POWER INFRASTRUCTURES LIMITED (XNSE:GENUSPOWER)</v>
    <v>1104272</v>
    <v>1992</v>
  </rv>
  <rv s="2">
    <v>1619</v>
  </rv>
  <rv s="0">
    <v>https://www.bing.com/financeapi/forcetrigger?t=ahhum7&amp;q=XNSE%3aGEOJITFSL&amp;form=skydnc</v>
    <v>Learn more on Bing</v>
  </rv>
  <rv s="1">
    <v>en-US</v>
    <v>ahhum7</v>
    <v>268435456</v>
    <v>1</v>
    <v>Powered by Refinitiv</v>
    <v>0</v>
    <v>GEOJIT FINANCIAL SERVICES LIMITED (XNSE:GEOJITFSL)</v>
    <v>2</v>
    <v>3</v>
    <v>Finance</v>
    <v>4</v>
    <v>102.7</v>
    <v>43.55</v>
    <v>1.7016</v>
    <v>-6.8</v>
    <v>-8.0711999999999992E-2</v>
    <v>INR</v>
    <v>Geojit Financial Services Limited, formerly Geojit BNP Paribas Financial Services Limited, is a retail financial services company. The Company offers a portfolio of savings and investment solutions. The Company's products and services include equities, derivatives, custody accounts, mutual funds, life insurance and general insurance, property services, loan against shares, initial public offerings (IPOs), portfolio management services and margin trading. The Company offers other services, such as stock brokering services, depository services, financial products distribution, and software consultancy and development services. The Company offers SELFIE, an online trading platform. SELFIE offers integrated security view with quotes, charts, news, recommendations and maximum benefits payable (MBP) windows in a place. SELFIE is available on the Web, as well as tablets. The Company also offers a platform for its clients to buy/sell/rent Office/Commercial Spaces and Residential Flats/Villas.</v>
    <v>1973</v>
    <v>National Stock Exchange of India</v>
    <v>XNSE</v>
    <v>XNSE</v>
    <v>34/659-P, Civil Line Road Padivattom, KOCHI, KERALA, 682024 IN</v>
    <v>85</v>
    <v>Investment Banking &amp; Investment Services</v>
    <v>Stock</v>
    <v>44585.469953703701</v>
    <v>1621</v>
    <v>75.05</v>
    <v>20130500000</v>
    <v>GEOJIT FINANCIAL SERVICES LIMITED</v>
    <v>GEOJIT FINANCIAL SERVICES LIMITED</v>
    <v>84.25</v>
    <v>13.95</v>
    <v>84.25</v>
    <v>77.45</v>
    <v>238937700</v>
    <v>GEOJITFSL</v>
    <v>GEOJIT FINANCIAL SERVICES LIMITED (XNSE:GEOJITFSL)</v>
    <v>687248</v>
    <v>1994</v>
  </rv>
  <rv s="2">
    <v>1622</v>
  </rv>
  <rv s="0">
    <v>https://www.bing.com/financeapi/forcetrigger?t=ahhup2&amp;q=XNSE%3aGEPIL&amp;form=skydnc</v>
    <v>Learn more on Bing</v>
  </rv>
  <rv s="1">
    <v>en-US</v>
    <v>ahhup2</v>
    <v>268435456</v>
    <v>1</v>
    <v>Powered by Refinitiv</v>
    <v>0</v>
    <v>GE POWER INDIA LIMITED (XNSE:GEPIL)</v>
    <v>2</v>
    <v>3</v>
    <v>Finance</v>
    <v>4</v>
    <v>372</v>
    <v>226</v>
    <v>0.92700000000000005</v>
    <v>-8.1</v>
    <v>-3.3121999999999999E-2</v>
    <v>INR</v>
    <v>GE Power India Limited, formerly ALSTOM India Limited, is engaged in the engineering, procurement, manufacturing, construction and servicing of power plants and power equipment. The Company is also engaged in the manufacture of steam generators. The Company operates through Power segment. The Company's business divisions include Steam Power Systems, including boilers, mills and environmental control systems; Hydro; Power Services; Gas Power Systems, and Power Automation &amp; Controls. The Company offers a portfolio of power generation solutions for thermal and hydro energy-based power projects. The Company serves the power generation equipment market. The Company has engineering centers in Noida and Kolkata; hydro manufacturing units in Vadodara; Boilers in Durgapur, and Coal Mills in Shahabad. Its holding company is Alstom India Tracking BV and ultimate holding company is General Electric Company.</v>
    <v>1575</v>
    <v>National Stock Exchange of India</v>
    <v>XNSE</v>
    <v>XNSE</v>
    <v>Axis House, Plot No 1-14, Towers 5 &amp; 6,, Jaypee Wish Town, Sector 128 Noida, NOIDA, UTTAR PRADESH, 201301 IN</v>
    <v>245.5</v>
    <v>Construction &amp; Engineering</v>
    <v>Stock</v>
    <v>44585.469953703701</v>
    <v>1624</v>
    <v>235</v>
    <v>16440480000</v>
    <v>GE POWER INDIA LIMITED</v>
    <v>GE POWER INDIA LIMITED</v>
    <v>245</v>
    <v>0</v>
    <v>244.55</v>
    <v>236.45</v>
    <v>67227470</v>
    <v>GEPIL</v>
    <v>GE POWER INDIA LIMITED (XNSE:GEPIL)</v>
    <v>90066</v>
    <v>1992</v>
  </rv>
  <rv s="2">
    <v>1625</v>
  </rv>
  <rv s="0">
    <v>https://www.bing.com/financeapi/forcetrigger?t=ahhurw&amp;q=XNSE%3aGESHIP&amp;form=skydnc</v>
    <v>Learn more on Bing</v>
  </rv>
  <rv s="1">
    <v>en-US</v>
    <v>ahhurw</v>
    <v>268435456</v>
    <v>1</v>
    <v>Powered by Refinitiv</v>
    <v>0</v>
    <v>THE GREAT EASTERN SHIPPING COMPANY LIMITED (XNSE:GESHIP)</v>
    <v>2</v>
    <v>3</v>
    <v>Finance</v>
    <v>4</v>
    <v>445</v>
    <v>249.35</v>
    <v>1.0323</v>
    <v>-8.8000000000000007</v>
    <v>-2.7940999999999997E-2</v>
    <v>INR</v>
    <v>The Great Eastern Shipping Company Limited is engaged in the business of providing shipping services. The Company's segments include shipping and offshore. The shipping business is involved in transportation of crude oil, petroleum products, gas and dry bulk commodities. The offshore business services to the oil companies in carrying out offshore exploration and production activities. The Company's tanker fleet consists of approximately 20 tankers aggregating over 1.81 million dead weight ton (Mn dwt). Its dry bulk fleet consists of approximately nine vessels aggregating over 0.59 Mn dwt. The Company offers crude oil carrier vessels, which include JAG LALIT, JAG LOK, JAG LYALL, JAG LAKSHITA and JAG LATA; product carrier vessels, such as JAG APARNA, JAG PRANAV, JAG PRABHA, JAG PUSHPA and JAG PAHEL; liquefied petroleum gas (LPG) carrier vessels, which include JAG VISHNU and JAG VIDHI, and dry bulk carrier vessels, such as JAG ANAND, JAG ARYA, JAG AJAY, JAG RANI, JAG RATAN and JAG ROOPA.</v>
    <v>1262</v>
    <v>National Stock Exchange of India</v>
    <v>XNSE</v>
    <v>XNSE</v>
    <v>Ocean House, 134/A, Dr.A.B.Road, Worli, MUMBAI, MAHARASHTRA, 400018 IN</v>
    <v>321</v>
    <v>Oil &amp; Gas Related Equipment and Services</v>
    <v>Stock</v>
    <v>44585.469953703701</v>
    <v>1627</v>
    <v>303.95</v>
    <v>46287090000</v>
    <v>THE GREAT EASTERN SHIPPING COMPANY LIMITED</v>
    <v>THE GREAT EASTERN SHIPPING COMPANY LIMITED</v>
    <v>320</v>
    <v>10.039999999999999</v>
    <v>314.95</v>
    <v>306.14999999999998</v>
    <v>146966500</v>
    <v>GESHIP</v>
    <v>THE GREAT EASTERN SHIPPING COMPANY LIMITED (XNSE:GESHIP)</v>
    <v>187417</v>
    <v>1948</v>
  </rv>
  <rv s="2">
    <v>1628</v>
  </rv>
  <rv s="0">
    <v>https://www.bing.com/financeapi/forcetrigger?t=ahhuur&amp;q=XNSE%3aGET%26D&amp;form=skydnc</v>
    <v>Learn more on Bing</v>
  </rv>
  <rv s="1">
    <v>en-US</v>
    <v>ahhuur</v>
    <v>268435456</v>
    <v>1</v>
    <v>Powered by Refinitiv</v>
    <v>0</v>
    <v>GE T&amp;D INDIA LIMITED (XNSE:GET&amp;D)</v>
    <v>2</v>
    <v>3</v>
    <v>Finance</v>
    <v>4</v>
    <v>153.80000000000001</v>
    <v>106</v>
    <v>1.6292</v>
    <v>-8.0500000000000007</v>
    <v>-6.1147E-2</v>
    <v>INR</v>
    <v>GE T&amp;D India Limited, formerly ALSTOM T&amp;D India Limited, is engaged in offering switchgear of all types, control panels, power transformers, electrical substation projects and services. The Company operates through Domestic and Overseas segments. The Company offers a portfolio of products, solutions, automation and services, comprising a range of transmission equipment up to Extra and Ultra High Voltages (over 765 kiloVolt and beyond). Its products include Gas-Insulated Switchgears (GIS); Air-Insulated Switchgears (AIS); power electronics solutions, such as high-voltage, direct current (HVDC) and Flexible Alternating Current Transmission Systems (FACTS), and power management Smart Grid solutions for transmission and distribution, including renewable energies integration. It offers Software solutions, including Energy Management systems, Distribution Management Systems (DMS), Geospatial Information systems, Outage management, Demand Response, Load forecasting and Analytics solutions.</v>
    <v>2599</v>
    <v>National Stock Exchange of India</v>
    <v>XNSE</v>
    <v>XNSE</v>
    <v>T-5 &amp;amp; T-6 , Plot I-14, Axis House, Jaypee Wishtown, sector-128, Noida-201304, Uttar Pradesh, NOIDA, UTTAR PRADESH, 201304 IN</v>
    <v>131.44999999999999</v>
    <v>Machinery, Equipment &amp; Components</v>
    <v>Stock</v>
    <v>44585.469953703701</v>
    <v>1630</v>
    <v>120.6</v>
    <v>33708530000</v>
    <v>GE T&amp;D INDIA LIMITED</v>
    <v>GE T&amp;D INDIA LIMITED</v>
    <v>131.05000000000001</v>
    <v>75.16</v>
    <v>131.65</v>
    <v>123.6</v>
    <v>256046500</v>
    <v>GET&amp;D</v>
    <v>GE T&amp;D INDIA LIMITED (XNSE:GET&amp;D)</v>
    <v>166542</v>
    <v>1957</v>
  </rv>
  <rv s="2">
    <v>1631</v>
  </rv>
  <rv s="0">
    <v>https://www.bing.com/financeapi/forcetrigger?t=ahi1tc&amp;q=XNSE%3aGFLLIMITED&amp;form=skydnc</v>
    <v>Learn more on Bing</v>
  </rv>
  <rv s="1">
    <v>en-US</v>
    <v>ahi1tc</v>
    <v>268435456</v>
    <v>1</v>
    <v>Powered by Refinitiv</v>
    <v>0</v>
    <v>GFL LIMITED (XNSE:GFLLIMITED)</v>
    <v>2</v>
    <v>3</v>
    <v>Finance</v>
    <v>4</v>
    <v>92.57</v>
    <v>60.5</v>
    <v>1.0998000000000001</v>
    <v>-0.75</v>
    <v>-1.1013E-2</v>
    <v>INR</v>
    <v>GFL Limited, formerly Gujarat Fluorochemicals Limited, is an India-based holding company. The Company operates through three segments: Wind Energy business, Power and Theatrical Exhibition. The Wind Energy Business segment manufactures and supplies wind turbine generator (WTG), provides erection procurement and commissioning services (EPC) common infrastructure facility services, operation and maintenance (O&amp;M) and site development services. Its power segment is engaged in power generation. Theatrical Exhibition segment is engaged in operating and managing multiplex cinema theatres. It operates its entertainment business through INOX Leisure Limited (INOX). INOX operates approximately 141 multiplexes with 583 screens. The Company’s subsidiaries include INOX Wind Limited and Inox Renewables Limited.</v>
    <v>3</v>
    <v>National Stock Exchange of India</v>
    <v>XNSE</v>
    <v>XNSE</v>
    <v>INOX Towers, Plot No. 17,Sector 16-A, NOIDA, UTTAR PRADESH, 201301 IN</v>
    <v>68.2</v>
    <v>Hotels &amp; Entertainment Services</v>
    <v>Stock</v>
    <v>44585.469953703701</v>
    <v>1633</v>
    <v>65.849999999999994</v>
    <v>7480785000</v>
    <v>GFL LIMITED</v>
    <v>GFL LIMITED</v>
    <v>68</v>
    <v>0</v>
    <v>68.099999999999994</v>
    <v>67.349999999999994</v>
    <v>109850000</v>
    <v>GFLLIMITED</v>
    <v>GFL LIMITED (XNSE:GFLLIMITED)</v>
    <v>51307</v>
    <v>1987</v>
  </rv>
  <rv s="2">
    <v>1634</v>
  </rv>
  <rv s="0">
    <v>https://www.bing.com/financeapi/forcetrigger?t=bgvi7w&amp;q=XNSE%3aGFSTEELS&amp;form=skydnc</v>
    <v>Learn more on Bing</v>
  </rv>
  <rv s="5">
    <v>en-US</v>
    <v>bgvi7w</v>
    <v>268435456</v>
    <v>1</v>
    <v>Powered by Refinitiv</v>
    <v>9</v>
    <v>GRAND FOUNDRY LIMITED (XNSE:GFSTEELS)</v>
    <v>2</v>
    <v>10</v>
    <v>Finance</v>
    <v>4</v>
    <v>5.65</v>
    <v>1.8</v>
    <v>-0.2</v>
    <v>-4.5976999999999997E-2</v>
    <v>INR</v>
    <v>Grand Foundry Limited is engaged in manufacturing of bright steel bars and wires. The Company offers various heat treatment processes and supplies commercial lots of heat-treated bars to specific standards in the international market in American, German standards. The Company's products are utilized for various applications in the engineering industries, including petro chemical, oil and natural gas and automotive industries throughout the world. The Company supplies every grade of steel required by the engineering industry to customers spread out throughout India and countries, such as the United States, Japan, Singapore, Italy, Australia and Canada. The Company through its export trade development cell, offers sourcing of overseas markets for small Indian engineering and manufacturing companies. The Company also offers pickling and heat treatment lines.</v>
    <v>100</v>
    <v>National Stock Exchange of India</v>
    <v>XNSE</v>
    <v>XNSE</v>
    <v>327 3rd Floor, Arun Chambers, Tardeo Road,Tradeo, MUMBAI, MAHARASHTRA, 400034 IN</v>
    <v>4.1500000000000004</v>
    <v>Metals &amp; Mining</v>
    <v>Stock</v>
    <v>44585.469953703701</v>
    <v>1636</v>
    <v>4.1500000000000004</v>
    <v>132370500</v>
    <v>GRAND FOUNDRY LIMITED</v>
    <v>GRAND FOUNDRY LIMITED</v>
    <v>4.1500000000000004</v>
    <v>0</v>
    <v>4.3499999999999996</v>
    <v>4.1500000000000004</v>
    <v>30430000</v>
    <v>GFSTEELS</v>
    <v>GRAND FOUNDRY LIMITED (XNSE:GFSTEELS)</v>
    <v>4211</v>
    <v>1974</v>
  </rv>
  <rv s="2">
    <v>1637</v>
  </rv>
  <rv s="0">
    <v>https://www.bing.com/financeapi/forcetrigger?t=ahhuxm&amp;q=XNSE%3aGHCL&amp;form=skydnc</v>
    <v>Learn more on Bing</v>
  </rv>
  <rv s="1">
    <v>en-US</v>
    <v>ahhuxm</v>
    <v>268435456</v>
    <v>1</v>
    <v>Powered by Refinitiv</v>
    <v>0</v>
    <v>GHCL LIMITED (XNSE:GHCL)</v>
    <v>2</v>
    <v>3</v>
    <v>Finance</v>
    <v>4</v>
    <v>483</v>
    <v>197.55</v>
    <v>1.407</v>
    <v>-29.35</v>
    <v>-6.7255000000000009E-2</v>
    <v>INR</v>
    <v>GHCL Limited is an India-based manufacturing company. The Company is engaged in the business of manufacturing and trading of chemicals and consumer products. The Company's segments include chemicals and consumer products. The Company's geographical segments include India and Rest of the world. In Chemicals, the Company manufactures Soda Ash (Anhydrous Sodium Carbonate) that is used as a raw material for detergents and glass industries, and sodium bicarbonate (baking soda). The Company's Soda Ash is available in two grades light and dense grade and is marketed in India under the brand name LION. The Company's consumer products segment is engaged in manufacturing and selling edible salt, industrial grade salt. It also markets spices, blended spices, and honey in India under the brand name of i-FLO.</v>
    <v>5006</v>
    <v>National Stock Exchange of India</v>
    <v>XNSE</v>
    <v>XNSE</v>
    <v>B-38,, Institutional Area, Sector-1, NOIDA, UTTAR PRADESH, 201301 IN</v>
    <v>433.6</v>
    <v>Chemicals</v>
    <v>Stock</v>
    <v>44585.469953703701</v>
    <v>1639</v>
    <v>400.8</v>
    <v>41611080000</v>
    <v>GHCL LIMITED</v>
    <v>GHCL LIMITED</v>
    <v>430.05</v>
    <v>9.4</v>
    <v>436.4</v>
    <v>407.05</v>
    <v>95350790</v>
    <v>GHCL</v>
    <v>GHCL LIMITED (XNSE:GHCL)</v>
    <v>338327</v>
    <v>1983</v>
  </rv>
  <rv s="2">
    <v>1640</v>
  </rv>
  <rv s="0">
    <v>https://www.bing.com/financeapi/forcetrigger?t=ahhv1h&amp;q=XNSE%3aGICHSGFIN&amp;form=skydnc</v>
    <v>Learn more on Bing</v>
  </rv>
  <rv s="1">
    <v>en-US</v>
    <v>ahhv1h</v>
    <v>268435456</v>
    <v>1</v>
    <v>Powered by Refinitiv</v>
    <v>0</v>
    <v>GIC HOUSING FINANCE LIMITED (XNSE:GICHSGFIN)</v>
    <v>2</v>
    <v>3</v>
    <v>Finance</v>
    <v>4</v>
    <v>202.55</v>
    <v>104.2</v>
    <v>1.5046999999999999</v>
    <v>-5.05</v>
    <v>-3.3767999999999999E-2</v>
    <v>INR</v>
    <v>GIC Housing Finance Ltd. is engaged in the housing finance business. The Company's primary business is granting housing loans to individuals and to persons/entities engaged in construction of houses or flats for residential purposes. The Company has approximately 60 branches. The Company operates in India.</v>
    <v>319</v>
    <v>National Stock Exchange of India</v>
    <v>XNSE</v>
    <v>XNSE</v>
    <v>Royal Insurance Building, 6Th Floor, 14, J Tata Road, Churchgate, MUMBAI, MAHARASHTRA, 400020 IN</v>
    <v>151.05000000000001</v>
    <v>Banking Services</v>
    <v>Stock</v>
    <v>44585.469953703701</v>
    <v>1642</v>
    <v>143.05000000000001</v>
    <v>8053427000</v>
    <v>GIC HOUSING FINANCE LIMITED</v>
    <v>GIC HOUSING FINANCE LIMITED</v>
    <v>151</v>
    <v>4.26</v>
    <v>149.55000000000001</v>
    <v>144.5</v>
    <v>53851070</v>
    <v>GICHSGFIN</v>
    <v>GIC HOUSING FINANCE LIMITED (XNSE:GICHSGFIN)</v>
    <v>152956</v>
    <v>1989</v>
  </rv>
  <rv s="2">
    <v>1643</v>
  </rv>
  <rv s="0">
    <v>https://www.bing.com/financeapi/forcetrigger?t=ahhv77&amp;q=XNSE%3aGICRE&amp;form=skydnc</v>
    <v>Learn more on Bing</v>
  </rv>
  <rv s="1">
    <v>en-US</v>
    <v>ahhv77</v>
    <v>268435456</v>
    <v>1</v>
    <v>Powered by Refinitiv</v>
    <v>0</v>
    <v>GENERAL INSURANCE CORPORATION OF INDIA (XNSE:GICRE)</v>
    <v>2</v>
    <v>3</v>
    <v>Finance</v>
    <v>4</v>
    <v>244.2</v>
    <v>116.6</v>
    <v>1.3260000000000001</v>
    <v>-3.45</v>
    <v>-2.5099999999999997E-2</v>
    <v>INR</v>
    <v>General Insurance Corporation of India is a reinsurance company. The Company is engaged in the business of domestic reinsurance, international reinsurance, and training / life. The Company’s domestic reinsurance provides reinsurance to the direct general insurance companies in the Indian market. The Company’s international reinsurance business provides reinsurance programmers’ of several insurance companies in SAARC countries, South East Asia, Middle East and Africa. The Company segments include Fire Insurance, Motor Insurance, Aviation Insurance, Engineering insurance, Health, other Miscellaneous Insurance, Marine Cargo, Marine Hull and Life insurance.</v>
    <v>522</v>
    <v>National Stock Exchange of India</v>
    <v>XNSE</v>
    <v>XNSE</v>
    <v>Suraksha, 170, Jamshedji Tata Road, Churchgate,, MUMBAI, MAHARASHTRA, 400020 IN</v>
    <v>139.1</v>
    <v>Insurance</v>
    <v>Stock</v>
    <v>44585.469953703701</v>
    <v>1645</v>
    <v>133.30000000000001</v>
    <v>241142300000</v>
    <v>GENERAL INSURANCE CORPORATION OF INDIA</v>
    <v>GENERAL INSURANCE CORPORATION OF INDIA</v>
    <v>138.4</v>
    <v>9.4</v>
    <v>137.44999999999999</v>
    <v>134</v>
    <v>1754400000</v>
    <v>GICRE</v>
    <v>GENERAL INSURANCE CORPORATION OF INDIA (XNSE:GICRE)</v>
    <v>363632</v>
    <v>1972</v>
  </rv>
  <rv s="2">
    <v>1646</v>
  </rv>
  <rv s="0">
    <v>https://www.bing.com/financeapi/forcetrigger?t=ahhva2&amp;q=XNSE%3aGILLANDERS&amp;form=skydnc</v>
    <v>Learn more on Bing</v>
  </rv>
  <rv s="3">
    <v>en-US</v>
    <v>ahhva2</v>
    <v>268435456</v>
    <v>1</v>
    <v>Powered by Refinitiv</v>
    <v>5</v>
    <v>GILLANDERS ARBUTHNOT &amp; CO LTD (XNSE:GILLANDERS)</v>
    <v>2</v>
    <v>6</v>
    <v>Finance</v>
    <v>4</v>
    <v>74</v>
    <v>35.9</v>
    <v>1.0834999999999999</v>
    <v>-3.45</v>
    <v>-4.9819000000000002E-2</v>
    <v>INR</v>
    <v>Gillanders Arbuthnot and Company Limited is engaged in the business of yarn; cultivation, manufacture and sale of tea, and other construction activities. The Company operates through six business segments: Textile, Engineering (MICCO), Tea, Chemical (Waldies), Trading and Property. Its textile segment is engaged in the manufacture and sale of yarn and fabric made out of cotton and man-made fiber, such as acrylic, polyester, viscose staple and blends. Engineering (MICCO) is engaged in the manufacture and sale of steel structural, pipes and equipment, and designing, supplying, erectioning and commissioning of projects on turnkey basis. Its tea segment is engaged in the manufacture and sale of tea. Its chemical (Waldies) segment is engaged in the manufacture and sale of lead oxide, white lead, lead salts and metallic stearates. Its trading segment is engaged in purchase and sale of paints and allied products. Its property segment involves in letting out property on rent.</v>
    <v>National Stock Exchange of India</v>
    <v>XNSE</v>
    <v>XNSE</v>
    <v>C-4,Gillander House, Netaji Subhas Road, KOLKATA, WEST BENGAL, 700001 IN</v>
    <v>68.2</v>
    <v>Textiles &amp; Apparel</v>
    <v>Stock</v>
    <v>44585.469953703701</v>
    <v>1648</v>
    <v>65.8</v>
    <v>1477958000</v>
    <v>GILLANDERS ARBUTHNOT &amp; CO LTD</v>
    <v>GILLANDERS ARBUTHNOT &amp; CO LTD</v>
    <v>67.2</v>
    <v>0</v>
    <v>69.25</v>
    <v>65.8</v>
    <v>21342350</v>
    <v>GILLANDERS</v>
    <v>GILLANDERS ARBUTHNOT &amp; CO LTD (XNSE:GILLANDERS)</v>
    <v>5453</v>
    <v>1935</v>
  </rv>
  <rv s="2">
    <v>1649</v>
  </rv>
  <rv s="0">
    <v>https://www.bing.com/financeapi/forcetrigger?t=ahhvcw&amp;q=XNSE%3aGILLETTE&amp;form=skydnc</v>
    <v>Learn more on Bing</v>
  </rv>
  <rv s="1">
    <v>en-US</v>
    <v>ahhvcw</v>
    <v>268435456</v>
    <v>1</v>
    <v>Powered by Refinitiv</v>
    <v>0</v>
    <v>GILLETTE INDIA LIMITED (XNSE:GILLETTE)</v>
    <v>2</v>
    <v>3</v>
    <v>Finance</v>
    <v>4</v>
    <v>6275</v>
    <v>5170</v>
    <v>0.27450000000000002</v>
    <v>0.85</v>
    <v>1.6340000000000001E-4</v>
    <v>INR</v>
    <v>Gillette India Limited is engaged in the manufacturing and sale of branded packaged fast moving consumer goods in the grooming, portable power and oral care businesses. The Company's segments are Grooming, Portable Power and Oral Care. The Grooming segment includes shaving system and cartridges, blades, toiletries and components. The Portable Power segment includes batteries. The Oral Care segment includes tooth brushes, toothpaste and oral care products. Its geographical segments include Within India and Outside India. It offers products, such as Razors, Trimmers &amp; Blades, which include ProGlide Razors, Fusion Razors, MACH3 Razors, BODY Razors, Disposable Razors, Replacement Blades and Trimmers, and Pre and Post Shave products, including Shaving Creams, Gels &amp; Foams, and Skin Care &amp; Aftershaves. Its products are sold through mass merchandisers, grocery stores, membership club stores, drug stores, department stores and frequency stores.</v>
    <v>573</v>
    <v>National Stock Exchange of India</v>
    <v>XNSE</v>
    <v>XNSE</v>
    <v>P&amp;G Plaza, Cardinal Gracias Road, Chakala, Andheri (East), MUMBAI, MAHARASHTRA, 400099 IN</v>
    <v>5229.8</v>
    <v>Personal &amp; Household Products &amp; Services</v>
    <v>Stock</v>
    <v>44585.469953703701</v>
    <v>1651</v>
    <v>5175</v>
    <v>169490400000</v>
    <v>GILLETTE INDIA LIMITED</v>
    <v>GILLETTE INDIA LIMITED</v>
    <v>5216.05</v>
    <v>57.07</v>
    <v>5201.45</v>
    <v>5202.3</v>
    <v>32585220</v>
    <v>GILLETTE</v>
    <v>GILLETTE INDIA LIMITED (XNSE:GILLETTE)</v>
    <v>10492</v>
    <v>1984</v>
  </rv>
  <rv s="2">
    <v>1652</v>
  </rv>
  <rv s="0">
    <v>https://www.bing.com/financeapi/forcetrigger?t=ahhvfr&amp;q=XNSE%3aGINNIFILA&amp;form=skydnc</v>
    <v>Learn more on Bing</v>
  </rv>
  <rv s="1">
    <v>en-US</v>
    <v>ahhvfr</v>
    <v>268435456</v>
    <v>1</v>
    <v>Powered by Refinitiv</v>
    <v>0</v>
    <v>GINNI FILAMENTS LIMITED. (XNSE:GINNIFILA)</v>
    <v>2</v>
    <v>3</v>
    <v>Finance</v>
    <v>4</v>
    <v>63.7</v>
    <v>17.25</v>
    <v>1.5837000000000001</v>
    <v>-5</v>
    <v>-8.8027999999999995E-2</v>
    <v>INR</v>
    <v>Ginni Filaments Limited is a textile company. The Company is engaged in the manufacturing of cotton yarn, knitted fabric, non-woven fabric, garments and wipes. Its segments include Textiles and Others. The Textiles segment includes yarn, fabric, nonwoven fabrics and garments. The Others segment includes consumer products, such as wipes and others. The Company's geographical segments include In India and Outside India. It offers cotton yarns, including ring spun yarns, open end yarns, and specialty yarns, such as core spun lycra yarns and ring slub yarns; knitted fabric, including single jersey, double jersey fabric and flat knit; garments, such as leggings for men, ladies and children, sweat shirts and round necks; spun lace nonwoven fabrics, including plain, aperture, embossed, colored, printed, impregnated and chemical treated spun lace roll goods, and consumer products, including toilet wipes, lens cleaning wipes, baby wipes, bed bath towels, floor wipes and shampoo towels.</v>
    <v>2357</v>
    <v>National Stock Exchange of India</v>
    <v>XNSE</v>
    <v>XNSE</v>
    <v>H-6, Sector - 63,, NOIDA, Uttar Pradesh, NOIDA, UTTAR PRADESH, 201301 IN</v>
    <v>57.05</v>
    <v>Textiles &amp; Apparel</v>
    <v>Stock</v>
    <v>44585.469953703701</v>
    <v>1654</v>
    <v>51</v>
    <v>4864926000</v>
    <v>GINNI FILAMENTS LIMITED.</v>
    <v>GINNI FILAMENTS LIMITED.</v>
    <v>56.85</v>
    <v>8.2100000000000009</v>
    <v>56.8</v>
    <v>51.8</v>
    <v>85650100</v>
    <v>GINNIFILA</v>
    <v>GINNI FILAMENTS LIMITED. (XNSE:GINNIFILA)</v>
    <v>634721</v>
    <v>1982</v>
  </rv>
  <rv s="2">
    <v>1655</v>
  </rv>
  <rv s="0">
    <v>https://www.bing.com/financeapi/forcetrigger?t=ahhvim&amp;q=XNSE%3aGIPCL&amp;form=skydnc</v>
    <v>Learn more on Bing</v>
  </rv>
  <rv s="1">
    <v>en-US</v>
    <v>ahhvim</v>
    <v>268435456</v>
    <v>1</v>
    <v>Powered by Refinitiv</v>
    <v>0</v>
    <v>GUJARAT INDUSTRIES POWER COMPANY LTD. (XNSE:GIPCL)</v>
    <v>2</v>
    <v>3</v>
    <v>Finance</v>
    <v>4</v>
    <v>105.7</v>
    <v>72.05</v>
    <v>1.0590999999999999</v>
    <v>-3.9</v>
    <v>-4.3869999999999992E-2</v>
    <v>INR</v>
    <v>Gujarat Industries Power Company Limited is engaged in the generation of electricity. The Company's gas-based power plants are Vadodara Stations, including Station-I with a capacity of 145 Mega Watts (MW) and Station-II with a capacity of 165 MW. It has a combined installed capacity of 829 MW at its locations at Vadodara Plant and Surat Lignite Power Plant (SLPP), including five MW PV-based Solar Power Plant at SLPP, 2x1 MW distributed Solar Power Plants at Amrol and Vastan and 12 MW Wind Power Plant at Kotadapitha, Amreli District. The Company's thermal power plants are SLPP (Unit 1 and 2) and SLPP (Unit 3 and 4) each with a capacity of 250 MW. It also operates SLPP Solar Power Plant with a capacity of five MW. The Company operates mines, which include Vastan Lignite Mine and Mangrol-Valia Lignite Mine. The Company also offers operation and maintenance (O&amp;M) services, such as power plant services, and demineralization (DM) water supply and laboratory testing services.</v>
    <v>509</v>
    <v>National Stock Exchange of India</v>
    <v>XNSE</v>
    <v>XNSE</v>
    <v>P.O. Petrochemical, VADODARA, GUJARAT, 391346 IN</v>
    <v>89.2</v>
    <v>Electrical Utilities &amp; IPPs</v>
    <v>Stock</v>
    <v>44585.469953703701</v>
    <v>1657</v>
    <v>84.1</v>
    <v>13446230000</v>
    <v>GUJARAT INDUSTRIES POWER COMPANY LTD.</v>
    <v>GUJARAT INDUSTRIES POWER COMPANY LTD.</v>
    <v>88</v>
    <v>7.45</v>
    <v>88.9</v>
    <v>85</v>
    <v>151251200</v>
    <v>GIPCL</v>
    <v>GUJARAT INDUSTRIES POWER COMPANY LTD. (XNSE:GIPCL)</v>
    <v>310551</v>
    <v>1985</v>
  </rv>
  <rv s="2">
    <v>1658</v>
  </rv>
  <rv s="0">
    <v>https://www.bing.com/financeapi/forcetrigger?t=ahhvlh&amp;q=XNSE%3aGISOLUTION&amp;form=skydnc</v>
    <v>Learn more on Bing</v>
  </rv>
  <rv s="11">
    <v>en-US</v>
    <v>ahhvlh</v>
    <v>268435456</v>
    <v>1</v>
    <v>Powered by Refinitiv</v>
    <v>22</v>
    <v>GI ENGINEERING SOLUTIONS LIMITED (XNSE:GISOLUTION)</v>
    <v>2</v>
    <v>23</v>
    <v>Finance</v>
    <v>4</v>
    <v>3.95</v>
    <v>1.9</v>
    <v>0</v>
    <v>0</v>
    <v>INR</v>
    <v>GI Engineering Solutions Limited provides information technology, engineering services and other related services. The Company is engaged in the computer programming, consultancy and related activities. Its services include civil engineering, land planning, land surveying, landscape architecture, project management, environmental studies, structural design and surface water management. Its residential design offerings include planned unit developments, single-family subdivisions, apartment complexes and manufactured housing communities. Its commercial/industrial design offerings include industrial subdivisions, industrial site condominiums, industrial site plans and marinas. Its water/waste water offerings include soils/site evaluations, septic system monitoring, cluster systems, sanitary sewer systems and water distribution systems. Its master planning offerings include construction supervision; parks, playgrounds, golf courses; site evaluation study, and tree surveys.</v>
    <v>National Stock Exchange of India</v>
    <v>XNSE</v>
    <v>XNSE</v>
    <v>73A Sdf-Iii, Seepz,, Andheri (East), MUMBAI, MAHARASHTRA, 400096 IN</v>
    <v>3.75</v>
    <v>Construction &amp; Engineering</v>
    <v>Stock</v>
    <v>44585.469953703701</v>
    <v>1660</v>
    <v>3.75</v>
    <v>GI ENGINEERING SOLUTIONS LIMITED</v>
    <v>GI ENGINEERING SOLUTIONS LIMITED</v>
    <v>3.75</v>
    <v>0</v>
    <v>3.75</v>
    <v>3.75</v>
    <v>GISOLUTION</v>
    <v>GI ENGINEERING SOLUTIONS LIMITED (XNSE:GISOLUTION)</v>
    <v>200</v>
    <v>2006</v>
  </rv>
  <rv s="2">
    <v>1661</v>
  </rv>
  <rv s="0">
    <v>https://www.bing.com/financeapi/forcetrigger?t=ahhvr7&amp;q=XNSE%3aGKWLIMITED&amp;form=skydnc</v>
    <v>Learn more on Bing</v>
  </rv>
  <rv s="1">
    <v>en-US</v>
    <v>ahhvr7</v>
    <v>268435456</v>
    <v>1</v>
    <v>Powered by Refinitiv</v>
    <v>0</v>
    <v>GKW LTD (XNSE:GKWLIMITED)</v>
    <v>2</v>
    <v>3</v>
    <v>Finance</v>
    <v>4</v>
    <v>922.4</v>
    <v>460.1</v>
    <v>0.95620000000000005</v>
    <v>-24.95</v>
    <v>-4.1120999999999998E-2</v>
    <v>INR</v>
    <v>GKW Limited is an India-based company engaged in providing mild steel components, warehousing services, and investment and treasury services. The Company's segments include Auto components, Warehousing, Investment and Treasury, and Others. The Auto components segment includes mild steel pressed components. The Warehousing segment consists of lease rental. The Investment and Treasury segment includes investment in equity, government securities, bonds, mutual funds and fixed deposits with banks. The Company is engaged in industrial warehousing at Howrah, Kolkata and treasury operations on an all India basis. The Company's subsidiary is GKW (Overseas Trading) Limited.</v>
    <v>10</v>
    <v>National Stock Exchange of India</v>
    <v>XNSE</v>
    <v>XNSE</v>
    <v>Wakefield House, Sprott Road Ballard Estate, MUMBAI, MAHARASHTRA, 400038 IN</v>
    <v>615</v>
    <v>Residential &amp; Commercial REIT</v>
    <v>Stock</v>
    <v>44585.469953703701</v>
    <v>1663</v>
    <v>580</v>
    <v>3620174000</v>
    <v>GKW LTD</v>
    <v>GKW LTD</v>
    <v>605.04999999999995</v>
    <v>16.04</v>
    <v>606.75</v>
    <v>581.79999999999995</v>
    <v>5966500</v>
    <v>GKWLIMITED</v>
    <v>GKW LTD (XNSE:GKWLIMITED)</v>
    <v>960</v>
    <v>1931</v>
  </rv>
  <rv s="2">
    <v>1664</v>
  </rv>
  <rv s="0">
    <v>https://www.bing.com/financeapi/forcetrigger?t=bwv5yc&amp;q=XNSE%3aGLAND&amp;form=skydnc</v>
    <v>Learn more on Bing</v>
  </rv>
  <rv s="5">
    <v>en-US</v>
    <v>bwv5yc</v>
    <v>268435456</v>
    <v>1</v>
    <v>Powered by Refinitiv</v>
    <v>9</v>
    <v>GLAND PHARMA LTD (XNSE:GLAND)</v>
    <v>2</v>
    <v>10</v>
    <v>Finance</v>
    <v>4</v>
    <v>4350</v>
    <v>2071</v>
    <v>-264.10000000000002</v>
    <v>-7.4016999999999999E-2</v>
    <v>INR</v>
    <v>Gland Pharma Limited is an India-based company that manufactures small volume parenterals (SVPs). The Company provides a range of injectables including vials, ampoules, pre-filled syringes, lyophilized vials, dry powders, infusions and ophthalmic solutions. It provides contract development and manufacturing services, such as evaluation of development needs, identifying application program interface (API) sources, analytical method development, formulation development and product / technology know-how; and manufacturing of registration batches, studies, dossier compilation for regulatory submission and commercial production. The Company’s therapeutic categories include Anti-Infectives, Anaesthetics, Anti-Coagulants and their Antidotes, Anti-Malarial, Cardiology, Gastro-Intestinal, Pain Management, Orthopaedics, Haematinics, Hormones and Related Drugs, Fertility Supplements, and Gnrh Agonists and Antagonists.</v>
    <v>3961</v>
    <v>National Stock Exchange of India</v>
    <v>XNSE</v>
    <v>XNSE</v>
    <v>Survey No. 143-148, 150 &amp; 151, Near Gandimaisamma 'X' Roads, D.P. Pally, Dundigal Gandimaisamma Mandal Medchal-Malkajgiri District, HYDERABAD, TELANGANA, 500043 IN</v>
    <v>3545</v>
    <v>Pharmaceuticals</v>
    <v>Stock</v>
    <v>44585.469953703701</v>
    <v>1666</v>
    <v>3246</v>
    <v>586248600000</v>
    <v>GLAND PHARMA LTD</v>
    <v>GLAND PHARMA LTD</v>
    <v>3545</v>
    <v>48.96</v>
    <v>3568.1</v>
    <v>3304</v>
    <v>164302700</v>
    <v>GLAND</v>
    <v>GLAND PHARMA LTD (XNSE:GLAND)</v>
    <v>417558</v>
    <v>1978</v>
  </rv>
  <rv s="2">
    <v>1667</v>
  </rv>
  <rv s="0">
    <v>https://www.bing.com/financeapi/forcetrigger?t=ahhvu2&amp;q=XNSE%3aGLAXO&amp;form=skydnc</v>
    <v>Learn more on Bing</v>
  </rv>
  <rv s="1">
    <v>en-US</v>
    <v>ahhvu2</v>
    <v>268435456</v>
    <v>1</v>
    <v>Powered by Refinitiv</v>
    <v>0</v>
    <v>GLAXOSMITHKLINE PHARMACEUTICALS LIMITED (XNSE:GLAXO)</v>
    <v>2</v>
    <v>3</v>
    <v>Finance</v>
    <v>4</v>
    <v>1918.75</v>
    <v>1376</v>
    <v>0.52170000000000005</v>
    <v>-50.15</v>
    <v>-2.9013000000000001E-2</v>
    <v>INR</v>
    <v>GlaxoSmithKline Pharmaceuticals Limited is a pharmaceutical company. The Company and its subsidiary are engaged in the business of manufacturing, distributing and trading in pharmaceuticals. The Company develops a range of products in approximately three areas, including pharmaceuticals, vaccines and consumer healthcare. The Company's product portfolio includes prescription medicines and vaccines. The Company's prescription medicines range across therapeutic areas, and it also offers a range of vaccines for prevention of life-threatening diseases, such as pneumococcal disease, meningitis, hepatitis, rotavirus, whooping cough, small pox and influenza. It provides healthcare solutions to patients, with a range of prescription medicines across areas covering anti-infectives, dermatology, gynecology, diabetes, oncology, cardiovascular disease and respiratory diseases. The Company's manufacturing unit is located at Nashik, and its clinical development center is located in Bangalore.</v>
    <v>4283</v>
    <v>National Stock Exchange of India</v>
    <v>XNSE</v>
    <v>XNSE</v>
    <v>Dr Annie Besant Road, Worli, MUMBAI, MAHARASHTRA, 400030 IN</v>
    <v>1749</v>
    <v>Pharmaceuticals</v>
    <v>Stock</v>
    <v>44585.469953703701</v>
    <v>1669</v>
    <v>1665.25</v>
    <v>292826800000</v>
    <v>GLAXOSMITHKLINE PHARMACEUTICALS LIMITED</v>
    <v>GLAXOSMITHKLINE PHARMACEUTICALS LIMITED</v>
    <v>1745</v>
    <v>59</v>
    <v>1728.55</v>
    <v>1678.4</v>
    <v>169406000</v>
    <v>GLAXO</v>
    <v>GLAXOSMITHKLINE PHARMACEUTICALS LIMITED (XNSE:GLAXO)</v>
    <v>40096</v>
    <v>1924</v>
  </rv>
  <rv s="2">
    <v>1670</v>
  </rv>
  <rv s="0">
    <v>https://www.bing.com/financeapi/forcetrigger?t=ahhvww&amp;q=XNSE%3aGLENMARK&amp;form=skydnc</v>
    <v>Learn more on Bing</v>
  </rv>
  <rv s="1">
    <v>en-US</v>
    <v>ahhvww</v>
    <v>268435456</v>
    <v>1</v>
    <v>Powered by Refinitiv</v>
    <v>0</v>
    <v>GLENMARK PHARMACEUTICALS LIMITED (XNSE:GLENMARK)</v>
    <v>2</v>
    <v>3</v>
    <v>Finance</v>
    <v>4</v>
    <v>690.95</v>
    <v>442.05</v>
    <v>1.127</v>
    <v>-11</v>
    <v>-2.2776999999999999E-2</v>
    <v>INR</v>
    <v>Glenmark Pharmaceuticals Limited is a global pharmaceutical company. The Company is engaged in the development of new chemical entities (NCEs) and new biological entities (NBEs). Its segments are India, United States, Latin America, Europe and Rest of the World (ROW). It has approximately seven molecules, over two NCEs and approximately five NBEs in various stages of pre-clinical and clinical development. It is focused on developing and marketing branded and generic formulations. It focuses on manufacturing products across therapeutic areas of dermatology, respiratory and oncology. Its active pharmaceuticals ingredients (API) business spans over 80 countries, including regulated markets of the United States, Europe, Japan and Canada. Its products are primarily marketed in the United States and Western Europe. It has offices in over 40 countries, and operates approximately 20 manufacturing facilities in over five countries. It operates over five research and development (R&amp;D) centers.</v>
    <v>13390</v>
    <v>National Stock Exchange of India</v>
    <v>XNSE</v>
    <v>XNSE</v>
    <v>Glenmark House, HDO Corporate Building, Wing - A, B. D. Sawant Marg, Chakala, Off Western Express Highway, Andheri - E, MUMBAI, MAHARASHTRA, 400099 IN</v>
    <v>488.4</v>
    <v>Pharmaceuticals</v>
    <v>Stock</v>
    <v>44585.469953703701</v>
    <v>1672</v>
    <v>467.1</v>
    <v>136273100000</v>
    <v>GLENMARK PHARMACEUTICALS LIMITED</v>
    <v>GLENMARK PHARMACEUTICALS LIMITED</v>
    <v>482.3</v>
    <v>13.02</v>
    <v>482.95</v>
    <v>471.95</v>
    <v>282168200</v>
    <v>GLENMARK</v>
    <v>GLENMARK PHARMACEUTICALS LIMITED (XNSE:GLENMARK)</v>
    <v>1810487</v>
    <v>1977</v>
  </rv>
  <rv s="2">
    <v>1673</v>
  </rv>
  <rv s="0">
    <v>https://www.bing.com/financeapi/forcetrigger?t=ahhvzr&amp;q=XNSE%3aGLFL&amp;form=skydnc</v>
    <v>Learn more on Bing</v>
  </rv>
  <rv s="3">
    <v>en-US</v>
    <v>ahhvzr</v>
    <v>268435456</v>
    <v>1</v>
    <v>Powered by Refinitiv</v>
    <v>5</v>
    <v>GUJARAT LEASE FINANCING LIMITED (XNSE:GLFL)</v>
    <v>2</v>
    <v>6</v>
    <v>Finance</v>
    <v>4</v>
    <v>5</v>
    <v>1.95</v>
    <v>-1.1431</v>
    <v>-0.15</v>
    <v>-0.04</v>
    <v>INR</v>
    <v>Gujarat Lease Financing Limited (GLFL) is an India-based company, which was engaged in lease financing. The Company was a non-banking finance company. The Company has no operations. GLFL's subsidiaries include GLFL Housing Finance Limited, GLFL Securities Limited and GLFL International Limited.</v>
    <v>National Stock Exchange of India</v>
    <v>XNSE</v>
    <v>XNSE</v>
    <v>6th Floor, Hasubhai Chambers, Opp. Town Hall, Ellisbridge, AHMEDABAD, GUJARAT, 380006 IN</v>
    <v>3.6</v>
    <v>Banking Services</v>
    <v>Stock</v>
    <v>44585.469953703701</v>
    <v>1675</v>
    <v>3.6</v>
    <v>101721600</v>
    <v>GUJARAT LEASE FINANCING LIMITED</v>
    <v>GUJARAT LEASE FINANCING LIMITED</v>
    <v>3.6</v>
    <v>0</v>
    <v>3.75</v>
    <v>3.6</v>
    <v>27125770</v>
    <v>GLFL</v>
    <v>GUJARAT LEASE FINANCING LIMITED (XNSE:GLFL)</v>
    <v>250</v>
    <v>1983</v>
  </rv>
  <rv s="2">
    <v>1676</v>
  </rv>
  <rv s="0">
    <v>https://www.bing.com/financeapi/forcetrigger?t=ahhw6h&amp;q=XNSE%3aGLOBALVECT&amp;form=skydnc</v>
    <v>Learn more on Bing</v>
  </rv>
  <rv s="1">
    <v>en-US</v>
    <v>ahhw6h</v>
    <v>268435456</v>
    <v>1</v>
    <v>Powered by Refinitiv</v>
    <v>0</v>
    <v>GLOBAL VECTRA HELICORP LIMITED (XNSE:GLOBALVECT)</v>
    <v>2</v>
    <v>3</v>
    <v>Finance</v>
    <v>4</v>
    <v>88.9</v>
    <v>36.85</v>
    <v>1.399</v>
    <v>-2.8</v>
    <v>-4.8569000000000001E-2</v>
    <v>INR</v>
    <v>Global Vectra Helicorp Limited is engaged in offering helicopter charter services for offshore transportation, servicing the oil and gas exploration and production sector. The Company is also engaged in helicopter charter services for onshore transportation. It delivers a range of onshore and offshore services to various sectors, including oil and gas, religious tourism, geophysical survey, emergency services, underslung and general utility operations, and power grid maintenance. It has a fleet of over 20 aircraft, including Bell Helicopters (Bell 412), Airbus Helicopters (H155B1, H135P2, H130T2 and AS350B3), and AgustaWestland Helicopters (AW 139). Its fleet of helicopters range from small light helicopters to medium-sized twin helicopters, offering seating capacity of 5 to 15 passengers. The Company also provides seismic survey, powerline inspection and maintenance, and a range of other services to a range of clientele.</v>
    <v>400</v>
    <v>National Stock Exchange of India</v>
    <v>XNSE</v>
    <v>XNSE</v>
    <v>Hanger No. C-He/Hf,, Airport Authority of India,, Civil Aerodrome,, MUMBAI, MAHARASHTRA, 400054 IN</v>
    <v>59.1</v>
    <v>Oil &amp; Gas Related Equipment and Services</v>
    <v>Stock</v>
    <v>44585.469953703701</v>
    <v>1678</v>
    <v>54.8</v>
    <v>807100000</v>
    <v>GLOBAL VECTRA HELICORP LIMITED</v>
    <v>GLOBAL VECTRA HELICORP LIMITED</v>
    <v>59.1</v>
    <v>0</v>
    <v>57.65</v>
    <v>54.85</v>
    <v>14000000</v>
    <v>GLOBALVECT</v>
    <v>GLOBAL VECTRA HELICORP LIMITED (XNSE:GLOBALVECT)</v>
    <v>15938</v>
    <v>1998</v>
  </rv>
  <rv s="2">
    <v>1679</v>
  </rv>
  <rv s="0">
    <v>https://www.bing.com/financeapi/forcetrigger?t=b1lhf2&amp;q=XNSE%3aGLOBE&amp;form=skydnc</v>
    <v>Learn more on Bing</v>
  </rv>
  <rv s="3">
    <v>en-US</v>
    <v>b1lhf2</v>
    <v>268435456</v>
    <v>1</v>
    <v>Powered by Refinitiv</v>
    <v>5</v>
    <v>GLOBE TEXTILES (INDIA) LIMITED (XNSE:GLOBE)</v>
    <v>2</v>
    <v>6</v>
    <v>Finance</v>
    <v>4</v>
    <v>19.2</v>
    <v>2.84</v>
    <v>0.45569999999999999</v>
    <v>-0.7</v>
    <v>-5.1852000000000002E-2</v>
    <v>INR</v>
    <v>Globe Textiles (India) Limited is engaged in manufacturing of garments, cotton printed fabrics, home textiles and fancy fabrics. The Company is also engaged in trading of yarns, denims and non-denims fabrics, shirting fabrics and jeans. Garments include jeans, shirting, work wear and leisure wear. Fancy fabrics include light weight fabrics, such as polysters print, polysters dyed, chadri voile, scarfs, sarongs, cotton prints and cotton dyed. Home textiles include beds sets and sheets, bed spreads, flat in cotton and microfiber fitted sheets alongside other furnishings and accessories, such as curtain, table linen/runner nakins and tray cloths. The Company also performs job work for their clients. The Company caters to domestic and international markets.</v>
    <v>National Stock Exchange of India</v>
    <v>XNSE</v>
    <v>XNSE</v>
    <v>Plot no 38-41,, Apparel Park, GIDC Khokhra, Khokhra,, AHMEDABAD, GUJARAT, 380008 IN</v>
    <v>13.8</v>
    <v>Textiles &amp; Apparel</v>
    <v>Stock</v>
    <v>44585.469953703701</v>
    <v>1681</v>
    <v>12.4</v>
    <v>2040410000</v>
    <v>GLOBE TEXTILES (INDIA) LIMITED</v>
    <v>GLOBE TEXTILES (INDIA) LIMITED</v>
    <v>13.75</v>
    <v>4.1900000000000004</v>
    <v>13.5</v>
    <v>12.8</v>
    <v>151141500</v>
    <v>GLOBE</v>
    <v>GLOBE TEXTILES (INDIA) LIMITED (XNSE:GLOBE)</v>
    <v>1055699</v>
    <v>1995</v>
  </rv>
  <rv s="2">
    <v>1682</v>
  </rv>
  <rv s="0">
    <v>https://www.bing.com/financeapi/forcetrigger?t=ahhwc7&amp;q=XNSE%3aGLOBUSSPR&amp;form=skydnc</v>
    <v>Learn more on Bing</v>
  </rv>
  <rv s="1">
    <v>en-US</v>
    <v>ahhwc7</v>
    <v>268435456</v>
    <v>1</v>
    <v>Powered by Refinitiv</v>
    <v>0</v>
    <v>Globus Spirits Limited (XNSE:GLOBUSSPR)</v>
    <v>2</v>
    <v>3</v>
    <v>Finance</v>
    <v>4</v>
    <v>1759.5</v>
    <v>293.85000000000002</v>
    <v>1.2391000000000001</v>
    <v>-134.44999999999999</v>
    <v>-8.3268999999999996E-2</v>
    <v>INR</v>
    <v>Globus Spirits Limited is an India-based alcoholic beverages company. The Company is engaged in manufacturing, marketing and sale of Indian Made Indian Liquor (IMIL), Indian Made Foreign Liquor (IMFL), Bulk Alcohol and contract bottling for established IMFL brands. The Company operates through the Industrial and Potable Alcohol business segment. The Company's IMIL brands include Nimboo, Ghoomar, Heer Ranjha and Narangi. Its IMFL brands include Country Club, French Castle, Hannibal Legendary and White Lace. The Company offers IMFL bottling services to various brands, including Bagpiper Whisky, Moghul Monarch, Derby Special and Officer's Choice Whisky. The Company operates approximately three distilleries at Behror, Rajasthan, and Samalkha and Hisar, Haryana. The Company has over 90 million bulk liters of grain-based distillery capacity. The Company exports its products to Europe, Africa, the Middle-East Asia and Far-East.</v>
    <v>568</v>
    <v>National Stock Exchange of India</v>
    <v>XNSE</v>
    <v>XNSE</v>
    <v>F-0, Ground Floor,, The Mira Corporate Suites,, Plot No. 1 &amp; 2, Ishwar Nagar, NEW DELHI, DELHI, 110065 IN</v>
    <v>1614.65</v>
    <v>Beverages</v>
    <v>Stock</v>
    <v>44585.469953703701</v>
    <v>1684</v>
    <v>1455</v>
    <v>46506360000</v>
    <v>Globus Spirits Limited</v>
    <v>Globus Spirits Limited</v>
    <v>1614.65</v>
    <v>23.58</v>
    <v>1614.65</v>
    <v>1480.2</v>
    <v>28802750</v>
    <v>GLOBUSSPR</v>
    <v>Globus Spirits Limited (XNSE:GLOBUSSPR)</v>
    <v>378518</v>
    <v>1993</v>
  </rv>
  <rv s="2">
    <v>1685</v>
  </rv>
  <rv s="0">
    <v>https://www.bing.com/financeapi/forcetrigger?t=ahhwf2&amp;q=XNSE%3aGMBREW&amp;form=skydnc</v>
    <v>Learn more on Bing</v>
  </rv>
  <rv s="1">
    <v>en-US</v>
    <v>ahhwf2</v>
    <v>268435456</v>
    <v>1</v>
    <v>Powered by Refinitiv</v>
    <v>0</v>
    <v>G M BREWERIES LIMITED (XNSE:GMBREW)</v>
    <v>2</v>
    <v>3</v>
    <v>Finance</v>
    <v>4</v>
    <v>923</v>
    <v>365.6</v>
    <v>1.0279</v>
    <v>-31.05</v>
    <v>-4.3351000000000001E-2</v>
    <v>INR</v>
    <v>G. M. Breweries Limited (GMBL) is engaged in the manufacturing of alcoholic liquor. The Company is engaged in the business of manufacturing and sales of country liquor (CL) and Indian made foreign liquor (IMFL). The Company's products include G.M.SANTRA, G.M.DOCTOR, G.M.LIMBU PUNCH and G.M.DILBAHAR SOUNF. The Company has a bottling plant in Virar, Maharashtra with a capacity of producing approximately 50,000 cases per day.</v>
    <v>183</v>
    <v>National Stock Exchange of India</v>
    <v>XNSE</v>
    <v>XNSE</v>
    <v>GROUND FLOOR, GANESH NIWAS, VEER SAVARKAR MARG, PRABHADEVI, MUMBAI, MAHARASHTRA, 400025 IN</v>
    <v>714.95</v>
    <v>Beverages</v>
    <v>Stock</v>
    <v>44585.469953703701</v>
    <v>1687</v>
    <v>678</v>
    <v>13091290000</v>
    <v>G M BREWERIES LIMITED</v>
    <v>G M BREWERIES LIMITED</v>
    <v>709.05</v>
    <v>13.27</v>
    <v>716.25</v>
    <v>685.2</v>
    <v>18277540</v>
    <v>GMBREW</v>
    <v>G M BREWERIES LIMITED (XNSE:GMBREW)</v>
    <v>55140</v>
    <v>1981</v>
  </rv>
  <rv s="2">
    <v>1688</v>
  </rv>
  <rv s="0">
    <v>https://www.bing.com/financeapi/forcetrigger?t=ahhwhw&amp;q=XNSE%3aGMDCLTD&amp;form=skydnc</v>
    <v>Learn more on Bing</v>
  </rv>
  <rv s="1">
    <v>en-US</v>
    <v>ahhwhw</v>
    <v>268435456</v>
    <v>1</v>
    <v>Powered by Refinitiv</v>
    <v>0</v>
    <v>GUJARAT MINERAL DEVELOPMENT CORPORATION LIMITED (XNSE:GMDCLTD)</v>
    <v>2</v>
    <v>3</v>
    <v>Finance</v>
    <v>4</v>
    <v>115.5</v>
    <v>51.8</v>
    <v>1.4847999999999999</v>
    <v>-10.65</v>
    <v>-9.9859000000000003E-2</v>
    <v>INR</v>
    <v>Gujarat Mineral Development Corporation Limited is a holding company. The Company operates through two segments: Mining and Power. The Company's projects include Lignite, Bauxite, Fluorspar, Multi-Metal, Manganese, Power, Wind and Solar. It operates over six lignite mines, namely, Panandhro, Mata-No-Madh, Rajpardi, Tadkeshwar, Bhavnagar and Umarsar.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150.9 megawatts are situated at different locations in Gujarat, and a five megawatt peak Solar Power Project is situated at Panandhro Lignite Project.</v>
    <v>1120</v>
    <v>National Stock Exchange of India</v>
    <v>XNSE</v>
    <v>XNSE</v>
    <v>132 feet - Ring Road,, Vastrapur,, AHMEDABAD, GUJARAT, 380052 IN</v>
    <v>107.8</v>
    <v>Coal</v>
    <v>Stock</v>
    <v>44585.469953703701</v>
    <v>1690</v>
    <v>96</v>
    <v>33914700000</v>
    <v>GUJARAT MINERAL DEVELOPMENT CORPORATION LIMITED</v>
    <v>GUJARAT MINERAL DEVELOPMENT CORPORATION LIMITED</v>
    <v>107.8</v>
    <v>0</v>
    <v>106.65</v>
    <v>96</v>
    <v>318000000</v>
    <v>GMDCLTD</v>
    <v>GUJARAT MINERAL DEVELOPMENT CORPORATION LIMITED (XNSE:GMDCLTD)</v>
    <v>2742028</v>
    <v>1963</v>
  </rv>
  <rv s="2">
    <v>1691</v>
  </rv>
  <rv s="0">
    <v>https://www.bing.com/financeapi/forcetrigger?t=az8ysm&amp;q=XNSE%3aGMMPFAUDLR&amp;form=skydnc</v>
    <v>Learn more on Bing</v>
  </rv>
  <rv s="1">
    <v>en-US</v>
    <v>az8ysm</v>
    <v>268435456</v>
    <v>1</v>
    <v>Powered by Refinitiv</v>
    <v>0</v>
    <v>GMM PFAUDLER LIMITED (XNSE:GMMPFAUDLR)</v>
    <v>2</v>
    <v>3</v>
    <v>Finance</v>
    <v>4</v>
    <v>5435</v>
    <v>3535</v>
    <v>0.74490000000000001</v>
    <v>-226.35</v>
    <v>-4.6233000000000003E-2</v>
    <v>INR</v>
    <v>GMM Pfaudler Limited is an India-based Supplier of engineered equipment and systems for critical applications in the chemical and pharmaceutical industries. The Company's segments include Glass Lined Equipment, Heavy Engineering, Mixing Systems, Engineered Systems, and Filtration &amp; Drying. Glass Lined Equipment's is used in pharmaceutical, specialty chemicals and agrochemical industries. Heavy Engineering equipment includes heat exchangers and pressure vessels. Mixing Systems segment is branded as Mixion that offers mixing solutions, which includes designing, simulating, engineering and manufacturing agitators, mixers, reactors and other allied mixing equipment. Engineered Systems segment is engaged in designing and manufacturing complete modular skids, wiped film evaporators (WFE), temperature control units (TCU) and kilo labs. Filtration &amp; Drying segment products include Mavazwag filters, Funda filters, Mavasphere spherical dryer and Mavapad vacuum paddle dryer.</v>
    <v>627</v>
    <v>National Stock Exchange of India</v>
    <v>XNSE</v>
    <v>XNSE</v>
    <v>902 Lodha Excelus,, New Cuffe Parade,, Sewri-Chembur Road,, MUMBAI, MAHARASHTRA, 400022 IN</v>
    <v>4895.8</v>
    <v>Machinery, Equipment &amp; Components</v>
    <v>Stock</v>
    <v>44585.469953703701</v>
    <v>1693</v>
    <v>4539</v>
    <v>71565090000</v>
    <v>GMM PFAUDLER LIMITED</v>
    <v>GMM PFAUDLER LIMITED</v>
    <v>4880</v>
    <v>110.94</v>
    <v>4895.8500000000004</v>
    <v>4669.5</v>
    <v>14617500</v>
    <v>GMMPFAUDLR</v>
    <v>GMM PFAUDLER LIMITED (XNSE:GMMPFAUDLR)</v>
    <v>55901</v>
    <v>1962</v>
  </rv>
  <rv s="2">
    <v>1694</v>
  </rv>
  <rv s="0">
    <v>https://www.bing.com/financeapi/forcetrigger?t=ahhwkr&amp;q=XNSE%3aGMRINFRA&amp;form=skydnc</v>
    <v>Learn more on Bing</v>
  </rv>
  <rv s="1">
    <v>en-US</v>
    <v>ahhwkr</v>
    <v>268435456</v>
    <v>1</v>
    <v>Powered by Refinitiv</v>
    <v>0</v>
    <v>GMR INFRASTRUCTURE LIMITED (XNSE:GMRINFRA)</v>
    <v>2</v>
    <v>3</v>
    <v>Finance</v>
    <v>4</v>
    <v>46.7</v>
    <v>20.32</v>
    <v>1.1007</v>
    <v>-2.35</v>
    <v>-5.5556000000000001E-2</v>
    <v>INR</v>
    <v>GMR Infrastructure Limited (GIL) is engaged in generation of power, mining and exploration activities, development of highways, infrastructure development, such as development and maintenance of airports and special economic zone; construction business, including engineering, procurement and construction (EPC) contracting activities and operation of airports and special economic zones. The Company operates through the segments, including Airports, Power, Roads, EPC and Others. Its Airports segment is engaged in the development and operation of airports. Its Power segment is engaged in generation of power and provision of related services and exploration and mining activities. The Roads segment is engaged in the development and operation of roadways. The EPC segment is engaged in handling of engineering, procurement and construction solution in the infrastructure sector. The Others segment is engaged in urban infrastructure and other activities.</v>
    <v>216</v>
    <v>National Stock Exchange of India</v>
    <v>XNSE</v>
    <v>XNSE</v>
    <v>New Udaan Bhavan complex,, Opp T3, IGI Airport, 110037 IN</v>
    <v>42.75</v>
    <v>Transport Infrastructure</v>
    <v>Stock</v>
    <v>44585.469953703701</v>
    <v>1696</v>
    <v>39.6</v>
    <v>255320500000</v>
    <v>GMR INFRASTRUCTURE LIMITED</v>
    <v>GMR INFRASTRUCTURE LIMITED</v>
    <v>42.3</v>
    <v>0</v>
    <v>42.3</v>
    <v>39.950000000000003</v>
    <v>6035945000</v>
    <v>GMRINFRA</v>
    <v>GMR INFRASTRUCTURE LIMITED (XNSE:GMRINFRA)</v>
    <v>11945896</v>
    <v>1996</v>
  </rv>
  <rv s="2">
    <v>1697</v>
  </rv>
  <rv s="0">
    <v>https://www.bing.com/financeapi/forcetrigger?t=ahhwnm&amp;q=XNSE%3aGNA&amp;form=skydnc</v>
    <v>Learn more on Bing</v>
  </rv>
  <rv s="1">
    <v>en-US</v>
    <v>ahhwnm</v>
    <v>268435456</v>
    <v>1</v>
    <v>Powered by Refinitiv</v>
    <v>0</v>
    <v>G N A AXLES LIMITED (XNSE:GNA)</v>
    <v>2</v>
    <v>3</v>
    <v>Finance</v>
    <v>4</v>
    <v>1111.55</v>
    <v>332.48</v>
    <v>1.1967000000000001</v>
    <v>-29.7</v>
    <v>-5.2224000000000007E-2</v>
    <v>INR</v>
    <v>G N A Axles Limited is an India-based company, which is engaged in the manufacturing of auto parts. The Company manufactures auto components for the four-wheeler industry in India. It manufactures rear axles, shafts, spindles and other automobiles components for sale in domestic and foreign market. The Company's products find applications in light and heavy commercial vehicles, and off-highway vehicles. The Company has a range of axle shafts ranging from 1.5 kilograms to 65 kilograms and capacity to produce over 165 kilograms producing approximately two million axle shafts annually. Rear axle shafts are manufactured with flanges over 425 millimeters (mm). Hollow Spindles are the used in heavy commercial vehicles and specialty vehicles in Europe and North America. The Company has its manufacturing location in the state of Punjab with its unit-I at Mehtiana and unit-II at village post office (VPO) Gulbargh, Jattan. The Company's subsidiary is GNA Axles, Inc.</v>
    <v>1344</v>
    <v>National Stock Exchange of India</v>
    <v>XNSE</v>
    <v>XNSE</v>
    <v>VPO Mehtiana,, Phagwara - Hoshiarpur Road,, HOSHIARPUR, PUNJAB, 146001 IN</v>
    <v>585.5</v>
    <v>Automobiles &amp; Auto Parts</v>
    <v>Stock</v>
    <v>44585.469953703701</v>
    <v>1699</v>
    <v>523.04999999999995</v>
    <v>12207370000</v>
    <v>G N A AXLES LIMITED</v>
    <v>G N A AXLES LIMITED</v>
    <v>584.75</v>
    <v>12.42</v>
    <v>568.70000000000005</v>
    <v>539</v>
    <v>21465400</v>
    <v>GNA</v>
    <v>G N A AXLES LIMITED (XNSE:GNA)</v>
    <v>145091</v>
    <v>1993</v>
  </rv>
  <rv s="2">
    <v>1700</v>
  </rv>
  <rv s="0">
    <v>https://www.bing.com/financeapi/forcetrigger?t=ahhwqh&amp;q=XNSE%3aGNFC&amp;form=skydnc</v>
    <v>Learn more on Bing</v>
  </rv>
  <rv s="1">
    <v>en-US</v>
    <v>ahhwqh</v>
    <v>268435456</v>
    <v>1</v>
    <v>Powered by Refinitiv</v>
    <v>0</v>
    <v>GUJARAT NARMADA VALLEY FERTILIZERS &amp; CHEMICALS LIMITED (XNSE:GNFC)</v>
    <v>2</v>
    <v>3</v>
    <v>Finance</v>
    <v>4</v>
    <v>518.20000000000005</v>
    <v>202.3</v>
    <v>1.5781000000000001</v>
    <v>-36.35</v>
    <v>-7.5049000000000005E-2</v>
    <v>INR</v>
    <v>Gujarat Narmada Valley Fertilizers &amp; Chemicals Limited is engaged in operating businesses in the industrial chemicals, fertilizers and information technology (IT) products space. The Company is engaged in manufacturing and selling various fertilizers, such as urea and ammonium nitro-phosphate under the NARMADA brand. The Company's segments include Fertilizers, Chemicals and Others. The Others segment includes the activities of the IT division. The Company offers various fertilizers, such as urea, Ammonium Nitrophosphate, Narmada Plus (19:19:19), Neem De-Oiled cake, Muriate of Potash and Single Super Phosphate. The Company offers various chemicals, such as Weak Nitric Acid, Formic Acid, Ammonium Nitrate, Ethyl Acetate, Methyl Formate, Calcium Carbonate, Nitrobenzene and Catsol. The Company provides various IT services and solutions covering System integration, E-procurement, E-Governance projects, Data centers and Cloud storage under the brand name of (n)code solutions.</v>
    <v>2504</v>
    <v>National Stock Exchange of India</v>
    <v>XNSE</v>
    <v>XNSE</v>
    <v>P O Narmadanagar, BHARUCH, GUJARAT, 392015 IN</v>
    <v>482.95</v>
    <v>Chemicals</v>
    <v>Stock</v>
    <v>44585.469953703701</v>
    <v>1702</v>
    <v>439.8</v>
    <v>75277090000</v>
    <v>GUJARAT NARMADA VALLEY FERTILIZERS &amp; CHEMICALS LIMITED</v>
    <v>GUJARAT NARMADA VALLEY FERTILIZERS &amp; CHEMICALS LIMITED</v>
    <v>482.5</v>
    <v>6.97</v>
    <v>484.35</v>
    <v>448</v>
    <v>155418800</v>
    <v>GNFC</v>
    <v>GUJARAT NARMADA VALLEY FERTILIZERS &amp; CHEMICALS LIMITED (XNSE:GNFC)</v>
    <v>2199530</v>
    <v>1976</v>
  </rv>
  <rv s="2">
    <v>1703</v>
  </rv>
  <rv s="0">
    <v>https://www.bing.com/financeapi/forcetrigger?t=ahhwtc&amp;q=XNSE%3aGOACARBON&amp;form=skydnc</v>
    <v>Learn more on Bing</v>
  </rv>
  <rv s="1">
    <v>en-US</v>
    <v>ahhwtc</v>
    <v>268435456</v>
    <v>1</v>
    <v>Powered by Refinitiv</v>
    <v>0</v>
    <v>GOA CARBON LIMITED (XNSE:GOACARBON)</v>
    <v>2</v>
    <v>3</v>
    <v>Finance</v>
    <v>4</v>
    <v>483.85</v>
    <v>234.3</v>
    <v>1.7784</v>
    <v>-21.45</v>
    <v>-5.9082999999999997E-2</v>
    <v>INR</v>
    <v>Goa Carbon Limited is engaged in the manufacture and sale of calcined petroleum coke. The Company is a supplier to aluminum smelters, graphite electrode and titanium dioxide manufacturers, as well as other users in the metallurgical and chemical industries. The Company's calcination plant of approximately 75,000 tons per annum capacity is located in southern Goa, over 40 kilometers away from the Mormugao port. The Company also has approximately two other plants, at Bilaspur in Chattisgarh, which has a capacity of over 40,000 tons per annum of calcined petroleum coke, and at Paradeep in Orissa, which is over eight kilometers away from the Paradip port and has a capacity of approximately 125,000 tons per annum of calcined petroleum coke. The Company's subsidiary is GCL Global Resources SGP Pte Ltd., which is a holding company.</v>
    <v>186</v>
    <v>National Stock Exchange of India</v>
    <v>XNSE</v>
    <v>XNSE</v>
    <v>St. Jose De Areal,, SALCETE, GOA, 403709 IN</v>
    <v>365.7</v>
    <v>Oil &amp; Gas</v>
    <v>Stock</v>
    <v>44585.469953703701</v>
    <v>1705</v>
    <v>338.8</v>
    <v>3322290000</v>
    <v>GOA CARBON LIMITED</v>
    <v>GOA CARBON LIMITED</v>
    <v>364</v>
    <v>28.71</v>
    <v>363.05</v>
    <v>341.6</v>
    <v>9151050</v>
    <v>GOACARBON</v>
    <v>GOA CARBON LIMITED (XNSE:GOACARBON)</v>
    <v>29983</v>
    <v>1967</v>
  </rv>
  <rv s="2">
    <v>1706</v>
  </rv>
  <rv s="0">
    <v>https://www.bing.com/financeapi/forcetrigger?t=ahhww7&amp;q=XNSE%3aGOCLCORP&amp;form=skydnc</v>
    <v>Learn more on Bing</v>
  </rv>
  <rv s="1">
    <v>en-US</v>
    <v>ahhww7</v>
    <v>268435456</v>
    <v>1</v>
    <v>Powered by Refinitiv</v>
    <v>0</v>
    <v>GOCL CORPORATION LIMITED (XNSE:GOCLCORP)</v>
    <v>2</v>
    <v>3</v>
    <v>Finance</v>
    <v>4</v>
    <v>387</v>
    <v>193.52</v>
    <v>1.452</v>
    <v>-21.4</v>
    <v>-6.4062000000000008E-2</v>
    <v>INR</v>
    <v>GOCL Corporation Limited, formerly Gulf Oil Corporation Limited, is engaged in the provision of explosive accessories (detonators) (for mining and industrial use); mining and infrastructure, and realty. The Company's segments include Energetics, Mining and Infrastructure Contracts, Realty, Lubricating Oils and Others. Its Energetics Division is engaged in the manufacture, marketing and technical services in industrial explosives, detonators, explosive bonded metal clads and special devices for defense and space applications. The Company's Mining &amp; Infrastructure Contracts Division undertakes mining services in coal, iron ore, limestone and bauxite mines, and contracts in the infrastructure sector, such as underground metro railways, elevated highways and industrial structures/buildings. Its Property Development division is engaged in the development of properties at Bangalore and Hyderabad into special economic zone (SEZ), industrial parks and commercial conglomerates.</v>
    <v>219</v>
    <v>National Stock Exchange of India</v>
    <v>XNSE</v>
    <v>XNSE</v>
    <v>IDL Road, Kukatpally, Hyderabad - 500072, Telangana, India, HYDERABAD, TELANGANA, 500072 IN</v>
    <v>348.4</v>
    <v>Chemicals</v>
    <v>Stock</v>
    <v>44585.469953703701</v>
    <v>1708</v>
    <v>306</v>
    <v>16559690000</v>
    <v>GOCL CORPORATION LIMITED</v>
    <v>GOCL CORPORATION LIMITED</v>
    <v>335.35</v>
    <v>24.05</v>
    <v>334.05</v>
    <v>312.64999999999998</v>
    <v>49572490</v>
    <v>GOCLCORP</v>
    <v>GOCL CORPORATION LIMITED (XNSE:GOCLCORP)</v>
    <v>57850</v>
    <v>1961</v>
  </rv>
  <rv s="2">
    <v>1709</v>
  </rv>
  <rv s="0">
    <v>https://www.bing.com/financeapi/forcetrigger?t=ahhwz2&amp;q=XNSE%3aGODFRYPHLP&amp;form=skydnc</v>
    <v>Learn more on Bing</v>
  </rv>
  <rv s="1">
    <v>en-US</v>
    <v>ahhwz2</v>
    <v>268435456</v>
    <v>1</v>
    <v>Powered by Refinitiv</v>
    <v>0</v>
    <v>GODFREY PHILLIPS INDIA LIMITED (XNSE:GODFRYPHLP)</v>
    <v>2</v>
    <v>3</v>
    <v>Finance</v>
    <v>4</v>
    <v>1408.75</v>
    <v>841.5</v>
    <v>0.76090000000000002</v>
    <v>-28.15</v>
    <v>-2.5083999999999999E-2</v>
    <v>INR</v>
    <v>Godfrey Phillips India Limited is a holding company. The Company is engaged in the manufacture of cigarettes and chewing products, and in trading of tobacco products, tea and other retail products. The Company's segments are Cigarette and tobacco products; Tea and other retail products, and Others. The Others segment includes investment and real estate business activities of the subsidiaries. It offers cigarettes under brands, including Hawk Eye, Red &amp; White, Marlboro, Cavanders and Four Square. Its Hawk Eye brand consists of approximately 20 variants in various ranges, including Master Blends, Craftsman's Cut and World Estates. It offers tea under brands, including SYMPHONY SELECT, SYMPHONY PREMIUM, SUPER CUP GOLD, SUPER CUP PREMIUM and SUPER CUP. It offers chewing products under brands, including Pan Vilas and Pan Vilas Silver Dewz. It offers confectionery products under Funda Goli brand, which consists of flavors, such as Kachha Aam, Refreshing Green Apple and Mast Guava.</v>
    <v>988</v>
    <v>National Stock Exchange of India</v>
    <v>XNSE</v>
    <v>XNSE</v>
    <v>Four Square House,, 49, Community Centre, Friends Colony, NEW DELHI, DELHI, 110065 IN</v>
    <v>1120</v>
    <v>Food &amp; Tobacco</v>
    <v>Stock</v>
    <v>44585.469953703701</v>
    <v>1711</v>
    <v>1080</v>
    <v>58350180000</v>
    <v>GODFREY PHILLIPS INDIA LIMITED</v>
    <v>GODFREY PHILLIPS INDIA LIMITED</v>
    <v>1112</v>
    <v>13.4</v>
    <v>1122.25</v>
    <v>1094.0999999999999</v>
    <v>51993920</v>
    <v>GODFRYPHLP</v>
    <v>GODFREY PHILLIPS INDIA LIMITED (XNSE:GODFRYPHLP)</v>
    <v>16673</v>
    <v>1936</v>
  </rv>
  <rv s="2">
    <v>1712</v>
  </rv>
  <rv s="0">
    <v>https://www.bing.com/financeapi/forcetrigger?t=ahhx2w&amp;q=XNSE%3aGODREJAGRO&amp;form=skydnc</v>
    <v>Learn more on Bing</v>
  </rv>
  <rv s="1">
    <v>en-US</v>
    <v>ahhx2w</v>
    <v>268435456</v>
    <v>1</v>
    <v>Powered by Refinitiv</v>
    <v>0</v>
    <v>GODREJ AGROVET LIMITED (XNSE:GODREJAGRO)</v>
    <v>2</v>
    <v>3</v>
    <v>Finance</v>
    <v>4</v>
    <v>746.8</v>
    <v>475.2</v>
    <v>0.70489999999999997</v>
    <v>-18.45</v>
    <v>-3.5436000000000002E-2</v>
    <v>INR</v>
    <v>Godrej Agrovet Ltd is an India-based agribusiness company. The Company engages in animal feed, oil palm plantations, agrochemicals, poultry. It focuses to improving the productivity of Indian farmers by products and services that increase crop and livestock yields. The Company offers Dripzyme, a technique of drip irrigation. Dripzyme helps in growth of additional branches, flower and fruit buds. The Company helps in creating a root system giving plants greater access to nutrients and water in the soil thereby enhancing the nutritional value of the yield. The Company operates crop protection, godrej tyson foods, aci godrej agrovet, creamline dairy products and astec lifesciences.</v>
    <v>2637</v>
    <v>National Stock Exchange of India</v>
    <v>XNSE</v>
    <v>XNSE</v>
    <v>Godrej One, 3rd Floor, Pirojshanagar, Eastern Express Highway,Vikhroli (East), MUMBAI, MAHARASHTRA, 400079 IN</v>
    <v>527.45000000000005</v>
    <v>Food &amp; Tobacco</v>
    <v>Stock</v>
    <v>44585.469953703701</v>
    <v>1714</v>
    <v>497.75</v>
    <v>100023400000</v>
    <v>GODREJ AGROVET LIMITED</v>
    <v>GODREJ AGROVET LIMITED</v>
    <v>527.45000000000005</v>
    <v>29.98</v>
    <v>520.65</v>
    <v>502.2</v>
    <v>192112600</v>
    <v>GODREJAGRO</v>
    <v>GODREJ AGROVET LIMITED (XNSE:GODREJAGRO)</v>
    <v>123719</v>
    <v>1991</v>
  </rv>
  <rv s="2">
    <v>1715</v>
  </rv>
  <rv s="0">
    <v>https://www.bing.com/financeapi/forcetrigger?t=ahhx5r&amp;q=XNSE%3aGODREJCP&amp;form=skydnc</v>
    <v>Learn more on Bing</v>
  </rv>
  <rv s="1">
    <v>en-US</v>
    <v>ahhx5r</v>
    <v>268435456</v>
    <v>1</v>
    <v>Powered by Refinitiv</v>
    <v>0</v>
    <v>GODREJ CONSUMER PRODUCTS LIMITED (XNSE:GODREJCP)</v>
    <v>2</v>
    <v>3</v>
    <v>Finance</v>
    <v>4</v>
    <v>1138</v>
    <v>646.15</v>
    <v>0.59450000000000003</v>
    <v>-30.4</v>
    <v>-3.4110999999999995E-2</v>
    <v>INR</v>
    <v>Godrej Consumer Products Limited is an India-based company, which is engaged in the manufacture of personal and household care products. The Company's geographic segments include Within India and Outside India. It offers hair care products. The Company's Personal Care range of brands includes Cinthol, Grade 1 soap, protekt, Soft &amp; Gentle, Cuticura, Mitu and Pamela Grant. Its home care range of brands includes Good knight, HIT, aer, Ezee and Stella. Its hair care range of brands includes Ilicit, Touch of Silver, Roby and Renew. The Company focuses on regions, including India, Asia, Africa and Latin America. The Company offers a range of products in India, which include household insecticides, such as aerosols, liquid vaporizers, coils and mats; hair colors; soaps and air fresheners. Its protekt range of products consist of approximately three hand washes, a hand sanitizer and a personal mosquito repellent spray, including instant foam hand wash and alcohol-free sanitizer.</v>
    <v>2698</v>
    <v>National Stock Exchange of India</v>
    <v>XNSE</v>
    <v>XNSE</v>
    <v>Godrej One, 4th Floor, Pirojshanagar, Eastern Express Highway, Vikhroli(East), MUMBAI, MAHARASHTRA, 400079 IN</v>
    <v>890.7</v>
    <v>Personal &amp; Household Products &amp; Services</v>
    <v>Stock</v>
    <v>44585.469953703701</v>
    <v>1717</v>
    <v>853.95</v>
    <v>911324300000</v>
    <v>GODREJ CONSUMER PRODUCTS LIMITED</v>
    <v>GODREJ CONSUMER PRODUCTS LIMITED</v>
    <v>890</v>
    <v>51.75</v>
    <v>891.2</v>
    <v>860.8</v>
    <v>1022581000</v>
    <v>GODREJCP</v>
    <v>GODREJ CONSUMER PRODUCTS LIMITED (XNSE:GODREJCP)</v>
    <v>1449993</v>
    <v>2000</v>
  </rv>
  <rv s="2">
    <v>1718</v>
  </rv>
  <rv s="0">
    <v>http://en.wikipedia.org/wiki/Godrej_Industries_Ltd</v>
    <v>Wikipedia</v>
  </rv>
  <rv s="6">
    <v>141</v>
    <v>1720</v>
  </rv>
  <rv s="7">
    <v>15</v>
    <v>https://www.bing.com/th?id=AMMS_e525c969987dbf262d221e1870f54033&amp;qlt=95</v>
    <v>1721</v>
    <v>0</v>
    <v>https://www.bing.com/images/search?form=xlimg&amp;q=godrej+industries+ltd</v>
    <v>Image of GODREJ INDUSTRIES LIMITED</v>
  </rv>
  <rv s="0">
    <v>https://www.bing.com/financeapi/forcetrigger?t=ahhx8m&amp;q=XNSE%3aGODREJIND&amp;form=skydnc</v>
    <v>Learn more on Bing</v>
  </rv>
  <rv s="8">
    <v>en-US</v>
    <v>ahhx8m</v>
    <v>268435456</v>
    <v>1</v>
    <v>Powered by Refinitiv</v>
    <v>11</v>
    <v>GODREJ INDUSTRIES LIMITED (XNSE:GODREJIND)</v>
    <v>13</v>
    <v>14</v>
    <v>Finance</v>
    <v>4</v>
    <v>662</v>
    <v>413.05</v>
    <v>0.87260000000000004</v>
    <v>-13.8</v>
    <v>-2.2328000000000001E-2</v>
    <v>INR</v>
    <v>Godrej Industries Limited manufactures fatty acid, fatty alcohol and surfactant. The Company's segments include Chemicals, Animal Feed, Veg Oils, Estate &amp; Property Development, Finance &amp; Investments and Others. The Chemicals segment includes the production and sale of Oleochemicals and Surfactants, such as Refined Glycerin, Alpha Olefin Sulfonates and Sodium Lauryl Ether Sulfate. The Animal Feed segment includes production and sale of compound feeds for cattle and poultry. The Veg Oils segment includes the processing and bulk trading of refined vegetable oils and Oil Palm Plantation. The Estate &amp; Property Development segment includes the development and sale of real estate and leasing, and leave and licensing of properties. The Finance &amp; Investments segment includes investments in associates companies and other investments. The Others segment includes integrated poultry, dairy, tissue culture, seeds business, energy generation through windmills and gourmet foods and fine beverages.</v>
    <v>1070</v>
    <v>National Stock Exchange of India</v>
    <v>XNSE</v>
    <v>XNSE</v>
    <v>Godrej One, Pirojshanagar, Eastern Express Highway, Vikhroli (East),, MUMBAI, MAHARASHTRA, 400079 IN</v>
    <v>621.29999999999995</v>
    <v>1722</v>
    <v>Consumer Goods Conglomerates</v>
    <v>Stock</v>
    <v>44585.469953703701</v>
    <v>1723</v>
    <v>594.29999999999995</v>
    <v>208025900000</v>
    <v>GODREJ INDUSTRIES LIMITED</v>
    <v>GODREJ INDUSTRIES LIMITED</v>
    <v>618.25</v>
    <v>52.27</v>
    <v>618.04999999999995</v>
    <v>604.25</v>
    <v>336584300</v>
    <v>GODREJIND</v>
    <v>GODREJ INDUSTRIES LIMITED (XNSE:GODREJIND)</v>
    <v>217929</v>
    <v>1988</v>
  </rv>
  <rv s="2">
    <v>1724</v>
  </rv>
  <rv s="0">
    <v>https://www.bing.com/financeapi/forcetrigger?t=ahhxbh&amp;q=XNSE%3aGODREJPROP&amp;form=skydnc</v>
    <v>Learn more on Bing</v>
  </rv>
  <rv s="1">
    <v>en-US</v>
    <v>ahhxbh</v>
    <v>268435456</v>
    <v>1</v>
    <v>Powered by Refinitiv</v>
    <v>0</v>
    <v>GODREJ PROPERTIES LIMITED (XNSE:GODREJPROP)</v>
    <v>2</v>
    <v>3</v>
    <v>Finance</v>
    <v>4</v>
    <v>2598</v>
    <v>1200</v>
    <v>1.3821000000000001</v>
    <v>-142.94999999999999</v>
    <v>-7.9466999999999996E-2</v>
    <v>INR</v>
    <v>Godrej Properties Limited is an India-based real estate company. The Company is engaged primarily in the business of real estate construction, development and other related activities. The Company focuses on developing residential and commercial projects. It operates in approximately 12 domestic locations. The Company operates in India across cities such as Mumbai, Pune, Kolkata, Nagpur, Chennai, National Capital Region (NCR), Bangalore, Ahmedabad, Mangalore and Chandigarh.</v>
    <v>1933</v>
    <v>National Stock Exchange of India</v>
    <v>XNSE</v>
    <v>XNSE</v>
    <v>Godrej Bhavan, 4th Floor,, 4A, Home Street, Fort,, MUMBAI, MAHARASHTRA, 400001 IN</v>
    <v>1800</v>
    <v>Real Estate Operations</v>
    <v>Stock</v>
    <v>44585.469953703701</v>
    <v>1726</v>
    <v>1627</v>
    <v>500058000000</v>
    <v>GODREJ PROPERTIES LIMITED</v>
    <v>GODREJ PROPERTIES LIMITED</v>
    <v>1798.85</v>
    <v>0</v>
    <v>1798.85</v>
    <v>1655.9</v>
    <v>277987600</v>
    <v>GODREJPROP</v>
    <v>GODREJ PROPERTIES LIMITED (XNSE:GODREJPROP)</v>
    <v>1351199</v>
    <v>1985</v>
  </rv>
  <rv s="2">
    <v>1727</v>
  </rv>
  <rv s="0">
    <v>https://www.bing.com/financeapi/forcetrigger?t=ahhxh7&amp;q=XNSE%3aGOKEX&amp;form=skydnc</v>
    <v>Learn more on Bing</v>
  </rv>
  <rv s="1">
    <v>en-US</v>
    <v>ahhxh7</v>
    <v>268435456</v>
    <v>1</v>
    <v>Powered by Refinitiv</v>
    <v>0</v>
    <v>GOKALDAS EXPORTS LIMITED (XNSE:GOKEX)</v>
    <v>2</v>
    <v>3</v>
    <v>Finance</v>
    <v>4</v>
    <v>410</v>
    <v>75.150000000000006</v>
    <v>1.3015000000000001</v>
    <v>-40.75</v>
    <v>-9.9766999999999995E-2</v>
    <v>INR</v>
    <v>Gokaldas Exports Limited is a holding company. The Company is engaged in the manufacturing of apparel and clothing. The Company mainly operates in two geographical segments: In India and Outside India. The Company is engaged in the business of design, manufacture and sale of a range of garments for men, women and children, and caters to the needs of various international fashion brands and retailers. It is a manufacturer and exporter of readymade garments. It offers products in various categories, including OUTERWEAR, MENS BOTTOMS, MENS TOPS, WOMENS WEAR, KIDS WEAR, SPORTS WEAR, DENIM and FORMAL WEAR. It serves customers in the United States, Europe, Latin America, the Middle East and India. The Company has approximately 30 manufacturing units. It has over 20 equipped manufacturing facilities with a capacity to produce and export approximately 2.5 million garments a month. The Company operates an Export-Oriented Unit, a Domestic Tariff Area Unit and a Special Economic Zone Unit.</v>
    <v>23467</v>
    <v>National Stock Exchange of India</v>
    <v>XNSE</v>
    <v>XNSE</v>
    <v>#16/2, Residency Road,, BANGALORE, KARNATAKA, 560025 IN</v>
    <v>410</v>
    <v>Textiles &amp; Apparel</v>
    <v>Stock</v>
    <v>44585.469953703701</v>
    <v>1729</v>
    <v>367.65</v>
    <v>24085210000</v>
    <v>GOKALDAS EXPORTS LIMITED</v>
    <v>GOKALDAS EXPORTS LIMITED</v>
    <v>410</v>
    <v>36.549999999999997</v>
    <v>408.45</v>
    <v>367.7</v>
    <v>58967330</v>
    <v>GOKEX</v>
    <v>GOKALDAS EXPORTS LIMITED (XNSE:GOKEX)</v>
    <v>1276474</v>
    <v>2004</v>
  </rv>
  <rv s="2">
    <v>1730</v>
  </rv>
  <rv s="0">
    <v>https://www.bing.com/financeapi/forcetrigger?t=ahhxk2&amp;q=XNSE%3aGOKUL&amp;form=skydnc</v>
    <v>Learn more on Bing</v>
  </rv>
  <rv s="1">
    <v>en-US</v>
    <v>ahhxk2</v>
    <v>268435456</v>
    <v>1</v>
    <v>Powered by Refinitiv</v>
    <v>0</v>
    <v>GOKUL REFOILS AND SOLVENT LIMITED (XNSE:GOKUL)</v>
    <v>2</v>
    <v>3</v>
    <v>Finance</v>
    <v>4</v>
    <v>47.8</v>
    <v>16.350000000000001</v>
    <v>1.3773</v>
    <v>-3.35</v>
    <v>-8.2410999999999998E-2</v>
    <v>INR</v>
    <v>Gokul Refoils and Solvent Limited is engaged primarily in the business of processing and refining of crude oil for edible use. The Company is engaged in manufacturing edible oils/non edible oils and by product, vanaspati, de oiled cake/oil cake. It is also engaged in trading in agro products and generation of power for captive use. The Company operates through Agro based commodities segment. It offers a range of agro-based commodities, including soyabean, Palmolive, cotton seed oil, sun flower oil, palm oil, soya bean oil, ground nut oil, vanaspati ghee, mustard seed oil, castor oil, oil seeds and other agro-commodities, which have similar production process. It offers edible oil under Gokul brand. The Company supplies products to the United States, South Korea, European Union, China, Singapore, Indonesia, Malaysia and Vietnam. The Company owns approximately four production plants in the states of Gujarat and West Bengal in India.</v>
    <v>478</v>
    <v>National Stock Exchange of India</v>
    <v>XNSE</v>
    <v>XNSE</v>
    <v>Gokul House, 43, Shreemali CHSL,, Opp. Shikhar Building, Navrangpura,, AHMEDABAD, GUJARAT, 380009 IN</v>
    <v>40.5</v>
    <v>Food &amp; Tobacco</v>
    <v>Stock</v>
    <v>44585.469953703701</v>
    <v>1732</v>
    <v>36.6</v>
    <v>4024147000</v>
    <v>GOKUL REFOILS AND SOLVENT LIMITED</v>
    <v>GOKUL REFOILS AND SOLVENT LIMITED</v>
    <v>40.5</v>
    <v>16.45</v>
    <v>40.65</v>
    <v>37.299999999999997</v>
    <v>98995000</v>
    <v>GOKUL</v>
    <v>GOKUL REFOILS AND SOLVENT LIMITED (XNSE:GOKUL)</v>
    <v>343879</v>
    <v>1992</v>
  </rv>
  <rv s="2">
    <v>1733</v>
  </rv>
  <rv s="0">
    <v>https://www.bing.com/financeapi/forcetrigger?t=ahhxmw&amp;q=XNSE%3aGOKULAGRO&amp;form=skydnc</v>
    <v>Learn more on Bing</v>
  </rv>
  <rv s="1">
    <v>en-US</v>
    <v>ahhxmw</v>
    <v>268435456</v>
    <v>1</v>
    <v>Powered by Refinitiv</v>
    <v>0</v>
    <v>GOKUL AGRO RESOURCES LIMITED (XNSE:GOKULAGRO)</v>
    <v>2</v>
    <v>3</v>
    <v>Finance</v>
    <v>4</v>
    <v>84</v>
    <v>18.899999999999999</v>
    <v>1.4443999999999999</v>
    <v>-3.8</v>
    <v>-4.9446999999999998E-2</v>
    <v>INR</v>
    <v>Gokul Agro Resources Limited is engaged in the manufacture of edible/non-edible oils and fats. The Company offers agro based commodities under various product groups, including Soybean, Palmolive, cotton seed oil, sun flower oil, castor oil, oil cakes, de-oiled cakes, Vanaspati, oil seeds and other agro-commodities. Its product groups also include Oleochemical Products, Feed and Other Meals, and Cereals, Spices and Oil seeds. Its Edible oil products are offered under various brands, such as Vitalife, Mehak, Zaika, Pride, Richfield, Puffpride and Biscopride. Its Oleochemical Products include soya acid oil and palm fatty acid distillate. Its Cereals, Spices and Oil seeds products include sesame seeds hulled, sesame seeds natural, sesame seeds black, cumin seeds, ajwain seed, wheat, rice, barley, maize, chick pea and fenugreek seeds. It has a refinery located in the district of Anjar, Kutch, which includes in-house plants for manufacturing tins, jars, bottles and corrugated boxes.</v>
    <v>549</v>
    <v>National Stock Exchange of India</v>
    <v>XNSE</v>
    <v>XNSE</v>
    <v>801 to 805, Dwarkesh Business Hub Survey No. 126/1,, Opp Visamo Society, B/H Atishay, AHMEDABAD, GUJARAT, 380005 IN</v>
    <v>76.7</v>
    <v>Food &amp; Tobacco</v>
    <v>Stock</v>
    <v>44585.469953703701</v>
    <v>1735</v>
    <v>73.05</v>
    <v>10995110000</v>
    <v>GOKUL AGRO RESOURCES LIMITED</v>
    <v>GOKUL AGRO RESOURCES LIMITED</v>
    <v>76.400000000000006</v>
    <v>15.14</v>
    <v>76.849999999999994</v>
    <v>73.05</v>
    <v>143072400</v>
    <v>GOKULAGRO</v>
    <v>GOKUL AGRO RESOURCES LIMITED (XNSE:GOKULAGRO)</v>
    <v>55541</v>
    <v>2014</v>
  </rv>
  <rv s="2">
    <v>1736</v>
  </rv>
  <rv s="0">
    <v>https://www.bing.com/financeapi/forcetrigger?t=ahhxsm&amp;q=XNSE%3aGOLDENTOBC&amp;form=skydnc</v>
    <v>Learn more on Bing</v>
  </rv>
  <rv s="1">
    <v>en-US</v>
    <v>ahhxsm</v>
    <v>268435456</v>
    <v>1</v>
    <v>Powered by Refinitiv</v>
    <v>0</v>
    <v>GOLDEN TOBACCO LIMITED (XNSE:GOLDENTOBC)</v>
    <v>2</v>
    <v>3</v>
    <v>Finance</v>
    <v>4</v>
    <v>190.8</v>
    <v>35.5</v>
    <v>1.6341000000000001</v>
    <v>-5.7</v>
    <v>-4.9672999999999995E-2</v>
    <v>INR</v>
    <v>Golden Tobacco Limited is engaged in the manufacturing of cigarettes and cigars. The Company's segments are Tobacco Products, Realty and Others. In the domestic market, the Company's offerings include brands, such as Panama, Chancellor, Golden's and Steel. Its cigarettes include Panama Mini Kings Special, Panama Filter, Panama Deluxe Filter, Panama Premium, Chancellor Select Filter, Gold Flake Filter (Yellow), Gold Flake Filter (Gold), Panama Menthol, Style Mini King, Panama Virginia, Panama Virginia Regular, Taj Chhap Deluxe, Chancellor Blue, Goldens Gold, Chancellor Exclusive Filter and Chancellor Special Filter. Its slim/super slim cigarettes include June Slim, June Super Slim and Lips. Its cigars include Just Black, Lips (In Barrel n Caps) and June Slim Cigars. It offers Just Black cigarillos. It exports cigarettes and cigars brands, such as Esquire and Flair. It exports its products to countries, such as the United States, Europe, Russia, Singapore, Cambodia and Japan.</v>
    <v>401</v>
    <v>National Stock Exchange of India</v>
    <v>XNSE</v>
    <v>XNSE</v>
    <v>Tobacco House, S.V. Road, Vile Parle West, MUMBAI, MAHARASHTRA, 400056 IN</v>
    <v>115</v>
    <v>Food &amp; Tobacco</v>
    <v>Stock</v>
    <v>44585.469953703701</v>
    <v>1738</v>
    <v>109.05</v>
    <v>2020610000</v>
    <v>GOLDEN TOBACCO LIMITED</v>
    <v>GOLDEN TOBACCO LIMITED</v>
    <v>110.3</v>
    <v>25.58</v>
    <v>114.75</v>
    <v>109.05</v>
    <v>17608800</v>
    <v>GOLDENTOBC</v>
    <v>GOLDEN TOBACCO LIMITED (XNSE:GOLDENTOBC)</v>
    <v>9749</v>
    <v>1955</v>
  </rv>
  <rv s="2">
    <v>1739</v>
  </rv>
  <rv s="0">
    <v>https://www.bing.com/financeapi/forcetrigger?t=ahhxvh&amp;q=XNSE%3aGOLDIAM&amp;form=skydnc</v>
    <v>Learn more on Bing</v>
  </rv>
  <rv s="1">
    <v>en-US</v>
    <v>ahhxvh</v>
    <v>268435456</v>
    <v>1</v>
    <v>Powered by Refinitiv</v>
    <v>0</v>
    <v>GOLDIAM INTERNATIONAL LIMITED (XNSE:GOLDIAM)</v>
    <v>2</v>
    <v>3</v>
    <v>Finance</v>
    <v>4</v>
    <v>1149</v>
    <v>196.55</v>
    <v>1.7089000000000001</v>
    <v>-82.5</v>
    <v>-8.306100000000001E-2</v>
    <v>INR</v>
    <v>Goldiam International Limited is an India-based holding company, which operates as a manufacturer of diamond studded gold, platinum and silver jewelry. The principal business activities of the Company is manufacturing and exporting of studded gold and silver jewelry. The Company operates in two segments: jewellery manufacturing and investment activity. The Company's products include engagement rings, wedding bands, anniversary rings, bridal sets, fashion jewelry earrings and pendants, and fashion jewelry and necklace and earrings. The Company's subsidiaries include Goldiam Jewellery Limited, Goldiam USA, Inc. and Diagold Designs Limited.</v>
    <v>34</v>
    <v>National Stock Exchange of India</v>
    <v>XNSE</v>
    <v>XNSE</v>
    <v>Gems &amp; Jewellery Complex, Seepz, Andheri (east), MUMBAI, MAHARASHTRA, 400096 IN</v>
    <v>1000.2</v>
    <v>Textiles &amp; Apparel</v>
    <v>Stock</v>
    <v>44585.469953703701</v>
    <v>1741</v>
    <v>891.2</v>
    <v>21647810000</v>
    <v>GOLDIAM INTERNATIONAL LIMITED</v>
    <v>GOLDIAM INTERNATIONAL LIMITED</v>
    <v>995.15</v>
    <v>22.82</v>
    <v>993.25</v>
    <v>910.75</v>
    <v>21794920</v>
    <v>GOLDIAM</v>
    <v>GOLDIAM INTERNATIONAL LIMITED (XNSE:GOLDIAM)</v>
    <v>148035</v>
    <v>1986</v>
  </rv>
  <rv s="2">
    <v>1742</v>
  </rv>
  <rv s="0">
    <v>https://www.bing.com/financeapi/forcetrigger?t=ahhyar&amp;q=XNSE%3aGOODLUCK&amp;form=skydnc</v>
    <v>Learn more on Bing</v>
  </rv>
  <rv s="1">
    <v>en-US</v>
    <v>ahhyar</v>
    <v>268435456</v>
    <v>1</v>
    <v>Powered by Refinitiv</v>
    <v>0</v>
    <v>GOODLUCK INDIA LIMITED (XNSE:GOODLUCK)</v>
    <v>2</v>
    <v>3</v>
    <v>Finance</v>
    <v>4</v>
    <v>400</v>
    <v>61.45</v>
    <v>1.5615000000000001</v>
    <v>-15.1</v>
    <v>-4.2903999999999998E-2</v>
    <v>INR</v>
    <v>Goodluck India Limited, formerly Good Luck Steel Tubes Limited, is an engineering product manufacturing company. The Company is engaged in manufacturing and exporting a range of heavy engineered structure, transmission and distribution tower, cold drawn welded (CDW) Tubes, Precision Tubes, Pipes, Sheets and forged engineering products. The Company operates through three segments: Pipe/Sheets/Structure/Auto Tubes, Engineering goods and Steel Product. The Pipe/Auto Tubes/Sheet/Structure segment includes heavy engineered structure, transmission and distribution tower, CDW tubes, precision tubes, pipes, sheet, and their scrap and by-products. The Engineering Goods segment includes stainless/mild/alloy steel forgings, bright bars, flanges and their scrap. The Steel Product segment includes mild steel ingot and runner riser. It also specializes in providing telecommunication structures, electric resistance welding (ERW) steel tubes, ERW steel pipes and galvanized black steel tubes.</v>
    <v>2102</v>
    <v>National Stock Exchange of India</v>
    <v>XNSE</v>
    <v>XNSE</v>
    <v>Good Luck House,, II-F, 166-167, Nehru Nagar,, Ambedkar Road,, GHAZIABAD, UTTAR PRADESH, 201001 IN</v>
    <v>354</v>
    <v>Metals &amp; Mining</v>
    <v>Stock</v>
    <v>44585.469953703701</v>
    <v>1744</v>
    <v>334.4</v>
    <v>9152899000</v>
    <v>GOODLUCK INDIA LIMITED</v>
    <v>GOODLUCK INDIA LIMITED</v>
    <v>354</v>
    <v>14.93</v>
    <v>351.95</v>
    <v>336.85</v>
    <v>26006250</v>
    <v>GOODLUCK</v>
    <v>GOODLUCK INDIA LIMITED (XNSE:GOODLUCK)</v>
    <v>68301</v>
    <v>1986</v>
  </rv>
  <rv s="2">
    <v>1745</v>
  </rv>
  <rv s="0">
    <v>https://www.bing.com/financeapi/forcetrigger?t=bwd9lh&amp;q=XNSE%3aGOODYEAR&amp;form=skydnc</v>
    <v>Learn more on Bing</v>
  </rv>
  <rv s="5">
    <v>en-US</v>
    <v>bwd9lh</v>
    <v>268435456</v>
    <v>1</v>
    <v>Powered by Refinitiv</v>
    <v>9</v>
    <v>GOODYEAR INDIA LIMITED (XNSE:GOODYEAR)</v>
    <v>2</v>
    <v>10</v>
    <v>Finance</v>
    <v>4</v>
    <v>1249.5999999999999</v>
    <v>775.65</v>
    <v>-23.9</v>
    <v>-2.469E-2</v>
    <v>INR</v>
    <v>Goodyear India Limited is engaged in the manufacturing and trading of tires, tubes and flaps. The Company supplies tires to a range of original equipment manufacturers (OEMs). The Company manufactures automotive bias tires, such as farm tires and commercial truck tires at its Ballabgarh plant. The Company also trades in Goodyear branded tires, including radial passenger tires (consumer) and off the road (OTR) bias tires, manufactured by Goodyear South Asia Tires Private Limited (GSATPL), Aurangabad. The other products, which the Company markets and sells, include radial OTR imported tires. The Company offers products under the brands, such as Assurance TripleMax, Assurance Duraplus and Wrangler AT/SA. The Company also offers tubeless radial tires. It offers Goodyear tires to the tractor companies. The Company also offers Goodyear Eagle EfficientGrip, Goodyear Eagle F1 Directional 5 and Goodyear Excellence, among others.</v>
    <v>927</v>
    <v>National Stock Exchange of India</v>
    <v>XNSE</v>
    <v>XNSE</v>
    <v>1st Floor, ABW Elegance Tower, Plot No. 8, Commercial Centre, Jasola, NEW DELHI, DELHI, 110025 IN</v>
    <v>980</v>
    <v>Automobiles &amp; Auto Parts</v>
    <v>Stock</v>
    <v>44585.469953703701</v>
    <v>1747</v>
    <v>941.35</v>
    <v>22328380000</v>
    <v>GOODYEAR INDIA LIMITED</v>
    <v>GOODYEAR INDIA LIMITED</v>
    <v>969.95</v>
    <v>14.11</v>
    <v>968</v>
    <v>944.1</v>
    <v>23066510</v>
    <v>GOODYEAR</v>
    <v>GOODYEAR INDIA LIMITED (XNSE:GOODYEAR)</v>
    <v>11439</v>
    <v>1961</v>
  </rv>
  <rv s="2">
    <v>1748</v>
  </rv>
  <rv s="0">
    <v>https://www.bing.com/financeapi/forcetrigger?t=ahhydm&amp;q=XNSE%3aGPIL&amp;form=skydnc</v>
    <v>Learn more on Bing</v>
  </rv>
  <rv s="1">
    <v>en-US</v>
    <v>ahhydm</v>
    <v>268435456</v>
    <v>1</v>
    <v>Powered by Refinitiv</v>
    <v>0</v>
    <v>GODAWARI POWER AND ISPAT LIMITED (XNSE:GPIL)</v>
    <v>2</v>
    <v>3</v>
    <v>Finance</v>
    <v>4</v>
    <v>462</v>
    <v>108.75</v>
    <v>1.7862</v>
    <v>-7.7</v>
    <v>-2.7954E-2</v>
    <v>INR</v>
    <v>Godawari Power and Ispat Limited is a holding company. The Company is engaged in the business of manufacturing the trading of iron ore pellets, sponge iron, steel billets, hard bright (H.B.) wires and generation of power. The Company's segments include Steel and Electricity. The Company is also end-to-end manufacturer of mild steel wires, Ferro alloys, captive power, wires rods, steel wires, Oxygen gas and fly ash brick. The Company's geographic segments include Domestic Market and Export Market. The Company also offers Ferro alloys, which includes silico manganese. The Company, through its subsidiaries, operates a ferro alloys manufacturing plant with capacity of approximately 52,200 metric ton (MT) and captive thermal power generation of 20-megawatt (MW); approximately eight megawatt bio mass power plant; over 50MW Solar Thermal Power plant in Rajasthan, and approximately 0.6 million ton pellet plant in Orissa. The Company's plant is located in Raipur District, Chhattisgarh, India.</v>
    <v>2656</v>
    <v>National Stock Exchange of India</v>
    <v>XNSE</v>
    <v>XNSE</v>
    <v>1st floor, Hira Arcade,, Near New Bus Stand, Pandri,, RAIPUR, MADHYA PRADESH, 492001 IN</v>
    <v>279.7</v>
    <v>Metals &amp; Mining</v>
    <v>Stock</v>
    <v>44585.469953703701</v>
    <v>1750</v>
    <v>257.89999999999998</v>
    <v>38823300000</v>
    <v>GODAWARI POWER AND ISPAT LIMITED</v>
    <v>GODAWARI POWER AND ISPAT LIMITED</v>
    <v>270.5</v>
    <v>3.18</v>
    <v>275.45</v>
    <v>267.75</v>
    <v>140945000</v>
    <v>GPIL</v>
    <v>GODAWARI POWER AND ISPAT LIMITED (XNSE:GPIL)</v>
    <v>392056</v>
    <v>1999</v>
  </rv>
  <rv s="2">
    <v>1751</v>
  </rv>
  <rv s="0">
    <v>https://www.bing.com/financeapi/forcetrigger?t=ahhygh&amp;q=XNSE%3aGPPL&amp;form=skydnc</v>
    <v>Learn more on Bing</v>
  </rv>
  <rv s="1">
    <v>en-US</v>
    <v>ahhygh</v>
    <v>268435456</v>
    <v>1</v>
    <v>Powered by Refinitiv</v>
    <v>0</v>
    <v>GUJARAT PIPAVAV PORT LIMITED (XNSE:GPPL)</v>
    <v>2</v>
    <v>3</v>
    <v>Finance</v>
    <v>4</v>
    <v>124.3</v>
    <v>86</v>
    <v>0.82030000000000003</v>
    <v>-1.4</v>
    <v>-1.4902E-2</v>
    <v>INR</v>
    <v>Gujarat Pipavav Port Limited is an India-based company engaged in the business of port development and operations at Pipavav Port. The Company's Port Pipavav is located approximately 150 nautical miles from Nhava Sheva in Mumbai. The Company offers cargo handling facilities for container, bulk, break bulk and liquid cargo. It handles a range of bulk and break bulk cargo, such as coal, cement, clinker, fertilizers, steel, iron ore, agri-products, salt and soda ash. In addition, Port Pipavav handles all maritime services in-house, without any third-party operators. The Company offers maritime services, such as maritime personnel, including harbor master, pilots, control room operators, mooring crew and motor launch crew; towage, including one launch and tugboats, and port control facilities, including radar, very high frequency (VHF), Navigational Telex (NAVTEX), automatic weather station and automatic information system (AIS).</v>
    <v>476</v>
    <v>National Stock Exchange of India</v>
    <v>XNSE</v>
    <v>XNSE</v>
    <v>301, Trade Centre, Bandra Kurla Complex,, Bandra (East),, MUMBAI, MAHARASHTRA, 400051 IN</v>
    <v>94.5</v>
    <v>Transport Infrastructure</v>
    <v>Stock</v>
    <v>44585.469953703701</v>
    <v>1753</v>
    <v>90.5</v>
    <v>45419180000</v>
    <v>GUJARAT PIPAVAV PORT LIMITED</v>
    <v>GUJARAT PIPAVAV PORT LIMITED</v>
    <v>93.5</v>
    <v>22.46</v>
    <v>93.95</v>
    <v>92.55</v>
    <v>483439900</v>
    <v>GPPL</v>
    <v>GUJARAT PIPAVAV PORT LIMITED (XNSE:GPPL)</v>
    <v>662479</v>
    <v>1992</v>
  </rv>
  <rv s="2">
    <v>1754</v>
  </rv>
  <rv s="0">
    <v>https://www.bing.com/financeapi/forcetrigger?t=ahhyjc&amp;q=XNSE%3aGPTINFRA&amp;form=skydnc</v>
    <v>Learn more on Bing</v>
  </rv>
  <rv s="1">
    <v>en-US</v>
    <v>ahhyjc</v>
    <v>268435456</v>
    <v>1</v>
    <v>Powered by Refinitiv</v>
    <v>0</v>
    <v>GPT INFRAPROJECTS LIMITED (XNSE:GPTINFRA)</v>
    <v>2</v>
    <v>3</v>
    <v>Finance</v>
    <v>4</v>
    <v>107.85</v>
    <v>34.25</v>
    <v>2.1324000000000001</v>
    <v>-1.6</v>
    <v>-2.0330000000000001E-2</v>
    <v>INR</v>
    <v>GPT Infraprojects Limited is an infrastructure company. The Company is engaged in the manufacturing of concrete sleepers and allied. It is also engaged in the fabrication of steel bridges. The Company's segments include Concrete Sleepers and Allied, which consists of manufacturing of concrete sleepers, supply of plant and machinery and components for manufacturing of concrete sleepers, and Infrastructure, which consists of execution of construction contracts and other infrastructure activities. It manufactures a range of monoblock and pre-stressed concrete (PSC) sleepers for varied track applications, such as Line sleepers, Bridge deck sleepers, and level crossing and switch expansion joint. It can offer a range of solutions for road and railway infrastructure, including planning, design, construction and maintenance. The Company primarily operates in India. It has its manufacturing unit at Panagarh (India), Tsumeb (Namibia) and Ladysmith (South Africa).</v>
    <v>894</v>
    <v>National Stock Exchange of India</v>
    <v>XNSE</v>
    <v>XNSE</v>
    <v>GPT Centre, JC - 25, Sector - III, Salt Lake, KOLKATA, WEST BENGAL, 700098 IN</v>
    <v>78.75</v>
    <v>Construction &amp; Engineering</v>
    <v>Stock</v>
    <v>44585.469953703701</v>
    <v>1756</v>
    <v>75</v>
    <v>2289068000</v>
    <v>GPT INFRAPROJECTS LIMITED</v>
    <v>GPT INFRAPROJECTS LIMITED</v>
    <v>78</v>
    <v>11</v>
    <v>78.7</v>
    <v>77.099999999999994</v>
    <v>29086000</v>
    <v>GPTINFRA</v>
    <v>GPT INFRAPROJECTS LIMITED (XNSE:GPTINFRA)</v>
    <v>39041</v>
    <v>1980</v>
  </rv>
  <rv s="2">
    <v>1757</v>
  </rv>
  <rv s="0">
    <v>https://www.bing.com/financeapi/forcetrigger?t=ahhym7&amp;q=XNSE%3aGRANULES&amp;form=skydnc</v>
    <v>Learn more on Bing</v>
  </rv>
  <rv s="1">
    <v>en-US</v>
    <v>ahhym7</v>
    <v>268435456</v>
    <v>1</v>
    <v>Powered by Refinitiv</v>
    <v>0</v>
    <v>GRANULES INDIA LIMITED (XNSE:GRANULES)</v>
    <v>2</v>
    <v>3</v>
    <v>Finance</v>
    <v>4</v>
    <v>404.8</v>
    <v>280.5</v>
    <v>0.71060000000000001</v>
    <v>-13.95</v>
    <v>-4.3772000000000005E-2</v>
    <v>INR</v>
    <v>Granules India Limited is a pharmaceutical company with presence across the pharmaceutical manufacturing value chain, including active pharmaceutical ingredients (APIs), pharmaceutical formulation intermediaries (PFIs) and finished dosages (FDs). The Company's business operations include three areas: core business, emerging business, and contract research and manufacturing services (CRAMS). Its products in Core business include Paracetamol, Ibuprofen, Guaifenesin and Metformin. The Company operates a healthcare division, Granules Consumer Healthcare (GCH). The Company, through an acquisition, has access to over 10 APIs, as well as intermediates in therapeutic categories, such as anti-histaminic, antihypertensive and anti-convulsants. The Company's PFI products include Compresso PAP 97 S, Compresso PAP 90 CPC and Paracetamol Caffeine Combo 77.4. The Company's FDs include Paracetamol/Acetaminophen, and Acetaminophen and Methocarbamol.</v>
    <v>3369</v>
    <v>National Stock Exchange of India</v>
    <v>XNSE</v>
    <v>XNSE</v>
    <v>Second Floor, Block III, My Home Hub, Madhapur, HYDERABAD, TELANGANA, 500081 IN</v>
    <v>318.25</v>
    <v>Pharmaceuticals</v>
    <v>Stock</v>
    <v>44585.469953703701</v>
    <v>1759</v>
    <v>301.95</v>
    <v>79039440000</v>
    <v>GRANULES INDIA LIMITED</v>
    <v>GRANULES INDIA LIMITED</v>
    <v>318</v>
    <v>16.72</v>
    <v>318.7</v>
    <v>304.75</v>
    <v>248005800</v>
    <v>GRANULES</v>
    <v>GRANULES INDIA LIMITED (XNSE:GRANULES)</v>
    <v>2322812</v>
    <v>1991</v>
  </rv>
  <rv s="2">
    <v>1760</v>
  </rv>
  <rv s="0">
    <v>https://www.bing.com/financeapi/forcetrigger?t=ahhyp2&amp;q=XNSE%3aGRAPHITE&amp;form=skydnc</v>
    <v>Learn more on Bing</v>
  </rv>
  <rv s="1">
    <v>en-US</v>
    <v>ahhyp2</v>
    <v>268435456</v>
    <v>1</v>
    <v>Powered by Refinitiv</v>
    <v>0</v>
    <v>GRAPHITE INDIA LIMITED (XNSE:GRAPHITE)</v>
    <v>2</v>
    <v>3</v>
    <v>Finance</v>
    <v>4</v>
    <v>815.9</v>
    <v>298.8</v>
    <v>1.8684000000000001</v>
    <v>-29.75</v>
    <v>-5.7716999999999997E-2</v>
    <v>INR</v>
    <v>Graphite India Limited is engaged in the manufacturing graphite electrodes, graphite equipments, steel, glass reinforced plastic (GRP) pipes and tanks and generation of hydel power. The Company operates through three segments: Graphite and Carbon, Steel and Others. The Graphite and Carbon Segment is engaged in the production of graphite electrodes, other miscellaneous carbon and graphite products, including captive power generating units and impervious graphite equipment division. The Steel Segment is engaged in production of high speed steel and alloy steel. The Others Segment is engaged in manufacturing of glass reinforced pipes and power generating unit for outside sale. Its coke division is engaged in the manufacturing of carbon paste and electrically calcined anthracite paste. The impervious graphite equipment (IGE) Division is engaged in design, manufacture and supply of impervious graphite heat and mass transfer equipment, and turnkey systems.</v>
    <v>1748</v>
    <v>National Stock Exchange of India</v>
    <v>XNSE</v>
    <v>XNSE</v>
    <v>31 Chowringhee Road, KOLKATA, WEST BENGAL, 700016 IN</v>
    <v>516.1</v>
    <v>Machinery, Equipment &amp; Components</v>
    <v>Stock</v>
    <v>44585.469953703701</v>
    <v>1762</v>
    <v>480.5</v>
    <v>100706400000</v>
    <v>GRAPHITE INDIA LIMITED</v>
    <v>GRAPHITE INDIA LIMITED</v>
    <v>515</v>
    <v>27.59</v>
    <v>515.45000000000005</v>
    <v>485.7</v>
    <v>195375600</v>
    <v>GRAPHITE</v>
    <v>GRAPHITE INDIA LIMITED (XNSE:GRAPHITE)</v>
    <v>1053620</v>
    <v>1974</v>
  </rv>
  <rv s="2">
    <v>1763</v>
  </rv>
  <rv s="0">
    <v>https://www.bing.com/financeapi/forcetrigger?t=ahhyrw&amp;q=XNSE%3aGRASIM&amp;form=skydnc</v>
    <v>Learn more on Bing</v>
  </rv>
  <rv s="1">
    <v>en-US</v>
    <v>ahhyrw</v>
    <v>268435456</v>
    <v>1</v>
    <v>Powered by Refinitiv</v>
    <v>0</v>
    <v>GRASIM INDUSTRIES LTD (XNSE:GRASIM)</v>
    <v>2</v>
    <v>3</v>
    <v>Finance</v>
    <v>4</v>
    <v>1929.8</v>
    <v>988.21</v>
    <v>0.89229999999999998</v>
    <v>-101.4</v>
    <v>-5.6582E-2</v>
    <v>INR</v>
    <v>Grasim Industries Limited is an India-based company. The company is producer of viscose staple fiber, chlor-alkali, linen, insulators, textiles, chemicals, viscose filament yarn (VFY), and fertilizers.</v>
    <v>23561</v>
    <v>National Stock Exchange of India</v>
    <v>XNSE</v>
    <v>XNSE</v>
    <v>A-2, Aditya Birla Centre, S.K. Ahire Marg,, MUMBAI, MAHARASHTRA, 400030 IN</v>
    <v>1791.8</v>
    <v>Construction Materials</v>
    <v>Stock</v>
    <v>44585.469953703701</v>
    <v>1765</v>
    <v>1684</v>
    <v>1176745000000</v>
    <v>GRASIM INDUSTRIES LTD</v>
    <v>GRASIM INDUSTRIES LTD</v>
    <v>1791.8</v>
    <v>18.71</v>
    <v>1792.1</v>
    <v>1690.7</v>
    <v>656629000</v>
    <v>GRASIM</v>
    <v>GRASIM INDUSTRIES LTD (XNSE:GRASIM)</v>
    <v>1018776</v>
    <v>1947</v>
  </rv>
  <rv s="2">
    <v>1766</v>
  </rv>
  <rv s="0">
    <v>https://www.bing.com/financeapi/forcetrigger?t=ahhyur&amp;q=XNSE%3aGRAVITA&amp;form=skydnc</v>
    <v>Learn more on Bing</v>
  </rv>
  <rv s="1">
    <v>en-US</v>
    <v>ahhyur</v>
    <v>268435456</v>
    <v>1</v>
    <v>Powered by Refinitiv</v>
    <v>0</v>
    <v>GRAVITA INDIA LIMITED (XNSE:GRAVITA)</v>
    <v>2</v>
    <v>3</v>
    <v>Finance</v>
    <v>4</v>
    <v>347.8</v>
    <v>73</v>
    <v>1.7553000000000001</v>
    <v>-23.6</v>
    <v>-7.3303000000000007E-2</v>
    <v>INR</v>
    <v>Gravita India Limited is engaged in manufacturing of lead. The Company's segments include manufacturing, turnkey projects and trading. The Company's manufacturing segment manufactures lead (through lead smelting), lead refining and other products. Its turnkey projects segment facilitates and fabricates lead recycling, smelting and refining plants. The Company's trading segment is engaged in trading lead alloys and lead value added products. The Company also trades aluminum scrap and alloys, polyethylene terephthalate (PET) scrap, recycled plastics and lubricants. The Company's products include pure lead, remelted lead, litharge, litharge granual, lead powder, lead sheet, lead wire, red lead, lead bricks, lead balls, lead plates and lead sub oxide (grey oxide). The Company has lead processing unit at Jaipur (Rajasthan) and Bhuj (Gujarat), trading unit at Vishwa Karma Industrial Area, Jaipur and turn-key lead recycling unit at Jaipur (Rajasthan).</v>
    <v>1319</v>
    <v>National Stock Exchange of India</v>
    <v>XNSE</v>
    <v>XNSE</v>
    <v>402, Gravita Tower,, A 27 B, Shanti Path, Tilak Nagar,, JAIPUR, RAJASTHAN, 302004 IN</v>
    <v>331.8</v>
    <v>Metals &amp; Mining</v>
    <v>Stock</v>
    <v>44585.469953703701</v>
    <v>1768</v>
    <v>289.8</v>
    <v>21782300000</v>
    <v>GRAVITA INDIA LIMITED</v>
    <v>GRAVITA INDIA LIMITED</v>
    <v>323</v>
    <v>22.73</v>
    <v>321.95</v>
    <v>298.35000000000002</v>
    <v>67657410</v>
    <v>GRAVITA</v>
    <v>GRAVITA INDIA LIMITED (XNSE:GRAVITA)</v>
    <v>616627</v>
    <v>1992</v>
  </rv>
  <rv s="2">
    <v>1769</v>
  </rv>
  <rv s="0">
    <v>https://www.bing.com/financeapi/forcetrigger?t=ahhz1h&amp;q=XNSE%3aGREENLAM&amp;form=skydnc</v>
    <v>Learn more on Bing</v>
  </rv>
  <rv s="1">
    <v>en-US</v>
    <v>ahhz1h</v>
    <v>268435456</v>
    <v>1</v>
    <v>Powered by Refinitiv</v>
    <v>0</v>
    <v>GREENLAM INDUSTRIES LIMITED (XNSE:GREENLAM)</v>
    <v>2</v>
    <v>3</v>
    <v>Finance</v>
    <v>4</v>
    <v>1997.4</v>
    <v>783</v>
    <v>1.3333999999999999</v>
    <v>-61.65</v>
    <v>-3.3586999999999999E-2</v>
    <v>INR</v>
    <v>Greenlam Industries Limited is a laminates manufacturing company. The Company is engaged in the business of manufacturing laminates, decorative veneers and allied products through its factories at various locations and branches and dealers' network spread all over the country. Its segments include Laminate &amp; Allied Products, and Veneer &amp; Allied Products. The Laminate &amp; Allied Products segment is engaged in the business of manufacturing of laminates, compact laminates and other allied products through its wholesale and retail network. The Veneer &amp; Allied Products segment is engaged in the business of manufacturing of decorative veneers, engineered wood flooring, engineered door sets and door leaf and other allied products through its wholesale and retail network. It imports raw materials for manufacturing. Its manufactured goods are sold both in domestic and overseas markets. It has two overseas subsidiaries, which are engaged in marketing and distribution of its products.</v>
    <v>1900</v>
    <v>National Stock Exchange of India</v>
    <v>XNSE</v>
    <v>XNSE</v>
    <v>2nd Floor, West Wing, Worldmark 1, Aerocity, IGI Airport Hospitality District, NEW DELHI, DELHI, 110037 IN</v>
    <v>1836.2</v>
    <v>Paper &amp; Forest Products</v>
    <v>Stock</v>
    <v>44585.469953703701</v>
    <v>1771</v>
    <v>1707.55</v>
    <v>44303520000</v>
    <v>GREENLAM INDUSTRIES LIMITED</v>
    <v>GREENLAM INDUSTRIES LIMITED</v>
    <v>1835.55</v>
    <v>43.82</v>
    <v>1835.55</v>
    <v>1773.9</v>
    <v>24136370</v>
    <v>GREENLAM</v>
    <v>GREENLAM INDUSTRIES LIMITED (XNSE:GREENLAM)</v>
    <v>6792</v>
    <v>2013</v>
  </rv>
  <rv s="2">
    <v>1772</v>
  </rv>
  <rv s="0">
    <v>https://www.bing.com/financeapi/forcetrigger?t=bsim4c&amp;q=XNSE%3aGREENPANEL&amp;form=skydnc</v>
    <v>Learn more on Bing</v>
  </rv>
  <rv s="5">
    <v>en-US</v>
    <v>bsim4c</v>
    <v>268435456</v>
    <v>1</v>
    <v>Powered by Refinitiv</v>
    <v>9</v>
    <v>GREENPANEL INDUSTRIES LIMITED (XNSE:GREENPANEL)</v>
    <v>2</v>
    <v>10</v>
    <v>Finance</v>
    <v>4</v>
    <v>492.5</v>
    <v>150.35</v>
    <v>-20.3</v>
    <v>-4.2913E-2</v>
    <v>INR</v>
    <v>Greenpanel Industries Limited is an India-based manufacturer of wood panels. The Company manufactures plain and pre-laminated medium density fiber boards (MDF) boards. it also produces plywood, doors and veneers to service domestic and international customers. The Company operates through two segments: Plywood and allied products, and Medium density fiberboards and allied products. Its plywood and blockboard products include Greenpanel moisture- resistant (MR) Grade Plywood, Greenpanel Marine Grade plywood (Boiling Water Proof), Greenpanel Club Plywood and Greenpanel Boiling Water Proof (BWP) Grade Blockboard. Greenpanel Veneers are offered in three product ranges: teak veneer, natural wood veneer and spectrum wood veneer. The Company also provides laminated floors and veneered floors.</v>
    <v>1816</v>
    <v>National Stock Exchange of India</v>
    <v>XNSE</v>
    <v>XNSE</v>
    <v>Thapar House, 163, SP Mukherjee Road, KOLKATA, WEST BENGAL, 700026 IN</v>
    <v>476.95</v>
    <v>Paper &amp; Forest Products</v>
    <v>Stock</v>
    <v>44585.469953703701</v>
    <v>1774</v>
    <v>432.6</v>
    <v>58008890000</v>
    <v>GREENPANEL INDUSTRIES LIMITED</v>
    <v>GREENPANEL INDUSTRIES LIMITED</v>
    <v>476</v>
    <v>31.66</v>
    <v>473.05</v>
    <v>452.75</v>
    <v>122627400</v>
    <v>GREENPANEL</v>
    <v>GREENPANEL INDUSTRIES LIMITED (XNSE:GREENPANEL)</v>
    <v>791504</v>
    <v>2017</v>
  </rv>
  <rv s="2">
    <v>1775</v>
  </rv>
  <rv s="0">
    <v>https://www.bing.com/financeapi/forcetrigger?t=ahhz4c&amp;q=XNSE%3aGREENPLY&amp;form=skydnc</v>
    <v>Learn more on Bing</v>
  </rv>
  <rv s="1">
    <v>en-US</v>
    <v>ahhz4c</v>
    <v>268435456</v>
    <v>1</v>
    <v>Powered by Refinitiv</v>
    <v>0</v>
    <v>GREENPLY INDUSTRIES LTD (XNSE:GREENPLY)</v>
    <v>2</v>
    <v>3</v>
    <v>Finance</v>
    <v>4</v>
    <v>254.7</v>
    <v>111.4</v>
    <v>1.4816</v>
    <v>-9.1</v>
    <v>-4.3855000000000005E-2</v>
    <v>INR</v>
    <v>Greenply Industries Limited is an interior infrastructure company. The Company is engaged in the business of manufacturing plywood and allied products, medium density fiberboards (MDF) and allied products through its factories at various locations. The Company's segments include Plywood &amp; Allied Products and Medium Density Fibre Boards &amp; Allied Products. The Plywood &amp; Allied Products segment is engaged in the business of manufacturing and trading of Plywood, block boards, veneer, doors and other wood panel products through its wholesale and retail network. The Medium Density Fibre Boards &amp; Allied Products segment is engaged in the business of manufacturing of Medium Density Fiberboards and other allied products through its wholesale and retail network. The Company offers a portfolio of residential and commercial products comprising plywood and block boards, MDF, wood floors, flush doors and decorative veneers. The Company offers Wood floors under the brand name Green Floormax.</v>
    <v>2321</v>
    <v>National Stock Exchange of India</v>
    <v>XNSE</v>
    <v>XNSE</v>
    <v>Madgul Lounge,, 5th &amp; 6th Floor, 23 Chetla Central Road, KOLKATA, WEST BENGAL, 700027 IN</v>
    <v>209.6</v>
    <v>Paper &amp; Forest Products</v>
    <v>Stock</v>
    <v>44585.469953703701</v>
    <v>1777</v>
    <v>196.5</v>
    <v>25445180000</v>
    <v>GREENPLY INDUSTRIES LTD</v>
    <v>GREENPLY INDUSTRIES LTD</v>
    <v>207.5</v>
    <v>28.38</v>
    <v>207.5</v>
    <v>198.4</v>
    <v>122627400</v>
    <v>GREENPLY</v>
    <v>GREENPLY INDUSTRIES LTD (XNSE:GREENPLY)</v>
    <v>293287</v>
    <v>1990</v>
  </rv>
  <rv s="2">
    <v>1778</v>
  </rv>
  <rv s="0">
    <v>https://www.bing.com/financeapi/forcetrigger?t=ahhz77&amp;q=XNSE%3aGREENPOWER&amp;form=skydnc</v>
    <v>Learn more on Bing</v>
  </rv>
  <rv s="1">
    <v>en-US</v>
    <v>ahhz77</v>
    <v>268435456</v>
    <v>1</v>
    <v>Powered by Refinitiv</v>
    <v>0</v>
    <v>ORIENT GREEN POWER COMPANY LIMITED (XNSE:GREENPOWER)</v>
    <v>2</v>
    <v>3</v>
    <v>Finance</v>
    <v>4</v>
    <v>28.45</v>
    <v>1.8</v>
    <v>0.77810000000000001</v>
    <v>-1.05</v>
    <v>-4.8276000000000006E-2</v>
    <v>INR</v>
    <v>Orient Green Power Company Limited is a holding company. The Company is focused on developing, owning and operating a diversified portfolio of renewable energy power assets. The Company is engaged in the business of generation and sale of power using renewable energy sources, such as biomass, mini hydel, wind, biogas and biofuels. Its biomass power business focuses primarily on the development and operation of multi-fuel biomass-based power plants that generate electricity from agricultural residues and waste from agriculture crops, forestry and related industries, such as rice, mustard and soya bean husks, straw, cotton and maize stalks. It has wind power plants in Tamil Nadu, Andhra Pradesh and Gujarat and biomass power plants in Tamil Nadu, Rajasthan, Maharashtra and Telangana. The Company also owns and operates an approximately 10.5 megawatt wind power plant in Croatia. It focuses on the development and operation of wind farms in India, Europe and South Asia.</v>
    <v>5</v>
    <v>National Stock Exchange of India</v>
    <v>XNSE</v>
    <v>XNSE</v>
    <v>Sigappi Achi Building,4th Floor, Rukmini Lakshmipathi Road, Egmore, CHENNAI, TAMIL NADU, 600008 IN</v>
    <v>21.2</v>
    <v>Electrical Utilities &amp; IPPs</v>
    <v>Stock</v>
    <v>44585.469953703701</v>
    <v>1780</v>
    <v>20.7</v>
    <v>16328250000</v>
    <v>ORIENT GREEN POWER COMPANY LIMITED</v>
    <v>ORIENT GREEN POWER COMPANY LIMITED</v>
    <v>20.7</v>
    <v>0</v>
    <v>21.75</v>
    <v>20.7</v>
    <v>750724000</v>
    <v>GREENPOWER</v>
    <v>ORIENT GREEN POWER COMPANY LIMITED (XNSE:GREENPOWER)</v>
    <v>3216579</v>
    <v>2006</v>
  </rv>
  <rv s="2">
    <v>1781</v>
  </rv>
  <rv s="0">
    <v>https://www.bing.com/financeapi/forcetrigger?t=ahhzcw&amp;q=XNSE%3aGRINDWELL&amp;form=skydnc</v>
    <v>Learn more on Bing</v>
  </rv>
  <rv s="1">
    <v>en-US</v>
    <v>ahhzcw</v>
    <v>268435456</v>
    <v>1</v>
    <v>Powered by Refinitiv</v>
    <v>0</v>
    <v>GRINDWELL NORTON LIMITED (XNSE:GRINDWELL)</v>
    <v>2</v>
    <v>3</v>
    <v>Finance</v>
    <v>4</v>
    <v>2018.35</v>
    <v>672</v>
    <v>0.87029999999999996</v>
    <v>-51.2</v>
    <v>-2.6546E-2</v>
    <v>INR</v>
    <v>Grindwell Norton Limited is a holding company, which manufactures abrasives. The Company's segments include Abrasives, and Ceramics &amp; Plastics. Its Abrasives segment offers bonded abrasives in the form of wheels and other shapes, such as segment and sticks, which are used for various applications ranging from polishing or lapping to removing high quantities of materials. Bonded Abrasives are used in precision applications, such as lapping, honing, super-finishing, race grinding, thread grinding, fluting, outside diameter (OD) grinding, internal and inside diameter (ID) grinding and surface grinding. They are also used in rough applications, such as snagging and weld preparation. Its Ceramics &amp; Plastics segment includes Silicon Carbide, which are used as raw material in the manufacture of Abrasives; High Performance Refractories, which are used for processing ferrous and non-ferrous metals, and Performance Plastics, which produces and markets standard and custom-made polymer products.</v>
    <v>2006</v>
    <v>National Stock Exchange of India</v>
    <v>XNSE</v>
    <v>XNSE</v>
    <v>5th Level, Leela Business Park, Andheri-Kurla Road,, Marol, Andheri (East), MUMBAI, MAHARASHTRA, 400059 IN</v>
    <v>1928</v>
    <v>Machinery, Equipment &amp; Components</v>
    <v>Stock</v>
    <v>44585.469953703701</v>
    <v>1783</v>
    <v>1771.25</v>
    <v>213551200000</v>
    <v>GRINDWELL NORTON LIMITED</v>
    <v>GRINDWELL NORTON LIMITED</v>
    <v>1916</v>
    <v>75.540000000000006</v>
    <v>1928.75</v>
    <v>1877.55</v>
    <v>110720000</v>
    <v>GRINDWELL</v>
    <v>GRINDWELL NORTON LIMITED (XNSE:GRINDWELL)</v>
    <v>70884</v>
    <v>1950</v>
  </rv>
  <rv s="2">
    <v>1784</v>
  </rv>
  <rv s="0">
    <v>https://www.bing.com/financeapi/forcetrigger?t=ahhzfr&amp;q=XNSE%3aGROBTEA&amp;form=skydnc</v>
    <v>Learn more on Bing</v>
  </rv>
  <rv s="3">
    <v>en-US</v>
    <v>ahhzfr</v>
    <v>268435456</v>
    <v>1</v>
    <v>Powered by Refinitiv</v>
    <v>5</v>
    <v>THE GROB TEA CO LTD (XNSE:GROBTEA)</v>
    <v>2</v>
    <v>6</v>
    <v>Finance</v>
    <v>4</v>
    <v>1444.8</v>
    <v>730.35</v>
    <v>1.8465</v>
    <v>-74.150000000000006</v>
    <v>-6.2546999999999991E-2</v>
    <v>INR</v>
    <v>The Grob Tea Company Limited is engaged in the manufacture and sale of tea. The Company’s tea estates are located in Assam, India. It has five tea gardens namely Doyang, Dessoie, Kanu, and Teen Ali Tea Estates all located in tea producing belt of Assam and Pathemara Tea Estate in the Happy valley circle of Cachar District of Assam. These gardens comprises grant area of approximately 4250 Hectare and approximately 2300 Hector of lush tea plantation with a capacity to produce approximately 40 Lacs kgs of premium Assam tea.</v>
    <v>National Stock Exchange of India</v>
    <v>XNSE</v>
    <v>XNSE</v>
    <v>KOLKATA, WEST BENGAL, 700046 IN</v>
    <v>1180</v>
    <v>Food &amp; Tobacco</v>
    <v>Stock</v>
    <v>44585.469953703701</v>
    <v>1786</v>
    <v>1090</v>
    <v>1377942000</v>
    <v>THE GROB TEA CO LTD</v>
    <v>THE GROB TEA CO LTD</v>
    <v>1165</v>
    <v>20.91</v>
    <v>1185.5</v>
    <v>1111.3499999999999</v>
    <v>1162330</v>
    <v>GROBTEA</v>
    <v>THE GROB TEA CO LTD (XNSE:GROBTEA)</v>
    <v>1053</v>
    <v>1895</v>
  </rv>
  <rv s="2">
    <v>1787</v>
  </rv>
  <rv s="0">
    <v>https://www.bing.com/financeapi/forcetrigger?t=ahhzim&amp;q=XNSE%3aGRPLTD&amp;form=skydnc</v>
    <v>Learn more on Bing</v>
  </rv>
  <rv s="1">
    <v>en-US</v>
    <v>ahhzim</v>
    <v>268435456</v>
    <v>1</v>
    <v>Powered by Refinitiv</v>
    <v>0</v>
    <v>GRP LIMITED (XNSE:GRPLTD)</v>
    <v>2</v>
    <v>3</v>
    <v>Finance</v>
    <v>4</v>
    <v>1593.8</v>
    <v>720.1</v>
    <v>0.88149999999999995</v>
    <v>-82.55</v>
    <v>-5.2870999999999994E-2</v>
    <v>INR</v>
    <v>GRP Limited is an India-based company, which is engaged in manufacturing of Reclaim Rubber. The Company's other business includes power generation from windmill, manufacturing of thermo plastic elastomers, and punch and split products. The Company's segments include Reclaim Rubber, Power and Others. The Reclaim Rubber segment includes crumb rubber, punch and split products. The Others segment includes thermo plastic elastomers. It serves Reclaim Rubber sheets for tire and non-tire rubber goods industries. The Company has Windmill at Kuchhadi in Gujarat. It offers a range of products, such as Reclaim Rubber, including natural rubber reclaim, synthetic rubber reclaim, polycoat/crumb rubber and reprocessed neoprene; industrial polymer, including nylon grades, thermoplastic elastomers, additive master batch and custom compounds, and custom die forms, which include GRPmats and GRPpads. The Company has manufacturing plants in India and sales in domestic, as well as international market.</v>
    <v>1134</v>
    <v>National Stock Exchange of India</v>
    <v>XNSE</v>
    <v>XNSE</v>
    <v>510, `A? Wing, Kohinoor City Commercial I,, Kiol Road,, Off. LBS Marg,, MUMBAI, MAHARASHTRA, 400070 IN</v>
    <v>1561</v>
    <v>Automobiles &amp; Auto Parts</v>
    <v>Stock</v>
    <v>44585.469953703701</v>
    <v>1789</v>
    <v>1422.65</v>
    <v>2081800000</v>
    <v>GRP LIMITED</v>
    <v>GRP LIMITED</v>
    <v>1561</v>
    <v>23.14</v>
    <v>1561.35</v>
    <v>1478.8</v>
    <v>1333330</v>
    <v>GRPLTD</v>
    <v>GRP LIMITED (XNSE:GRPLTD)</v>
    <v>16180</v>
    <v>1974</v>
  </rv>
  <rv s="2">
    <v>1790</v>
  </rv>
  <rv s="0">
    <v>https://www.bing.com/financeapi/forcetrigger?t=bmzvec&amp;q=XNSE%3aGRSE&amp;form=skydnc</v>
    <v>Learn more on Bing</v>
  </rv>
  <rv s="5">
    <v>en-US</v>
    <v>bmzvec</v>
    <v>268435456</v>
    <v>1</v>
    <v>Powered by Refinitiv</v>
    <v>9</v>
    <v>GARDEN REACH SHIPBUILDERS &amp; ENGINEERS LIMITED (XNSE:GRSE)</v>
    <v>2</v>
    <v>10</v>
    <v>Finance</v>
    <v>4</v>
    <v>279.8</v>
    <v>170.1</v>
    <v>-11.7</v>
    <v>-4.8719999999999999E-2</v>
    <v>INR</v>
    <v>Garden Reach Shipbuilders and Engineers Limited is an India-based shipbuilding company. The Company is primarily engaged in shipbuilding activities for Indian Navy and the Indian Coast Guard. The Company is integrated with in-house designing, and ship and warship building capabilities and is engaged in engineering and engine production activities. It manufactures deck machinery items, pre-fabricated portable steel bridges and marine pumps. It has built and delivered ships ranging from small to large and advanced vessels including frigates, anti-submarine warfare corvettes, missile corvettes, landing ship tanks, landing craft utilities, survey vessels, fleet replenishment tankers, fast patrol vessels, offshore patrol vessels, inshore patrol vessels, water jet fast attack craft WJ-FAC , hover crafts and fast interceptor boats. Its shipbuilding unit is located at Rajabagan Dockyard, Kolkata, India. Its Fitting Out Jetty Unit (FOJ) is primarily used for fitting out and repair of ships.</v>
    <v>1900</v>
    <v>National Stock Exchange of India</v>
    <v>XNSE</v>
    <v>XNSE</v>
    <v>43/46, Garden Reach Road, KOLKATA, WEST BENGAL, 700024 IN</v>
    <v>241.25</v>
    <v>Machinery, Equipment &amp; Components</v>
    <v>Stock</v>
    <v>44585.469953703701</v>
    <v>1792</v>
    <v>225</v>
    <v>27509660000</v>
    <v>GARDEN REACH SHIPBUILDERS &amp; ENGINEERS LIMITED</v>
    <v>GARDEN REACH SHIPBUILDERS &amp; ENGINEERS LIMITED</v>
    <v>241.25</v>
    <v>14.1</v>
    <v>240.15</v>
    <v>228.45</v>
    <v>114552000</v>
    <v>GRSE</v>
    <v>GARDEN REACH SHIPBUILDERS &amp; ENGINEERS LIMITED (XNSE:GRSE)</v>
    <v>226100</v>
    <v>1884</v>
  </rv>
  <rv s="2">
    <v>1793</v>
  </rv>
  <rv s="0">
    <v>https://www.bing.com/financeapi/forcetrigger?t=ahhzoc&amp;q=XNSE%3aGSCLCEMENT&amp;form=skydnc</v>
    <v>Learn more on Bing</v>
  </rv>
  <rv s="1">
    <v>en-US</v>
    <v>ahhzoc</v>
    <v>268435456</v>
    <v>1</v>
    <v>Powered by Refinitiv</v>
    <v>0</v>
    <v>GUJARAT SIDHEE CEMENT LIMITED (XNSE:GSCLCEMENT)</v>
    <v>2</v>
    <v>3</v>
    <v>Finance</v>
    <v>4</v>
    <v>62.55</v>
    <v>28.65</v>
    <v>0.89090000000000003</v>
    <v>-2</v>
    <v>-4.2827000000000004E-2</v>
    <v>INR</v>
    <v>Gujarat Sidhee Cement Limited (GSCL) markets cement under the brand name Sidhee. The Company manufacturers Oridanary Portland Cement (OPC) 53 grade, 43 grade, Portland Pozzolana Cement (PPC) types of cement and clinker. Its principal products/services are clinker and cement. The range of Sidhee Cement includes Portland Pozzolana Cement (PPC), Ordinary Portland Cement (OPC 43 grade 53 grade). Its products include Sidhee OPC 43 Grade, Sidhee OPC 53 Grade and Sidhee PPC 53P. Sidhee OPC 43 Grade Ordinary Portland Cement is used for structural concrete constructions; residential and commercial complexes; asbestos cement products and ferro-cement works, and concrete roads. The Company exports its products to Africa, Middle East companies, Sri Lanka and Bangladesh. The Company's plant uses the dry process pre-calcination technology.</v>
    <v>373</v>
    <v>National Stock Exchange of India</v>
    <v>XNSE</v>
    <v>XNSE</v>
    <v>N K Mehta International House, 2rd Floor, 178, Backbay Reclamation, MUMBAI, MAHARASHTRA, 400020 IN</v>
    <v>47.6</v>
    <v>Construction Materials</v>
    <v>Stock</v>
    <v>44585.469953703701</v>
    <v>1795</v>
    <v>44.15</v>
    <v>4162246000</v>
    <v>GUJARAT SIDHEE CEMENT LIMITED</v>
    <v>GUJARAT SIDHEE CEMENT LIMITED</v>
    <v>47.6</v>
    <v>12.75</v>
    <v>46.7</v>
    <v>44.7</v>
    <v>89127310</v>
    <v>GSCLCEMENT</v>
    <v>GUJARAT SIDHEE CEMENT LIMITED (XNSE:GSCLCEMENT)</v>
    <v>104281</v>
    <v>1973</v>
  </rv>
  <rv s="2">
    <v>1796</v>
  </rv>
  <rv s="0">
    <v>https://www.bing.com/financeapi/forcetrigger?t=ahhzr7&amp;q=XNSE%3aGSFC&amp;form=skydnc</v>
    <v>Learn more on Bing</v>
  </rv>
  <rv s="1">
    <v>en-US</v>
    <v>ahhzr7</v>
    <v>268435456</v>
    <v>1</v>
    <v>Powered by Refinitiv</v>
    <v>0</v>
    <v>GUJARAT STATE FERTILIZERS &amp; CHEMICALS LIMITED (XNSE:GSFC)</v>
    <v>2</v>
    <v>3</v>
    <v>Finance</v>
    <v>4</v>
    <v>150.75</v>
    <v>71.099999999999994</v>
    <v>1.6358999999999999</v>
    <v>-6.55</v>
    <v>-5.1052E-2</v>
    <v>INR</v>
    <v>Gujarat State Fertilizers and Chemicals Ltd is an India-based company. The Company is in to the production of fertilizers. The Company has fertilizer products such as urea, ammonium sulfate, ammonium diphosphate, ammonium sulfate, nitrogen phosphorus and patadium (NPK), and traded fertilizer products. The company's industrial products include caprolactam, nylon 6, nylon filaments, nylon chips, melanin, polymer products and traded industrial products. The Company also has a soil and water quality laboratory that provides soil testing (for macro and micronutrients) and irrigation water testing services.</v>
    <v>3628</v>
    <v>National Stock Exchange of India</v>
    <v>XNSE</v>
    <v>XNSE</v>
    <v>P.O. Fertilizernagar, VADODARA, GUJARAT, 391750 IN</v>
    <v>129.15</v>
    <v>Chemicals</v>
    <v>Stock</v>
    <v>44585.469953703701</v>
    <v>1798</v>
    <v>121.1</v>
    <v>51124670000</v>
    <v>GUJARAT STATE FERTILIZERS &amp; CHEMICALS LIMITED</v>
    <v>GUJARAT STATE FERTILIZERS &amp; CHEMICALS LIMITED</v>
    <v>128</v>
    <v>8.32</v>
    <v>128.30000000000001</v>
    <v>121.75</v>
    <v>398477500</v>
    <v>GSFC</v>
    <v>GUJARAT STATE FERTILIZERS &amp; CHEMICALS LIMITED (XNSE:GSFC)</v>
    <v>1152742</v>
    <v>1962</v>
  </rv>
  <rv s="2">
    <v>1799</v>
  </rv>
  <rv s="0">
    <v>https://www.bing.com/financeapi/forcetrigger?t=ahhzww&amp;q=XNSE%3aGSPL&amp;form=skydnc</v>
    <v>Learn more on Bing</v>
  </rv>
  <rv s="1">
    <v>en-US</v>
    <v>ahhzww</v>
    <v>268435456</v>
    <v>1</v>
    <v>Powered by Refinitiv</v>
    <v>0</v>
    <v>GUJARAT STATE PETRONET LIMITED (XNSE:GSPL)</v>
    <v>2</v>
    <v>3</v>
    <v>Finance</v>
    <v>4</v>
    <v>379.2</v>
    <v>190.9</v>
    <v>0.80940000000000001</v>
    <v>-16.5</v>
    <v>-5.2724E-2</v>
    <v>INR</v>
    <v>Gujarat State Petronet Limited (GSPL) is a natural gas infrastructure and transmission company engaged in gas transportation business. The Company is engaged in transmission of natural gas through pipelines on an open access basis from supply points to demand centers. It also generates electricity through windmills. Its segments include Gas Transportation and Windmill. It develops energy transportation infrastructure and connects natural gas supply sources, including liquefied natural gas (LNG) terminals to various markets. It has set up a 52.5 megawatt (MW) Wind Power Project at Maliya Miyana (District-Rajkot), Gorsar, and Adodar (District-Porbandar). Its subsidiaries include GSPL India Gasnet Limited, which is engaged in development of Mehsana-Bhatinda and Bhatinda-Jammu-Srinagar pipeline projects, and GSPL India Transco Limited, which is engaged in the development of Mallavaram-Bhopal-Bhilwara-Vijaipur Pipeline Project. It serves various industries, such as power and fertilizer.</v>
    <v>264</v>
    <v>National Stock Exchange of India</v>
    <v>XNSE</v>
    <v>XNSE</v>
    <v>GSPL Bhavan, E-18, GIDC Electronic Estate, Sector - 26, nr. K-7 Circle,, Gandhinagar, GANDHINAGAR, GUJARAT, 382028 IN</v>
    <v>313</v>
    <v>Natural Gas Utilities</v>
    <v>Stock</v>
    <v>44585.469953703701</v>
    <v>1801</v>
    <v>294.3</v>
    <v>176570000000</v>
    <v>GUJARAT STATE PETRONET LIMITED</v>
    <v>GUJARAT STATE PETRONET LIMITED</v>
    <v>313</v>
    <v>9.83</v>
    <v>312.95</v>
    <v>296.45</v>
    <v>564211400</v>
    <v>GSPL</v>
    <v>GUJARAT STATE PETRONET LIMITED (XNSE:GSPL)</v>
    <v>886768</v>
    <v>1998</v>
  </rv>
  <rv s="2">
    <v>1802</v>
  </rv>
  <rv s="0">
    <v>https://www.bing.com/financeapi/forcetrigger?t=ahhzzr&amp;q=XNSE%3aGSS&amp;form=skydnc</v>
    <v>Learn more on Bing</v>
  </rv>
  <rv s="1">
    <v>en-US</v>
    <v>ahhzzr</v>
    <v>268435456</v>
    <v>1</v>
    <v>Powered by Refinitiv</v>
    <v>0</v>
    <v>GSS INFOTECH LIMITED (XNSE:GSS)</v>
    <v>2</v>
    <v>3</v>
    <v>Finance</v>
    <v>4</v>
    <v>152.75</v>
    <v>39.9</v>
    <v>1.5105999999999999</v>
    <v>-6.2</v>
    <v>-4.9819000000000002E-2</v>
    <v>INR</v>
    <v>GSS Infotech Limited is engaged in computer programming, consultancy and related activities. The Company operates through software services segment. The Company is specialized in remote infrastructure management services, virtualization solutions and application management services. Its products include Collaboration Enabled Information Technology Service Management (CEITSM). Its services include Infrastructure Management, Workload Automation, Database Management, Middleware Services, Operating System Services, Information Technology Security Services, Application Management, Testing and Managed Print Services. Its Database Management Services include administration, monitoring, performance tuning, and migration and upgrades. Its Infrastructure Management services include storage management, platform hardening, systems integration, cloud hosting, and application packaging and distribution services. Its Testing services include test management, test automation and specialized services.</v>
    <v>103</v>
    <v>National Stock Exchange of India</v>
    <v>XNSE</v>
    <v>XNSE</v>
    <v>Ground Floor, Wing-B, N heights, Plot No. 12, TSIIC Software Units Layout, Madhapur, Serilingampally Mandal, Rangareddy District, HYDERABAD, TELANGANA, 500081 IN</v>
    <v>124.4</v>
    <v>Software &amp; IT Services</v>
    <v>Stock</v>
    <v>44585.469953703701</v>
    <v>1804</v>
    <v>118.25</v>
    <v>2064233000</v>
    <v>GSS INFOTECH LIMITED</v>
    <v>GSS INFOTECH LIMITED</v>
    <v>124.4</v>
    <v>107.53</v>
    <v>124.45</v>
    <v>118.25</v>
    <v>16586840</v>
    <v>GSS</v>
    <v>GSS INFOTECH LIMITED (XNSE:GSS)</v>
    <v>19137</v>
    <v>2003</v>
  </rv>
  <rv s="2">
    <v>1805</v>
  </rv>
  <rv s="0">
    <v>https://www.bing.com/financeapi/forcetrigger?t=ahi13m&amp;q=XNSE%3aGTL&amp;form=skydnc</v>
    <v>Learn more on Bing</v>
  </rv>
  <rv s="1">
    <v>en-US</v>
    <v>ahi13m</v>
    <v>268435456</v>
    <v>1</v>
    <v>Powered by Refinitiv</v>
    <v>0</v>
    <v>GTL LIMITED (XNSE:GTL)</v>
    <v>2</v>
    <v>3</v>
    <v>Finance</v>
    <v>4</v>
    <v>31.65</v>
    <v>4.8</v>
    <v>1.1267</v>
    <v>-0.95</v>
    <v>-4.9869000000000004E-2</v>
    <v>INR</v>
    <v>GTL Limited is an India-based network services company. The Company is engaged in providing network services to telecom operators, original equipment manufacturers (OEM’s) and tower companies. Its network operations and maintenance services include remote monitoring of network assets and uptime, field level corrective and preventive maintenance of network assets, technical support and process management and logistics with vendor management. It also provides energy management solutions that provide continuous availability of power at telecom sites. Its managed network services include project delivery support services, network planning design and operations, field management and remote network infrastructure management service (RNIMS). It operates a Command Centre that provides network monitoring, incidence tracking, troubleshooting and fault resolutions services.</v>
    <v>6383</v>
    <v>National Stock Exchange of India</v>
    <v>XNSE</v>
    <v>XNSE</v>
    <v>412 Janmabhoomi Chambers,, 29 Walchand Hirachand Marg,, Ballard Estate,, MUMBAI, MAHARASHTRA, 400038 IN</v>
    <v>19.899999999999999</v>
    <v>Professional &amp; Commercial Services</v>
    <v>Stock</v>
    <v>44585.469953703701</v>
    <v>1807</v>
    <v>18.100000000000001</v>
    <v>2996504000</v>
    <v>GTL LIMITED</v>
    <v>GTL LIMITED</v>
    <v>19.899999999999999</v>
    <v>10.26</v>
    <v>19.05</v>
    <v>18.100000000000001</v>
    <v>157296800</v>
    <v>GTL</v>
    <v>GTL LIMITED (XNSE:GTL)</v>
    <v>1869854</v>
    <v>1987</v>
  </rv>
  <rv s="2">
    <v>1808</v>
  </rv>
  <rv s="0">
    <v>https://www.bing.com/financeapi/forcetrigger?t=ahi1f2&amp;q=XNSE%3aGTPL&amp;form=skydnc</v>
    <v>Learn more on Bing</v>
  </rv>
  <rv s="1">
    <v>en-US</v>
    <v>ahi1f2</v>
    <v>268435456</v>
    <v>1</v>
    <v>Powered by Refinitiv</v>
    <v>0</v>
    <v>GTPL HATHWAY LIMITED (XNSE:GTPL)</v>
    <v>2</v>
    <v>3</v>
    <v>Finance</v>
    <v>4</v>
    <v>313.89999999999998</v>
    <v>109.95</v>
    <v>1.1043000000000001</v>
    <v>-7.15</v>
    <v>-2.7421000000000001E-2</v>
    <v>INR</v>
    <v>GTPL Hathway Ltd, formerly GTPL Hathway Pvt Ltd, provides digital cable television and broadband services. The Company provides channels across various genres. It offers approximately 30 high definition (HD) channels, which include Start plus HD, Life Ok HD, Zee TV HD, Colors HD, SET HD, Star Gold HD, Zee Cinema HD, &amp; Picture HD, Star movies HD, Pix HD, MN+ HD, Zee Studio HD, SIX HD, Star Sports HD 1, Star Sports HD 2, Star Sports HD 3, Star Sports HD 4, TEN HD, M Tunes HD, Star World HD, Colors Infinity HD, Discovery HD, Travel XP HD, NGC HD, History TV 18 HD, NGC Wild HD, Net Geo People HD, Animal planet HD, FOX Life HD, Sony Max HD and TLC HD World. It provides facility for renewal or change plans for cable television/broadband package. It offers customer self-care application for broadband and cable television subscribers. Its broadband packages include unlimited plans, volume-based plans and day-night plans. It offers various types of digital signal receiver known as set top box.</v>
    <v>706</v>
    <v>National Stock Exchange of India</v>
    <v>XNSE</v>
    <v>XNSE</v>
    <v>GTPL Hathway Limited, ?GTPL HOUSE?, Shree One Building,, Opposite Armieda, Sindhu Bhavan Road,, AHMEDABAD, GUJARAT, 380059 IN</v>
    <v>261.95</v>
    <v>Media &amp; Publishing</v>
    <v>Stock</v>
    <v>44585.469953703701</v>
    <v>1810</v>
    <v>247.25</v>
    <v>29324740000</v>
    <v>GTPL HATHWAY LIMITED</v>
    <v>GTPL HATHWAY LIMITED</v>
    <v>258</v>
    <v>14.51</v>
    <v>260.75</v>
    <v>253.6</v>
    <v>112463000</v>
    <v>GTPL</v>
    <v>GTPL HATHWAY LIMITED (XNSE:GTPL)</v>
    <v>60736</v>
    <v>2006</v>
  </rv>
  <rv s="2">
    <v>1811</v>
  </rv>
  <rv s="0">
    <v>https://www.bing.com/financeapi/forcetrigger?t=ahi1hw&amp;q=XNSE%3aGUFICBIO&amp;form=skydnc</v>
    <v>Learn more on Bing</v>
  </rv>
  <rv s="1">
    <v>en-US</v>
    <v>ahi1hw</v>
    <v>268435456</v>
    <v>1</v>
    <v>Powered by Refinitiv</v>
    <v>0</v>
    <v>GUFIC BIOSCIENCES LIMITED (XNSE:GUFICBIO)</v>
    <v>2</v>
    <v>3</v>
    <v>Finance</v>
    <v>4</v>
    <v>270</v>
    <v>99</v>
    <v>1.5334000000000001</v>
    <v>-14.15</v>
    <v>-5.6712999999999993E-2</v>
    <v>INR</v>
    <v>Gufic Biosciences Limited is engaged in the manufacture of pharmaceuticals, medicinal chemicals and botanical products. The Company's segments include Pharma, including Formulations and Bulk Drugs, and Consumer. It has pharmaceutical products under categories, such as Criti Care, including Doxific, Micafung, Rabol and Tigefic-Plus; Criticare Life, including Ticofic-200 and Gufivan-500; Ferticare, including Puregraf 75IU 3D, Cetrocare 0.25mg 3D and Follicare 150IU 3D; Spark, including Aznee Duo, Eclin, Flabone, Vipro Fe, Vipro M and Zad G, and Herbal, including Bocomo-Forte, River-Suspension, Sallaki-Liniment, Sallaki-Plus, Sallaki-XT and Smashit. Its personal care products include StretchNil, Shapers-Natural Feel, Shaper-DryFeel and RollOn. Its products under active pharmaceutical ingredient (API)/bulk drugs include Micafungin, Anidulafungin, Sulconazole, Everolimus and Butoconazole. It manufactures APIs under therapeutic categories, such as Antifungals and Immuno Suppressants.</v>
    <v>1247</v>
    <v>National Stock Exchange of India</v>
    <v>XNSE</v>
    <v>XNSE</v>
    <v>1st to 4th Floor, S.M. House, 11 Sahakar Road,, Vile Parle (East),, MUMBAI, MAHARASHTRA, 400057 IN</v>
    <v>250.8</v>
    <v>Pharmaceuticals</v>
    <v>Stock</v>
    <v>44585.469953703701</v>
    <v>1813</v>
    <v>228.55</v>
    <v>24187650000</v>
    <v>GUFIC BIOSCIENCES LIMITED</v>
    <v>GUFIC BIOSCIENCES LIMITED</v>
    <v>249.5</v>
    <v>27.31</v>
    <v>249.5</v>
    <v>235.35</v>
    <v>96944510</v>
    <v>GUFICBIO</v>
    <v>GUFIC BIOSCIENCES LIMITED (XNSE:GUFICBIO)</v>
    <v>427379</v>
    <v>1984</v>
  </rv>
  <rv s="2">
    <v>1814</v>
  </rv>
  <rv s="0">
    <v>https://www.bing.com/financeapi/forcetrigger?t=ahi1kr&amp;q=XNSE%3aGUJALKALI&amp;form=skydnc</v>
    <v>Learn more on Bing</v>
  </rv>
  <rv s="1">
    <v>en-US</v>
    <v>ahi1kr</v>
    <v>268435456</v>
    <v>1</v>
    <v>Powered by Refinitiv</v>
    <v>0</v>
    <v>GUJARAT ALKALIES AND CHEMICALS LIMITED (XNSE:GUJALKALI)</v>
    <v>2</v>
    <v>3</v>
    <v>Finance</v>
    <v>4</v>
    <v>846</v>
    <v>304.64999999999998</v>
    <v>1.4737</v>
    <v>-37.700000000000003</v>
    <v>-5.2731E-2</v>
    <v>INR</v>
    <v>Gujarat Alkalies and Chemicals Limited is a chemical manufacturing company. The Company offers Caustic Soda Lye and Caustic Soda Flakes. The Company's products include Caustic Soda, Chlorine, Hydrochloric Acid, Hydrogen, Chloromethanes, Potassium Hydroxide, Potassium Carbonate, Sodium Cyanide, Sodium Ferro Cyanide, Hydrogen Peroxide, Sodium Chlorate, Stable Bleaching Powder, Poly Aluminum Chloride, Anhydrous Aluminum Chloride, Toluene-based chemicals and Chlorinated Paraffin Wax. Its products are used by various industries, such as textiles, pulp and paper, soaps and detergents, alumina, water, treatment, petroleum, plastics, fertilizers, pharmaceuticals, agrochemicals, plant protection, dyes and dyes intermediates, refrigeration gases and epoxy. It exports products, such as Potassium Hydroxide Flakes and Liquid Chlorine to Europe and West Asia, among others. The Company has an installed production capacity of 429,050 million tons (MT) of Caustic Soda.</v>
    <v>1553</v>
    <v>National Stock Exchange of India</v>
    <v>XNSE</v>
    <v>XNSE</v>
    <v>P.O.Petrochemicals, VADODARA, GUJARAT, 391346 IN</v>
    <v>721</v>
    <v>Chemicals</v>
    <v>Stock</v>
    <v>44585.469953703701</v>
    <v>1816</v>
    <v>672</v>
    <v>52503730000</v>
    <v>GUJARAT ALKALIES AND CHEMICALS LIMITED</v>
    <v>GUJARAT ALKALIES AND CHEMICALS LIMITED</v>
    <v>716.7</v>
    <v>25.53</v>
    <v>714.95</v>
    <v>677.25</v>
    <v>73436930</v>
    <v>GUJALKALI</v>
    <v>GUJARAT ALKALIES AND CHEMICALS LIMITED (XNSE:GUJALKALI)</v>
    <v>285277</v>
    <v>1973</v>
  </rv>
  <rv s="2">
    <v>1817</v>
  </rv>
  <rv s="0">
    <v>https://www.bing.com/financeapi/forcetrigger?t=ahi1nm&amp;q=XNSE%3aGUJAPOLLO&amp;form=skydnc</v>
    <v>Learn more on Bing</v>
  </rv>
  <rv s="1">
    <v>en-US</v>
    <v>ahi1nm</v>
    <v>268435456</v>
    <v>1</v>
    <v>Powered by Refinitiv</v>
    <v>0</v>
    <v>GUJARAT APOLLO INDUSTRIES LIMITED (XNSE:GUJAPOLLO)</v>
    <v>2</v>
    <v>3</v>
    <v>Finance</v>
    <v>4</v>
    <v>277.05</v>
    <v>196.35</v>
    <v>0.27100000000000002</v>
    <v>-10.85</v>
    <v>-4.8929E-2</v>
    <v>INR</v>
    <v>Gujarat Apollo Industries Limited is an India-based company engaged in the manufacture of machinery for mining, quarrying and construction. The Company offers construction equipment and maintenance machineries. The Company is focused on the crushing and screening equipment business. The Company offers crushing, screening and recycling equipment, such as jaw crushers, cone crushers, primary shaft impact crushers, secondary shaft impact crushers, vertical shaft impact crusher and bucket crusher. The Company offers integrated static and mobile crushing and screening solutions and other allied equipment. The Company manufactures a range of equipment to serve construction and mining industry. The Company's plant is located at Mehsana, Gujarat. The Company's subsidiaries include Apollo Earthmovers Limited, Apollo Maschinenbau GmbH and Apollo FBC Crushing Equipments Limited, which are engaged in equipment manufacturing.</v>
    <v>91</v>
    <v>National Stock Exchange of India</v>
    <v>XNSE</v>
    <v>XNSE</v>
    <v>Parishram, 5-B, Rashmi Society, Nr. Mithakhali Circle, AHMEDABAD, GUJARAT, 380009 IN</v>
    <v>228.95</v>
    <v>Metals &amp; Mining</v>
    <v>Stock</v>
    <v>44585.469953703701</v>
    <v>1819</v>
    <v>210.05</v>
    <v>2616650000</v>
    <v>GUJARAT APOLLO INDUSTRIES LIMITED</v>
    <v>GUJARAT APOLLO INDUSTRIES LIMITED</v>
    <v>228.95</v>
    <v>45.27</v>
    <v>221.75</v>
    <v>210.9</v>
    <v>11800000</v>
    <v>GUJAPOLLO</v>
    <v>GUJARAT APOLLO INDUSTRIES LIMITED (XNSE:GUJAPOLLO)</v>
    <v>4159</v>
    <v>1986</v>
  </rv>
  <rv s="2">
    <v>1820</v>
  </rv>
  <rv s="0">
    <v>https://www.bing.com/financeapi/forcetrigger?t=ahi1w7&amp;q=XNSE%3aGUJGASLTD&amp;form=skydnc</v>
    <v>Learn more on Bing</v>
  </rv>
  <rv s="1">
    <v>en-US</v>
    <v>ahi1w7</v>
    <v>268435456</v>
    <v>1</v>
    <v>Powered by Refinitiv</v>
    <v>0</v>
    <v>GUJARAT GAS LIMITED (XNSE:GUJGASLTD)</v>
    <v>2</v>
    <v>3</v>
    <v>Finance</v>
    <v>4</v>
    <v>786</v>
    <v>342.05</v>
    <v>0.91449999999999998</v>
    <v>-9.25</v>
    <v>-1.3196000000000001E-2</v>
    <v>INR</v>
    <v>Gujarat Gas Limited, formerly GSPC Distribution Networks Limited, is engaged in the natural gas business in Gujarat. The Company is engaged in City Gas Distribution, including sale, purchase, supply, distribution, transport, trading in natural gas, compressed natural gas (CNG), liquefied natural gas (LNG), liquefied petroleum gas (LPG) and other gaseous form through pipelines, trucks/trains or such other suitable mode for transportation/distribution of natural gas, CNG, LNG, LPG and other gaseous form. The Company supplies Piped Natural Gas (PNG) for Domestic Usage to over 1,080,000 in total in the state of Gujarat. The Company operates the HAPi pipeline, which is a 73.2 kilometers long and 18-inch diameter natural gas pipeline. The Company supplies PNG to over 11,900 commercial and non-commercial premises across the state of Gujarat. It supplies PNG to approximately 2,835 industrial customers in Gujarat, covering all the industrial zones across the state.</v>
    <v>1050</v>
    <v>National Stock Exchange of India</v>
    <v>XNSE</v>
    <v>XNSE</v>
    <v>2, Shanti Sadan Society,Near Parimal Garden,, Ellisbridge, AHMEDABAD, GUJARAT, 380006 IN</v>
    <v>705</v>
    <v>Natural Gas Utilities</v>
    <v>Stock</v>
    <v>44585.469953703701</v>
    <v>1822</v>
    <v>673</v>
    <v>482527100000</v>
    <v>GUJARAT GAS LIMITED</v>
    <v>GUJARAT GAS LIMITED</v>
    <v>705</v>
    <v>32.840000000000003</v>
    <v>700.95</v>
    <v>691.7</v>
    <v>688390100</v>
    <v>GUJGASLTD</v>
    <v>GUJARAT GAS LIMITED (XNSE:GUJGASLTD)</v>
    <v>1200723</v>
    <v>2012</v>
  </rv>
  <rv s="2">
    <v>1823</v>
  </rv>
  <rv s="0">
    <v>https://www.bing.com/financeapi/forcetrigger?t=bn94yc&amp;q=XNSE%3aGUJRAFFIA&amp;form=skydnc</v>
    <v>Learn more on Bing</v>
  </rv>
  <rv s="3">
    <v>en-US</v>
    <v>bn94yc</v>
    <v>268435456</v>
    <v>1</v>
    <v>Powered by Refinitiv</v>
    <v>5</v>
    <v>GUJARAT RAFFIA INDUSTRIES LIMITED (XNSE:GUJRAFFIA)</v>
    <v>2</v>
    <v>6</v>
    <v>Finance</v>
    <v>4</v>
    <v>84.95</v>
    <v>18.2</v>
    <v>1.5339</v>
    <v>-1.1499999999999999</v>
    <v>-2.5697999999999999E-2</v>
    <v>INR</v>
    <v>Gujarat Raffia Industries Limited is an India-based company engaged in the business of manufacturing, selling and producing tarpaulin/ropes, fabrics, sacks, and high density poly ethylene (HDPE)/poly propylene (PP) woven sacks. The Company's geographical segments include Sales within India, which includes sales to customers located within India, and Sales outside India, which includes sales to customers located outside India.</v>
    <v>National Stock Exchange of India</v>
    <v>XNSE</v>
    <v>XNSE</v>
    <v>Plot No 455, Santej-Vadsar Road, Santej ,Gandhi Nagar, GANDHINAGAR, GUJARAT, 382721 IN</v>
    <v>45.9</v>
    <v>Chemicals</v>
    <v>Stock</v>
    <v>44585.469953703701</v>
    <v>1825</v>
    <v>43</v>
    <v>241851400</v>
    <v>GUJARAT RAFFIA INDUSTRIES LIMITED</v>
    <v>GUJARAT RAFFIA INDUSTRIES LIMITED</v>
    <v>45.9</v>
    <v>16.71</v>
    <v>44.75</v>
    <v>43.6</v>
    <v>5404500</v>
    <v>GUJRAFFIA</v>
    <v>GUJARAT RAFFIA INDUSTRIES LIMITED (XNSE:GUJRAFFIA)</v>
    <v>6110</v>
    <v>1984</v>
  </rv>
  <rv s="2">
    <v>1826</v>
  </rv>
  <rv s="0">
    <v>https://www.bing.com/financeapi/forcetrigger?t=ahi25r&amp;q=XNSE%3aGULFOILLUB&amp;form=skydnc</v>
    <v>Learn more on Bing</v>
  </rv>
  <rv s="1">
    <v>en-US</v>
    <v>ahi25r</v>
    <v>268435456</v>
    <v>1</v>
    <v>Powered by Refinitiv</v>
    <v>0</v>
    <v>Gulf Oil Lubricants India Limited (XNSE:GULFOILLUB)</v>
    <v>2</v>
    <v>3</v>
    <v>Finance</v>
    <v>4</v>
    <v>827.6</v>
    <v>425</v>
    <v>0.81369999999999998</v>
    <v>-11.4</v>
    <v>-2.445E-2</v>
    <v>INR</v>
    <v>Gulf Oil Lubricants India Limited is engaged in the business of manufacturing, marketing and trading of automotive and non-automotive lubricants, and greases. The Company's geographical segments include India and Outside India. Its offerings include diesel engine oils, hydraulic oils, gear, turbine, compressor and refrigeration, axle and transmission, marine oil, stationary gas engine oil, rust preventive, industrial cleaners, thermic fluid, greases and transformer oil, among others. The Company's products are used in trucks and buses, two wheelers, passenger cars, construction and mining, tractors, industrial, three wheelers and marine. It specializes in all types of commercial vehicles, from auto rickshaws to farm equipment's, to railway locomotives to heavy-duty multi axle haulers. Its industrial lubricants, including hydraulic fluids, metalworking fluids, greases and industrial gear oils, are used in a range of applications in industries, such as manufacturing and textile.</v>
    <v>618</v>
    <v>National Stock Exchange of India</v>
    <v>XNSE</v>
    <v>XNSE</v>
    <v>In Centre, 49/50 MIDC, 12TH Road, Marol, Andheri (East), MUMBAI, MAHARASHTRA, 400093 IN</v>
    <v>475.45</v>
    <v>Oil &amp; Gas</v>
    <v>Stock</v>
    <v>44585.469953703701</v>
    <v>1828</v>
    <v>452</v>
    <v>23511720000</v>
    <v>Gulf Oil Lubricants India Limited</v>
    <v>Gulf Oil Lubricants India Limited</v>
    <v>473.7</v>
    <v>11.02</v>
    <v>466.25</v>
    <v>454.85</v>
    <v>50427270</v>
    <v>GULFOILLUB</v>
    <v>Gulf Oil Lubricants India Limited (XNSE:GULFOILLUB)</v>
    <v>138347</v>
    <v>2008</v>
  </rv>
  <rv s="2">
    <v>1829</v>
  </rv>
  <rv s="0">
    <v>https://www.bing.com/financeapi/forcetrigger?t=ahi28m&amp;q=XNSE%3aGULFPETRO&amp;form=skydnc</v>
    <v>Learn more on Bing</v>
  </rv>
  <rv s="1">
    <v>en-US</v>
    <v>ahi28m</v>
    <v>268435456</v>
    <v>1</v>
    <v>Powered by Refinitiv</v>
    <v>0</v>
    <v>GP PETROLEUMS LIMITED (XNSE:GULFPETRO)</v>
    <v>2</v>
    <v>3</v>
    <v>Finance</v>
    <v>4</v>
    <v>77.55</v>
    <v>34.799999999999997</v>
    <v>1.4882</v>
    <v>-3.3</v>
    <v>-6.4961000000000005E-2</v>
    <v>INR</v>
    <v>GP Petroleums Limited is engaged in the production of lubricating oils, greases, and rubber process oils and other products from crude oils. The Company's segments are Lubricants and Trading. The Company markets its products under the IPOL brand name. The Company's products include automotive lubricants, such as automotive engine oils, automotive gear and transmission oils, greases and specialties, two wheelers, cars and diesel engine oils; industrial lubricants, such as industrial oils, industrial greases, metal working products and industrial specialty oils; process oils, such as rubber process oils and secondary plasticizers; transformer oils, and white oils, such as liquid paraffin. Its products cater to a range of industries, including general engineering, automotive, plastics, sugar mills, transformers, rubber, paint, cosmetics, tire, textiles, cement and adhesives. Its manufacturing facilities are located in Vasai and Daman, with a production capacity of 80,000 kiloliters.</v>
    <v>260</v>
    <v>National Stock Exchange of India</v>
    <v>XNSE</v>
    <v>XNSE</v>
    <v>803 / 804,ACKRUTI STAR, 8th Floor, MIDC, Central Road,(Opposite Ackruti Centre Point), MIDC, Andheri (East),, MUMBAI, MAHARASHTRA, 400093 IN</v>
    <v>51.4</v>
    <v>Oil &amp; Gas</v>
    <v>Stock</v>
    <v>44585.469953703701</v>
    <v>1831</v>
    <v>47</v>
    <v>2590007000</v>
    <v>GP PETROLEUMS LIMITED</v>
    <v>GP PETROLEUMS LIMITED</v>
    <v>50.7</v>
    <v>18.100000000000001</v>
    <v>50.8</v>
    <v>47.5</v>
    <v>50984380</v>
    <v>GULFPETRO</v>
    <v>GP PETROLEUMS LIMITED (XNSE:GULFPETRO)</v>
    <v>100322</v>
    <v>1983</v>
  </rv>
  <rv s="2">
    <v>1832</v>
  </rv>
  <rv s="0">
    <v>https://www.bing.com/financeapi/forcetrigger?t=ahi2bh&amp;q=XNSE%3aGULPOLY&amp;form=skydnc</v>
    <v>Learn more on Bing</v>
  </rv>
  <rv s="1">
    <v>en-US</v>
    <v>ahi2bh</v>
    <v>268435456</v>
    <v>1</v>
    <v>Powered by Refinitiv</v>
    <v>0</v>
    <v>GULSHAN POLYOLS LIMITED (XNSE:GULPOLY)</v>
    <v>2</v>
    <v>3</v>
    <v>Finance</v>
    <v>4</v>
    <v>425</v>
    <v>86.5</v>
    <v>1.6145</v>
    <v>-19.95</v>
    <v>-4.9955999999999993E-2</v>
    <v>INR</v>
    <v>Gulshan Polyols Limited is a multi-product manufacturing company, which operates in the chemical industry. The Company's business portfolio covers starch sugars, calcium carbonate, alcohol business and agro-based animal feed. It has on site precipitated calcium carbonate (PCC) plants with production facilities at Muzaffarnagar in Uttar Pradesh, Bharuch in Gujarat, Dhaula Kuan in Himachal Pradesh, Abu Road in Rajasthan, Patiala in Punjab, Tribeni in West Bengal and Amlai in Madhya Pradesh. The Company caters to a range of industry markets, such as pharmaceuticals, personal care products, footwear, tires, rubber and plastics, paints, alcohol, value added paper, agrochemicals, food and agro products. Its starch sugars business includes product of Sorbitol-70% solution, Liquid Glucose, Maltro-Dextrin Powder (MDP) and Dextrose Mono-Hydrate (DMH). It also produces over 19 grades of calcium carbonate (precipitated, activated, wet and ground natural calcite powder) used in various industries.</v>
    <v>427</v>
    <v>National Stock Exchange of India</v>
    <v>XNSE</v>
    <v>XNSE</v>
    <v>G-81, Preet Vihar, DELHI, DELHI, 110092 IN</v>
    <v>399.95</v>
    <v>Chemicals</v>
    <v>Stock</v>
    <v>44585.469953703701</v>
    <v>1834</v>
    <v>379.4</v>
    <v>18705040000</v>
    <v>GULSHAN POLYOLS LIMITED</v>
    <v>GULSHAN POLYOLS LIMITED</v>
    <v>387.1</v>
    <v>19.760000000000002</v>
    <v>399.35</v>
    <v>379.4</v>
    <v>46838710</v>
    <v>GULPOLY</v>
    <v>GULSHAN POLYOLS LIMITED (XNSE:GULPOLY)</v>
    <v>76072</v>
    <v>2000</v>
  </rv>
  <rv s="2">
    <v>1835</v>
  </rv>
  <rv s="0">
    <v>https://www.bing.com/financeapi/forcetrigger?t=azjfim&amp;q=XNSE%3aHAL&amp;form=skydnc</v>
    <v>Learn more on Bing</v>
  </rv>
  <rv s="1">
    <v>en-US</v>
    <v>azjfim</v>
    <v>268435456</v>
    <v>1</v>
    <v>Powered by Refinitiv</v>
    <v>0</v>
    <v>HINDUSTAN AERONAUTICS LIMITED (XNSE:HAL)</v>
    <v>2</v>
    <v>3</v>
    <v>Finance</v>
    <v>4</v>
    <v>1566</v>
    <v>901.7</v>
    <v>1.21</v>
    <v>-57.25</v>
    <v>-4.0369000000000002E-2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1443.95</v>
    <v>Aerospace &amp; Defense</v>
    <v>Stock</v>
    <v>44585.469953703701</v>
    <v>1837</v>
    <v>1345</v>
    <v>474211600000</v>
    <v>HINDUSTAN AERONAUTICS LIMITED</v>
    <v>HINDUSTAN AERONAUTICS LIMITED</v>
    <v>1429.9</v>
    <v>13.49</v>
    <v>1418.15</v>
    <v>1360.9</v>
    <v>334387500</v>
    <v>HAL</v>
    <v>HINDUSTAN AERONAUTICS LIMITED (XNSE:HAL)</v>
    <v>1105179</v>
    <v>1963</v>
  </rv>
  <rv s="2">
    <v>1838</v>
  </rv>
  <rv s="0">
    <v>https://www.bing.com/financeapi/forcetrigger?t=bvtgbh&amp;q=XNSE%3aHAPPSTMNDS&amp;form=skydnc</v>
    <v>Learn more on Bing</v>
  </rv>
  <rv s="5">
    <v>en-US</v>
    <v>bvtgbh</v>
    <v>268435456</v>
    <v>1</v>
    <v>Powered by Refinitiv</v>
    <v>9</v>
    <v>HAPPIEST MINDS TECHNOLOGIES LIMITED (XNSE:HAPPSTMNDS)</v>
    <v>2</v>
    <v>10</v>
    <v>Finance</v>
    <v>4</v>
    <v>1580</v>
    <v>340.7</v>
    <v>-58.3</v>
    <v>-4.6856999999999996E-2</v>
    <v>INR</v>
    <v>Happiest Minds Technologies Limited is an India-based digital transformation information technology (IT) consulting and services company. The Company's businesses include Digital Business Services (DBS), Product Engineering Services (PES) and Infrastructure Management and Security Services (IMSS). DBS focuses on digital modernization and transformation for its customers through digital application development and application modernization. PES offers digital foundry, platform engineering, device engineering and quality engineering. IMSS provides continuous support and managed security services for mid-sized enterprises and technology companies. It also offer solutions across the spectrum of various digital technologies such as robotic process automation (RPA), software-defined networking/network function virtualization (SDN/NFV), big data and advanced analytics, Internet of things (IoT), cloud, business process management (BPM) and security.</v>
    <v>2818</v>
    <v>National Stock Exchange of India</v>
    <v>XNSE</v>
    <v>XNSE</v>
    <v>#53/1-4, Hosur Main Road, Madivala, Next to Madivala police station, BANGALORE, KARNATAKA, 560068 IN</v>
    <v>1240</v>
    <v>Software &amp; IT Services</v>
    <v>Stock</v>
    <v>44585.469953703701</v>
    <v>1840</v>
    <v>1182</v>
    <v>177203500000</v>
    <v>HAPPIEST MINDS TECHNOLOGIES LIMITED</v>
    <v>HAPPIEST MINDS TECHNOLOGIES LIMITED</v>
    <v>1231</v>
    <v>111.5</v>
    <v>1244.2</v>
    <v>1185.9000000000001</v>
    <v>142423600</v>
    <v>HAPPSTMNDS</v>
    <v>HAPPIEST MINDS TECHNOLOGIES LIMITED (XNSE:HAPPSTMNDS)</v>
    <v>222173</v>
    <v>2011</v>
  </rv>
  <rv s="2">
    <v>1841</v>
  </rv>
  <rv s="0">
    <v>https://www.bing.com/financeapi/forcetrigger?t=ahi2mw&amp;q=XNSE%3aHARRMALAYA&amp;form=skydnc</v>
    <v>Learn more on Bing</v>
  </rv>
  <rv s="1">
    <v>en-US</v>
    <v>ahi2mw</v>
    <v>268435456</v>
    <v>1</v>
    <v>Powered by Refinitiv</v>
    <v>0</v>
    <v>HARRISONS MALAYALAM LTD (XNSE:HARRMALAYA)</v>
    <v>2</v>
    <v>3</v>
    <v>Finance</v>
    <v>4</v>
    <v>249.75</v>
    <v>114.5</v>
    <v>0.94930000000000003</v>
    <v>-8.5</v>
    <v>-4.6897000000000001E-2</v>
    <v>INR</v>
    <v>Harrisons Malayalam Limited is a holding company. The Company is a plantation company, which has presence in both tea and rubber crops besides minor crops, such as pineapple, cardamom, pepper and other spices. Its segments include tea, rubber and others. The Other segments comprise Plant Tissue Culture, Fruits, Spices and others and Wyanaad Medical Fund. Its principal products/services include plantations-tea, plantations-rubber, custom blended tea, rubber products and exports. It also produces smaller quantities of a range of other exotic horticultural crops, such as Areca nut, Banana, Cocoa, Coffee, Coconut, and Vanilla, as well as limited quantities of Organic tea and Spices. The Company's product range includes both Crush-Tear-Curl (CTC) and Orthodox Tea, Rubber in concentrated rubber latex, crepe, block and sheet rubber forms. The Company has approximately 10 estates located in Kerala and over two in Tamil Nadu.</v>
    <v>9750</v>
    <v>National Stock Exchange of India</v>
    <v>XNSE</v>
    <v>XNSE</v>
    <v>24/1624, Bristow Road, Willingdon Island, KOCHI, KERALA, 682003 IN</v>
    <v>186.75</v>
    <v>Food &amp; Tobacco</v>
    <v>Stock</v>
    <v>44585.469953703701</v>
    <v>1843</v>
    <v>170.6</v>
    <v>3345042000</v>
    <v>HARRISONS MALAYALAM LTD</v>
    <v>HARRISONS MALAYALAM LTD</v>
    <v>181</v>
    <v>7.36</v>
    <v>181.25</v>
    <v>172.75</v>
    <v>18455400</v>
    <v>HARRMALAYA</v>
    <v>HARRISONS MALAYALAM LTD (XNSE:HARRMALAYA)</v>
    <v>155711</v>
    <v>1978</v>
  </rv>
  <rv s="2">
    <v>1844</v>
  </rv>
  <rv s="0">
    <v>http://en.wikipedia.org/wiki/Hathway</v>
    <v>Wikipedia</v>
  </rv>
  <rv s="6">
    <v>141</v>
    <v>1846</v>
  </rv>
  <rv s="7">
    <v>15</v>
    <v>https://www.bing.com/th?id=AMMS_1579e358145f285569d7cd3e54e42975&amp;qlt=95</v>
    <v>1847</v>
    <v>0</v>
    <v>https://www.bing.com/images/search?form=xlimg&amp;q=hathway</v>
    <v>Image of HATHWAY CABLE AND DATACOM LIMITED</v>
  </rv>
  <rv s="0">
    <v>https://www.bing.com/financeapi/forcetrigger?t=ahi2pr&amp;q=XNSE%3aHATHWAY&amp;form=skydnc</v>
    <v>Learn more on Bing</v>
  </rv>
  <rv s="8">
    <v>en-US</v>
    <v>ahi2pr</v>
    <v>268435456</v>
    <v>1</v>
    <v>Powered by Refinitiv</v>
    <v>11</v>
    <v>HATHWAY CABLE AND DATACOM LIMITED (XNSE:HATHWAY)</v>
    <v>13</v>
    <v>14</v>
    <v>Finance</v>
    <v>4</v>
    <v>34.799999999999997</v>
    <v>19.600000000000001</v>
    <v>0.75360000000000005</v>
    <v>-0.95</v>
    <v>-4.3379000000000001E-2</v>
    <v>INR</v>
    <v>Hathway Cable and Datacom Limited is a holding company. The Company is a multi-system operator providing cable television network services, Internet services and allied services. Its product portfolio includes cable television (standard definition and high definition (HD)) services, and broadband services. It offers cable television services in over 200 cities and towns. The Company's local cable channels include Music channel, Hathway CCC, Hathway Shoppe, H-tube, Hathway Life, Hathway Movies and Hathway Entertainment. It also offers HD Personal Video Recorder. It offers broadband Internet services in over 20 cities across India. It offers home broadband and business broadband services. It offers fiber Internet services and multi office connectivity under business broadband. It offers a portal, Hathway Connect, which enables local cable operators to interact with the customers with features, such as pack management, customer prepaid option and mobile application.</v>
    <v>343</v>
    <v>National Stock Exchange of India</v>
    <v>XNSE</v>
    <v>XNSE</v>
    <v>Rahejas 4th Floor, Corner of Main Avenue &amp; V. P. Road, Santacruz (west), MUMBAI, MAHARASHTRA, 400054 IN</v>
    <v>22.1</v>
    <v>1848</v>
    <v>Media &amp; Publishing</v>
    <v>Stock</v>
    <v>44585.469953703701</v>
    <v>1849</v>
    <v>20.75</v>
    <v>38765290000</v>
    <v>HATHWAY CABLE AND DATACOM LIMITED</v>
    <v>HATHWAY CABLE AND DATACOM LIMITED</v>
    <v>21.85</v>
    <v>22.17</v>
    <v>21.9</v>
    <v>20.95</v>
    <v>1770104000</v>
    <v>HATHWAY</v>
    <v>HATHWAY CABLE AND DATACOM LIMITED (XNSE:HATHWAY)</v>
    <v>6244117</v>
    <v>1959</v>
  </rv>
  <rv s="2">
    <v>1850</v>
  </rv>
  <rv s="0">
    <v>https://www.bing.com/financeapi/forcetrigger?t=ahi2sm&amp;q=XNSE%3aHATSUN&amp;form=skydnc</v>
    <v>Learn more on Bing</v>
  </rv>
  <rv s="1">
    <v>en-US</v>
    <v>ahi2sm</v>
    <v>268435456</v>
    <v>1</v>
    <v>Powered by Refinitiv</v>
    <v>0</v>
    <v>HATSUN AGRO PRODUCT LIMITED (XNSE:HATSUN)</v>
    <v>2</v>
    <v>3</v>
    <v>Finance</v>
    <v>4</v>
    <v>1525.95</v>
    <v>686.1</v>
    <v>0.86029999999999995</v>
    <v>-47</v>
    <v>-4.1014000000000002E-2</v>
    <v>INR</v>
    <v>Hatsun Agro Product Limited is engaged in the business of manufacturing and selling of milk, milk products and ice creams. The Company's dairy products include dairy whitener, skimmed milk powder, ghee, milk, curd, paneer and ice creams, among others. Its brands include AROKYA, Hatsun, Arun Icecreams, IBACO, Oyalo, Santosa Cattle Feed and Aniva Sweets. AROKYA offers full cream milk, double toned milk, toned milk, curd and milk cans. Arokya Milk offers milk-based refreshments, such as milkshakes, yogurt shakes, yogurt toppings, paneer snacks and coffee. Arun Icecreams offers Arun Icecreams iCone, Arun Icecreams iBar and Kid's Bars. IBACO offers Ice Cream Cakes and Signature Cones. Under the Hatsun brand, the Company offers curd, paneer, ghee, butter, cooking butter and dairy whitener. Its Hatsun Dairy Ingredients products include milk powder, such as full cream milk powder and dairy whitener, and Cream products, such as butter oil, frozen cream and lactic butter.</v>
    <v>4142</v>
    <v>National Stock Exchange of India</v>
    <v>XNSE</v>
    <v>XNSE</v>
    <v>Domaine, Door No.1/20A,, Rajiv Gandhi Salai (OMR),, Karapakkam,, CHENNAI, TAMIL NADU, 600097 IN</v>
    <v>1154</v>
    <v>Food &amp; Tobacco</v>
    <v>Stock</v>
    <v>44585.469953703701</v>
    <v>1852</v>
    <v>1050</v>
    <v>247024800000</v>
    <v>HATSUN AGRO PRODUCT LIMITED</v>
    <v>HATSUN AGRO PRODUCT LIMITED</v>
    <v>1132</v>
    <v>100.71</v>
    <v>1145.95</v>
    <v>1098.95</v>
    <v>215570700</v>
    <v>HATSUN</v>
    <v>HATSUN AGRO PRODUCT LIMITED (XNSE:HATSUN)</v>
    <v>46999</v>
    <v>1986</v>
  </rv>
  <rv s="2">
    <v>1853</v>
  </rv>
  <rv s="0">
    <v>https://www.bing.com/financeapi/forcetrigger?t=ahi2vh&amp;q=XNSE%3aHAVELLS&amp;form=skydnc</v>
    <v>Learn more on Bing</v>
  </rv>
  <rv s="1">
    <v>en-US</v>
    <v>ahi2vh</v>
    <v>268435456</v>
    <v>1</v>
    <v>Powered by Refinitiv</v>
    <v>0</v>
    <v>HAVELLS INDIA LIMITED (XNSE:HAVELLS)</v>
    <v>2</v>
    <v>3</v>
    <v>Finance</v>
    <v>4</v>
    <v>1504.45</v>
    <v>958</v>
    <v>0.93210000000000004</v>
    <v>-61.6</v>
    <v>-4.9614999999999999E-2</v>
    <v>INR</v>
    <v>Havells India Limited is a holding company. The Company is engaged in manufacturing Switchgears, Cable, Lighting and Fixtures, and Electric Consumer Durables. The Company operates through four segments: Switchgears, Lighting and fixtures, Cables and Electrical Consumer Durables. The Switchgear segment comprises domestic and the industrial switchgears, electrical wiring accessories, industrial motors, pumps and capacitors. The Lighting and fixture segment comprises energy saving lamps (CFL) and luminaries. The Cables segment comprises domestic cables and industrial underground cables. The Electrical Consumer Durable segment comprises fans, water heaters and domestic appliances. Its subsidiaries include Havells Sylvania Brasil Iluminacao Ltda., Havells Sylvania (Thailand) Ltd., Havells USA Inc., Havells Sylvania Iluminacion (Chile) Ltda, Havells International Limited and Havells Holdings Limited.</v>
    <v>5727</v>
    <v>National Stock Exchange of India</v>
    <v>XNSE</v>
    <v>XNSE</v>
    <v>QRG Towers, 2D, Sector - 126, Expressway, NOIDA, UTTAR PRADESH, 201304 IN</v>
    <v>1248</v>
    <v>Machinery, Equipment &amp; Components</v>
    <v>Stock</v>
    <v>44585.469953703701</v>
    <v>1855</v>
    <v>1150.3</v>
    <v>777534500000</v>
    <v>HAVELLS INDIA LIMITED</v>
    <v>HAVELLS INDIA LIMITED</v>
    <v>1248</v>
    <v>67.73</v>
    <v>1241.55</v>
    <v>1179.95</v>
    <v>626261100</v>
    <v>HAVELLS</v>
    <v>HAVELLS INDIA LIMITED (XNSE:HAVELLS)</v>
    <v>2571377</v>
    <v>1983</v>
  </rv>
  <rv s="2">
    <v>1856</v>
  </rv>
  <rv s="0">
    <v>https://www.bing.com/financeapi/forcetrigger?t=aznth7&amp;q=XNSE%3aHAVISHA&amp;form=skydnc</v>
    <v>Learn more on Bing</v>
  </rv>
  <rv s="10">
    <v>en-US</v>
    <v>aznth7</v>
    <v>268435456</v>
    <v>1</v>
    <v>Powered by Refinitiv</v>
    <v>20</v>
    <v>SRI HAVISHA HOSPITALITY AND INFRASTRUCTURE LIMITED (XNSE:HAVISHA)</v>
    <v>2</v>
    <v>21</v>
    <v>Finance</v>
    <v>4</v>
    <v>4.5999999999999996</v>
    <v>0.65</v>
    <v>-0.2</v>
    <v>-4.7618999999999995E-2</v>
    <v>INR</v>
    <v>Sri Havisha Hospitality and Infrastructure Limited, formerly Shri Matre Power and Infrastructure Limited (SMPIL), is engaged in the process of identifying diversification activities, including solar energy, hospitality and tourism industry. The Company operates through two business segments: Liquified Petroleum Gas and Auto Conversion Kits. The Liquified Petroleum Gas segment consists of bulk and packed liquid petroleum gas (LPG). The Auto Conversion Kits segment consists of LPG conversion kits for three wheelers. The Company operates port facilities, bulk storage terminals, network of bottling plants and distribution outlets. The Company has a bottling plant at Kakinada, which has a capacity to fill 45,000 Metric Tons (MT) per annum or 10,000 cylinders per day. The Company's LPG import facility at Kakinada has an installed capacity of 100,000 MT per year. The Company's LPG kits can be fitted on three wheelers, two wheelers and gensets.</v>
    <v>National Stock Exchange of India</v>
    <v>XNSE</v>
    <v>XNSE</v>
    <v>Venus Plaza, Adjacent to Old Airport, Begumpet, HYDERABAD, TELANGANA, 500016 IN</v>
    <v>4</v>
    <v>Stock</v>
    <v>44585.469953703701</v>
    <v>1858</v>
    <v>4</v>
    <v>SRI HAVISHA HOSPITALITY AND INFRASTRUCTURE LIMITED</v>
    <v>SRI HAVISHA HOSPITALITY AND INFRASTRUCTURE LIMITED</v>
    <v>4</v>
    <v>0</v>
    <v>4.2</v>
    <v>4</v>
    <v>HAVISHA</v>
    <v>SRI HAVISHA HOSPITALITY AND INFRASTRUCTURE LIMITED (XNSE:HAVISHA)</v>
    <v>53416</v>
  </rv>
  <rv s="2">
    <v>1859</v>
  </rv>
  <rv s="0">
    <v>https://www.bing.com/financeapi/forcetrigger?t=ahi2yc&amp;q=XNSE%3aHBLPOWER&amp;form=skydnc</v>
    <v>Learn more on Bing</v>
  </rv>
  <rv s="1">
    <v>en-US</v>
    <v>ahi2yc</v>
    <v>268435456</v>
    <v>1</v>
    <v>Powered by Refinitiv</v>
    <v>0</v>
    <v>HBL POWER SYSTEMS LIMITED (XNSE:HBLPOWER)</v>
    <v>2</v>
    <v>3</v>
    <v>Finance</v>
    <v>4</v>
    <v>73.45</v>
    <v>29.85</v>
    <v>1.5888</v>
    <v>-5</v>
    <v>-7.1327000000000002E-2</v>
    <v>INR</v>
    <v>HBL Power Systems Limited is engaged in the business of manufacturing batteries. The Company's segments include Batteries and Electronics. The Batteries and Electronics segment consists of various types of products for defense, aviation, telecom and industrial application. Its products include batteries, including Lead Acid Batteries, Nickel-Cadmium Batteries and Specialized Defense Batteries; Power Electronics, which includes Thyristor Battery Charger, Switch Mode Rectifiers, Battery Monitoring System and Earth Leakage Monitor; Concrete Products, including Spun Concrete Poles, Spun Concrete Poles, Spun Concrete Poles and Hollow Core Slabs; Renewable energy, which includes Off-grid Solar Systems and HBL Green Products Division, and Engineering Solutions, which includes Training Simulators and Railways, including Data Loggers, Audio Frequency Track Circuit, Electronic Interlocking System, Train Collision Avoidance System, Train Management System, SPAD Alert System and Rail System Unit.</v>
    <v>1625</v>
    <v>National Stock Exchange of India</v>
    <v>XNSE</v>
    <v>XNSE</v>
    <v>Secretarial Department, Survey No. 26 Kubera Towers, Trimulgherry, SECUNDERABAD, TELANGANA, 500015 IN</v>
    <v>70.7</v>
    <v>Machinery, Equipment &amp; Components</v>
    <v>Stock</v>
    <v>44585.469953703701</v>
    <v>1861</v>
    <v>63.65</v>
    <v>19431370000</v>
    <v>HBL POWER SYSTEMS LIMITED</v>
    <v>HBL POWER SYSTEMS LIMITED</v>
    <v>69.2</v>
    <v>36.58</v>
    <v>70.099999999999994</v>
    <v>65.099999999999994</v>
    <v>277194900</v>
    <v>HBLPOWER</v>
    <v>HBL POWER SYSTEMS LIMITED (XNSE:HBLPOWER)</v>
    <v>2183267</v>
    <v>1986</v>
  </rv>
  <rv s="2">
    <v>1862</v>
  </rv>
  <rv s="0">
    <v>https://www.bing.com/financeapi/forcetrigger?t=bgvgw7&amp;q=XNSE%3aHBSL&amp;form=skydnc</v>
    <v>Learn more on Bing</v>
  </rv>
  <rv s="3">
    <v>en-US</v>
    <v>bgvgw7</v>
    <v>268435456</v>
    <v>1</v>
    <v>Powered by Refinitiv</v>
    <v>5</v>
    <v>HB STOCKHOLDINGS LIMITED (XNSE:HBSL)</v>
    <v>2</v>
    <v>6</v>
    <v>Finance</v>
    <v>4</v>
    <v>75.05</v>
    <v>7.9</v>
    <v>0.75939999999999996</v>
    <v>-2.9</v>
    <v>-4.9194000000000002E-2</v>
    <v>INR</v>
    <v>HB Stockholdings Limited is an India-based non-banking financial company. The Company's principal activities include dealing in securities and other financial assets. The Company is engaged in investing in securities, which includes selling and purchasing of securities. Mount Finance Limited is the subsidiary of the Company.</v>
    <v>National Stock Exchange of India</v>
    <v>XNSE</v>
    <v>XNSE</v>
    <v>H-72, Connaught Circus, New Delhi, NEW DELHI, DELHI, 110001 IN</v>
    <v>61.45</v>
    <v>Investment Banking &amp; Investment Services</v>
    <v>Stock</v>
    <v>44585.469953703701</v>
    <v>1864</v>
    <v>56.05</v>
    <v>420765400</v>
    <v>HB STOCKHOLDINGS LIMITED</v>
    <v>HB STOCKHOLDINGS LIMITED</v>
    <v>61.45</v>
    <v>2.11</v>
    <v>58.95</v>
    <v>56.05</v>
    <v>7137670</v>
    <v>HBSL</v>
    <v>HB STOCKHOLDINGS LIMITED (XNSE:HBSL)</v>
    <v>10007</v>
    <v>1985</v>
  </rv>
  <rv s="2">
    <v>1865</v>
  </rv>
  <rv s="0">
    <v>https://www.bing.com/financeapi/forcetrigger?t=ahi352&amp;q=XNSE%3aHCC&amp;form=skydnc</v>
    <v>Learn more on Bing</v>
  </rv>
  <rv s="1">
    <v>en-US</v>
    <v>ahi352</v>
    <v>268435456</v>
    <v>1</v>
    <v>Powered by Refinitiv</v>
    <v>0</v>
    <v>HINDUSTAN CONSTRUCTION COMPANY LIMITED (XNSE:HCC)</v>
    <v>2</v>
    <v>3</v>
    <v>Finance</v>
    <v>4</v>
    <v>18.8</v>
    <v>7.25</v>
    <v>2.1423000000000001</v>
    <v>-0.75</v>
    <v>-4.9341999999999997E-2</v>
    <v>INR</v>
    <v>Hindustan Construction Company Limited is engaged in engineering and construction activities. The Company's segments include Engineering and Construction, Infrastructure, Real estate, Comprehensive Urban Development and Management, and Others. The Company provides engineering and construction services for projects across sectors, such as power, transportation, water and industrial projects. Its operations include construction of dams, barrages, tunnels, underground power stations and surface power stations, along with water conductor systems, such as surge shafts, pressure shafts and penstocks. Its operations also include material handling, such as aerial cableways for concrete placement, tower cranes, ropeways and hydraulic operated traveling/collapsible tunnel formwork, among others. It provides solutions in nuclear power by tie-ups with engineering and construction solution providers. In addition, the Company delivers transport systems, bridges and highways.</v>
    <v>1163</v>
    <v>National Stock Exchange of India</v>
    <v>XNSE</v>
    <v>XNSE</v>
    <v>Hincon House Tower B, LBS Rd, Gandhi Nagar, Vikhroli West, MUMBAI, MAHARASHTRA, 400083 IN</v>
    <v>15.35</v>
    <v>Construction &amp; Engineering</v>
    <v>Stock</v>
    <v>44585.469953703701</v>
    <v>1867</v>
    <v>14.45</v>
    <v>22998030000</v>
    <v>HINDUSTAN CONSTRUCTION COMPANY LIMITED</v>
    <v>HINDUSTAN CONSTRUCTION COMPANY LIMITED</v>
    <v>15</v>
    <v>3.86</v>
    <v>15.2</v>
    <v>14.45</v>
    <v>1513028000</v>
    <v>HCC</v>
    <v>HINDUSTAN CONSTRUCTION COMPANY LIMITED (XNSE:HCC)</v>
    <v>4889759</v>
    <v>1926</v>
  </rv>
  <rv s="2">
    <v>1868</v>
  </rv>
  <rv s="0">
    <v>https://www.bing.com/financeapi/forcetrigger?t=ahi37w&amp;q=XNSE%3aHCG&amp;form=skydnc</v>
    <v>Learn more on Bing</v>
  </rv>
  <rv s="1">
    <v>en-US</v>
    <v>ahi37w</v>
    <v>268435456</v>
    <v>1</v>
    <v>Powered by Refinitiv</v>
    <v>0</v>
    <v>HEALTHCARE GLOBAL ENTERPRISES LIMITED (XNSE:HCG)</v>
    <v>2</v>
    <v>3</v>
    <v>Finance</v>
    <v>4</v>
    <v>282.39999999999998</v>
    <v>149.05000000000001</v>
    <v>0.88</v>
    <v>-8.5</v>
    <v>-3.4336000000000005E-2</v>
    <v>INR</v>
    <v>HealthCare Global Enterprises Limited is engaged in managing cancer hospitals, cancer centers and medical diagnostic services, including scientific testing and consultancy services in the pharmaceutical and medical sector. The Company is involved retail sale of pharmaceuticals, medical and orthopedic goods and toilet articles. It operates cancer care network under the HCG brand. It operates infertility treatment clinics providing assisted reproductive services under brand Milann. The Company operates eight Milann fertility centers, which provide reproductive medicine services, including assisted reproduction, gynecological endoscopy and fertility preservation; and follow a multidisciplinary and technology-focused approach to diagnosis and treatment. Milann fertility centers also offer training programs for fertility specialists and embryologists. Under the Triesta brand, it provides clinical reference laboratory services with specialization in oncology.</v>
    <v>5454</v>
    <v>National Stock Exchange of India</v>
    <v>XNSE</v>
    <v>XNSE</v>
    <v>Tower Block, Unity Building Complex, No. 3, Mission Road, BANGALORE, KARNATAKA, 560027 IN</v>
    <v>251.5</v>
    <v>Healthcare Providers &amp; Services</v>
    <v>Stock</v>
    <v>44585.469953703701</v>
    <v>1870</v>
    <v>237</v>
    <v>34407740000</v>
    <v>HEALTHCARE GLOBAL ENTERPRISES LIMITED</v>
    <v>HEALTHCARE GLOBAL ENTERPRISES LIMITED</v>
    <v>251.5</v>
    <v>0</v>
    <v>247.55</v>
    <v>239.05</v>
    <v>138993100</v>
    <v>HCG</v>
    <v>HEALTHCARE GLOBAL ENTERPRISES LIMITED (XNSE:HCG)</v>
    <v>341995</v>
    <v>1998</v>
  </rv>
  <rv s="2">
    <v>1871</v>
  </rv>
  <rv s="0">
    <v>https://www.bing.com/financeapi/forcetrigger?t=ahi3ar&amp;q=XNSE%3aHCL-INSYS&amp;form=skydnc</v>
    <v>Learn more on Bing</v>
  </rv>
  <rv s="1">
    <v>en-US</v>
    <v>ahi3ar</v>
    <v>268435456</v>
    <v>1</v>
    <v>Powered by Refinitiv</v>
    <v>0</v>
    <v>HCL INFOSYSTEMS LIMITED (XNSE:HCL-INSYS)</v>
    <v>2</v>
    <v>3</v>
    <v>Finance</v>
    <v>4</v>
    <v>31.3</v>
    <v>7.95</v>
    <v>1.6836</v>
    <v>-1.35</v>
    <v>-4.8913000000000005E-2</v>
    <v>INR</v>
    <v>HCL Infosystems Limited is a distribution and information technology (IT) services and solutions company. The Company's principal activities include Cellular Phones, and Computers/Micro Processor-based systems. Its segments include Hardware Products &amp; Solutions, and Distribution. The Hardware Products &amp; Solutions segment is engaged in the sale of IT products and solutions to enterprise and government customers. The Distribution segment includes the distribution of Consumer Products, including telecommunication, digital lifestyle products, and consumer electronic and home appliances, and Enterprise products, including IT products, Enterprise software and Office Automation products. The Company also offers a range of services, such as a portfolio of Infrastructure Managed Services, Enterprise Application Services, System Integration Services, Managed Print Services, Life Cycle Services and After-Sales Support Services. The Company also offers digital content and learning solutions.</v>
    <v>788</v>
    <v>National Stock Exchange of India</v>
    <v>XNSE</v>
    <v>XNSE</v>
    <v>E-4,5,6 Sector 11, NOIDA, UTTAR PRADESH, 201301 IN</v>
    <v>27.5</v>
    <v>Communications &amp; Networking</v>
    <v>Stock</v>
    <v>44585.469953703701</v>
    <v>1873</v>
    <v>26.25</v>
    <v>9086194000</v>
    <v>HCL INFOSYSTEMS LIMITED</v>
    <v>HCL INFOSYSTEMS LIMITED</v>
    <v>27</v>
    <v>0</v>
    <v>27.6</v>
    <v>26.25</v>
    <v>329209900</v>
    <v>HCL-INSYS</v>
    <v>HCL INFOSYSTEMS LIMITED (XNSE:HCL-INSYS)</v>
    <v>1311528</v>
    <v>1986</v>
  </rv>
  <rv s="2">
    <v>1874</v>
  </rv>
  <rv s="0">
    <v>https://www.bing.com/financeapi/forcetrigger?t=ahi3dm&amp;q=XNSE%3aHCLTECH&amp;form=skydnc</v>
    <v>Learn more on Bing</v>
  </rv>
  <rv s="1">
    <v>en-US</v>
    <v>ahi3dm</v>
    <v>268435456</v>
    <v>1</v>
    <v>Powered by Refinitiv</v>
    <v>0</v>
    <v>HCL TECHNOLOGIES LIMITED (XNSE:HCLTECH)</v>
    <v>2</v>
    <v>3</v>
    <v>Finance</v>
    <v>4</v>
    <v>1377.75</v>
    <v>886.65</v>
    <v>0.84499999999999997</v>
    <v>-43.05</v>
    <v>-3.6859000000000003E-2</v>
    <v>INR</v>
    <v>HCL Technologies Limited is engaged in providing a range of software development services, business process outsourcing services and information technology (IT) infrastructure services. The Company's segments include software services, infrastructure management services and business process outsourcing services. The software services segment provides application development and maintenance, enterprise application, software as a service (SAAS) application services and engineering, and research and development (R&amp;D) services to global customers. The infrastructure management services segment involves managing customer's IT assets. The business process outsourcing services segment includes contact center and help desk services. The Company delivers its solutions across select verticals, including financial services, manufacturing, retail and consumer products, media, publishing and entertainment, public services, energy and utility, healthcare, and travel, transport and logistics.</v>
    <v>187634</v>
    <v>National Stock Exchange of India</v>
    <v>XNSE</v>
    <v>XNSE</v>
    <v>Technology Hub, SEZ, Plot No. 3A, Sector 126, NOIDA, UTTAR PRADESH, 201304 IN</v>
    <v>1164.5</v>
    <v>Software &amp; IT Services</v>
    <v>Stock</v>
    <v>44585.469953703701</v>
    <v>1876</v>
    <v>1111</v>
    <v>3169425000000</v>
    <v>HCL TECHNOLOGIES LIMITED</v>
    <v>HCL TECHNOLOGIES LIMITED</v>
    <v>1162.5</v>
    <v>0</v>
    <v>1167.95</v>
    <v>1124.9000000000001</v>
    <v>2713665000</v>
    <v>HCLTECH</v>
    <v>HCL TECHNOLOGIES LIMITED (XNSE:HCLTECH)</v>
    <v>5878438</v>
    <v>1991</v>
  </rv>
  <rv s="2">
    <v>1877</v>
  </rv>
  <rv s="0">
    <v>https://www.bing.com/financeapi/forcetrigger?t=ahi3gh&amp;q=XNSE%3aHDFC&amp;form=skydnc</v>
    <v>Learn more on Bing</v>
  </rv>
  <rv s="1">
    <v>en-US</v>
    <v>ahi3gh</v>
    <v>268435456</v>
    <v>1</v>
    <v>Powered by Refinitiv</v>
    <v>0</v>
    <v>HOUSING DEVELOPMENT FINANCE CORPORATION LIMITED (XNSE:HDFC)</v>
    <v>2</v>
    <v>3</v>
    <v>Finance</v>
    <v>4</v>
    <v>3021.1</v>
    <v>2354</v>
    <v>1.1442000000000001</v>
    <v>-53.15</v>
    <v>-2.0497999999999999E-2</v>
    <v>INR</v>
    <v>Housing Development Finance Corporation Limited is an India-based holding company. The Company is engaged in financing by way of loans for the purchase or construction of residential houses, commercial real estate and certain other purposes, in India. The Company's segments include loans, life insurance, general insurance, asset management and others. It offers insurance products, such as motor, health, travel, home and personal accident in the retail division, and customized products, such as property, marine, aviation and liability insurance in the corporate division. It also provides portfolio management, mutual fund, property investment management, project management, investment consultancy and property related services. Its distribution network includes over 4,520 branches and approximately 12,000 automated teller machines in over 2,590 locations. Its subsidiaries include HDFC Investments Ltd., HDFC Trustee Co. Ltd. and HDFC Asset Management Co. Ltd., among others.</v>
    <v>3226</v>
    <v>National Stock Exchange of India</v>
    <v>XNSE</v>
    <v>XNSE</v>
    <v>HDFC House, H T Parekh Marg, 165-166,, Backbay Reclamation, Churchgate, MUMBAI, MAHARASHTRA, 400020 IN</v>
    <v>2601.8000000000002</v>
    <v>Banking Services</v>
    <v>Stock</v>
    <v>44585.469953703701</v>
    <v>1879</v>
    <v>2510.35</v>
    <v>4695863000000</v>
    <v>HOUSING DEVELOPMENT FINANCE CORPORATION LIMITED</v>
    <v>HOUSING DEVELOPMENT FINANCE CORPORATION LIMITED</v>
    <v>2571.65</v>
    <v>22.36</v>
    <v>2592.9499999999998</v>
    <v>2539.8000000000002</v>
    <v>1811012000</v>
    <v>HDFC</v>
    <v>HOUSING DEVELOPMENT FINANCE CORPORATION LIMITED (XNSE:HDFC)</v>
    <v>2340062</v>
    <v>1977</v>
  </rv>
  <rv s="2">
    <v>1880</v>
  </rv>
  <rv s="0">
    <v>https://www.bing.com/financeapi/forcetrigger?t=bgvh2w&amp;q=XNSE%3aHDFCAMC&amp;form=skydnc</v>
    <v>Learn more on Bing</v>
  </rv>
  <rv s="1">
    <v>en-US</v>
    <v>bgvh2w</v>
    <v>268435456</v>
    <v>1</v>
    <v>Powered by Refinitiv</v>
    <v>0</v>
    <v>HDFC ASSET MANAGEMENT COMPANY LIMITED (XNSE:HDFCAMC)</v>
    <v>2</v>
    <v>3</v>
    <v>Finance</v>
    <v>4</v>
    <v>3365</v>
    <v>2235</v>
    <v>1.1293</v>
    <v>-110.55</v>
    <v>-4.6657000000000004E-2</v>
    <v>INR</v>
    <v>HDFC Asset Management Company Ltd is an India-based asset management company for the Housing Development Finance Corporation Limited (HDFC) Mutual Fund. The Company offers portfolio management / investment advisory services. It offers management and/or advisory services to: Category I foreign portfolio investors and/or Category II foreign portfolio investors. Its services also include India focused research, statistical and analytical information, investment management and investment advice.</v>
    <v>1254</v>
    <v>National Stock Exchange of India</v>
    <v>XNSE</v>
    <v>XNSE</v>
    <v>HDFC House, 2nd Floor,, H. T. Parekh Marg,, 165-166, Backbay Reclamation,Churchgate, MUMBAI, MAHARASHTRA, 400020 IN</v>
    <v>2379.8000000000002</v>
    <v>Investment Banking &amp; Investment Services</v>
    <v>Stock</v>
    <v>44585.469953703701</v>
    <v>1882</v>
    <v>2235</v>
    <v>505148100000</v>
    <v>HDFC ASSET MANAGEMENT COMPANY LIMITED</v>
    <v>HDFC ASSET MANAGEMENT COMPANY LIMITED</v>
    <v>2379.8000000000002</v>
    <v>36.700000000000003</v>
    <v>2369.4</v>
    <v>2258.85</v>
    <v>213196600</v>
    <v>HDFCAMC</v>
    <v>HDFC ASSET MANAGEMENT COMPANY LIMITED (XNSE:HDFCAMC)</v>
    <v>418139</v>
    <v>1999</v>
  </rv>
  <rv s="2">
    <v>1883</v>
  </rv>
  <rv s="0">
    <v>http://en.wikipedia.org/wiki/HDFC_Bank</v>
    <v>Wikipedia</v>
  </rv>
  <rv s="6">
    <v>141</v>
    <v>1885</v>
  </rv>
  <rv s="7">
    <v>15</v>
    <v>https://www.bing.com/th?id=AMMS_c643fbc43e47b24065ddbb05b826221c&amp;qlt=95</v>
    <v>1886</v>
    <v>0</v>
    <v>https://www.bing.com/images/search?form=xlimg&amp;q=hdfc+bank</v>
    <v>Image of HDFC BANK LIMITED</v>
  </rv>
  <rv s="0">
    <v>https://www.bing.com/financeapi/forcetrigger?t=ahi3jc&amp;q=XNSE%3aHDFCBANK&amp;form=skydnc</v>
    <v>Learn more on Bing</v>
  </rv>
  <rv s="8">
    <v>en-US</v>
    <v>ahi3jc</v>
    <v>268435456</v>
    <v>1</v>
    <v>Powered by Refinitiv</v>
    <v>11</v>
    <v>HDFC BANK LIMITED (XNSE:HDFCBANK)</v>
    <v>13</v>
    <v>14</v>
    <v>Finance</v>
    <v>4</v>
    <v>1725</v>
    <v>1342</v>
    <v>1.0967</v>
    <v>-34.950000000000003</v>
    <v>-2.2969E-2</v>
    <v>INR</v>
    <v>HDFC Bank Limited (the Bank) is a holding company. The Bank offers a range of banking services covering commercial and investment banking on the wholesale side and transactional/branch banking on the retail side. It also offers financial services. The Bank's segments include Treasury, Retail banking, Wholesale banking and Other banking business. The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a branch network and other delivery channels, as well as through alternative delivery channels. The Bank provides its corporate and institutional clients a range of commercial and transactional banking products. The Other banking business segment includes income from para banking activities.</v>
    <v>134412</v>
    <v>National Stock Exchange of India</v>
    <v>XNSE</v>
    <v>XNSE</v>
    <v>iTHINK Techno Campus, Bldg B, Alpha,, Vikhroli Link Rd, Kanjur Marg East, MUMBAI, MAHARASHTRA, 400042 IN</v>
    <v>1521.25</v>
    <v>1887</v>
    <v>Banking Services</v>
    <v>Stock</v>
    <v>44585.469953703701</v>
    <v>1888</v>
    <v>1467.55</v>
    <v>8433750000000</v>
    <v>HDFC BANK LIMITED</v>
    <v>HDFC BANK LIMITED</v>
    <v>1509.95</v>
    <v>23.34</v>
    <v>1521.6</v>
    <v>1486.65</v>
    <v>5542685000</v>
    <v>HDFCBANK</v>
    <v>HDFC BANK LIMITED (XNSE:HDFCBANK)</v>
    <v>5934254</v>
    <v>1994</v>
  </rv>
  <rv s="2">
    <v>1889</v>
  </rv>
  <rv s="0">
    <v>https://www.bing.com/financeapi/forcetrigger?t=axd4c7&amp;q=XNSE%3aHDFCLIFE&amp;form=skydnc</v>
    <v>Learn more on Bing</v>
  </rv>
  <rv s="1">
    <v>en-US</v>
    <v>axd4c7</v>
    <v>268435456</v>
    <v>1</v>
    <v>Powered by Refinitiv</v>
    <v>0</v>
    <v>HDFC LIFE INSURANCE COMPANY LIMITED (XNSE:HDFCLIFE)</v>
    <v>2</v>
    <v>3</v>
    <v>Finance</v>
    <v>4</v>
    <v>775.65</v>
    <v>619.1</v>
    <v>0.8427</v>
    <v>-13.85</v>
    <v>-2.1591999999999997E-2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639.85</v>
    <v>Insurance</v>
    <v>Stock</v>
    <v>44585.469953703701</v>
    <v>1891</v>
    <v>619.1</v>
    <v>1354623000000</v>
    <v>HDFC LIFE INSURANCE COMPANY LIMITED</v>
    <v>HDFC LIFE INSURANCE COMPANY LIMITED</v>
    <v>639.85</v>
    <v>113.9</v>
    <v>641.45000000000005</v>
    <v>627.6</v>
    <v>2111813000</v>
    <v>HDFCLIFE</v>
    <v>HDFC LIFE INSURANCE COMPANY LIMITED (XNSE:HDFCLIFE)</v>
    <v>2628472</v>
    <v>2000</v>
  </rv>
  <rv s="2">
    <v>1892</v>
  </rv>
  <rv s="0">
    <v>https://www.bing.com/financeapi/forcetrigger?t=ahi3ur&amp;q=XNSE%3aHDIL&amp;form=skydnc</v>
    <v>Learn more on Bing</v>
  </rv>
  <rv s="1">
    <v>en-US</v>
    <v>ahi3ur</v>
    <v>268435456</v>
    <v>1</v>
    <v>Powered by Refinitiv</v>
    <v>0</v>
    <v>HOUSING DEVELOPMENT AND INFRASTRUCTURE LIMITED (XNSE:HDIL)</v>
    <v>2</v>
    <v>3</v>
    <v>Finance</v>
    <v>4</v>
    <v>7.1</v>
    <v>4.1500000000000004</v>
    <v>2.1836000000000002</v>
    <v>-0.25</v>
    <v>-4.6729E-2</v>
    <v>INR</v>
    <v>Housing Development and Infrastructure Limited (HDIL) is a real estate development company engaged in real estate activities with own or leased property. The Company has operations in the Mumbai Metropolitan Region. It operates is various aspects of real estate business, ranging from residential, commercial and retail projects, to slum rehabilitation to land development. Its residential projects include apartment complexes, towers and townships. Its commercial projects include premium office spaces and multiplex cinemas. In retail, it is focused on building shopping malls. It also handles slum rehabilitation projects under a government scheme offering development rights in exchange for clearing and redeveloping slum lands, while providing replacement housing for the displaced slum dwellers. Its commercial and retail projects include Dream Mall, Harmony Mall, Annex Mall, Kulraj Mall and HDIL Industrial Park. Its residential projects include Hill View, Dreams and Dheeraj Affaire.</v>
    <v>286</v>
    <v>National Stock Exchange of India</v>
    <v>XNSE</v>
    <v>XNSE</v>
    <v>HDIL Towers, 9th Floor, Anant Kanekar Marg, Station Road, Bandra (E), MUMBAI, MAHARASHTRA, 400051 IN</v>
    <v>5.5</v>
    <v>Real Estate Operations</v>
    <v>Stock</v>
    <v>44585.469953703701</v>
    <v>1894</v>
    <v>5.0999999999999996</v>
    <v>2535921000</v>
    <v>HOUSING DEVELOPMENT AND INFRASTRUCTURE LIMITED</v>
    <v>HOUSING DEVELOPMENT AND INFRASTRUCTURE LIMITED</v>
    <v>5.5</v>
    <v>2.72</v>
    <v>5.35</v>
    <v>5.0999999999999996</v>
    <v>474004000</v>
    <v>HDIL</v>
    <v>HOUSING DEVELOPMENT AND INFRASTRUCTURE LIMITED (XNSE:HDIL)</v>
    <v>241094</v>
    <v>1996</v>
  </rv>
  <rv s="2">
    <v>1895</v>
  </rv>
  <rv s="0">
    <v>https://www.bing.com/financeapi/forcetrigger?t=ahi41h&amp;q=XNSE%3aHEG&amp;form=skydnc</v>
    <v>Learn more on Bing</v>
  </rv>
  <rv s="1">
    <v>en-US</v>
    <v>ahi41h</v>
    <v>268435456</v>
    <v>1</v>
    <v>Powered by Refinitiv</v>
    <v>0</v>
    <v>HEG LIMITED (XNSE:HEG)</v>
    <v>2</v>
    <v>3</v>
    <v>Finance</v>
    <v>4</v>
    <v>2629</v>
    <v>912.2</v>
    <v>1.8482000000000001</v>
    <v>-78.2</v>
    <v>-4.6955999999999998E-2</v>
    <v>INR</v>
    <v>HEG Limited is engaged in manufacturing of graphite electrodes, which are used by manufacturers of steel. The Company's segments include Graphite, Power and Unallocable items/others. The Company operates single site plant of Graphite Electrodes with a production capacity of approximately 80,000 metric tons (MT) per annum. The Company offers High Power and Ultra High power electrodes. Its graphite division has facilities for production of Graphite Electrodes and Graphite Specialties, and the plant is located at Mandideep near Bhopal (Madhya Pradesh). The Company also operates approximately three power generation facilities with a total rated capacity of over 77 megawatt (MW). Its power plants are located in Tawanagar, District Hoshangabad, Madhya Pradesh, and it also operates approximately 12.8-MW waste heat recovery power plant in District Durg, Chhattisgarh. The Company also offers carbon specialties, such as Activated Carbon Fabric (ACF), Carbon Blocks and Graphite Specialities.</v>
    <v>842</v>
    <v>National Stock Exchange of India</v>
    <v>XNSE</v>
    <v>XNSE</v>
    <v>BHILWARA Towers, A-12, Sector-1, NOIDA, UTTAR PRADESH, 201301 IN</v>
    <v>1673.75</v>
    <v>Machinery, Equipment &amp; Components</v>
    <v>Stock</v>
    <v>44585.469953703701</v>
    <v>1897</v>
    <v>1571</v>
    <v>64276960000</v>
    <v>HEG LIMITED</v>
    <v>HEG LIMITED</v>
    <v>1670</v>
    <v>37.549999999999997</v>
    <v>1665.4</v>
    <v>1587.2</v>
    <v>38595510</v>
    <v>HEG</v>
    <v>HEG LIMITED (XNSE:HEG)</v>
    <v>174694</v>
    <v>1972</v>
  </rv>
  <rv s="2">
    <v>1898</v>
  </rv>
  <rv s="0">
    <v>https://www.bing.com/financeapi/forcetrigger?t=ahi44c&amp;q=XNSE%3aHEIDELBERG&amp;form=skydnc</v>
    <v>Learn more on Bing</v>
  </rv>
  <rv s="1">
    <v>en-US</v>
    <v>ahi44c</v>
    <v>268435456</v>
    <v>1</v>
    <v>Powered by Refinitiv</v>
    <v>0</v>
    <v>HeidelbergCement India Limited. (XNSE:HEIDELBERG)</v>
    <v>2</v>
    <v>3</v>
    <v>Finance</v>
    <v>4</v>
    <v>284.95</v>
    <v>211.3</v>
    <v>1.0210999999999999</v>
    <v>-5.55</v>
    <v>-2.4299000000000001E-2</v>
    <v>INR</v>
    <v>HeidelbergCement India Limited is engaged in manufacturing of Portland cement. The Company's product portfolio includes Portland Pozzolana Cement (PPC) and Portland Slag cement (PSC). The Company's manufacturing facilities are located in Ammasandra, Karnataka; Damoh, Madhya Pradesh, and Jhansi, Uttar Pradesh. The Company has a total cement manufacturing capacity of 5.4 million tons per annum (MTPA), with clinker capacity of 3.4 MTPA. The Company sells its products under the brand name of mycem. PPC is a kind of blended cement, which is produced by grinding the Portland clinker with gypsum and pozzolanic materials in measured proportions or by blending Ordinary Portland Cement (OPC), with Pozzolanic materials in certain proportions. PSC is manufactured by either grinding the Portland clinker with gypsum and granulated slag or blending the ground granulated blast furnace slag with Ordinary Portland cement by means of mechanical blenders. The Company's holding company is Cementrum I.B.V.</v>
    <v>1121</v>
    <v>National Stock Exchange of India</v>
    <v>XNSE</v>
    <v>XNSE</v>
    <v>2nd Floor, Plot No. 68, Sector-44, Gurugram, GURGAON, HARYANA, 122002 IN</v>
    <v>229.7</v>
    <v>Construction Materials</v>
    <v>Stock</v>
    <v>44585.469953703701</v>
    <v>1900</v>
    <v>221.1</v>
    <v>51758440000</v>
    <v>HeidelbergCement India Limited.</v>
    <v>HeidelbergCement India Limited.</v>
    <v>226</v>
    <v>15.59</v>
    <v>228.4</v>
    <v>222.85</v>
    <v>226613100</v>
    <v>HEIDELBERG</v>
    <v>HeidelbergCement India Limited. (XNSE:HEIDELBERG)</v>
    <v>76707</v>
    <v>1958</v>
  </rv>
  <rv s="2">
    <v>1901</v>
  </rv>
  <rv s="0">
    <v>https://www.bing.com/financeapi/forcetrigger?t=bwjokr&amp;q=XNSE%3aHEMIPROP&amp;form=skydnc</v>
    <v>Learn more on Bing</v>
  </rv>
  <rv s="4">
    <v>en-US</v>
    <v>bwjokr</v>
    <v>268435456</v>
    <v>1</v>
    <v>Powered by Refinitiv</v>
    <v>7</v>
    <v>HEMISPHERE PROPERTIES INDIA LIMITED (XNSE:HEMIPROP)</v>
    <v>2</v>
    <v>8</v>
    <v>Finance</v>
    <v>4</v>
    <v>201.8</v>
    <v>121.05</v>
    <v>-11.85</v>
    <v>-8.2034999999999997E-2</v>
    <v>INR</v>
    <v>Hemisphere Properties India Limited is an India-based company, which is focused on acquiring, constructing, holding, managing, developing, preserving and dealing in any other manner with the properties, including sale and purchase. The Company has access to approximately 739.69acres of land.</v>
    <v>National Stock Exchange of India</v>
    <v>XNSE</v>
    <v>XNSE</v>
    <v>Room No. 144, C-Wing,, Nirman Bhawan Maulana Azad Road, NEW DELHI, DELHI, 110001 IN</v>
    <v>145.5</v>
    <v>Real Estate Operations</v>
    <v>Stock</v>
    <v>44585.469953703701</v>
    <v>1903</v>
    <v>130.19999999999999</v>
    <v>41168250000</v>
    <v>HEMISPHERE PROPERTIES INDIA LIMITED</v>
    <v>HEMISPHERE PROPERTIES INDIA LIMITED</v>
    <v>144.44999999999999</v>
    <v>0</v>
    <v>144.44999999999999</v>
    <v>132.6</v>
    <v>285000000</v>
    <v>HEMIPROP</v>
    <v>HEMISPHERE PROPERTIES INDIA LIMITED (XNSE:HEMIPROP)</v>
    <v>3115957</v>
    <v>2005</v>
  </rv>
  <rv s="2">
    <v>1904</v>
  </rv>
  <rv s="0">
    <v>https://www.bing.com/financeapi/forcetrigger?t=ahi477&amp;q=XNSE%3aHERCULES&amp;form=skydnc</v>
    <v>Learn more on Bing</v>
  </rv>
  <rv s="1">
    <v>en-US</v>
    <v>ahi477</v>
    <v>268435456</v>
    <v>1</v>
    <v>Powered by Refinitiv</v>
    <v>0</v>
    <v>HERCULES HOISTS LIMITED (XNSE:HERCULES)</v>
    <v>2</v>
    <v>3</v>
    <v>Finance</v>
    <v>4</v>
    <v>179.55</v>
    <v>107.8</v>
    <v>1.4705999999999999</v>
    <v>-11.85</v>
    <v>-7.5429999999999997E-2</v>
    <v>INR</v>
    <v>Hercules Hoists Limited is an India-based company engaged in the business of lifting and handling equipment. The Company provides products and solutions for unitized material handling. The Company operates through two segments: Material Handling Equipment and Windmill Power. Its products and solutions are categorized into groups, such as mechanical material handling equipment, electric chain hoists, electric wire rope hoists and winches, cranes and overhead material handling equipment, storage and retrieval solutions, and ergonomic handling solutions. The Company serves industry verticals, including automotive, engineering (both heavy and light), metals and metal processing, oil/gas/petro-chemical, power generation, cement and infrastructure and food processing. The Company has approximately four windmills of over 1.25 megawatt (MW) generation capacity each. Its wind turbines are located in Dhule District, Maharashtra.</v>
    <v>132</v>
    <v>National Stock Exchange of India</v>
    <v>XNSE</v>
    <v>XNSE</v>
    <v>Survey Nos.43/2B, 43/5,45/2, Near Naik Navre Chemicals, At Village-Dhamani, Savroli Kharpad Road, KHOPOLI, MAHARASHTRA, 410202 IN</v>
    <v>161.05000000000001</v>
    <v>Machinery, Equipment &amp; Components</v>
    <v>Stock</v>
    <v>44585.469953703701</v>
    <v>1906</v>
    <v>142.55000000000001</v>
    <v>5027200000</v>
    <v>HERCULES HOISTS LIMITED</v>
    <v>HERCULES HOISTS LIMITED</v>
    <v>161</v>
    <v>37.24</v>
    <v>157.1</v>
    <v>145.25</v>
    <v>32000000</v>
    <v>HERCULES</v>
    <v>HERCULES HOISTS LIMITED (XNSE:HERCULES)</v>
    <v>82188</v>
    <v>1962</v>
  </rv>
  <rv s="2">
    <v>1907</v>
  </rv>
  <rv s="0">
    <v>https://www.bing.com/financeapi/forcetrigger?t=ahi4a2&amp;q=XNSE%3aHERITGFOOD&amp;form=skydnc</v>
    <v>Learn more on Bing</v>
  </rv>
  <rv s="1">
    <v>en-US</v>
    <v>ahi4a2</v>
    <v>268435456</v>
    <v>1</v>
    <v>Powered by Refinitiv</v>
    <v>0</v>
    <v>HERITAGE FOODS LIMITED (XNSE:HERITGFOOD)</v>
    <v>2</v>
    <v>3</v>
    <v>Finance</v>
    <v>4</v>
    <v>565</v>
    <v>269</v>
    <v>1.1485000000000001</v>
    <v>-25.55</v>
    <v>-6.4115000000000005E-2</v>
    <v>INR</v>
    <v>Heritage Foods Limited, formerly Heritage Foods (India) Ltd., is a fast-moving consumer goods (FMCG) company. The Company's segments are Dairy, Retail, Agri, Bakery and Renewable Energy. Its principal products/services are milk, value added products and FMCG (food and non-food). The Dairy segment mainly deals with procuring milk, processing and selling of milk, value added products, fat products, skimmed milk powder, tradable goods and job work. The Retail segment mainly deals with buying and selling of FMCG-food, FMCG-non-food, and fruits and vegetables. The Agri segment mainly deals with procuring, processing and selling of fruits and vegetables, tradable goods and job works. The Bakery segment mainly deals with procurement, production and selling of bakery products. The Renewable Energy segment mainly deals with generating and supply of solar power and wind power to the dairy segment for its captive consumption. It has operations across approximately 10 states in India.</v>
    <v>3014</v>
    <v>National Stock Exchange of India</v>
    <v>XNSE</v>
    <v>XNSE</v>
    <v>6-3-541/C, Panjagutta,, HYDERABAD, TELANGANA, 500082 IN</v>
    <v>399</v>
    <v>Food &amp; Tobacco</v>
    <v>Stock</v>
    <v>44585.469953703701</v>
    <v>1909</v>
    <v>370</v>
    <v>18489600000</v>
    <v>HERITAGE FOODS LIMITED</v>
    <v>HERITAGE FOODS LIMITED</v>
    <v>393</v>
    <v>16.27</v>
    <v>398.5</v>
    <v>372.95</v>
    <v>46398000</v>
    <v>HERITGFOOD</v>
    <v>HERITAGE FOODS LIMITED (XNSE:HERITGFOOD)</v>
    <v>203532</v>
    <v>1992</v>
  </rv>
  <rv s="2">
    <v>1910</v>
  </rv>
  <rv s="0">
    <v>http://es.wikipedia.org/wiki/Hero_MotoCorp</v>
    <v>Wikipedia</v>
  </rv>
  <rv s="6">
    <v>141</v>
    <v>1912</v>
  </rv>
  <rv s="7">
    <v>15</v>
    <v>https://www.bing.com/th?id=AMMS_e72d1aced580d623d3334410eb4db4ca&amp;qlt=95</v>
    <v>1913</v>
    <v>0</v>
    <v>https://www.bing.com/images/search?form=xlimg&amp;q=hero+motocorp</v>
    <v>Image of Hero MotoCorp Limited</v>
  </rv>
  <rv s="0">
    <v>https://www.bing.com/financeapi/forcetrigger?t=ahi4cw&amp;q=XNSE%3aHEROMOTOCO&amp;form=skydnc</v>
    <v>Learn more on Bing</v>
  </rv>
  <rv s="8">
    <v>en-US</v>
    <v>ahi4cw</v>
    <v>268435456</v>
    <v>1</v>
    <v>Powered by Refinitiv</v>
    <v>11</v>
    <v>Hero MotoCorp Limited (XNSE:HEROMOTOCO)</v>
    <v>13</v>
    <v>14</v>
    <v>Finance</v>
    <v>4</v>
    <v>3616.27</v>
    <v>2310</v>
    <v>0.93100000000000005</v>
    <v>-43.9</v>
    <v>-1.5963000000000001E-2</v>
    <v>INR</v>
    <v>Hero MotoCorp Limited is a two-wheeler manufacturer. The Company manufactures and sells motorized two wheelers up to 350 cubic centimeters (cc) engine capacity, spare parts and related services. Its products include Karizma ZMR, Karizma, Xtreme Sports, Xtreme, Hunk, Impulse, Achiever, Ignitor, Glamour Programmed FI, Glamour, Super Splendor, Passion XPRO, iSmart 110, Passion PRO, Passion PRO TR, Splendor iSmart, Splendor PRO Classic, Splendor PRO, Splendor+, HF Deluxe ECO, HF Deluxe, HF Dawn, Duet, Maestro Edge, Maestro and Pleasure. It offers over 20 products comprising 100 cubic centimeters (CC), 110CC, 125CC, 150CC, 225CC and scooter category. Its manufacturing plants are located in Dharuhera, Haryana; Gurgaon, Haryana; Haridwar, Uttarakhand; Neemrana, Rajasthan, and Villa Rica, Colombia. Its research and development center is located in Jaipur, Rajasthan. It has a Global Parts Centre for manufacturing and supplying the parts at local and global markets at Neemrana, Rajasthan.</v>
    <v>8793</v>
    <v>National Stock Exchange of India</v>
    <v>XNSE</v>
    <v>XNSE</v>
    <v>34, Community Centre, Basant Lok, Vasant Vihar, NEW DELHI, DELHI, 110057 IN</v>
    <v>2769.4</v>
    <v>1914</v>
    <v>Automobiles &amp; Auto Parts</v>
    <v>Stock</v>
    <v>44585.469953703701</v>
    <v>1915</v>
    <v>2667.55</v>
    <v>549484400000</v>
    <v>Hero MotoCorp Limited</v>
    <v>Hero MotoCorp Limited</v>
    <v>2740</v>
    <v>18.93</v>
    <v>2750.1</v>
    <v>2706.2</v>
    <v>199805200</v>
    <v>HEROMOTOCO</v>
    <v>Hero MotoCorp Limited (XNSE:HEROMOTOCO)</v>
    <v>593277</v>
    <v>1984</v>
  </rv>
  <rv s="2">
    <v>1916</v>
  </rv>
  <rv s="0">
    <v>https://www.bing.com/financeapi/forcetrigger?t=ahi4fr&amp;q=XNSE%3aHESTERBIO&amp;form=skydnc</v>
    <v>Learn more on Bing</v>
  </rv>
  <rv s="1">
    <v>en-US</v>
    <v>ahi4fr</v>
    <v>268435456</v>
    <v>1</v>
    <v>Powered by Refinitiv</v>
    <v>0</v>
    <v>HESTER BIOSCIENCES LIMITED (XNSE:HESTERBIO)</v>
    <v>2</v>
    <v>3</v>
    <v>Finance</v>
    <v>4</v>
    <v>3134</v>
    <v>1630</v>
    <v>1.246</v>
    <v>-7.5</v>
    <v>-3.1949999999999999E-3</v>
    <v>INR</v>
    <v>Hester Biosciences Limited is an India-based company engaged in manufacturing of poultry vaccines and large animal vaccines, and trading of poultry health products and large animal health products. Its segments include Poultry Division and Large Animal Division. It provides over 40 products across poultry vaccines (live and inactivated), large animal vaccines (live and inactivated), health products and diagnostics. Its product range includes vaccines, drugs, feed supplements and disinfectants. It manufactures over two live vaccines for large animals, including Peste des Petits Ruminants (PPR) Live vaccines and Goat Pox Vaccine. Its offerings include Avian, including Live B1, Live LAS, Live R2B, Live M48, Live FP, Gumboro M1, Gumboro I and Gumboro I+; swine fever vaccines, and large animal, including PPR Vaccine-Sungri 96 strain and Brucella abortus (S19) calf Vaccine. It offers services, such as seromonitoring for poultry farms and mastitis prevention programs for cattle farms.</v>
    <v>428</v>
    <v>National Stock Exchange of India</v>
    <v>XNSE</v>
    <v>XNSE</v>
    <v>Pushpak, Level One,, Panchvati Circle,, Motilal Hirabhai Road,, AHMEDABAD, GUJARAT, 380006 IN</v>
    <v>2382.1999999999998</v>
    <v>Pharmaceuticals</v>
    <v>Stock</v>
    <v>44585.469953703701</v>
    <v>1918</v>
    <v>2275</v>
    <v>19970290000</v>
    <v>HESTER BIOSCIENCES LIMITED</v>
    <v>HESTER BIOSCIENCES LIMITED</v>
    <v>2351</v>
    <v>44.51</v>
    <v>2347.5500000000002</v>
    <v>2340.0500000000002</v>
    <v>8506860</v>
    <v>HESTERBIO</v>
    <v>HESTER BIOSCIENCES LIMITED (XNSE:HESTERBIO)</v>
    <v>8181</v>
    <v>1987</v>
  </rv>
  <rv s="2">
    <v>1919</v>
  </rv>
  <rv s="0">
    <v>https://www.bing.com/financeapi/forcetrigger?t=ahi4im&amp;q=XNSE%3aHEXATRADEX&amp;form=skydnc</v>
    <v>Learn more on Bing</v>
  </rv>
  <rv s="1">
    <v>en-US</v>
    <v>ahi4im</v>
    <v>268435456</v>
    <v>1</v>
    <v>Powered by Refinitiv</v>
    <v>0</v>
    <v>HEXA TRADEX LIMITED (XNSE:HEXATRADEX)</v>
    <v>2</v>
    <v>3</v>
    <v>Finance</v>
    <v>4</v>
    <v>234.05</v>
    <v>38.1</v>
    <v>2.2873999999999999</v>
    <v>-7.45</v>
    <v>-4.9715999999999996E-2</v>
    <v>INR</v>
    <v>Hexa Tradex Limited is an India-based holding company. The Company is engaged in the business of wholesale of cereals and pulses. The Company's segments include Trading Activities and Investment &amp; Finance. The Company acts as an import and export agent, representative, contractor, selling agent, broker on a whole sale cash and carry basis for metals, minerals, iron and steel products, pipes, households items and general merchandise. It focuses on holding investments in other entities, and buying, investing in, acquiring and holding shares, stocks, debentures, debenture stocks, bonds and securities of any kind. The Company focuses on trading of chemicals; iron and steel and related products; machinery parts and accessories; minerals; motor vehicle-parts, accessories and components; non-ferrous metal and related products, and old and discarded, unserviced, obsolete materials, paints, varnishes and adhesives. Hexa Securities and Finance Company Limited is the subsidiary of the Company.</v>
    <v>3</v>
    <v>National Stock Exchange of India</v>
    <v>XNSE</v>
    <v>XNSE</v>
    <v>12, Jindal Centre,, Bhikaiji Cama Place,, NEW DELHI, DELHI, 110066 IN</v>
    <v>150.9</v>
    <v>Diversified Industrial Goods Wholesale</v>
    <v>Stock</v>
    <v>44585.469953703701</v>
    <v>1921</v>
    <v>142.4</v>
    <v>8278419000</v>
    <v>HEXA TRADEX LIMITED</v>
    <v>HEXA TRADEX LIMITED</v>
    <v>150.9</v>
    <v>0</v>
    <v>149.85</v>
    <v>142.4</v>
    <v>55244700</v>
    <v>HEXATRADEX</v>
    <v>HEXA TRADEX LIMITED (XNSE:HEXATRADEX)</v>
    <v>6555</v>
    <v>2010</v>
  </rv>
  <rv s="2">
    <v>1922</v>
  </rv>
  <rv s="0">
    <v>https://www.bing.com/financeapi/forcetrigger?t=ahi4oc&amp;q=XNSE%3aHFCL&amp;form=skydnc</v>
    <v>Learn more on Bing</v>
  </rv>
  <rv s="1">
    <v>en-US</v>
    <v>ahi4oc</v>
    <v>268435456</v>
    <v>1</v>
    <v>Powered by Refinitiv</v>
    <v>0</v>
    <v>HFCL LIMITED (XNSE:HFCL)</v>
    <v>2</v>
    <v>3</v>
    <v>Finance</v>
    <v>4</v>
    <v>101.35</v>
    <v>23</v>
    <v>1.4625999999999999</v>
    <v>-5.4</v>
    <v>-6.4019000000000006E-2</v>
    <v>INR</v>
    <v>HFCL Limited, formerly Himachal Futuristic Communications Ltd, is an India-based company that operates as designer, manufacturer, assembler and seller of telecommunication equipment. The Company manufactures equipment, such as ELECTRONICS RURAL AUTOMATIC (ERAX), electronic private automatic branch exchange (EPABX), transmission equipment, modems, integrate digital network systems (ISDN) component sub-system, wireless telephone, cellular radios, multi-access rural radio telephone system with their accessories and associated equipments. It also manufactures and sells various types of electronic/electrical/mechanical appliances, instruments, equipments or products. The Company manufactures optical fiber cables (OFC), including future line, aerial, armored, micro and un-armored. It serves various industries, such as telecommunications, security and railways.</v>
    <v>2563</v>
    <v>National Stock Exchange of India</v>
    <v>XNSE</v>
    <v>XNSE</v>
    <v>8, Commercial Complex,, Masjid Moth, Greater Kailash II,, DELHI, DELHI, 110048 IN</v>
    <v>84.8</v>
    <v>Communications &amp; Networking</v>
    <v>Stock</v>
    <v>44585.469953703701</v>
    <v>1924</v>
    <v>77.5</v>
    <v>116114900000</v>
    <v>HFCL LIMITED</v>
    <v>HFCL LIMITED</v>
    <v>83.95</v>
    <v>40.19</v>
    <v>84.35</v>
    <v>78.95</v>
    <v>1376584000</v>
    <v>HFCL</v>
    <v>HFCL LIMITED (XNSE:HFCL)</v>
    <v>20258470</v>
    <v>1987</v>
  </rv>
  <rv s="2">
    <v>1925</v>
  </rv>
  <rv s="0">
    <v>https://www.bing.com/financeapi/forcetrigger?t=azblmw&amp;q=XNSE%3aHGINFRA&amp;form=skydnc</v>
    <v>Learn more on Bing</v>
  </rv>
  <rv s="1">
    <v>en-US</v>
    <v>azblmw</v>
    <v>268435456</v>
    <v>1</v>
    <v>Powered by Refinitiv</v>
    <v>0</v>
    <v>H.G. INFRA ENGINEERING LIMITED (PART IX) (XNSE:HGINFRA)</v>
    <v>2</v>
    <v>3</v>
    <v>Finance</v>
    <v>4</v>
    <v>830</v>
    <v>206.55</v>
    <v>1.5074000000000001</v>
    <v>-16.55</v>
    <v>-2.7923E-2</v>
    <v>INR</v>
    <v>H.G. Infra Engineering Limited is an India-based infrastructure construction, development and management company. The Company is focused on developing road projects, including highways, bridges and flyovers. Its main business operations include providing engineering, procurement and construction (EPC) services on a fixed-sum turnkey basis and undertaking civil construction and related infrastructure projects on item rate and lump sum basis, primarily in the roads and highway sector. Its projects include Uncha-Nagla, Sitarganj, Tonk-Sawai Madhopur, Manoharpur-Dausa, Morshi (Nandagaon-Morshi-Pkg-1), Bhandara, Saoner, Balotra, Chaksu Wpl, Chittorgarh-Udaipur, Jaisalmer, and Kaithal. The Company's projects are located in various states of India including Rajasthan, Uttar Pradesh, Haryana, Uttrakhand and Maharashtra.</v>
    <v>1965</v>
    <v>National Stock Exchange of India</v>
    <v>XNSE</v>
    <v>XNSE</v>
    <v>III Floor, Sheel Mohar Plaza, A-1 Tilak Marg, C-Scheme, JAIPUR, RAJASTHAN, 302001 IN</v>
    <v>590</v>
    <v>Construction &amp; Engineering</v>
    <v>Stock</v>
    <v>44585.469953703701</v>
    <v>1927</v>
    <v>561.35</v>
    <v>38626920000</v>
    <v>H.G. INFRA ENGINEERING LIMITED (PART IX)</v>
    <v>H.G. INFRA ENGINEERING LIMITED (PART IX)</v>
    <v>588</v>
    <v>10.9</v>
    <v>592.70000000000005</v>
    <v>576.15</v>
    <v>65171110</v>
    <v>HGINFRA</v>
    <v>H.G. INFRA ENGINEERING LIMITED (PART IX) (XNSE:HGINFRA)</v>
    <v>92097</v>
    <v>2003</v>
  </rv>
  <rv s="2">
    <v>1928</v>
  </rv>
  <rv s="0">
    <v>https://www.bing.com/financeapi/forcetrigger?t=ahi4r7&amp;q=XNSE%3aHGS&amp;form=skydnc</v>
    <v>Learn more on Bing</v>
  </rv>
  <rv s="1">
    <v>en-US</v>
    <v>ahi4r7</v>
    <v>268435456</v>
    <v>1</v>
    <v>Powered by Refinitiv</v>
    <v>0</v>
    <v>HINDUJA GLOBAL SOLUTIONS LIMITED (XNSE:HGS)</v>
    <v>2</v>
    <v>3</v>
    <v>Finance</v>
    <v>4</v>
    <v>3734.41</v>
    <v>998.16</v>
    <v>1.1677999999999999</v>
    <v>-161.44999999999999</v>
    <v>-5.9154999999999999E-2</v>
    <v>INR</v>
    <v>Hinduja Global Solutions Limited is engaged in business process management. The Company's principal activity includes information technology (IT)/IT enabled services (ITES) - business process outsourcing (BPO). Its geographical segments include India and Outside India. Through its subsidiaries, it offers voice and non-voice-based services, such as contact center solutions and back office transaction processing across North America, Europe, Asia and Middle East. It provides business process management services, ranging from marketing and digital enablement services, consumer interaction services to platforms enabling back office business services. It offers its services in various categories, such as healthcare, telecommunications and media, insurance, banking, consumer electronics and packaged goods industries, retail, technology and public sector. It offers various solutions, including voice contact center services, and DigiCX services, including DigiWEB, DigiCHAT and DigiTEXT.</v>
    <v>39889</v>
    <v>National Stock Exchange of India</v>
    <v>XNSE</v>
    <v>XNSE</v>
    <v>1st Floor, Gold Hill Square Software Park,, No. 690, Bommanahalli,, HOSUR Road, BANGALORE, KARNATAKA, 560068 IN</v>
    <v>2732.95</v>
    <v>Software &amp; IT Services</v>
    <v>Stock</v>
    <v>44585.469953703701</v>
    <v>1930</v>
    <v>2550</v>
    <v>57034680000</v>
    <v>HINDUJA GLOBAL SOLUTIONS LIMITED</v>
    <v>HINDUJA GLOBAL SOLUTIONS LIMITED</v>
    <v>2730</v>
    <v>12.38</v>
    <v>2729.25</v>
    <v>2567.8000000000002</v>
    <v>20897570</v>
    <v>HGS</v>
    <v>HINDUJA GLOBAL SOLUTIONS LIMITED (XNSE:HGS)</v>
    <v>72368</v>
    <v>1995</v>
  </rv>
  <rv s="2">
    <v>1931</v>
  </rv>
  <rv s="0">
    <v>https://www.bing.com/financeapi/forcetrigger?t=ahi4ww&amp;q=XNSE%3aHIKAL&amp;form=skydnc</v>
    <v>Learn more on Bing</v>
  </rv>
  <rv s="1">
    <v>en-US</v>
    <v>ahi4ww</v>
    <v>268435456</v>
    <v>1</v>
    <v>Powered by Refinitiv</v>
    <v>0</v>
    <v>HIKAL LIMITED (XNSE:HIKAL)</v>
    <v>2</v>
    <v>3</v>
    <v>Finance</v>
    <v>4</v>
    <v>742</v>
    <v>143</v>
    <v>1.4212</v>
    <v>-19.95</v>
    <v>-4.9381000000000001E-2</v>
    <v>INR</v>
    <v>Hikal Limited is engaged in the manufacturing of various chemical intermediates, specialty chemicals, active pharmaceutical ingredients (APIs) and contract research activities. The Company offers pharmaceuticals and agrochemicals. Its segments include Crop Protection and Pharmaceuticals. It offers agrochemicals, including active ingredients, such as Ammonium dithiocarbamate, Amitrole Tech, Diuron Tech, Ethion Tech, Imazalil Tech, Isoproturon Tech, Meta chloro Aniline (MCA), Quinalphos Tech and Temephos Tech, and intermediates and specialty chemicals, such as Phenyl-2-(phenylthio)-phenyl carbamate, 4-(Benzyloxy) Aniline Hydrochloride, N-Benzylpiperidine-4-carboxaldehyde, 3-Chloroaniline and 4 Aminobenzylamine. Its APIs include Gabapentin, Pregabalin, Levetiracetam, Quetiapine Fumarate, Memantine Hydrochloride, Venlafaxine Hydrochloride and Donepezil Hydrochloride. The Company operates in geographical areas, including India, Europe, the United States, Canada and South East Asia.</v>
    <v>1528</v>
    <v>National Stock Exchange of India</v>
    <v>XNSE</v>
    <v>XNSE</v>
    <v>Great Eastern Chambers, Sector 11, CBD-Belapur, NAVI MUMBAI, MAHARASHTRA, 400614 IN</v>
    <v>404.15</v>
    <v>Pharmaceuticals</v>
    <v>Stock</v>
    <v>44585.469953703701</v>
    <v>1933</v>
    <v>375.75</v>
    <v>49813500000</v>
    <v>HIKAL LIMITED</v>
    <v>HIKAL LIMITED</v>
    <v>401</v>
    <v>26.81</v>
    <v>404</v>
    <v>384.05</v>
    <v>123300800</v>
    <v>HIKAL</v>
    <v>HIKAL LIMITED (XNSE:HIKAL)</v>
    <v>540527</v>
    <v>1988</v>
  </rv>
  <rv s="2">
    <v>1934</v>
  </rv>
  <rv s="0">
    <v>https://www.bing.com/financeapi/forcetrigger?t=ahi4zr&amp;q=XNSE%3aHIL&amp;form=skydnc</v>
    <v>Learn more on Bing</v>
  </rv>
  <rv s="1">
    <v>en-US</v>
    <v>ahi4zr</v>
    <v>268435456</v>
    <v>1</v>
    <v>Powered by Refinitiv</v>
    <v>0</v>
    <v>HIL LIMITED (XNSE:HIL)</v>
    <v>2</v>
    <v>3</v>
    <v>Finance</v>
    <v>4</v>
    <v>6758.05</v>
    <v>2136</v>
    <v>1.6066</v>
    <v>-285.3</v>
    <v>-6.1605E-2</v>
    <v>INR</v>
    <v>HIL Limited is engaged in the production and distribution of building products, thermal insulation products (refractories) and generation of wind power. The Company operates through three segments: Building Products, Thermal Insulation Products (Refractories) and Wind Power. Its Building Products segment manufactures and markets fiber cement sheets, aerocon panels, autoclaved aerated concrete (AAC) blocks, and advanced polymer products and colored steel sheets, which are used in construction activity. The Company's Thermal Insulation Products (Refractories) segment manufactures and markets insulation products used in cement, fertilizers and power sector in the kilns, furnaces and boilers. Through the Wind Power segment, the Company has installed wind turbine generators as a part of Green initiative. The Company has manufacturing facilities in Hyderabad, Faridabad, Jasidih, Dharuhera, Thimmapur, Jhajjar, Kondapalli, Chennai, Thrissur, Wada, Sathariya, Balasore and Golan.</v>
    <v>1556</v>
    <v>National Stock Exchange of India</v>
    <v>XNSE</v>
    <v>XNSE</v>
    <v>office No 1 &amp; 2 , L7 Floor, SLN Terminus,, Sy. No.133, Near Botanical Gardens,, Gachibowli, HYDERABAD, TELANGANA, 500032 IN</v>
    <v>4653.25</v>
    <v>Homebuilding &amp; Construction Supplies</v>
    <v>Stock</v>
    <v>44585.469953703701</v>
    <v>1936</v>
    <v>4267.05</v>
    <v>34797640000</v>
    <v>HIL LIMITED</v>
    <v>HIL LIMITED</v>
    <v>4653.25</v>
    <v>14.41</v>
    <v>4631.1000000000004</v>
    <v>4345.8</v>
    <v>7513900</v>
    <v>HIL</v>
    <v>HIL LIMITED (XNSE:HIL)</v>
    <v>14960</v>
    <v>1955</v>
  </rv>
  <rv s="2">
    <v>1937</v>
  </rv>
  <rv s="0">
    <v>https://www.bing.com/financeapi/forcetrigger?t=ahi56h&amp;q=XNSE%3aHIMATSEIDE&amp;form=skydnc</v>
    <v>Learn more on Bing</v>
  </rv>
  <rv s="1">
    <v>en-US</v>
    <v>ahi56h</v>
    <v>268435456</v>
    <v>1</v>
    <v>Powered by Refinitiv</v>
    <v>0</v>
    <v>HIMATSINGKA SEIDE LIMITED. (XNSE:HIMATSEIDE)</v>
    <v>2</v>
    <v>3</v>
    <v>Finance</v>
    <v>4</v>
    <v>306.3</v>
    <v>133.1</v>
    <v>1.2738</v>
    <v>-21.85</v>
    <v>-8.8211999999999999E-2</v>
    <v>INR</v>
    <v>Himatsingka Seide Limited is a home textile company, which is engaged in spinning, weaving and finishing of textiles, and manufacturing of other textiles. The Company is engaged in the business of manufacturing, marketing and distribution of textiles consisting of fabric and yarn. Its geographic segments include India, North America, Europe and others. The Company manufactures, retails and distributes bedding, bath, drapery, upholstery and lifestyle accessory products. Its portfolio of brands includes Calvin Klein Home, Barbara Barry, kelly wearstler, Beekman 1802, Pimacott, atmosphere and Esprit. The Company operates manufacturing facilities in India, and retail and distribution businesses across North America, Europe and Asia. Its drapery and upholstery unit is located at Bengaluru District, Karnataka, India. Its bed linen unit is located at Gorur Road, Hassan, Karnataka, India. The Company has a sheeting capacity of approximately 50 million meters per annum.</v>
    <v>8129</v>
    <v>National Stock Exchange of India</v>
    <v>XNSE</v>
    <v>XNSE</v>
    <v>10/24 Kumara Krupa Road, High Grounds, BANGALORE, KARNATAKA, 560001 IN</v>
    <v>249</v>
    <v>Textiles &amp; Apparel</v>
    <v>Stock</v>
    <v>44585.469953703701</v>
    <v>1939</v>
    <v>225</v>
    <v>24387840000</v>
    <v>HIMATSINGKA SEIDE LIMITED.</v>
    <v>HIMATSINGKA SEIDE LIMITED.</v>
    <v>247.7</v>
    <v>12.94</v>
    <v>247.7</v>
    <v>225.85</v>
    <v>98457160</v>
    <v>HIMATSEIDE</v>
    <v>HIMATSINGKA SEIDE LIMITED. (XNSE:HIMATSEIDE)</v>
    <v>308789</v>
    <v>1985</v>
  </rv>
  <rv s="2">
    <v>1940</v>
  </rv>
  <rv s="0">
    <v>https://www.bing.com/financeapi/forcetrigger?t=ahi59c&amp;q=XNSE%3aHINDALCO&amp;form=skydnc</v>
    <v>Learn more on Bing</v>
  </rv>
  <rv s="1">
    <v>en-US</v>
    <v>ahi59c</v>
    <v>268435456</v>
    <v>1</v>
    <v>Powered by Refinitiv</v>
    <v>0</v>
    <v>HINDALCO INDUSTRIES LIMITED (XNSE:HINDALCO)</v>
    <v>2</v>
    <v>3</v>
    <v>Finance</v>
    <v>4</v>
    <v>551.85</v>
    <v>224.55</v>
    <v>1.6294</v>
    <v>-28.3</v>
    <v>-5.5852000000000006E-2</v>
    <v>INR</v>
    <v>Hindalco Industries Limited is engaged in the production of aluminium and aluminium products, and copper and copper products. The Company's segments include Aluminium, which includes hydrate and alumina, aluminum and aluminum product, and Copper, which includes continuous cast copper rods, copper cathode, sulfuric acid, di-ammonium phosphate (DAP) and complexes, and gold and silver products. The Company's geographic segments include India and Rest of the world. The Company's products include Aluminium Ingots/Rolled Products, Copper Cathodes and Concast Copper Rods. The Company's aluminum downstream offerings include extrusions, flat-rolled products, foils, wire rods and billets. The Company offers its services to various industries, such as automotive and transport, building and construction, industrial applications, pharmaceuticals and packaging, and white goods. The Company's brands include Hindalco extrusions, Maxloader, Eternia, Everlast, Freshwrapp, Superwrap and Birla Balwan.</v>
    <v>20971</v>
    <v>National Stock Exchange of India</v>
    <v>XNSE</v>
    <v>XNSE</v>
    <v>Birla Centurion, 7th floor, Pandurang Budhkar Road, Worli, MUMBAI, MAHARASHTRA, 400030 IN</v>
    <v>500.5</v>
    <v>Metals &amp; Mining</v>
    <v>Stock</v>
    <v>44585.469953703701</v>
    <v>1942</v>
    <v>475.5</v>
    <v>1134754000000</v>
    <v>HINDALCO INDUSTRIES LIMITED</v>
    <v>HINDALCO INDUSTRIES LIMITED</v>
    <v>498.95</v>
    <v>10.58</v>
    <v>506.7</v>
    <v>478.4</v>
    <v>2239499000</v>
    <v>HINDALCO</v>
    <v>HINDALCO INDUSTRIES LIMITED (XNSE:HINDALCO)</v>
    <v>11020372</v>
    <v>1958</v>
  </rv>
  <rv s="2">
    <v>1943</v>
  </rv>
  <rv s="0">
    <v>https://www.bing.com/financeapi/forcetrigger?t=ahi5c7&amp;q=XNSE%3aHINDCOMPOS&amp;form=skydnc</v>
    <v>Learn more on Bing</v>
  </rv>
  <rv s="1">
    <v>en-US</v>
    <v>ahi5c7</v>
    <v>268435456</v>
    <v>1</v>
    <v>Powered by Refinitiv</v>
    <v>0</v>
    <v>HINDUSTAN COMPOSITES LIMITED (XNSE:HINDCOMPOS)</v>
    <v>2</v>
    <v>3</v>
    <v>Finance</v>
    <v>4</v>
    <v>375</v>
    <v>234</v>
    <v>1.2667999999999999</v>
    <v>-9.75</v>
    <v>-3.0544999999999999E-2</v>
    <v>INR</v>
    <v>Hindustan Composites Limited is engaged in the manufacturing and marketing of fiber-based friction materials. The Company is also engaged in investment and treasury operation. The Company's segments include Composite Products and Investment. It offers friction materials, such as automotive brake linings, automotive roll linings, automotive clutch facings and ceramic buttons, automotive disc brake pads, railway brake blocks, friction sheets and industrial roll linings. Its industrial thrust bearing and insulation products include millboard sheets and millboard discs. Its clutch facings are used in a range of vehicles, such as passenger cars and light commercial vehicles. Its industrial roll linings are used in various applications, such as elevators, cranes, winches, hoists, drop hammers and concrete mixers. It caters to a range of sectors, such as railways, engineering, mining, aerospace, steel, chemical, fertilizer, atomic energy, electrical, oil exploration and automotive.</v>
    <v>529</v>
    <v>National Stock Exchange of India</v>
    <v>XNSE</v>
    <v>XNSE</v>
    <v>Peninsula Business Park,, A, Senapati Bapat Marg,, MUMBAI, MAHARASHTRA, 400013 IN</v>
    <v>325</v>
    <v>Automobiles &amp; Auto Parts</v>
    <v>Stock</v>
    <v>44585.469953703701</v>
    <v>1945</v>
    <v>308.3</v>
    <v>4714265000</v>
    <v>HINDUSTAN COMPOSITES LIMITED</v>
    <v>HINDUSTAN COMPOSITES LIMITED</v>
    <v>319.2</v>
    <v>27.13</v>
    <v>319.2</v>
    <v>309.45</v>
    <v>14769000</v>
    <v>HINDCOMPOS</v>
    <v>HINDUSTAN COMPOSITES LIMITED (XNSE:HINDCOMPOS)</v>
    <v>4404</v>
    <v>1964</v>
  </rv>
  <rv s="2">
    <v>1946</v>
  </rv>
  <rv s="0">
    <v>https://www.bing.com/financeapi/forcetrigger?t=ahi5f2&amp;q=XNSE%3aHINDCOPPER&amp;form=skydnc</v>
    <v>Learn more on Bing</v>
  </rv>
  <rv s="1">
    <v>en-US</v>
    <v>ahi5f2</v>
    <v>268435456</v>
    <v>1</v>
    <v>Powered by Refinitiv</v>
    <v>0</v>
    <v>HINDUSTAN COPPER LTD (XNSE:HINDCOPPER)</v>
    <v>2</v>
    <v>3</v>
    <v>Finance</v>
    <v>4</v>
    <v>196.75</v>
    <v>53.6</v>
    <v>1.9403999999999999</v>
    <v>-10.6</v>
    <v>-8.0762E-2</v>
    <v>INR</v>
    <v>Hindustan Copper Limited is an India-based vertically integrated copper mining company. The Company manufactures metal in concentrate, refined copper cathode, and continuous cast copper rod. The Company is engaged in the business activities ranging from stage of mining to beneficiation, smelting, refining and casting of refined copper metal into downstream saleable products. The Company markets copper cathodes, copper wire bar, continuous cast copper rod and by-products, such as anode slime (containing precious metals), copper sulphate and sulphuric acid. The Company has copper mines and concentrator plants in Malanjkhand Copper Project at Madhya Pradesh (MCP), Khetri Copper Complex at Rajasthan (KCC) and Indian Copper Complex, Ghatsila at Jharkhand (ICC).</v>
    <v>1649</v>
    <v>National Stock Exchange of India</v>
    <v>XNSE</v>
    <v>XNSE</v>
    <v>Tamra Bhavan, 1 Ashutosh Chowdhury, KOLKATA, WEST BENGAL, 700019 IN</v>
    <v>130.6</v>
    <v>Metals &amp; Mining</v>
    <v>Stock</v>
    <v>44585.469953703701</v>
    <v>1948</v>
    <v>118.3</v>
    <v>126921900000</v>
    <v>HINDUSTAN COPPER LTD</v>
    <v>HINDUSTAN COPPER LTD</v>
    <v>129.6</v>
    <v>67.52</v>
    <v>131.25</v>
    <v>120.65</v>
    <v>967024000</v>
    <v>HINDCOPPER</v>
    <v>HINDUSTAN COPPER LTD (XNSE:HINDCOPPER)</v>
    <v>8542100</v>
    <v>1967</v>
  </rv>
  <rv s="2">
    <v>1949</v>
  </rv>
  <rv s="0">
    <v>http://en.wikipedia.org/wiki/Hindustan_Motors</v>
    <v>Wikipedia</v>
  </rv>
  <rv s="6">
    <v>141</v>
    <v>1951</v>
  </rv>
  <rv s="7">
    <v>15</v>
    <v>https://www.bing.com/th?id=AMMS_43c7d03ef59f9f78ac1a802b41782c3a&amp;qlt=95</v>
    <v>1952</v>
    <v>0</v>
    <v>https://www.bing.com/images/search?form=xlimg&amp;q=hindustan+motors</v>
    <v>Image of HINDUSTAN MOTORS LTD</v>
  </rv>
  <rv s="0">
    <v>https://www.bing.com/financeapi/forcetrigger?t=ahi5kr&amp;q=XNSE%3aHINDMOTORS&amp;form=skydnc</v>
    <v>Learn more on Bing</v>
  </rv>
  <rv s="8">
    <v>en-US</v>
    <v>ahi5kr</v>
    <v>268435456</v>
    <v>1</v>
    <v>Powered by Refinitiv</v>
    <v>11</v>
    <v>HINDUSTAN MOTORS LTD (XNSE:HINDMOTORS)</v>
    <v>13</v>
    <v>14</v>
    <v>Finance</v>
    <v>4</v>
    <v>18.149999999999999</v>
    <v>5.55</v>
    <v>1.4757</v>
    <v>-0.65</v>
    <v>-0.05</v>
    <v>INR</v>
    <v>Hindustan Motors Limited is engaged in the manufacture and sale of vehicles, spare parts of vehicles, steel products and components. The Company is also engaged in trading of spare parts of vehicles. The Company operates through Automobiles segment. The Company's manufacturing plants include Uttarpara Division, which is located at Hooghly District, West Bengal and Pithampur plant, which is located at Dhar District, Madhya Pradesh. It manufactures Ambassador (approximately 1500 and 2000 cubic centimeter (cc) diesel, 1800 cc petrol, compressed natural gas (CNG) and liquid petroleum gas (LPG) variants) in the passenger car segment and light commercial vehicle one-ton payload mini-truck Winner (2000 cc diesel and CNG) at its Uttarpara and Pithampur plants. At the Pithampur plant, it produces 1800 cc CNG and other variants of Winner. The automobile division at Uttarpara manufactures Ambassador and light commercial vehicle Winner. Hindustan Motors Limited, USA is its subsidiary.</v>
    <v>339</v>
    <v>National Stock Exchange of India</v>
    <v>XNSE</v>
    <v>XNSE</v>
    <v>'Birla Building' 13th Floor, 9/1 R. N. Mukherjee Road, KOLKATA, WEST BENGAL, 700001 IN</v>
    <v>13.5</v>
    <v>1953</v>
    <v>Automobiles &amp; Auto Parts</v>
    <v>Stock</v>
    <v>44585.469953703701</v>
    <v>1954</v>
    <v>12.35</v>
    <v>2712571000</v>
    <v>HINDUSTAN MOTORS LTD</v>
    <v>HINDUSTAN MOTORS LTD</v>
    <v>12.65</v>
    <v>21.86</v>
    <v>13</v>
    <v>12.35</v>
    <v>208659300</v>
    <v>HINDMOTORS</v>
    <v>HINDUSTAN MOTORS LTD (XNSE:HINDMOTORS)</v>
    <v>362937</v>
    <v>1942</v>
  </rv>
  <rv s="2">
    <v>1955</v>
  </rv>
  <rv s="0">
    <v>https://www.bing.com/financeapi/forcetrigger?t=ahi5nm&amp;q=XNSE%3aHINDNATGLS&amp;form=skydnc</v>
    <v>Learn more on Bing</v>
  </rv>
  <rv s="1">
    <v>en-US</v>
    <v>ahi5nm</v>
    <v>268435456</v>
    <v>1</v>
    <v>Powered by Refinitiv</v>
    <v>0</v>
    <v>HINDUSTHAN NATIONAL GLASS &amp; INDUSTRIES LIMITED (XNSE:HINDNATGLS)</v>
    <v>2</v>
    <v>3</v>
    <v>Finance</v>
    <v>4</v>
    <v>53.2</v>
    <v>23.6</v>
    <v>1.0167999999999999</v>
    <v>-1.2</v>
    <v>-4.8386999999999999E-2</v>
    <v>INR</v>
    <v>Hindusthan National Glass &amp; Industries Limited is an India-based holding company. The Company is engaged in manufacturing and selling of container glass. The Company offers products in various categories, which include pharmaceuticals, liquor, beer, beverages, cosmetics and processed food. Its products include 24204 200ml Soft Drinks GMR, 24205 250ml Soft Drinks-GMR, 24206 300ml Soft Drinks, 10CIBA-BORE SPEC ADDED, 100 BRUT, 100PROTONE, 100B RING, 200BRUTWR, 200HEMUP, 195RDLWWR, 100PHPWR, 100RECTLW, 200NUTRIFIL, 114PDLWR, 18G4WR, 20RANWR, 32PDWR, 260TINCTURE, 46RING, 60MLRINGLONGHT, 70LWTINC, 60RDAMBTINCT and 200UNIVERSAL. It provides container glass solutions. The Company operates in Rishra, Bahadurgarh, Rishikesh, Neemrana, Nashik and Puducherry. The Company caters to approximately 25 countries. Its subsidiary includes HNG Global GmbH, which is involved in the production and sales of white container glass for the beverage and food industry.</v>
    <v>21819</v>
    <v>National Stock Exchange of India</v>
    <v>XNSE</v>
    <v>XNSE</v>
    <v>2, Red Cross Place, KOLKATA, WEST BENGAL, 700001 IN</v>
    <v>23.6</v>
    <v>Containers &amp; Packaging</v>
    <v>Stock</v>
    <v>44585.469953703701</v>
    <v>1957</v>
    <v>23.6</v>
    <v>2220928000</v>
    <v>HINDUSTHAN NATIONAL GLASS &amp; INDUSTRIES LIMITED</v>
    <v>HINDUSTHAN NATIONAL GLASS &amp; INDUSTRIES LIMITED</v>
    <v>23.6</v>
    <v>0</v>
    <v>24.8</v>
    <v>23.6</v>
    <v>89553570</v>
    <v>HINDNATGLS</v>
    <v>HINDUSTHAN NATIONAL GLASS &amp; INDUSTRIES LIMITED (XNSE:HINDNATGLS)</v>
    <v>54233</v>
    <v>1946</v>
  </rv>
  <rv s="2">
    <v>1958</v>
  </rv>
  <rv s="0">
    <v>https://www.bing.com/financeapi/forcetrigger?t=ahi5qh&amp;q=XNSE%3aHINDOILEXP&amp;form=skydnc</v>
    <v>Learn more on Bing</v>
  </rv>
  <rv s="1">
    <v>en-US</v>
    <v>ahi5qh</v>
    <v>268435456</v>
    <v>1</v>
    <v>Powered by Refinitiv</v>
    <v>0</v>
    <v>HINDUSTAN OIL EXPLORATION COMPANY LIMITED (XNSE:HINDOILEXP)</v>
    <v>2</v>
    <v>3</v>
    <v>Finance</v>
    <v>4</v>
    <v>245.7</v>
    <v>78.25</v>
    <v>1.68</v>
    <v>-15.75</v>
    <v>-7.5377E-2</v>
    <v>INR</v>
    <v>Hindustan Oil Exploration Company Limited (HOEC) is an oil and gas company. The Company's activities relate to exploration and production of hydrocarbons, which are natural resources. Its segments include Hydro carbon and Oil additives. Its products include crude oil and natural gas. Its oil and gas assets consist of operated and non-operated acreages in Assam-Arakan, Cauvery, Cambay basins, Rajasthan and Pranhita-Godavari basins in India. It has AAP-ON-94/1, which is a pre-new exploration licensing policy (NELP) block located in Assam Arakan Basin. Its Cauvery project has over four development wells, and an offshore platform and pipeline. Cauvery project has a processing plant on over 210 acres of land. The Cambay project's North Balol block includes approximately 10 wells. The Asjol block has over 10 wells. The CB-ON-7 block has approximately 10 wells. The CB-OS/1 block is located in inter tidal transition zone. HOEC Bardahl India Limited is the Company's subsidiary.</v>
    <v>97</v>
    <v>National Stock Exchange of India</v>
    <v>XNSE</v>
    <v>XNSE</v>
    <v>Lakshmi Chambers', 192, St. Mary's Road,, Alwarpet Chennai, CHENNAI, TAMIL NADU, 600018 IN</v>
    <v>207.8</v>
    <v>Oil &amp; Gas</v>
    <v>Stock</v>
    <v>44585.469953703701</v>
    <v>1960</v>
    <v>188.5</v>
    <v>27632230000</v>
    <v>HINDUSTAN OIL EXPLORATION COMPANY LIMITED</v>
    <v>HINDUSTAN OIL EXPLORATION COMPANY LIMITED</v>
    <v>207.8</v>
    <v>48.09</v>
    <v>208.95</v>
    <v>193.2</v>
    <v>132243300</v>
    <v>HINDOILEXP</v>
    <v>HINDUSTAN OIL EXPLORATION COMPANY LIMITED (XNSE:HINDOILEXP)</v>
    <v>1013405</v>
    <v>1996</v>
  </rv>
  <rv s="2">
    <v>1961</v>
  </rv>
  <rv s="0">
    <v>https://www.bing.com/financeapi/forcetrigger?t=ahi5tc&amp;q=XNSE%3aHINDPETRO&amp;form=skydnc</v>
    <v>Learn more on Bing</v>
  </rv>
  <rv s="1">
    <v>en-US</v>
    <v>ahi5tc</v>
    <v>268435456</v>
    <v>1</v>
    <v>Powered by Refinitiv</v>
    <v>0</v>
    <v>HINDUSTAN PETROLEUM CORPORATION LIMITED (XNSE:HINDPETRO)</v>
    <v>2</v>
    <v>3</v>
    <v>Finance</v>
    <v>4</v>
    <v>354.8</v>
    <v>212.3</v>
    <v>0.84209999999999996</v>
    <v>-7</v>
    <v>-2.2543999999999998E-2</v>
    <v>INR</v>
    <v>Hindustan Petroleum Corporation Limited is a holding company. The Company is engaged in the business of refining of crude oil and marketing of petroleum products. It operates through two segments: Downstream, and Exploration and Production of Hydrocarbons. The Downstream segment engages in refining, marketing and transportation of petroleum products. It offers motor spirit, high-speed diesel and liquefied petroleum gas (LPG). Its products and services include aviation turbine fuel; bulk fuels and petroleum products that are marketed to industrial consumers; LPG (HP Gas); Lubes (HP Lubes), and product pipelines. It has refineries at Mumbai and Vishakhapatnam, LPG bottling plants and Lube blending plants. Its refineries upgrade the crude petroleum into various products and over 300 grades of lubricants, specialties and greases. The Company's marketing infrastructure includes a network of installations, depots, retail outlets, aviation service stations and LPG distributors.</v>
    <v>9448</v>
    <v>National Stock Exchange of India</v>
    <v>XNSE</v>
    <v>XNSE</v>
    <v>Petroleum House, 17, Jamshedji Tata Road, CHURCHGATE, MUMBAI, MAHARASHTRA, 400020 IN</v>
    <v>313.64999999999998</v>
    <v>Oil &amp; Gas</v>
    <v>Stock</v>
    <v>44585.469953703701</v>
    <v>1963</v>
    <v>300.75</v>
    <v>440459300000</v>
    <v>HINDUSTAN PETROLEUM CORPORATION LIMITED</v>
    <v>HINDUSTAN PETROLEUM CORPORATION LIMITED</v>
    <v>309.60000000000002</v>
    <v>4.8899999999999997</v>
    <v>310.5</v>
    <v>303.5</v>
    <v>1418548000</v>
    <v>HINDPETRO</v>
    <v>HINDUSTAN PETROLEUM CORPORATION LIMITED (XNSE:HINDPETRO)</v>
    <v>2658907</v>
    <v>1952</v>
  </rv>
  <rv s="2">
    <v>1964</v>
  </rv>
  <rv s="0">
    <v>https://www.bing.com/financeapi/forcetrigger?t=ahi62w&amp;q=XNSE%3aHINDUNILVR&amp;form=skydnc</v>
    <v>Learn more on Bing</v>
  </rv>
  <rv s="1">
    <v>en-US</v>
    <v>ahi62w</v>
    <v>268435456</v>
    <v>1</v>
    <v>Powered by Refinitiv</v>
    <v>0</v>
    <v>HINDUSTAN UNILEVER LIMITED (XNSE:HINDUNILVR)</v>
    <v>2</v>
    <v>3</v>
    <v>Finance</v>
    <v>4</v>
    <v>2859.3</v>
    <v>2120</v>
    <v>0.2472</v>
    <v>-40.799999999999997</v>
    <v>-1.7544999999999998E-2</v>
    <v>INR</v>
    <v>Hindustan Unilever Limited is an India-based consumer goods company. The Company’s consumer goods business comprises of home and personal care, foods and refreshments. Its segments are Home care, which includes detergent bars, detergent powders, detergent liquids, scourers and water business; Beauty &amp; Personal Care, which includes products in the categories of oral care, skin care , hair care, deodorants, talcum powder, color cosmetics and salon services; Foods &amp; Refreshment, which includes staples , culinary products, tea, coffee and frozen desserts, and Others, which includes exports and infant care products. The Company also provides health food drinks such as Horlicks, Boost, Maltova and Viva.</v>
    <v>21000</v>
    <v>National Stock Exchange of India</v>
    <v>XNSE</v>
    <v>XNSE</v>
    <v>Unilever House,, Secretarial Dept, Building 1, Level 3 (B1L3),, B D Sawant Marg, Chakala,, MUMBAI, MAHARASHTRA, 400099 IN</v>
    <v>2344.9499999999998</v>
    <v>Personal &amp; Household Products &amp; Services</v>
    <v>Stock</v>
    <v>44585.469953703701</v>
    <v>1966</v>
    <v>2266.6999999999998</v>
    <v>5463740000000</v>
    <v>HINDUSTAN UNILEVER LIMITED</v>
    <v>HINDUSTAN UNILEVER LIMITED</v>
    <v>2338.9</v>
    <v>62.38</v>
    <v>2325.4</v>
    <v>2284.6</v>
    <v>2349591000</v>
    <v>HINDUNILVR</v>
    <v>HINDUSTAN UNILEVER LIMITED (XNSE:HINDUNILVR)</v>
    <v>2231103</v>
    <v>1933</v>
  </rv>
  <rv s="2">
    <v>1967</v>
  </rv>
  <rv s="0">
    <v>https://www.bing.com/financeapi/forcetrigger?t=ahi65r&amp;q=XNSE%3aHINDZINC&amp;form=skydnc</v>
    <v>Learn more on Bing</v>
  </rv>
  <rv s="1">
    <v>en-US</v>
    <v>ahi65r</v>
    <v>268435456</v>
    <v>1</v>
    <v>Powered by Refinitiv</v>
    <v>0</v>
    <v>HINDUSTAN ZINC LIMITED (XNSE:HINDZINC)</v>
    <v>2</v>
    <v>3</v>
    <v>Finance</v>
    <v>4</v>
    <v>408.6</v>
    <v>257</v>
    <v>0.58420000000000005</v>
    <v>-9.4499999999999993</v>
    <v>-2.8988E-2</v>
    <v>INR</v>
    <v>Hindustan Zinc Limited (HZL) is an India-based company, which is engaged in the mining and smelting of zinc, lead and silver metal in India. The Company's segments are Mining and smelting of zinc, lead and silver, and Wind energy. The Company's operations include approximately five zinc-lead mines, over four zinc smelters, a lead smelter, a zinc-lead smelter, approximately seven sulfuric acid plants, a silver refinery plant and over six captive power plants in the state of Rajasthan. In addition, the Company also has a rock-phosphate mine in Maton near Udaipur in Rajasthan and zinc, lead, silver processing and refining facilities in the State of Uttarakhand. The Company also has wind power plants in the States of Rajasthan, Gujarat, Karnataka, Tamil Nadu and Maharashtra. It has a metal production capacity of over one million tons per annum with its key lead-zinc mines in Rampura Agucha and Sindesar Khurd, and smelting complexes in Chanderiya and Dariba, all in the state of Rajasthan.</v>
    <v>3719</v>
    <v>National Stock Exchange of India</v>
    <v>XNSE</v>
    <v>XNSE</v>
    <v>Yashad Bhawan, UDAIPUR, RAJASTHAN, 313004 IN</v>
    <v>326.7</v>
    <v>Metals &amp; Mining</v>
    <v>Stock</v>
    <v>44585.469953703701</v>
    <v>1969</v>
    <v>312.5</v>
    <v>1377454000000</v>
    <v>HINDUSTAN ZINC LIMITED</v>
    <v>HINDUSTAN ZINC LIMITED</v>
    <v>326.60000000000002</v>
    <v>15.14</v>
    <v>326</v>
    <v>316.55</v>
    <v>4225319000</v>
    <v>HINDZINC</v>
    <v>HINDUSTAN ZINC LIMITED (XNSE:HINDZINC)</v>
    <v>697303</v>
    <v>1966</v>
  </rv>
  <rv s="2">
    <v>1970</v>
  </rv>
  <rv s="0">
    <v>https://www.bing.com/financeapi/forcetrigger?t=ahi68m&amp;q=XNSE%3aHIRECT&amp;form=skydnc</v>
    <v>Learn more on Bing</v>
  </rv>
  <rv s="1">
    <v>en-US</v>
    <v>ahi68m</v>
    <v>268435456</v>
    <v>1</v>
    <v>Powered by Refinitiv</v>
    <v>0</v>
    <v>HIND RECTIFIERS LIMITED (XNSE:HIRECT)</v>
    <v>2</v>
    <v>3</v>
    <v>Finance</v>
    <v>4</v>
    <v>288</v>
    <v>116.95</v>
    <v>0.91420000000000001</v>
    <v>-10.45</v>
    <v>-4.4233000000000001E-2</v>
    <v>INR</v>
    <v>Hind Rectifiers Limited is engaged in developing, designing, manufacturing and marketing power semiconductor, power electronic equipment and railway transportation equipment. The Company manufactures high voltage and high current rectifiers, inverters and converters. The Company's segments include Electronic Components and Equipment. The Equipment division manufactures electronic stability program (ESP), Loco Transformers, Water Cooled Rectifiers, Thyristor controlled reactor (TCR). Its Traction division manufactures inverters, converters and other railway products. Its Components division is engaged in the business of semiconductor devices, which are used for captive consumption for manufacturing rectifiers. The Company's Trading division is engaged in the business of imported Capacitors and Fuses. It offers services, such as pre-installation, supervision of erection and commissioning, post commissioning and maintenance, and annual maintenance contract (AMC) of railway equipment.</v>
    <v>378</v>
    <v>National Stock Exchange of India</v>
    <v>XNSE</v>
    <v>XNSE</v>
    <v>Lake Road, Bhandup West, MUMBAI, MAHARASHTRA, 400078 IN</v>
    <v>239.7</v>
    <v>Electronic Equipment &amp; Parts</v>
    <v>Stock</v>
    <v>44585.469953703701</v>
    <v>1972</v>
    <v>224.45</v>
    <v>3913179000</v>
    <v>HIND RECTIFIERS LIMITED</v>
    <v>HIND RECTIFIERS LIMITED</v>
    <v>239.7</v>
    <v>55.75</v>
    <v>236.25</v>
    <v>225.8</v>
    <v>16563720</v>
    <v>HIRECT</v>
    <v>HIND RECTIFIERS LIMITED (XNSE:HIRECT)</v>
    <v>8904</v>
    <v>1958</v>
  </rv>
  <rv s="2">
    <v>1973</v>
  </rv>
  <rv s="0">
    <v>https://www.bing.com/financeapi/forcetrigger?t=ahi6bh&amp;q=XNSE%3aHISARMETAL&amp;form=skydnc</v>
    <v>Learn more on Bing</v>
  </rv>
  <rv s="10">
    <v>en-US</v>
    <v>ahi6bh</v>
    <v>268435456</v>
    <v>1</v>
    <v>Powered by Refinitiv</v>
    <v>20</v>
    <v>HISAR METAL INDUSTRIES LIMITED (XNSE:HISARMETAL)</v>
    <v>2</v>
    <v>21</v>
    <v>Finance</v>
    <v>4</v>
    <v>165</v>
    <v>91.25</v>
    <v>-9.6999999999999993</v>
    <v>-7.8510999999999997E-2</v>
    <v>INR</v>
    <v>Hisar Metal Industries Limited is engaged in the manufacture of stainless steel tube and pipes, and cold rolled stainless steel strips. The Company focuses on engineered product. The Company manufactures ultra-thin (approximately 0.05 millimeter) high precision stainless steel strips. Its product applications include automotive parts, camera, clamps, engine gasket, needles, packing, pens, piston rings, rings, shoe insert, thermometer and watch bands. The Company's plant is situated at Hisar, Haryana and its total manufacturing capacity is 900 million tons per annum. The Company's products are exported to Australia, the United States, the United Kingdom, China, Russia, Nepal, Sri Lanka, Indonesia, Singapore, Pakistan, Bangladesh, Malaysia, Korea and Germany.</v>
    <v>National Stock Exchange of India</v>
    <v>XNSE</v>
    <v>XNSE</v>
    <v>Near Industrial Development Colony, Delhi Road, HISAR, HARYANA, 125005 IN</v>
    <v>123.7</v>
    <v>Stock</v>
    <v>44585.469953703701</v>
    <v>1975</v>
    <v>110.8</v>
    <v>HISAR METAL INDUSTRIES LIMITED</v>
    <v>HISAR METAL INDUSTRIES LIMITED</v>
    <v>122.15</v>
    <v>0</v>
    <v>123.55</v>
    <v>113.85</v>
    <v>HISARMETAL</v>
    <v>HISAR METAL INDUSTRIES LIMITED (XNSE:HISARMETAL)</v>
    <v>18135</v>
  </rv>
  <rv s="2">
    <v>1976</v>
  </rv>
  <rv s="0">
    <v>https://www.bing.com/financeapi/forcetrigger?t=bn95gh&amp;q=XNSE%3aHITECH&amp;form=skydnc</v>
    <v>Learn more on Bing</v>
  </rv>
  <rv s="1">
    <v>en-US</v>
    <v>bn95gh</v>
    <v>268435456</v>
    <v>1</v>
    <v>Powered by Refinitiv</v>
    <v>0</v>
    <v>HI-TECH PIPES LTD (XNSE:HITECH)</v>
    <v>2</v>
    <v>3</v>
    <v>Finance</v>
    <v>4</v>
    <v>760</v>
    <v>239.95</v>
    <v>1.6136999999999999</v>
    <v>-22.65</v>
    <v>-3.8167E-2</v>
    <v>INR</v>
    <v>Hi-Tech Pipes Limited is an India-based company engaged in the business of manufacturing and supplying of steel pipes, hollow sections, tubes, cold rolled coils and strips, and a range of other galvanized products. The Company offers cold rolled (CR) coils, tubes and pipes, and crash barriers. The Company's steel tubes and pipes products include water, air and gas pipeline, structural steel tubes, precision tubes, and grooved fire fighting pipes. Its hollow section products include squre hollow sections, rectangular hollow sections and circular hollow sections. The Company designs and supplies steel pipes for various water, air and gas transport applications. It also manufacture pipes with grooves directly rolled into the pipe ends. Its precision tubes are used in automobiles, power and industrial boilers, transformers, economizers, heat exchangers, bicycles, automobiles, railway electrification, and furniture applications.</v>
    <v>525</v>
    <v>National Stock Exchange of India</v>
    <v>XNSE</v>
    <v>XNSE</v>
    <v>505, Pearls Omaxe Tower, Netaji, Subash Place, Wazirpur, Pitampura, NEW DELHI, DELHI, 110034 IN</v>
    <v>595.45000000000005</v>
    <v>Metals &amp; Mining</v>
    <v>Stock</v>
    <v>44585.469953703701</v>
    <v>1978</v>
    <v>570</v>
    <v>7246677000</v>
    <v>HI-TECH PIPES LTD</v>
    <v>HI-TECH PIPES LTD</v>
    <v>593.4</v>
    <v>19.350000000000001</v>
    <v>593.45000000000005</v>
    <v>570.79999999999995</v>
    <v>12211100</v>
    <v>HITECH</v>
    <v>HI-TECH PIPES LTD (XNSE:HITECH)</v>
    <v>49939</v>
    <v>1985</v>
  </rv>
  <rv s="2">
    <v>1979</v>
  </rv>
  <rv s="0">
    <v>https://www.bing.com/financeapi/forcetrigger?t=ahi6ec&amp;q=XNSE%3aHITECHCORP&amp;form=skydnc</v>
    <v>Learn more on Bing</v>
  </rv>
  <rv s="1">
    <v>en-US</v>
    <v>ahi6ec</v>
    <v>268435456</v>
    <v>1</v>
    <v>Powered by Refinitiv</v>
    <v>0</v>
    <v>HITECH CORPORATION LIMITED (XNSE:HITECHCORP)</v>
    <v>2</v>
    <v>3</v>
    <v>Finance</v>
    <v>4</v>
    <v>332</v>
    <v>105.55</v>
    <v>1.4473</v>
    <v>-22.45</v>
    <v>-7.5083999999999998E-2</v>
    <v>INR</v>
    <v>Hitech Corporation Limited, formerly Hitech Plast Limited, is engaged in manufacturing of packaging products of plastics. The Company operates through Plastic Containers segment. The Company is also a manufacturer of paint pails/containers. It is engaged in the manufacture and sale of polymer products to industries, such as paint, personal care, agro chemicals, healthcare, confectionary, lube and retail household products. Its products include paints, fast-moving consumer goods (FMCG), adhesives and construction chemicals, engineering components and innovations, and toys and games. The Company's services include creative services, decorating services and technical services. It provides support for a range of alternative decorating options, including pad printing, heat transfer labels, shrink sleeves, screen printing, and hot stamping and labeling. Its technical services include injection blow molding, injection stretch blow molding, extrusion blow molding and injection molding.</v>
    <v>611</v>
    <v>National Stock Exchange of India</v>
    <v>XNSE</v>
    <v>XNSE</v>
    <v>Unit No. 201, 2nd Floor,, Welspun House, Kamala City,, Senapati Bapat Marg,, MUMBAI, MAHARASHTRA, 400013 IN</v>
    <v>304.10000000000002</v>
    <v>Containers &amp; Packaging</v>
    <v>Stock</v>
    <v>44585.469953703701</v>
    <v>1981</v>
    <v>270</v>
    <v>5135534000</v>
    <v>HITECH CORPORATION LIMITED</v>
    <v>HITECH CORPORATION LIMITED</v>
    <v>300.25</v>
    <v>15.02</v>
    <v>299</v>
    <v>276.55</v>
    <v>17175700</v>
    <v>HITECHCORP</v>
    <v>HITECH CORPORATION LIMITED (XNSE:HITECHCORP)</v>
    <v>17816</v>
    <v>1991</v>
  </rv>
  <rv s="2">
    <v>1982</v>
  </rv>
  <rv s="0">
    <v>https://www.bing.com/financeapi/forcetrigger?t=ahi6h7&amp;q=XNSE%3aHITECHGEAR&amp;form=skydnc</v>
    <v>Learn more on Bing</v>
  </rv>
  <rv s="1">
    <v>en-US</v>
    <v>ahi6h7</v>
    <v>268435456</v>
    <v>1</v>
    <v>Powered by Refinitiv</v>
    <v>0</v>
    <v>THE HI-TECH GEARS LIMITED (XNSE:HITECHGEAR)</v>
    <v>2</v>
    <v>3</v>
    <v>Finance</v>
    <v>4</v>
    <v>365.95</v>
    <v>143.5</v>
    <v>1.5837000000000001</v>
    <v>-13.9</v>
    <v>-5.1357999999999994E-2</v>
    <v>INR</v>
    <v>The Hi-Tech Gears Limited is an India-based company engaged in the manufacturing of auto components. The Company is primarily engaged in the business of gears and transmission components. The Company offers a range of parts and accessories for vehicles, including motorcycles/scooters, as well as toothed wheels, chain spocket and other transmission parts. Hi-Tech (E-Soft) is a division of the Company, which is engaged in the business of engineering software solutions. The Company's product ranges include auto components for power takeoff, two wheeler, car transmission and drive line components, commercial vehicle and precision forging. Its geographic segments are America, India and Others. It services diverse clients across the globe for engine and transmission components. Its forging customers include various national and international customers. Its operations also include gear honing, gear grinding, shaving, wet and dry hobbing, deep hole drilling and automatic straightening.</v>
    <v>679</v>
    <v>National Stock Exchange of India</v>
    <v>XNSE</v>
    <v>XNSE</v>
    <v>Unit No.1205, Millennium Plaza,, 14th Floor, Tower-B,, Sector - 27, Sushant Lok,, 122002 IN</v>
    <v>272</v>
    <v>Automobiles &amp; Auto Parts</v>
    <v>Stock</v>
    <v>44585.469953703701</v>
    <v>1984</v>
    <v>247.8</v>
    <v>5079559000</v>
    <v>THE HI-TECH GEARS LIMITED</v>
    <v>THE HI-TECH GEARS LIMITED</v>
    <v>272</v>
    <v>11.77</v>
    <v>270.64999999999998</v>
    <v>256.75</v>
    <v>18768000</v>
    <v>HITECHGEAR</v>
    <v>THE HI-TECH GEARS LIMITED (XNSE:HITECHGEAR)</v>
    <v>24933</v>
    <v>1986</v>
  </rv>
  <rv s="2">
    <v>1985</v>
  </rv>
  <rv s="0">
    <v>https://www.bing.com/financeapi/forcetrigger?t=ahi727&amp;q=XNSE%3aHLVLTD&amp;form=skydnc</v>
    <v>Learn more on Bing</v>
  </rv>
  <rv s="1">
    <v>en-US</v>
    <v>ahi727</v>
    <v>268435456</v>
    <v>1</v>
    <v>Powered by Refinitiv</v>
    <v>0</v>
    <v>HLV LIMITED (XNSE:HLVLTD)</v>
    <v>2</v>
    <v>3</v>
    <v>Finance</v>
    <v>4</v>
    <v>13.1</v>
    <v>5.05</v>
    <v>1.0581</v>
    <v>-0.3</v>
    <v>-2.8169E-2</v>
    <v>INR</v>
    <v>HLV Limited is an India-based holding company. The Company is engaged in providing accommodation and food services, and food and beverage services. It owns and operates The Leela Palaces, Mumbai with approximately 394 guest rooms and other hotels and resorts. The Company through its five global collections: Legend, LVX, Lifestyle, Connect, and Preferred Residences. Preferred Hotels &amp; Resorts connects discerning travelers to the singular luxury hospitality experience that meets their needs and life style preferences for each occasion.</v>
    <v>495</v>
    <v>National Stock Exchange of India</v>
    <v>XNSE</v>
    <v>XNSE</v>
    <v>The Leela Mumbai, Sahar, MUMBAI, MAHARASHTRA, 400059 IN</v>
    <v>11.05</v>
    <v>Hotels &amp; Entertainment Services</v>
    <v>Stock</v>
    <v>44585.469953703701</v>
    <v>1987</v>
    <v>10.25</v>
    <v>7021118000</v>
    <v>HLV LIMITED</v>
    <v>HLV LIMITED</v>
    <v>10.9</v>
    <v>0</v>
    <v>10.65</v>
    <v>10.35</v>
    <v>659259900</v>
    <v>HLVLTD</v>
    <v>HLV LIMITED (XNSE:HLVLTD)</v>
    <v>267985</v>
    <v>1981</v>
  </rv>
  <rv s="2">
    <v>1988</v>
  </rv>
  <rv s="0">
    <v>https://www.bing.com/financeapi/forcetrigger?t=ahi6mw&amp;q=XNSE%3aHMT&amp;form=skydnc</v>
    <v>Learn more on Bing</v>
  </rv>
  <rv s="1">
    <v>en-US</v>
    <v>ahi6mw</v>
    <v>268435456</v>
    <v>1</v>
    <v>Powered by Refinitiv</v>
    <v>0</v>
    <v>H.M.T. LIMITED (XNSE:HMT)</v>
    <v>2</v>
    <v>3</v>
    <v>Finance</v>
    <v>4</v>
    <v>39.950000000000003</v>
    <v>20.2</v>
    <v>1.3529</v>
    <v>0</v>
    <v>0</v>
    <v>INR</v>
    <v>HMT Limited is a machine tool manufacturing company. The Company offers tractors and food processing machinery. Its segments include Machine Tools, Watches, Tractors, Bearings, Exports and Sudmo-HMT. It offers printing machinery, metal forming presses, die casting and plastic processing machinery, and computer numerically controlled (CNC) systems. It offers various services, which include refurbishing services, testing and inspection, tooling solutions, projects and consultancy, and other projects. It offers machine tools, including turning machines, machining centers and special application machines. It manufactures various watches, such as mechanical range and quartz series watches, and special clocks, such as tower, solar, population, display, floral, international and master slave clocks. In addition, it provides printing machinery, including Web offset printing machines and programmable guillotines, and bearings, including ball, cylindrical roller and taper roller bearings.</v>
    <v>991</v>
    <v>National Stock Exchange of India</v>
    <v>XNSE</v>
    <v>XNSE</v>
    <v>59, Bellary Road, BANGALORE, KARNATAKA, 560032 IN</v>
    <v>29</v>
    <v>Machinery, Equipment &amp; Components</v>
    <v>Stock</v>
    <v>44585.469953703701</v>
    <v>1990</v>
    <v>27.4</v>
    <v>33774770000</v>
    <v>H.M.T. LIMITED</v>
    <v>H.M.T. LIMITED</v>
    <v>28.1</v>
    <v>0</v>
    <v>28.05</v>
    <v>28.05</v>
    <v>1204092000</v>
    <v>HMT</v>
    <v>H.M.T. LIMITED (XNSE:HMT)</v>
    <v>8553</v>
    <v>1953</v>
  </rv>
  <rv s="2">
    <v>1991</v>
  </rv>
  <rv s="0">
    <v>https://www.bing.com/financeapi/forcetrigger?t=ahi6pr&amp;q=XNSE%3aHMVL&amp;form=skydnc</v>
    <v>Learn more on Bing</v>
  </rv>
  <rv s="1">
    <v>en-US</v>
    <v>ahi6pr</v>
    <v>268435456</v>
    <v>1</v>
    <v>Powered by Refinitiv</v>
    <v>0</v>
    <v>Hindustan Media Ventures Limited (XNSE:HMVL)</v>
    <v>2</v>
    <v>3</v>
    <v>Finance</v>
    <v>4</v>
    <v>106.7</v>
    <v>51.35</v>
    <v>1.4178999999999999</v>
    <v>-3.35</v>
    <v>-4.5454999999999995E-2</v>
    <v>INR</v>
    <v>Hindustan Media Ventures Limited (HMVL) is an India-based company, which is engaged in the printing and publication of newspapers and periodicals. The Company's Hindustan is a Hindi daily, which includes coverage of international, national and local news relating to politics, business, entertainment, sports and other general interests. HMVL other offerings include a weekly supplement dealing with issues close to women; a weekly supplement for jobs; a monthly magazine with cultural and literary content; online Hindi news Website; matters relating to health and lifestyle; weekly supplement featuring stories of the glamour world; weekly supplement on education, and children's magazine. HMVL brands include Hindustan, LiveHindustan.com, Kadambini, and Nandan. Its Live is an extension of Hindustan that covers city-based news and events. The Company has operations in Delhi, Uttarakhand, Uttar Pradesh, Bihar and Jharkhand.</v>
    <v>1153</v>
    <v>National Stock Exchange of India</v>
    <v>XNSE</v>
    <v>XNSE</v>
    <v>2nd Floor, 18-20,, Kasturba Gandhi Marg,, NEW DELHI, DELHI, 110001 IN</v>
    <v>77.099999999999994</v>
    <v>Media &amp; Publishing</v>
    <v>Stock</v>
    <v>44585.469953703701</v>
    <v>1993</v>
    <v>69.25</v>
    <v>5412628000</v>
    <v>Hindustan Media Ventures Limited</v>
    <v>Hindustan Media Ventures Limited</v>
    <v>76.599999999999994</v>
    <v>8.5299999999999994</v>
    <v>73.7</v>
    <v>70.349999999999994</v>
    <v>73441360</v>
    <v>HMVL</v>
    <v>Hindustan Media Ventures Limited (XNSE:HMVL)</v>
    <v>134683</v>
    <v>1918</v>
  </rv>
  <rv s="2">
    <v>1994</v>
  </rv>
  <rv s="0">
    <v>https://www.bing.com/financeapi/forcetrigger?t=bra83m&amp;q=XNSE%3aHNDFDS&amp;form=skydnc</v>
    <v>Learn more on Bing</v>
  </rv>
  <rv s="5">
    <v>en-US</v>
    <v>bra83m</v>
    <v>268435456</v>
    <v>1</v>
    <v>Powered by Refinitiv</v>
    <v>9</v>
    <v>HINDUSTAN FOODS LIMITED (XNSE:HNDFDS)</v>
    <v>2</v>
    <v>10</v>
    <v>Finance</v>
    <v>4</v>
    <v>2578</v>
    <v>1417</v>
    <v>-119.75</v>
    <v>-5.7579999999999999E-2</v>
    <v>INR</v>
    <v>Hindustan Foods Limited is an India-based manufacturer of nutritional food products. The Company has diversified across various fast moving consumer goods (FMCG) categories with manufacturing competencies in food and non-food, extending to cosmetics, personal care and home care products. It is engaged in the manufacture of milk and cereal-based baby food, extruded snacks, instant porridge and extruded cereal products. The Company also offers a range of instant mixes, breakfast cereals and health drinks. The Company's product range includes instant porridge, baby foods and baby cereals. It offers Bonny Mix, which is an instant porridge and includes approximately five variants, such as natural, chocolate, lite, diabetes care and ragi rich. It offers home care and pest control products, such as detergent powder, shampoos, soap bars, fabric conditioners, fabric wash, liquid vapourisers, aerosols and coils. It also offers leather products, such as bags, belts, wallets, sandals and shoes.</v>
    <v>701</v>
    <v>National Stock Exchange of India</v>
    <v>XNSE</v>
    <v>XNSE</v>
    <v>Unit No.3, Level-2, Centrium, Phoenix, Market City, 15 LBS Marg, Kurla (W), MUMBAI, MAHARASHTRA, 400070 IN</v>
    <v>2138.15</v>
    <v>Food &amp; Tobacco</v>
    <v>Stock</v>
    <v>44585.469953703701</v>
    <v>1996</v>
    <v>1912.7</v>
    <v>44085640000</v>
    <v>HINDUSTAN FOODS LIMITED</v>
    <v>HINDUSTAN FOODS LIMITED</v>
    <v>2081</v>
    <v>102.56</v>
    <v>2079.6999999999998</v>
    <v>1959.95</v>
    <v>21198080</v>
    <v>HNDFDS</v>
    <v>HINDUSTAN FOODS LIMITED (XNSE:HNDFDS)</v>
    <v>14708</v>
    <v>1984</v>
  </rv>
  <rv s="2">
    <v>1997</v>
  </rv>
  <rv s="0">
    <v>https://www.bing.com/financeapi/forcetrigger?t=ahi6vh&amp;q=XNSE%3aHONAUT&amp;form=skydnc</v>
    <v>Learn more on Bing</v>
  </rv>
  <rv s="1">
    <v>en-US</v>
    <v>ahi6vh</v>
    <v>268435456</v>
    <v>1</v>
    <v>Powered by Refinitiv</v>
    <v>0</v>
    <v>HONEYWELL AUTOMATION INDIA LIMITED (XNSE:HONAUT)</v>
    <v>2</v>
    <v>3</v>
    <v>Finance</v>
    <v>4</v>
    <v>49990</v>
    <v>37710.550000000003</v>
    <v>0.6623</v>
    <v>-1649.1</v>
    <v>-3.7595999999999997E-2</v>
    <v>INR</v>
    <v>Honeywell Automation India Limited is engaged in the manufacture of electronic systems and components; repair and maintenance, and trading of machinery, equipments and supplies. The Company operates through the Automation &amp; Control Systems segment. It operates through two geographical segments: Domestic and Exports. Its business units include Honeywell Process Solutions, which serves industrial sectors, such as refining, oil and gas, pulp and paper, metal and cement; Honeywell Building Solutions, which provides solutions and services for commercial and industrial buildings, information technology (IT) and IT enabled service industry, hospitals, hotels and airports; Environmental &amp; Energy Solutions, which offers environmental and combustion products and solutions; Sensing &amp; Productivity Solutions, which provides sensors and switches, and Exports - Global Services (GS) &amp; Global Manufacturing (GM), which addresses manufacturing and engineering service needs of the Company.</v>
    <v>3175</v>
    <v>National Stock Exchange of India</v>
    <v>XNSE</v>
    <v>XNSE</v>
    <v>56&amp;57,Hadapsar Industrial Estate, PUNE, MAHARASHTRA, 411013 IN</v>
    <v>43863</v>
    <v>Electronic Equipment &amp; Parts</v>
    <v>Stock</v>
    <v>44585.469953703701</v>
    <v>1999</v>
    <v>41994</v>
    <v>387822300000</v>
    <v>HONEYWELL AUTOMATION INDIA LIMITED</v>
    <v>HONEYWELL AUTOMATION INDIA LIMITED</v>
    <v>43863</v>
    <v>90.06</v>
    <v>43863.75</v>
    <v>42214.65</v>
    <v>8841520</v>
    <v>HONAUT</v>
    <v>HONEYWELL AUTOMATION INDIA LIMITED (XNSE:HONAUT)</v>
    <v>2780</v>
    <v>1984</v>
  </rv>
  <rv s="2">
    <v>2000</v>
  </rv>
  <rv s="0">
    <v>https://www.bing.com/financeapi/forcetrigger?t=ahi6yc&amp;q=XNSE%3aHONDAPOWER&amp;form=skydnc</v>
    <v>Learn more on Bing</v>
  </rv>
  <rv s="1">
    <v>en-US</v>
    <v>ahi6yc</v>
    <v>268435456</v>
    <v>1</v>
    <v>Powered by Refinitiv</v>
    <v>0</v>
    <v>HONDA INDIA POWER PRODUCTS LIMITED (XNSE:HONDAPOWER)</v>
    <v>2</v>
    <v>3</v>
    <v>Finance</v>
    <v>4</v>
    <v>1469.5</v>
    <v>915</v>
    <v>0.81979999999999997</v>
    <v>-37.25</v>
    <v>-2.8292999999999999E-2</v>
    <v>INR</v>
    <v>Honda India Power Products Limited, formerly, Honda Siel Power Products Limited, manufactures power products. The Company is primarily engaged in manufacturing and marketing the portable gensets, water pumps, general purpose engines, lawn mowers, brush cutters and tillers. Its tillers products series include F300 and FJ500. The brush cutters series include UMK435T U2NT, UMK435T UENT, UMK425T U2ST, UMK450T U2NT and UMK450T UTNT. The Company’s water pumps include petrol water pumps, kerosene water pumps and diesel water pumps. The lawn mowers products series include HRJ216 K2 and HRJ196. Its generator products include inverter series, silent series and handy series. The Company’s general-purpose engines include big series, mid series and kerosene engines. Its mid series engine series include GX80, GX100, GX120, GX160 and GX200. The kerosene series products include GK100, GK200 and GK300. The Company caters to both domestic and international markets.</v>
    <v>782</v>
    <v>National Stock Exchange of India</v>
    <v>XNSE</v>
    <v>XNSE</v>
    <v>Plot no 5, Sector 41 Kasna, Greater Noida Industrial Development Area, Distt Gautam Budh Nagar ( UP), GREATER NOIDA, UTTAR PRADESH IN</v>
    <v>1316.5</v>
    <v>Machinery, Equipment &amp; Components</v>
    <v>Stock</v>
    <v>44585.469953703701</v>
    <v>2002</v>
    <v>1272</v>
    <v>13354370000</v>
    <v>HONDA INDIA POWER PRODUCTS LIMITED</v>
    <v>HONDA INDIA POWER PRODUCTS LIMITED</v>
    <v>1300</v>
    <v>18.57</v>
    <v>1316.6</v>
    <v>1279.3499999999999</v>
    <v>10143070</v>
    <v>HONDAPOWER</v>
    <v>HONDA INDIA POWER PRODUCTS LIMITED (XNSE:HONDAPOWER)</v>
    <v>6125</v>
    <v>1985</v>
  </rv>
  <rv s="2">
    <v>2003</v>
  </rv>
  <rv s="0">
    <v>https://www.bing.com/financeapi/forcetrigger?t=ahi752&amp;q=XNSE%3aHOTELRUGBY&amp;form=skydnc</v>
    <v>Learn more on Bing</v>
  </rv>
  <rv s="3">
    <v>en-US</v>
    <v>ahi752</v>
    <v>268435456</v>
    <v>1</v>
    <v>Powered by Refinitiv</v>
    <v>5</v>
    <v>HOTEL RUGBY LIMITED (XNSE:HOTELRUGBY)</v>
    <v>2</v>
    <v>6</v>
    <v>Finance</v>
    <v>4</v>
    <v>5.5</v>
    <v>0.95</v>
    <v>0.20469999999999999</v>
    <v>0</v>
    <v>0</v>
    <v>INR</v>
    <v>Hotel Rugby Limited has no business operations. The Company was engaged in the hotel business, in providing catering services, and preparing and selling of sweets and savories.</v>
    <v>National Stock Exchange of India</v>
    <v>XNSE</v>
    <v>XNSE</v>
    <v>2, Ground Floor, 9, Dev Bhuvan,, Gazdar Street, Chira Bazar, Kalbadevi,, MUMBAI, MAHARASHTRA, 400002 IN</v>
    <v>5</v>
    <v>Hotels &amp; Entertainment Services</v>
    <v>Stock</v>
    <v>44585.469953703701</v>
    <v>2005</v>
    <v>5</v>
    <v>71614000</v>
    <v>HOTEL RUGBY LIMITED</v>
    <v>HOTEL RUGBY LIMITED</v>
    <v>5</v>
    <v>0</v>
    <v>5</v>
    <v>5</v>
    <v>14322800</v>
    <v>HOTELRUGBY</v>
    <v>HOTEL RUGBY LIMITED (XNSE:HOTELRUGBY)</v>
    <v>18800</v>
    <v>1991</v>
  </rv>
  <rv s="2">
    <v>2006</v>
  </rv>
  <rv s="0">
    <v>https://www.bing.com/financeapi/forcetrigger?t=ahi77w&amp;q=XNSE%3aHOVS&amp;form=skydnc</v>
    <v>Learn more on Bing</v>
  </rv>
  <rv s="1">
    <v>en-US</v>
    <v>ahi77w</v>
    <v>268435456</v>
    <v>1</v>
    <v>Powered by Refinitiv</v>
    <v>0</v>
    <v>HOV SERVICES LIMITED (XNSE:HOVS)</v>
    <v>2</v>
    <v>3</v>
    <v>Finance</v>
    <v>4</v>
    <v>90.7</v>
    <v>36.299999999999997</v>
    <v>1.3998999999999999</v>
    <v>-3.15</v>
    <v>-4.9960000000000004E-2</v>
    <v>INR</v>
    <v>HOV Services Limited is an India-based company, which operates as a hybrid between an investment company and a diversified services corporation. The Company is engaged in providing information technology (IT) and IT enabled services, such as data entry services, software development and support services. It also provides business process outsourcing (BPO) services. Its segments are Software and IT Enabled Services, and Environment Solutions Services. Its subsidiaries include HOVS LLC and HOVS Holdings Limited.</v>
    <v>122</v>
    <v>National Stock Exchange of India</v>
    <v>XNSE</v>
    <v>XNSE</v>
    <v>3 Floor, Sharda Arcade, Pune-Satara Road, Bibwewadi, PUNE, MAHARASHTRA, 411037 IN</v>
    <v>64</v>
    <v>Software &amp; IT Services</v>
    <v>Stock</v>
    <v>44585.469953703701</v>
    <v>2008</v>
    <v>59.9</v>
    <v>794113000</v>
    <v>HOV SERVICES LIMITED</v>
    <v>HOV SERVICES LIMITED</v>
    <v>64</v>
    <v>25.23</v>
    <v>63.05</v>
    <v>59.9</v>
    <v>12594970</v>
    <v>HOVS</v>
    <v>HOV SERVICES LIMITED (XNSE:HOVS)</v>
    <v>14529</v>
    <v>1989</v>
  </rv>
  <rv s="2">
    <v>2009</v>
  </rv>
  <rv s="0">
    <v>https://www.bing.com/financeapi/forcetrigger?t=ahi7ar&amp;q=XNSE%3aHPL&amp;form=skydnc</v>
    <v>Learn more on Bing</v>
  </rv>
  <rv s="1">
    <v>en-US</v>
    <v>ahi7ar</v>
    <v>268435456</v>
    <v>1</v>
    <v>Powered by Refinitiv</v>
    <v>0</v>
    <v>HPL ELECTRIC &amp; POWER LIMITED (XNSE:HPL)</v>
    <v>2</v>
    <v>3</v>
    <v>Finance</v>
    <v>4</v>
    <v>91.4</v>
    <v>37.049999999999997</v>
    <v>1.3909</v>
    <v>-4.05</v>
    <v>-5.5479000000000001E-2</v>
    <v>INR</v>
    <v>HPL Electric and Power Limited, formerly HPL Electric &amp; Power Private Limited, is an electric equipment manufacturing company. The Company is engaged in the manufacturing of a range of electronic energy static meters, circuit protection switchgears, modular switches, wires and cables, compact fluorescent lamp (CFL) and light emitting diode (LED) Lamps, LED street lightings and luminaries for domestic, commercial and industrial applications. The Company operates in four segments: Metering, Switchgears, Lighting and Wires &amp; Cables. The Company manufactures and sells its products under the umbrella brand, HPL. The Company also manufactures range of telephone cables, co-axial cables, data networking cables, instrumentation cables and control cables. The Company exports its products across south-east Asia, the Middle East, Europe and Africa. Himachal Energy Private Limited is the subsidiary of the Company.</v>
    <v>1115</v>
    <v>National Stock Exchange of India</v>
    <v>XNSE</v>
    <v>XNSE</v>
    <v>Windsor Business park, B-1D, Sector 10, NOIDA, UTTAR PRADESH, 201301 IN</v>
    <v>75</v>
    <v>Machinery, Equipment &amp; Components</v>
    <v>Stock</v>
    <v>44585.469953703701</v>
    <v>2011</v>
    <v>67.349999999999994</v>
    <v>4693936000</v>
    <v>HPL ELECTRIC &amp; POWER LIMITED</v>
    <v>HPL ELECTRIC &amp; POWER LIMITED</v>
    <v>72.3</v>
    <v>64.739999999999995</v>
    <v>73</v>
    <v>68.95</v>
    <v>64300490</v>
    <v>HPL</v>
    <v>HPL ELECTRIC &amp; POWER LIMITED (XNSE:HPL)</v>
    <v>213977</v>
    <v>1992</v>
  </rv>
  <rv s="2">
    <v>2012</v>
  </rv>
  <rv s="0">
    <v>https://www.bing.com/financeapi/forcetrigger?t=ahi7dm&amp;q=XNSE%3aHSCL&amp;form=skydnc</v>
    <v>Learn more on Bing</v>
  </rv>
  <rv s="1">
    <v>en-US</v>
    <v>ahi7dm</v>
    <v>268435456</v>
    <v>1</v>
    <v>Powered by Refinitiv</v>
    <v>0</v>
    <v>HIMADRI SPECIALITY CHEMICAL LIMITED (XNSE:HSCL)</v>
    <v>2</v>
    <v>3</v>
    <v>Finance</v>
    <v>4</v>
    <v>65.400000000000006</v>
    <v>39.700000000000003</v>
    <v>1.4554</v>
    <v>-3.85</v>
    <v>-6.4923999999999996E-2</v>
    <v>INR</v>
    <v>Himadri Speciality Chemical Ltd is a coal tar pitch manufacturing company. The Company manufactures coal tar pitch used in the manufacture of aluminum, which is used in automobiles, televisions, rockets, beverage cans, wires, cables, smartphones, furniture and foil wraps, among others. It manufactures coal tar pitch, which finds downstream use in the manufacture of graphite electrodes in electric arc furnaces; specialized coal tar pitch, which is used in long war head missiles; advanced carbon, which is used in the manufacture of lithium-ion batteries; coal tar-based thermoplastic polymeric coating, which is used as an anti-corrosive material in underground and offshore pipelines; carbon black, which is used for reinforcement of elastomeric materials, and specialty carbon black with specific applications in plastics, fiber, inks and food grade materials. It also manufactures sulfonated naphthalene formaldehyde (SNF); poly carboxylate ether (PCE), and wood preservatives and fuel oils.</v>
    <v>920</v>
    <v>National Stock Exchange of India</v>
    <v>XNSE</v>
    <v>XNSE</v>
    <v>Ruby House, 2nd Floor, 8, India Exchange Place, KOLKATA, WEST BENGAL, 700001 IN</v>
    <v>61.5</v>
    <v>Chemicals</v>
    <v>Stock</v>
    <v>44585.469953703701</v>
    <v>2014</v>
    <v>54.6</v>
    <v>24844640000</v>
    <v>HIMADRI SPECIALITY CHEMICAL LIMITED</v>
    <v>HIMADRI SPECIALITY CHEMICAL LIMITED</v>
    <v>59.3</v>
    <v>38.76</v>
    <v>59.3</v>
    <v>55.45</v>
    <v>418965300</v>
    <v>HSCL</v>
    <v>HIMADRI SPECIALITY CHEMICAL LIMITED (XNSE:HSCL)</v>
    <v>21836341</v>
    <v>1987</v>
  </rv>
  <rv s="2">
    <v>2015</v>
  </rv>
  <rv s="0">
    <v>https://www.bing.com/financeapi/forcetrigger?t=ahi7gh&amp;q=XNSE%3aHSIL&amp;form=skydnc</v>
    <v>Learn more on Bing</v>
  </rv>
  <rv s="1">
    <v>en-US</v>
    <v>ahi7gh</v>
    <v>268435456</v>
    <v>1</v>
    <v>Powered by Refinitiv</v>
    <v>0</v>
    <v>HSIL LIMITED (XNSE:HSIL)</v>
    <v>2</v>
    <v>3</v>
    <v>Finance</v>
    <v>4</v>
    <v>349.9</v>
    <v>110.3</v>
    <v>1.3227</v>
    <v>1.75</v>
    <v>5.5010000000000007E-3</v>
    <v>INR</v>
    <v>HSIL Limited is an India-based company, which offers sanitaryware, faucets and glass bottles. The Company's segments include Building products division and Packaging products division. The Building products division's products include sanitaryware, such as Water closets, Wash basins, Pedestals, Squatting pans, Urinals, Cisterns and Bidets; wellness, such as Bath tubs, Shower panels, Shower enclosures and Whirlpools; faucets/showers, such as Showers, Bathroom faucets and Kitchen faucets; Allied products, such as Seat covers and Concealed cisterns, and consumer products, such as Kitchen Appliances (Vents, Chimneys, Waste Crusher System, Hobs and Cooktops), Water Heaters/Geysers, Air Purifier and Kitchen Sink. The Packaging products division's products include Glass Containers, polyethylene terephthalate (PET) Bottles, Security Caps and Closures. The Company's brands include QUEO, Amore, hindware Italian Collection/hindware Art, Benelave, Raasi, moonbow, EVOK, AGI and Garden Polymers.</v>
    <v>2818</v>
    <v>National Stock Exchange of India</v>
    <v>XNSE</v>
    <v>XNSE</v>
    <v>301-302, Park Centra, Sector 30, National Highway 8, GURGAON, HARYANA, 122001 IN</v>
    <v>339</v>
    <v>Containers &amp; Packaging</v>
    <v>Stock</v>
    <v>44585.469953703701</v>
    <v>2017</v>
    <v>305</v>
    <v>20580240000</v>
    <v>HSIL LIMITED</v>
    <v>HSIL LIMITED</v>
    <v>321</v>
    <v>19.149999999999999</v>
    <v>318.10000000000002</v>
    <v>319.85000000000002</v>
    <v>64697380</v>
    <v>HSIL</v>
    <v>HSIL LIMITED (XNSE:HSIL)</v>
    <v>700001</v>
    <v>1960</v>
  </rv>
  <rv s="2">
    <v>2018</v>
  </rv>
  <rv s="0">
    <v>https://www.bing.com/financeapi/forcetrigger?t=ahi7jc&amp;q=XNSE%3aHTMEDIA&amp;form=skydnc</v>
    <v>Learn more on Bing</v>
  </rv>
  <rv s="1">
    <v>en-US</v>
    <v>ahi7jc</v>
    <v>268435456</v>
    <v>1</v>
    <v>Powered by Refinitiv</v>
    <v>0</v>
    <v>HT MEDIA LIMITED (XNSE:HTMEDIA)</v>
    <v>2</v>
    <v>3</v>
    <v>Finance</v>
    <v>4</v>
    <v>35.299999999999997</v>
    <v>16.399999999999999</v>
    <v>1.2443</v>
    <v>-2.0499999999999998</v>
    <v>-7.2309999999999999E-2</v>
    <v>INR</v>
    <v>HT Media Limited is a media company. The Company is engaged in printing and publishing of newspapers. The Company's segments include Printing &amp; Publishing; Radio Broadcast &amp; Entertainment, and Digital. The Company is engaged in the business of providing entertainment, radio broadcast and various other related activities through its radio channels operating under brand name Fever 104 and Radio Nasha 107.2 in India. It is involved in printing and publishing of Hindustan Times, Hindustan and Mint. The Company's digital business consists of Shine.com, which is a job portal; Desimartini.com, which is an online movie review and rating platform; HT Campus.com, which is an online education portal that provides information to the students on colleges and courses; Hindustantimes.com, which is a news Website, and livemint.com, which is a business news Website. The Company offers a range of digital and social solutions through its mobile marketing brand, Digital Quotient (DQ).</v>
    <v>1590</v>
    <v>National Stock Exchange of India</v>
    <v>XNSE</v>
    <v>XNSE</v>
    <v>Hindustan Times House, 18-20, Kasturba Gandhi Marg, NEW DELHI, DELHI, 110001 IN</v>
    <v>28.5</v>
    <v>Media &amp; Publishing</v>
    <v>Stock</v>
    <v>44585.469953703701</v>
    <v>2020</v>
    <v>26</v>
    <v>6536660000</v>
    <v>HT MEDIA LIMITED</v>
    <v>HT MEDIA LIMITED</v>
    <v>28.25</v>
    <v>0</v>
    <v>28.35</v>
    <v>26.3</v>
    <v>230570000</v>
    <v>HTMEDIA</v>
    <v>HT MEDIA LIMITED (XNSE:HTMEDIA)</v>
    <v>664040</v>
    <v>2002</v>
  </rv>
  <rv s="2">
    <v>2021</v>
  </rv>
  <rv s="0">
    <v>https://www.bing.com/financeapi/forcetrigger?t=ahi7m7&amp;q=XNSE%3aHUBTOWN&amp;form=skydnc</v>
    <v>Learn more on Bing</v>
  </rv>
  <rv s="1">
    <v>en-US</v>
    <v>ahi7m7</v>
    <v>268435456</v>
    <v>1</v>
    <v>Powered by Refinitiv</v>
    <v>0</v>
    <v>HUBTOWN LIMITED (XNSE:HUBTOWN)</v>
    <v>2</v>
    <v>3</v>
    <v>Finance</v>
    <v>4</v>
    <v>73.3</v>
    <v>14.45</v>
    <v>1.4927999999999999</v>
    <v>-3.1</v>
    <v>-4.9919000000000005E-2</v>
    <v>INR</v>
    <v>Hubtown Limited is a real estate company. The Company is engaged in the business of execution and development of real estate projects and operates both on its own and through its subsidiaries/joint ventures/associate companies, partnerships firms and public private partnerships encompassing the construction and development of residential and commercial premises, and build operate transfer (BOT) Projects. The Company has a Western India focus with presence in Mumbai, Thane, Pune, Surat, Ahmedabad, Vadodara and Mehsana. The Company's residential projects include Hubtown Sunmist-'A' Wing-Andheri (East); Hubtown Seasons Chembur; Hubtown Gardenia-Mira Road; Hubtown Greenwoods-Thane; Hubtown Heaven-Matunga (East); Hubtown Vedant-Sion (East), and Hubtown Sunstone-Bandra (East). Its commercial projects include Hubtown Solaris Phase-II-Andheri (East); Hubtown Central-Surat; Hubtown Central-Ahmedabad; Hubtown Central-Mehsana, and Hubtown Central-Vadodara.</v>
    <v>123</v>
    <v>National Stock Exchange of India</v>
    <v>XNSE</v>
    <v>XNSE</v>
    <v>Akruti Trade Centre,, 6th floor, Road No.-7,, Marol MIDC, Andheri (E),, MUMBAI, MAHARASHTRA, 400093 IN</v>
    <v>62.3</v>
    <v>Real Estate Operations</v>
    <v>Stock</v>
    <v>44585.469953703701</v>
    <v>2023</v>
    <v>59</v>
    <v>4516897000</v>
    <v>HUBTOWN LIMITED</v>
    <v>HUBTOWN LIMITED</v>
    <v>62.3</v>
    <v>0</v>
    <v>62.1</v>
    <v>59</v>
    <v>72735870</v>
    <v>HUBTOWN</v>
    <v>HUBTOWN LIMITED (XNSE:HUBTOWN)</v>
    <v>46282</v>
    <v>1989</v>
  </rv>
  <rv s="2">
    <v>2024</v>
  </rv>
  <rv s="0">
    <v>https://www.bing.com/financeapi/forcetrigger?t=ahi7p2&amp;q=XNSE%3aHUDCO&amp;form=skydnc</v>
    <v>Learn more on Bing</v>
  </rv>
  <rv s="1">
    <v>en-US</v>
    <v>ahi7p2</v>
    <v>268435456</v>
    <v>1</v>
    <v>Powered by Refinitiv</v>
    <v>0</v>
    <v>HOUSING AND URBAN DEVELOPMENT CORPORATION LIMITED (XNSE:HUDCO)</v>
    <v>2</v>
    <v>3</v>
    <v>Finance</v>
    <v>4</v>
    <v>58.25</v>
    <v>37.85</v>
    <v>1.5792999999999999</v>
    <v>-1.25</v>
    <v>-3.0825999999999999E-2</v>
    <v>INR</v>
    <v>Housing And Urban Development Corporation Limited is an India-based techno‐financing company. The Company provides long term finance for construction of houses for residential purposes or finance or undertakes housing and urban development programs in the country. It finances or undertakes, wholly or partly, the setting up of the new or satellite towns and industrial enterprises of building material. The Company promotes, establishes, assists, collaborates and provides consultancy services for the projects and engages in designing and planning of works relating to its programs in India and abroad. Its consultancy assistance covers architectural, planning and engineering fields, such as housing designs, development plans, master plans, heritage protection/preservation plans, city development plans, feasibility studies, etc.</v>
    <v>753</v>
    <v>National Stock Exchange of India</v>
    <v>XNSE</v>
    <v>XNSE</v>
    <v>HUDCO Bhawan, Core-7-A,, India Habitat Centre, Lodhi Road,, NEW DELHI, DELHI, 110003 IN</v>
    <v>40.450000000000003</v>
    <v>Banking Services</v>
    <v>Stock</v>
    <v>44585.469953703701</v>
    <v>2026</v>
    <v>38.950000000000003</v>
    <v>81177050000</v>
    <v>HOUSING AND URBAN DEVELOPMENT CORPORATION LIMITED</v>
    <v>HOUSING AND URBAN DEVELOPMENT CORPORATION LIMITED</v>
    <v>40.450000000000003</v>
    <v>4.8</v>
    <v>40.549999999999997</v>
    <v>39.299999999999997</v>
    <v>2001900000</v>
    <v>HUDCO</v>
    <v>HOUSING AND URBAN DEVELOPMENT CORPORATION LIMITED (XNSE:HUDCO)</v>
    <v>1952086</v>
    <v>1970</v>
  </rv>
  <rv s="2">
    <v>2027</v>
  </rv>
  <rv s="0">
    <v>https://www.bing.com/financeapi/forcetrigger?t=ahjcjc&amp;q=XNSE%3aHUHTAMAKI&amp;form=skydnc</v>
    <v>Learn more on Bing</v>
  </rv>
  <rv s="1">
    <v>en-US</v>
    <v>ahjcjc</v>
    <v>268435456</v>
    <v>1</v>
    <v>Powered by Refinitiv</v>
    <v>0</v>
    <v>HUHTAMAKI INDIA LIMITED (XNSE:HUHTAMAKI)</v>
    <v>2</v>
    <v>3</v>
    <v>Finance</v>
    <v>4</v>
    <v>352.15</v>
    <v>197</v>
    <v>0.7077</v>
    <v>-10.8</v>
    <v>-5.1281999999999994E-2</v>
    <v>INR</v>
    <v>Huhtamaki India Ltd, formerly Huhtamaki PPL Limited, is an India-based consumer packaging company. The Company offers a range of products, which include specialized pouches, pressure sensitive labels, shrink sleeves, personal care and household, specialized cartons, wet strength labels, shrink sleeves, and automotive and industrial products. It operates through consumer packaging segment. It focuses on offering finished goods, such as laminates and converted, coated/uncoated paper and films, and cartons. Its products are used in various packaging application, which include food and beverages; personal, oral and healthcare; tube laminate; pharma and medical, and other specialties. It offers a portfolio of packaging solutions that include flexible packaging, including various pouching solutions, labelling technologies, shrink sleeve solutions and cylinder engraving. Its subsidiaries include Webtech Labels Private Limited and Positive Packaging Industries Limited.</v>
    <v>3468</v>
    <v>National Stock Exchange of India</v>
    <v>XNSE</v>
    <v>XNSE</v>
    <v>L.B.S Marg, Majiwade, THANE, MAHARASHTRA, 400601 IN</v>
    <v>211.8</v>
    <v>Containers &amp; Packaging</v>
    <v>Stock</v>
    <v>44585.469953703701</v>
    <v>2029</v>
    <v>197</v>
    <v>15904920000</v>
    <v>HUHTAMAKI INDIA LIMITED</v>
    <v>HUHTAMAKI INDIA LIMITED</v>
    <v>210.6</v>
    <v>0</v>
    <v>210.6</v>
    <v>199.8</v>
    <v>75521930</v>
    <v>HUHTAMAKI</v>
    <v>HUHTAMAKI INDIA LIMITED (XNSE:HUHTAMAKI)</v>
    <v>131492</v>
    <v>1950</v>
  </rv>
  <rv s="2">
    <v>2030</v>
  </rv>
  <rv s="0">
    <v>https://www.bing.com/financeapi/forcetrigger?t=ahi7ur&amp;q=XNSE%3aIBREALEST&amp;form=skydnc</v>
    <v>Learn more on Bing</v>
  </rv>
  <rv s="1">
    <v>en-US</v>
    <v>ahi7ur</v>
    <v>268435456</v>
    <v>1</v>
    <v>Powered by Refinitiv</v>
    <v>0</v>
    <v>INDIABULLS REAL ESTATE LIMITED (XNSE:IBREALEST)</v>
    <v>2</v>
    <v>3</v>
    <v>Finance</v>
    <v>4</v>
    <v>195.9</v>
    <v>72.5</v>
    <v>2.2158000000000002</v>
    <v>-12.15</v>
    <v>-7.6656000000000002E-2</v>
    <v>INR</v>
    <v>Indiabulls Real Estate Limited is a holding company, which is engaged in the development of real estate projects and allied activities. The Company's operations include real estate project advisory, investment advisory, project marketing, maintenance of completed projects, engineering, industrial and technical consultancy, construction and development of real estate properties and other related and ancillary activities. Its segments include Within India and Outside India. Its residential projects include BLU Estate &amp; Club, Sky Forest, Golf City, One Indiabulls Gurgaon, Centrum Park, Enigma, Greens Chennai, Sierra Vizag, Greens Panvel, Sky Suites and Vatika. Its commercial projects include One Indiabulls Vadodara, ONE09 Gurgaon, Indiabulls Finance Centre, One Indiabulls Centre and Megamall. Its Special Economic Zones projects include Indiabulls Neo City. Its ongoing projects are spread across India in various locations: Mumbai, Delhi, Chennai and in the prime location at London.</v>
    <v>544</v>
    <v>National Stock Exchange of India</v>
    <v>XNSE</v>
    <v>XNSE</v>
    <v>WeWork Vaswani Chambers, 3rd Floor, 264-265,, Dr Annie Besant Rd, Municipal Colony, Worli Shivaji Nagar,, Worli, MUMBAI, MAHARASHTRA, 400025 IN</v>
    <v>160.5</v>
    <v>Real Estate Operations</v>
    <v>Stock</v>
    <v>44585.469953703701</v>
    <v>2032</v>
    <v>143.69999999999999</v>
    <v>71799030000</v>
    <v>INDIABULLS REAL ESTATE LIMITED</v>
    <v>INDIABULLS REAL ESTATE LIMITED</v>
    <v>158.5</v>
    <v>38.450000000000003</v>
    <v>158.5</v>
    <v>146.35</v>
    <v>452990700</v>
    <v>IBREALEST</v>
    <v>INDIABULLS REAL ESTATE LIMITED (XNSE:IBREALEST)</v>
    <v>13564396</v>
    <v>2006</v>
  </rv>
  <rv s="2">
    <v>2033</v>
  </rv>
  <rv s="0">
    <v>https://www.bing.com/financeapi/forcetrigger?t=ahi7xm&amp;q=XNSE%3aIBULHSGFIN&amp;form=skydnc</v>
    <v>Learn more on Bing</v>
  </rv>
  <rv s="1">
    <v>en-US</v>
    <v>ahi7xm</v>
    <v>268435456</v>
    <v>1</v>
    <v>Powered by Refinitiv</v>
    <v>0</v>
    <v>INDIABULLS HOUSING FINANCE LIMITED (XNSE:IBULHSGFIN)</v>
    <v>2</v>
    <v>3</v>
    <v>Finance</v>
    <v>4</v>
    <v>313.7</v>
    <v>154.19999999999999</v>
    <v>2.3403</v>
    <v>-10.85</v>
    <v>-4.9296E-2</v>
    <v>INR</v>
    <v>Indiabulls Housing Finance Ltd is an India-based housing finance company. The Company is primarily engaged in the business to provide finance. It also undertakes lending and finance to any person or persons, co-operative society, association of persons, body of individuals, companies, institutions, firms, builders, developers, contractors, tenants and others either at interest or without and/or with or without any security for construction, erection, building, repair, remodeling, development, improvement, purchase of houses, apartments, flats, bungalows, rooms, huts, townships and/or other buildings and real estate. Its offerings include home loans for resident Indians, home loans for non-resident Indians (NRIs), loan against property and home loan balance transfer. The Company also offers home renovation loan, rural home loans and home extension loans.</v>
    <v>3480</v>
    <v>National Stock Exchange of India</v>
    <v>XNSE</v>
    <v>XNSE</v>
    <v>Indiabulls House, 448-451,Udyog Vihar, Phase-V,, NEW DELHI, DELHI, 122016 IN</v>
    <v>221.25</v>
    <v>Banking Services</v>
    <v>Stock</v>
    <v>44585.469953703701</v>
    <v>2035</v>
    <v>207.1</v>
    <v>98725050000</v>
    <v>INDIABULLS HOUSING FINANCE LIMITED</v>
    <v>INDIABULLS HOUSING FINANCE LIMITED</v>
    <v>220.2</v>
    <v>8.35</v>
    <v>220.1</v>
    <v>209.25</v>
    <v>448546400</v>
    <v>IBULHSGFIN</v>
    <v>INDIABULLS HOUSING FINANCE LIMITED (XNSE:IBULHSGFIN)</v>
    <v>9229234</v>
    <v>2005</v>
  </rv>
  <rv s="2">
    <v>2036</v>
  </rv>
  <rv s="0">
    <v>https://www.bing.com/financeapi/forcetrigger?t=ay3wim&amp;q=XNSE%3aICEMAKE&amp;form=skydnc</v>
    <v>Learn more on Bing</v>
  </rv>
  <rv s="3">
    <v>en-US</v>
    <v>ay3wim</v>
    <v>268435456</v>
    <v>1</v>
    <v>Powered by Refinitiv</v>
    <v>5</v>
    <v>ICE MAKE REFRIGERATION LIMITED (XNSE:ICEMAKE)</v>
    <v>2</v>
    <v>6</v>
    <v>Finance</v>
    <v>4</v>
    <v>95.45</v>
    <v>57.3</v>
    <v>1.0887</v>
    <v>-7.1</v>
    <v>-9.0851000000000001E-2</v>
    <v>INR</v>
    <v>Ice Make Refrigeration Limited is an India-based refrigeration equipment manufacturer. The Company provides cooling solutions. It manufactures products under four categories: cold room, commercial refrigeration, industrial refrigeration and transport refrigeration. It operates under the Ice Make brand. Its products include cold room, glass door display chiller, refrigeration systems, incubation chambers, ripening chambers, pre-cooling chambers, blast freezers / chillers, water chilling plant, brine chilling plant, ice building tank, chest freezer, chest cooler, vertical cooler, dairy freezer, bulk milk chiller, ice cream hardener, ice candy production machine, under counter refrigeration, mortuary chambers, ageing vat, refrigerated vehicles, eutectic van and bunk house. The Company serves various industries, such as dairy, ice-cream, food processing, agriculture, pharmaceuticals, cold chains, logistics, hospital, hospitality and retail.</v>
    <v>National Stock Exchange of India</v>
    <v>XNSE</v>
    <v>XNSE</v>
    <v>226, Dantali Industrial Estate, Gota-Vadsar Road,, AT Dantali, Tal. Kalol, District, Gandhinagar, AHMEDABAD, GUJARAT, 382721 IN</v>
    <v>76.25</v>
    <v>Machinery, Equipment &amp; Components</v>
    <v>Stock</v>
    <v>44585.469953703701</v>
    <v>2038</v>
    <v>67.849999999999994</v>
    <v>1227050000</v>
    <v>ICE MAKE REFRIGERATION LIMITED</v>
    <v>ICE MAKE REFRIGERATION LIMITED</v>
    <v>76.150000000000006</v>
    <v>0</v>
    <v>78.150000000000006</v>
    <v>71.05</v>
    <v>15701220</v>
    <v>ICEMAKE</v>
    <v>ICE MAKE REFRIGERATION LIMITED (XNSE:ICEMAKE)</v>
    <v>103432</v>
    <v>2009</v>
  </rv>
  <rv s="2">
    <v>2039</v>
  </rv>
  <rv s="0">
    <v>https://www.bing.com/financeapi/forcetrigger?t=ahi8a2&amp;q=XNSE%3aICICIGI&amp;form=skydnc</v>
    <v>Learn more on Bing</v>
  </rv>
  <rv s="1">
    <v>en-US</v>
    <v>ahi8a2</v>
    <v>268435456</v>
    <v>1</v>
    <v>Powered by Refinitiv</v>
    <v>0</v>
    <v>ICICI LOMBARD GENERAL INSURANCE COMPANY LIMITED (XNSE:ICICIGI)</v>
    <v>2</v>
    <v>3</v>
    <v>Finance</v>
    <v>4</v>
    <v>1675</v>
    <v>1295</v>
    <v>0.64759999999999995</v>
    <v>-50.65</v>
    <v>-3.6659000000000004E-2</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1379.4</v>
    <v>Insurance</v>
    <v>Stock</v>
    <v>44585.469953703701</v>
    <v>2041</v>
    <v>1325.55</v>
    <v>678141600000</v>
    <v>ICICI LOMBARD GENERAL INSURANCE COMPANY LIMITED</v>
    <v>ICICI LOMBARD GENERAL INSURANCE COMPANY LIMITED</v>
    <v>1378</v>
    <v>50.91</v>
    <v>1381.65</v>
    <v>1331</v>
    <v>490820100</v>
    <v>ICICIGI</v>
    <v>ICICI LOMBARD GENERAL INSURANCE COMPANY LIMITED (XNSE:ICICIGI)</v>
    <v>763104</v>
    <v>2000</v>
  </rv>
  <rv s="2">
    <v>2042</v>
  </rv>
  <rv s="0">
    <v>https://www.bing.com/financeapi/forcetrigger?t=ahi8cw&amp;q=XNSE%3aICICIPRULI&amp;form=skydnc</v>
    <v>Learn more on Bing</v>
  </rv>
  <rv s="1">
    <v>en-US</v>
    <v>ahi8cw</v>
    <v>268435456</v>
    <v>1</v>
    <v>Powered by Refinitiv</v>
    <v>0</v>
    <v>ICICI PRUDENTIAL LIFE INSURANCE COMPANY LIMITED (XNSE:ICICIPRULI)</v>
    <v>2</v>
    <v>3</v>
    <v>Finance</v>
    <v>4</v>
    <v>724.3</v>
    <v>418.5</v>
    <v>0.87749999999999995</v>
    <v>-9.5</v>
    <v>-1.6449000000000002E-2</v>
    <v>INR</v>
    <v>ICICI Prudential Life Insurance Company Limited is a life insurance company, which is a joint venture between ICICI Bank Limited and Prudential Corporation Holdings Limited. The Company provides life insurance, pensions and health insurance to individuals and groups. It conducts business in participating, non-participating and unit linked lines of businesses. Its segments include Par Life, Par Pension, Non Par, Annuity Non Par, Health, Linked Life, Linked Pension, Linked Health and Linked Group. It offers term plans, such as ICICI Pru iProtect Smart; unit linked insurance plans (ULIPs), such as ICICI Pru Wealth Builder II and ICICI Pru Elite Life II; child education insurance plans, such as ICICI Prudential SmartKid with Smart Life; retirement plans, such as ICICI Pru Easy Retirement; traditional savings/money back plans, such as ICICI Pru Cash Advantage and ICICI Pru Savings Suraksha, and Health insurance. It offers products on retail, mortgage and group platforms.</v>
    <v>14413</v>
    <v>National Stock Exchange of India</v>
    <v>XNSE</v>
    <v>XNSE</v>
    <v>ICICI Prulife Towers, 1089, Appasaheb Marathe Marg, Prabhadevi, MUMBAI, MAHARASHTRA, 400025 IN</v>
    <v>578.5</v>
    <v>Insurance</v>
    <v>Stock</v>
    <v>44585.469953703701</v>
    <v>2044</v>
    <v>557.29999999999995</v>
    <v>830105100000</v>
    <v>ICICI PRUDENTIAL LIFE INSURANCE COMPANY LIMITED</v>
    <v>ICICI PRUDENTIAL LIFE INSURANCE COMPANY LIMITED</v>
    <v>578.5</v>
    <v>130.78</v>
    <v>577.54999999999995</v>
    <v>568.04999999999995</v>
    <v>1437287000</v>
    <v>ICICIPRULI</v>
    <v>ICICI PRUDENTIAL LIFE INSURANCE COMPANY LIMITED (XNSE:ICICIPRULI)</v>
    <v>1103122</v>
    <v>2000</v>
  </rv>
  <rv s="2">
    <v>2045</v>
  </rv>
  <rv s="0">
    <v>https://www.bing.com/financeapi/forcetrigger?t=ahi8fr&amp;q=XNSE%3aICIL&amp;form=skydnc</v>
    <v>Learn more on Bing</v>
  </rv>
  <rv s="1">
    <v>en-US</v>
    <v>ahi8fr</v>
    <v>268435456</v>
    <v>1</v>
    <v>Powered by Refinitiv</v>
    <v>0</v>
    <v>INDO COUNT INDUSTRIES LIMITED (XNSE:ICIL)</v>
    <v>2</v>
    <v>3</v>
    <v>Finance</v>
    <v>4</v>
    <v>315</v>
    <v>113</v>
    <v>1.9013</v>
    <v>-20.7</v>
    <v>-7.9280000000000003E-2</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262.35000000000002</v>
    <v>Textiles &amp; Apparel</v>
    <v>Stock</v>
    <v>44585.469953703701</v>
    <v>2047</v>
    <v>236.1</v>
    <v>51541050000</v>
    <v>INDO COUNT INDUSTRIES LIMITED</v>
    <v>INDO COUNT INDUSTRIES LIMITED</v>
    <v>261.10000000000002</v>
    <v>14.59</v>
    <v>261.10000000000002</v>
    <v>240.4</v>
    <v>197399700</v>
    <v>ICIL</v>
    <v>INDO COUNT INDUSTRIES LIMITED (XNSE:ICIL)</v>
    <v>348494</v>
    <v>1988</v>
  </rv>
  <rv s="2">
    <v>2048</v>
  </rv>
  <rv s="0">
    <v>https://www.bing.com/financeapi/forcetrigger?t=ahi8im&amp;q=XNSE%3aICRA&amp;form=skydnc</v>
    <v>Learn more on Bing</v>
  </rv>
  <rv s="1">
    <v>en-US</v>
    <v>ahi8im</v>
    <v>268435456</v>
    <v>1</v>
    <v>Powered by Refinitiv</v>
    <v>0</v>
    <v>ICRA LIMITED (XNSE:ICRA)</v>
    <v>2</v>
    <v>3</v>
    <v>Finance</v>
    <v>4</v>
    <v>4150</v>
    <v>2604.15</v>
    <v>0.40400000000000003</v>
    <v>31.3</v>
    <v>8.9420000000000003E-3</v>
    <v>INR</v>
    <v>ICRA Limited (ICRA) is an independent and professional investment Information and credit rating agency. The Company operates through four segments: Rating, research and other services; Consulting services; Outsourced and Information services, and Professional and I.T. Services. The Company is engaged in providing rating and grading services. ICRA rates rupee-denominated debt instruments issued by manufacturing companies, commercial banks, non-banking finance companies, financial institutions, public sector undertakings and municipalities, among others. ICRA also rates structured obligations and sector-specific debt obligations, such as instruments issued by power, telecom and infrastructure companies. It offers other services, which include corporate governance rating, stakeholder value and governance rating, credit risk rating of debt mutual funds, project finance rating, line of credit rating and valuation of principal protected-market linked debentures (PP-MLD).</v>
    <v>419</v>
    <v>National Stock Exchange of India</v>
    <v>XNSE</v>
    <v>XNSE</v>
    <v>Building No. 8, 2nd floor,, Tower-A, DLF Cyber City,, Phase-II,, GURGAON, HARYANA, 122002 IN</v>
    <v>3557.15</v>
    <v>Professional &amp; Commercial Services</v>
    <v>Stock</v>
    <v>44585.469953703701</v>
    <v>2050</v>
    <v>3440.55</v>
    <v>33671810000</v>
    <v>ICRA LIMITED</v>
    <v>ICRA LIMITED</v>
    <v>3509.75</v>
    <v>35.67</v>
    <v>3500.45</v>
    <v>3531.75</v>
    <v>9619280</v>
    <v>ICRA</v>
    <v>ICRA LIMITED (XNSE:ICRA)</v>
    <v>8852</v>
    <v>1991</v>
  </rv>
  <rv s="2">
    <v>2051</v>
  </rv>
  <rv s="0">
    <v>https://www.bing.com/financeapi/forcetrigger?t=ahi8oc&amp;q=XNSE%3aIDBI&amp;form=skydnc</v>
    <v>Learn more on Bing</v>
  </rv>
  <rv s="1">
    <v>en-US</v>
    <v>ahi8oc</v>
    <v>268435456</v>
    <v>1</v>
    <v>Powered by Refinitiv</v>
    <v>0</v>
    <v>IDBI Bank Limited (XNSE:IDBI)</v>
    <v>2</v>
    <v>3</v>
    <v>Finance</v>
    <v>4</v>
    <v>65.25</v>
    <v>26.35</v>
    <v>1.427</v>
    <v>-2.7</v>
    <v>-5.5498000000000006E-2</v>
    <v>INR</v>
    <v>IDBI Bank Limited offers monetary intermediation of commercial banks, saving banks, postal savings bank and discount houses. The Company provides personalized banking and financial solutions to its clients. Its segments include wholesale banking, retail banking and treasury services. The corporate/wholesale banking segment includes corporate relationship covering deposit and credit activities other than retail. The retail banking segment includes credit and deposit activities that are oriented towards individuals and small business, including Priority sector lending. The Retail Banking segment also encompasses payment and alternate channels, such as automated teller machines (ATMs), point of sale (POS) machines, Internet Banking, mobile Banking, third party distribution and transaction banking services. Its treasury services segment includes trading portfolio of investments, money market operations, derivative trading, and foreign exchange operations on the account and for customers.</v>
    <v>17319</v>
    <v>National Stock Exchange of India</v>
    <v>XNSE</v>
    <v>XNSE</v>
    <v>22nd floor, IDBI Tower, WTC Complex, Cuffe Parade,, MUMBAI, MAHARASHTRA, 400005 IN</v>
    <v>49.25</v>
    <v>Banking Services</v>
    <v>Stock</v>
    <v>44585.469953703701</v>
    <v>2053</v>
    <v>45.4</v>
    <v>523104400000</v>
    <v>IDBI Bank Limited</v>
    <v>IDBI Bank Limited</v>
    <v>48.65</v>
    <v>21.46</v>
    <v>48.65</v>
    <v>45.95</v>
    <v>10752400000</v>
    <v>IDBI</v>
    <v>IDBI Bank Limited (XNSE:IDBI)</v>
    <v>11179089</v>
    <v>2004</v>
  </rv>
  <rv s="2">
    <v>2054</v>
  </rv>
  <rv s="0">
    <v>https://www.bing.com/financeapi/forcetrigger?t=ahi8ww&amp;q=XNSE%3aIDFC&amp;form=skydnc</v>
    <v>Learn more on Bing</v>
  </rv>
  <rv s="1">
    <v>en-US</v>
    <v>ahi8ww</v>
    <v>268435456</v>
    <v>1</v>
    <v>Powered by Refinitiv</v>
    <v>0</v>
    <v>IDFC Limited (XNSE:IDFC)</v>
    <v>2</v>
    <v>3</v>
    <v>Finance</v>
    <v>4</v>
    <v>66</v>
    <v>40.6</v>
    <v>1.5104</v>
    <v>-3</v>
    <v>-4.827E-2</v>
    <v>INR</v>
    <v>IDFC Limited is a holding company. The Company is a non-banking finance company, which is engaged in investing business. Its segments include Financing, which includes Banking Business, and Others, which includes asset management. The Company is involved in holding investment in IDFC Financial Holding Company Limited, which in turn, holds investments in IDFC Bank Limited (IDFC Bank), IDFC Alternatives Limited, IDFC Asset Management Company Limited and IDFC Infra Debt Fund Limited. The Company, through its subsidiaries, is engaged in businesses, including Banking business, Public Markets Asset Management Infrastructure Debt Fund and Alternative Asset Management. IDFC Bank's businesses are split into three parts: Commercial &amp; Wholesale Banking, Bharat Banking and Consumer Banking. Its Commercial Banking business comprises the Middle Market Group, and the Small &amp; Medium Enterprises Group.</v>
    <v>336</v>
    <v>National Stock Exchange of India</v>
    <v>XNSE</v>
    <v>XNSE</v>
    <v>906/907, 9th Floor, Embassy Centre,, Jamnalal Bajaj Road,, MUMBAI, MAHARASHTRA, 400021 IN</v>
    <v>62.55</v>
    <v>Investment Banking &amp; Investment Services</v>
    <v>Stock</v>
    <v>44585.469953703701</v>
    <v>2056</v>
    <v>58</v>
    <v>99218490000</v>
    <v>IDFC Limited</v>
    <v>IDFC Limited</v>
    <v>62.5</v>
    <v>0</v>
    <v>62.15</v>
    <v>59.15</v>
    <v>1596436000</v>
    <v>IDFC</v>
    <v>IDFC Limited (XNSE:IDFC)</v>
    <v>10196136</v>
    <v>1997</v>
  </rv>
  <rv s="2">
    <v>2057</v>
  </rv>
  <rv s="0">
    <v>https://www.bing.com/financeapi/forcetrigger?t=ahi96h&amp;q=XNSE%3aIEX&amp;form=skydnc</v>
    <v>Learn more on Bing</v>
  </rv>
  <rv s="1">
    <v>en-US</v>
    <v>ahi96h</v>
    <v>268435456</v>
    <v>1</v>
    <v>Powered by Refinitiv</v>
    <v>0</v>
    <v>INDIAN ENERGY EXCHANGE LIMITED (XNSE:IEX)</v>
    <v>2</v>
    <v>3</v>
    <v>Finance</v>
    <v>4</v>
    <v>318.67</v>
    <v>75.08</v>
    <v>0.78539999999999999</v>
    <v>-11.65</v>
    <v>-4.6285E-2</v>
    <v>INR</v>
    <v>Indian Energy Exchange Limited is an India-based company, which offers an electronic platform for the trading of electricity products. Its products include day-ahead-market (DAM) electricity contracts, term-ahead-market (TAM) electricity contract, Renewable Energy Certificates (REC) and Energy Saving Certificates. Buyers and sellers electronically submit bids during the market session and the matching of bids is done on double sided closed auction mechanism with uniform market clearing price. Its exchange enables trading in weekly contracts, which includes day-ahead contingency contracts, intra-day contracts, daily contracts and weekly contracts. RECs are traded on the last Wednesday of a month. The Company's electronic platform offers a suite of settlement services, including electronic trade confirmation, clearing services and risk management functionality. Indian Gas Exchange Limited (IGX) is a subsidiary of the Company.</v>
    <v>152</v>
    <v>National Stock Exchange of India</v>
    <v>XNSE</v>
    <v>XNSE</v>
    <v>Unit No. 3,4,5 and 6, Plot No. 7, Fourth Floor, TDI Centre,, Plot No - 7, Jasola,, NEW DELHI, DELHI, 110025 IN</v>
    <v>252.4</v>
    <v>Investment Banking &amp; Investment Services</v>
    <v>Stock</v>
    <v>44585.469953703701</v>
    <v>2059</v>
    <v>236.2</v>
    <v>225491500000</v>
    <v>INDIAN ENERGY EXCHANGE LIMITED</v>
    <v>INDIAN ENERGY EXCHANGE LIMITED</v>
    <v>251</v>
    <v>86.74</v>
    <v>251.7</v>
    <v>240.05</v>
    <v>895874200</v>
    <v>IEX</v>
    <v>INDIAN ENERGY EXCHANGE LIMITED (XNSE:IEX)</v>
    <v>17907289</v>
    <v>2007</v>
  </rv>
  <rv s="2">
    <v>2060</v>
  </rv>
  <rv s="0">
    <v>https://www.bing.com/financeapi/forcetrigger?t=ahi9c7&amp;q=XNSE%3aIFBIND&amp;form=skydnc</v>
    <v>Learn more on Bing</v>
  </rv>
  <rv s="1">
    <v>en-US</v>
    <v>ahi9c7</v>
    <v>268435456</v>
    <v>1</v>
    <v>Powered by Refinitiv</v>
    <v>0</v>
    <v>IFB INDUSTRIES LTD (XNSE:IFBIND)</v>
    <v>2</v>
    <v>3</v>
    <v>Finance</v>
    <v>4</v>
    <v>1502.9</v>
    <v>876.25</v>
    <v>1.6997</v>
    <v>-12.1</v>
    <v>-1.0421E-2</v>
    <v>INR</v>
    <v>IFB Industries Limited is engaged in engineering and manufacturing of diverse parts and accessories for motor vehicles. The Company is also engaged in the business of manufacturing and trading of home appliances, and manufacturing of fine blanking components. Its segments include Engineering and Home Appliances. It has two divisions: Fine Blanking and Home Appliances. The Fine Blanking division's products range from fine blanked components and tools to related machines, such as straighteners, decoilers and strip loaders. Its engineering divisions are located in Kolkata and Bangalore. The Home Appliances Division includes washing machines, clothes dryers, dishwashers, microwave ovens, air conditioners, chimneys, refrigerators, modular kitchens, built-in ovens and built-in hobs. The Bangalore unit, apart from Fine Blanked components, manufactures motors for White goods, as well as automotive applications. The Company has a service network of approximately 650 franchises.</v>
    <v>2466</v>
    <v>National Stock Exchange of India</v>
    <v>XNSE</v>
    <v>XNSE</v>
    <v>Plot No. IND-5, Sector - I, East Calcutta Township, KOLKATA, WEST BENGAL, 700107 IN</v>
    <v>1165</v>
    <v>Household Goods</v>
    <v>Stock</v>
    <v>44585.469953703701</v>
    <v>2062</v>
    <v>1136.3499999999999</v>
    <v>47046380000</v>
    <v>IFB INDUSTRIES LTD</v>
    <v>IFB INDUSTRIES LTD</v>
    <v>1144</v>
    <v>78.8</v>
    <v>1161.0999999999999</v>
    <v>1149</v>
    <v>40518800</v>
    <v>IFBIND</v>
    <v>IFB INDUSTRIES LTD (XNSE:IFBIND)</v>
    <v>45546</v>
    <v>1974</v>
  </rv>
  <rv s="2">
    <v>2063</v>
  </rv>
  <rv s="0">
    <v>https://www.bing.com/financeapi/forcetrigger?t=ahi9f2&amp;q=XNSE%3aIFCI&amp;form=skydnc</v>
    <v>Learn more on Bing</v>
  </rv>
  <rv s="1">
    <v>en-US</v>
    <v>ahi9f2</v>
    <v>268435456</v>
    <v>1</v>
    <v>Powered by Refinitiv</v>
    <v>0</v>
    <v>IFCI LIMITED (XNSE:IFCI)</v>
    <v>2</v>
    <v>3</v>
    <v>Finance</v>
    <v>4</v>
    <v>18.850000000000001</v>
    <v>8.25</v>
    <v>1.2058</v>
    <v>-0.75</v>
    <v>-4.7618999999999995E-2</v>
    <v>INR</v>
    <v>IFCI Limited is a non-banking financial company engaged in the business of financing companies. The Company is also engaged in providing other credit granting services. The Company's products and services include financial products and corporate advisory services. Its financial products include Debt Segment and Equity Segment. Its Debt Segment includes products, such as short-term loans, medium-term loans and long-term loans. Its Equity Segment includes investment in initial public offering (IPO), right issue, qualified institutional placement (QIP) and warrants, as well as in the secondary markets for listed companies; strategic investment in unlisted companies, and trading in the secondary market, including equity derivatives. Its corporate advisory services include project consulting, mergers and acquisition, disinvestment/bid process management, corporate restructuring and bidding advisory. The Company also provides infrastructure advisory services and monitoring of public issues.</v>
    <v>195</v>
    <v>National Stock Exchange of India</v>
    <v>XNSE</v>
    <v>XNSE</v>
    <v>IFCI Tower, 61, Nehru Palace, NEW DELHI, DELHI, 110019 IN</v>
    <v>16</v>
    <v>Banking Services</v>
    <v>Stock</v>
    <v>44585.469953703701</v>
    <v>2065</v>
    <v>14.35</v>
    <v>32161160000</v>
    <v>IFCI LIMITED</v>
    <v>IFCI LIMITED</v>
    <v>15.75</v>
    <v>0</v>
    <v>15.75</v>
    <v>15</v>
    <v>2041979000</v>
    <v>IFCI</v>
    <v>IFCI LIMITED (XNSE:IFCI)</v>
    <v>10934286</v>
    <v>1993</v>
  </rv>
  <rv s="2">
    <v>2066</v>
  </rv>
  <rv s="0">
    <v>https://www.bing.com/financeapi/forcetrigger?t=axd46h&amp;q=XNSE%3aIFGLEXPOR&amp;form=skydnc</v>
    <v>Learn more on Bing</v>
  </rv>
  <rv s="1">
    <v>en-US</v>
    <v>axd46h</v>
    <v>268435456</v>
    <v>1</v>
    <v>Powered by Refinitiv</v>
    <v>0</v>
    <v>IFGL REFRACTORIES LIMITED (XNSE:IFGLEXPOR)</v>
    <v>2</v>
    <v>3</v>
    <v>Finance</v>
    <v>4</v>
    <v>439</v>
    <v>218.37</v>
    <v>1.4612000000000001</v>
    <v>-9.15</v>
    <v>-2.8544999999999997E-2</v>
    <v>INR</v>
    <v>IFGL Refractories Limited is engaged in the manufacturing, trading and selling of specialized refractory items. The Company manufactures requisite operating systems for iron and steel industry. Its geographical segments include India; United Kingdom; Europe other than United Kingdom; Asia excluding India; Americas, and Others. Its products include isostatic refractories, such as Ladle Shroud and Subentry Shroud/Nozzle; slide gate refractories, such as Slide Gate Mechanism and Slide Gate Refractories; tube changer system and refractories, such as Tube Changer Nozzle and Tube Changer SES; purging system and refractories, such as Ladle Purging Refractories and IPV-Purging System; cast products and monolithics, such as Precast EAF Delta Roof and Precast Shapes, and Zircon and Zirconia nozzles, such as Composite Zirconia Nozzles and Nozzle Changer Mechanism. Its engineering division includes Tundish Spray Machine and Ladle Monocator; foundry ceramics; wire guides, and heating oven.</v>
    <v>793</v>
    <v>National Stock Exchange of India</v>
    <v>XNSE</v>
    <v>XNSE</v>
    <v>Mcleod House, 3, Netaji Subhas Road,, KOLKATA, WEST BENGAL, 700001 IN</v>
    <v>319.75</v>
    <v>Construction Materials</v>
    <v>Stock</v>
    <v>44585.469953703701</v>
    <v>2068</v>
    <v>302.55</v>
    <v>11552400000</v>
    <v>IFGL REFRACTORIES LIMITED</v>
    <v>IFGL REFRACTORIES LIMITED</v>
    <v>317</v>
    <v>15.91</v>
    <v>320.55</v>
    <v>311.39999999999998</v>
    <v>36039310</v>
    <v>IFGLEXPOR</v>
    <v>IFGL REFRACTORIES LIMITED (XNSE:IFGLEXPOR)</v>
    <v>40984</v>
    <v>2007</v>
  </rv>
  <rv s="2">
    <v>2069</v>
  </rv>
  <rv s="0">
    <v>https://www.bing.com/financeapi/forcetrigger?t=ahi9hw&amp;q=XNSE%3aIGARASHI&amp;form=skydnc</v>
    <v>Learn more on Bing</v>
  </rv>
  <rv s="1">
    <v>en-US</v>
    <v>ahi9hw</v>
    <v>268435456</v>
    <v>1</v>
    <v>Powered by Refinitiv</v>
    <v>0</v>
    <v>IGARASHI MOTORS INDIA LIMITED (XNSE:IGARASHI)</v>
    <v>2</v>
    <v>3</v>
    <v>Finance</v>
    <v>4</v>
    <v>613.95000000000005</v>
    <v>263</v>
    <v>1.3644000000000001</v>
    <v>-18.600000000000001</v>
    <v>-4.0168000000000002E-2</v>
    <v>INR</v>
    <v>Igarashi Motors India Limited is engaged in the business of auto components for automobiles. The Company offers electric micro motors and motor components. The Company is engaged in the production and export of permanent magnet direct current (DC) motors for automotive sector specifically for passenger cars. The Company's DC motors include SQ-2846, SQ3264, SQ3657, SQ3365, SQ-3655, SQ-2848, SQ-3458, 3657 and 3665. The Company's products' primary application is Electronic Throttle Control (ETC). The Company has produced over 500 million DC motors for usage in actuator application/systems in passenger cars. The Company's holding company is Agile Electric Sub Assembly Private Limited. The Company's ultimate holding company is Igarashi Electric Works Limited.</v>
    <v>667</v>
    <v>National Stock Exchange of India</v>
    <v>XNSE</v>
    <v>XNSE</v>
    <v>Plot No.B-12, B-15, Phase-II, MEPZ, Tambaram, CHENNAI, TAMIL NADU, 600045 IN</v>
    <v>465.55</v>
    <v>Automobiles &amp; Auto Parts</v>
    <v>Stock</v>
    <v>44585.469953703701</v>
    <v>2071</v>
    <v>423</v>
    <v>14574520000</v>
    <v>IGARASHI MOTORS INDIA LIMITED</v>
    <v>IGARASHI MOTORS INDIA LIMITED</v>
    <v>462.1</v>
    <v>43.88</v>
    <v>463.05</v>
    <v>444.45</v>
    <v>31475050</v>
    <v>IGARASHI</v>
    <v>IGARASHI MOTORS INDIA LIMITED (XNSE:IGARASHI)</v>
    <v>125247</v>
    <v>1992</v>
  </rv>
  <rv s="2">
    <v>2072</v>
  </rv>
  <rv s="0">
    <v>https://www.bing.com/financeapi/forcetrigger?t=ahi9kr&amp;q=XNSE%3aIGL&amp;form=skydnc</v>
    <v>Learn more on Bing</v>
  </rv>
  <rv s="1">
    <v>en-US</v>
    <v>ahi9kr</v>
    <v>268435456</v>
    <v>1</v>
    <v>Powered by Refinitiv</v>
    <v>0</v>
    <v>INDRAPRASTHA GAS LIMITED (XNSE:IGL)</v>
    <v>2</v>
    <v>3</v>
    <v>Finance</v>
    <v>4</v>
    <v>602.04999999999995</v>
    <v>390.55</v>
    <v>0.60540000000000005</v>
    <v>-28.65</v>
    <v>-6.7395999999999998E-2</v>
    <v>INR</v>
    <v>Indraprastha Gas Limited (IGL) is an India-based city gas distribution company. The Company's business consists of sale of natural gas. The Company is focused on industrial and commercial business. The Company supplies compressed natural gas (CNG) to the transport sector and piped natural gas (PNG) to the domestic, industrial and commercial sectors in Delhi and the National Capital Region (NCR). The Company offers PNG, which includes methane-CH4, as well as other hydrocarbons. The Company offers CNG, a gaseous fuel that includes a mixture of hydrocarbons, primarily methane. The Company has approximately 340 CNG stations spread all around the National Capital Territory of Delhi and in NCR. The Company provides PNG connections to over 6.36 lakhs domestic households, and approximately 2,630 commercial and industrial customers.</v>
    <v>707</v>
    <v>National Stock Exchange of India</v>
    <v>XNSE</v>
    <v>XNSE</v>
    <v>Plot No 4, Igl Bhawan, Community Centre, R K Puram Sector 9, NEW DELHI, DELHI, 110022 IN</v>
    <v>425.4</v>
    <v>Natural Gas Utilities</v>
    <v>Stock</v>
    <v>44585.469953703701</v>
    <v>2074</v>
    <v>390.55</v>
    <v>297570300000</v>
    <v>INDRAPRASTHA GAS LIMITED</v>
    <v>INDRAPRASTHA GAS LIMITED</v>
    <v>425.1</v>
    <v>20.48</v>
    <v>425.1</v>
    <v>396.45</v>
    <v>700000800</v>
    <v>IGL</v>
    <v>INDRAPRASTHA GAS LIMITED (XNSE:IGL)</v>
    <v>5780765</v>
    <v>1998</v>
  </rv>
  <rv s="2">
    <v>2075</v>
  </rv>
  <rv s="0">
    <v>https://www.bing.com/financeapi/forcetrigger?t=ahi9nm&amp;q=XNSE%3aIGPL&amp;form=skydnc</v>
    <v>Learn more on Bing</v>
  </rv>
  <rv s="1">
    <v>en-US</v>
    <v>ahi9nm</v>
    <v>268435456</v>
    <v>1</v>
    <v>Powered by Refinitiv</v>
    <v>0</v>
    <v>I G PETROCHEMICALS LIMITED (XNSE:IGPL)</v>
    <v>2</v>
    <v>3</v>
    <v>Finance</v>
    <v>4</v>
    <v>1018.6</v>
    <v>355.35</v>
    <v>1.895</v>
    <v>-27.3</v>
    <v>-3.7788000000000002E-2</v>
    <v>INR</v>
    <v>I G Petrochemicals Limited is engaged in the manufacture of Phthalic Anhydride (PAN). The Company is engaged in the manufacture and sale of organic chemicals. PAN is used in industries, such as flexible poly vinyl chloride (PVC), plastics, paints, construction, transportation and marine. PAN is used in the production of plasticizers, polyester resins and other uses in the production of alkyd resins. It is primarily used in the manufacture of a range of consumer care, personal care and home care products, such as shoes, wires and cables, pipes and hoses, boxes, containers, packaging films, medical and surgical equipment, among others. The unsaturated polyester resins are used as thermostat for manufacture of fiberglass reinforced plastics for automobile, construction, marine and transportation industries. The Company's PAN manufacturing units are located at Tajola in Raigad district of Maharashtra, India. The Company has production capacity of over 169,250 metric tons per annum (MTPA).</v>
    <v>380</v>
    <v>National Stock Exchange of India</v>
    <v>XNSE</v>
    <v>XNSE</v>
    <v>401/404 Raheja Centre, 214, Nariman Point, Free Press Journal Marg, MUMBAI, MAHARASHTRA, 400021 IN</v>
    <v>728.6</v>
    <v>Chemicals</v>
    <v>Stock</v>
    <v>44585.469953703701</v>
    <v>2077</v>
    <v>685</v>
    <v>22247740000</v>
    <v>I G PETROCHEMICALS LIMITED</v>
    <v>I G PETROCHEMICALS LIMITED</v>
    <v>723</v>
    <v>7.97</v>
    <v>722.45</v>
    <v>695.15</v>
    <v>30794850</v>
    <v>IGPL</v>
    <v>I G PETROCHEMICALS LIMITED (XNSE:IGPL)</v>
    <v>57733</v>
    <v>1988</v>
  </rv>
  <rv s="2">
    <v>2078</v>
  </rv>
  <rv s="0">
    <v>https://www.bing.com/financeapi/forcetrigger?t=ahi9qh&amp;q=XNSE%3aIIFL&amp;form=skydnc</v>
    <v>Learn more on Bing</v>
  </rv>
  <rv s="1">
    <v>en-US</v>
    <v>ahi9qh</v>
    <v>268435456</v>
    <v>1</v>
    <v>Powered by Refinitiv</v>
    <v>0</v>
    <v>IIFL FINANCE LIMITED (XNSE:IIFL)</v>
    <v>2</v>
    <v>3</v>
    <v>Finance</v>
    <v>4</v>
    <v>374.9</v>
    <v>110</v>
    <v>1.7713000000000001</v>
    <v>-10.55</v>
    <v>-3.4264000000000003E-2</v>
    <v>INR</v>
    <v>IIFL Finance Ltd, formerly IIFL Holdings Ltd, is an India-based holding company. The Company offers gold loan, home loans, business loans and microfinance. Its segments include fund based activity, financial product distribution, capital market activity and others. The Company is an online and offline broking, and advisory services provider to retail and institutional clients in the cash and derivative segments. The Company and its subsidiaries are engaged in financing, wealth management and agency businesses. Its financing business includes non-bank finance and housing finance. Its wealth management business is engaged in wealth management and asset management. Its agency business includes financial advisory and broking, institutional research and investment banking, and financial product distribution. In addition, the Company offers loan application for customers, merchant banking services and tablet-based solution for collection process.</v>
    <v>19825</v>
    <v>National Stock Exchange of India</v>
    <v>XNSE</v>
    <v>XNSE</v>
    <v>802, 8th Floor, Hub Town Solaris, N.S. Phadke Marg, Vijay Nagar Andheri East, Mumbai, MUMBAI, MAHARASHTRA, 400069 IN</v>
    <v>319.39999999999998</v>
    <v>Banking Services</v>
    <v>Stock</v>
    <v>44585.469953703701</v>
    <v>2080</v>
    <v>292.55</v>
    <v>116844000000</v>
    <v>IIFL FINANCE LIMITED</v>
    <v>IIFL FINANCE LIMITED</v>
    <v>315</v>
    <v>10.87</v>
    <v>307.89999999999998</v>
    <v>297.35000000000002</v>
    <v>379486800</v>
    <v>IIFL</v>
    <v>IIFL FINANCE LIMITED (XNSE:IIFL)</v>
    <v>765402</v>
    <v>1995</v>
  </rv>
  <rv s="2">
    <v>2081</v>
  </rv>
  <rv s="0">
    <v>https://www.bing.com/financeapi/forcetrigger?t=brke3m&amp;q=XNSE%3aIIFLSEC&amp;form=skydnc</v>
    <v>Learn more on Bing</v>
  </rv>
  <rv s="5">
    <v>en-US</v>
    <v>brke3m</v>
    <v>268435456</v>
    <v>1</v>
    <v>Powered by Refinitiv</v>
    <v>9</v>
    <v>IIFL SECURITIES LIMITED (XNSE:IIFLSEC)</v>
    <v>2</v>
    <v>10</v>
    <v>Finance</v>
    <v>4</v>
    <v>128.5</v>
    <v>43.75</v>
    <v>-6.15</v>
    <v>-6.1746999999999996E-2</v>
    <v>INR</v>
    <v>IIFL Securities Ltd is an India-based diversified financial services company. The Company offers advisory and broking services, financial products distribution, institutional research and investment banking services. It also offers a varied product and service to its customers, such as equities, commodities and currency broking, mutual fund distribution, depository participant services, portfolio management services, structured products, and Investment banking. It is traded through a demat and trading account with IIFL ensure that users have access to trading platforms and tools.</v>
    <v>1804</v>
    <v>National Stock Exchange of India</v>
    <v>XNSE</v>
    <v>XNSE</v>
    <v>Kamala City,, Senapati Bapat Marg,, Lower Parel (West), MUMBAI, MAHARASHTRA, 400013 IN</v>
    <v>100.45</v>
    <v>Investment Banking &amp; Investment Services</v>
    <v>Stock</v>
    <v>44585.469953703701</v>
    <v>2083</v>
    <v>89.25</v>
    <v>30264400000</v>
    <v>IIFL SECURITIES LIMITED</v>
    <v>IIFL SECURITIES LIMITED</v>
    <v>100</v>
    <v>11.51</v>
    <v>99.6</v>
    <v>93.45</v>
    <v>303859500</v>
    <v>IIFLSEC</v>
    <v>IIFL SECURITIES LIMITED (XNSE:IIFLSEC)</v>
    <v>1264909</v>
    <v>1996</v>
  </rv>
  <rv s="2">
    <v>2084</v>
  </rv>
  <rv s="0">
    <v>https://www.bing.com/financeapi/forcetrigger?t=brjlnm&amp;q=XNSE%3aIIFLWAM&amp;form=skydnc</v>
    <v>Learn more on Bing</v>
  </rv>
  <rv s="5">
    <v>en-US</v>
    <v>brjlnm</v>
    <v>268435456</v>
    <v>1</v>
    <v>Powered by Refinitiv</v>
    <v>9</v>
    <v>IIFL WEALTH MANAGEMENT LIMITED (XNSE:IIFLWAM)</v>
    <v>2</v>
    <v>10</v>
    <v>Finance</v>
    <v>4</v>
    <v>1785.4</v>
    <v>989.85</v>
    <v>-102.6</v>
    <v>-6.2994999999999995E-2</v>
    <v>INR</v>
    <v>IIFL Wealth Management Limited is an India-based wealth management company. The Company serves high net worth individuals, affluent families, family offices and institutional clients through a range of wealth management solutions. The Company’s services include IIFL_ONE, investment products, treasury advisory, lending solutions and estate planning.</v>
    <v>861</v>
    <v>National Stock Exchange of India</v>
    <v>XNSE</v>
    <v>XNSE</v>
    <v>IIFL Centre, Kamala City, Senapati Bapat Marg, Lower Parel,, MUMBAI, MAHARASHTRA, 400013 IN</v>
    <v>1630.5</v>
    <v>Investment Banking &amp; Investment Services</v>
    <v>Stock</v>
    <v>44585.469953703701</v>
    <v>2086</v>
    <v>1511.45</v>
    <v>144411500000</v>
    <v>IIFL WEALTH MANAGEMENT LIMITED</v>
    <v>IIFL WEALTH MANAGEMENT LIMITED</v>
    <v>1628.7</v>
    <v>31.17</v>
    <v>1628.7</v>
    <v>1526.1</v>
    <v>88666700</v>
    <v>IIFLWAM</v>
    <v>IIFL WEALTH MANAGEMENT LIMITED (XNSE:IIFLWAM)</v>
    <v>84869</v>
    <v>2008</v>
  </rv>
  <rv s="2">
    <v>2087</v>
  </rv>
  <rv s="0">
    <v>https://www.bing.com/financeapi/forcetrigger?t=ahi9tc&amp;q=XNSE%3aIITL&amp;form=skydnc</v>
    <v>Learn more on Bing</v>
  </rv>
  <rv s="3">
    <v>en-US</v>
    <v>ahi9tc</v>
    <v>268435456</v>
    <v>1</v>
    <v>Powered by Refinitiv</v>
    <v>5</v>
    <v>INDUSTRIAL INVESTMENT TRUST LIMITED (XNSE:IITL)</v>
    <v>2</v>
    <v>6</v>
    <v>Finance</v>
    <v>4</v>
    <v>93.4</v>
    <v>49.3</v>
    <v>0.92169999999999996</v>
    <v>-2.9</v>
    <v>-3.6500999999999999E-2</v>
    <v>INR</v>
    <v>Industrial Investment Trust Limited is an India-based non-banking financial holding company, which is engaged in interest income on loans and fixed deposits with banks, as well as sale of investment properties. The Company, through its subsidiaries, is engaged in investment in equity shares quoted, as well as unquoted, units of mutual funds, inter-corporate deposits and loans to its group companies. The Company's segments include investment activities, which include activities related to its investments business; insurance broking, which include activities related to its insurance broking business; real estate activities, which include real estate development and related activities; investment brokerage services, which include activities related to investments broking; insurance activities, which include its life insurance business, and others, which represent its marketing management business. The Company also undertakes activities, such as private equity and margin funding.</v>
    <v>National Stock Exchange of India</v>
    <v>XNSE</v>
    <v>XNSE</v>
    <v>Rajabahadur Mansion, 2nd Floor, 28, Bombay Samachar Marg, Fort, MUMBAI, MAHARASHTRA, 400001 IN</v>
    <v>79.75</v>
    <v>Collective Investments</v>
    <v>Stock</v>
    <v>44585.469953703701</v>
    <v>2089</v>
    <v>76.5</v>
    <v>1791403000</v>
    <v>INDUSTRIAL INVESTMENT TRUST LIMITED</v>
    <v>INDUSTRIAL INVESTMENT TRUST LIMITED</v>
    <v>79.45</v>
    <v>0</v>
    <v>79.45</v>
    <v>76.55</v>
    <v>22547550</v>
    <v>IITL</v>
    <v>INDUSTRIAL INVESTMENT TRUST LIMITED (XNSE:IITL)</v>
    <v>2285</v>
    <v>1933</v>
  </rv>
  <rv s="2">
    <v>2090</v>
  </rv>
  <rv s="0">
    <v>https://www.bing.com/financeapi/forcetrigger?t=ahi9w7&amp;q=XNSE%3aIL%26FSENGG&amp;form=skydnc</v>
    <v>Learn more on Bing</v>
  </rv>
  <rv s="1">
    <v>en-US</v>
    <v>ahi9w7</v>
    <v>268435456</v>
    <v>1</v>
    <v>Powered by Refinitiv</v>
    <v>0</v>
    <v>IL&amp;FS Engineering and Construction Company Limited (XNSE:IL&amp;FSENGG)</v>
    <v>2</v>
    <v>3</v>
    <v>Finance</v>
    <v>4</v>
    <v>14.8</v>
    <v>2.85</v>
    <v>1.1234</v>
    <v>0.1</v>
    <v>7.0920000000000002E-3</v>
    <v>INR</v>
    <v>IL&amp;FS Engineering and Construction Company Limited is an India-based company engaged in construction and infrastructure development. The Company is primarily engaged in the business of erection/construction of roads, irrigation projects, buildings, oil and gas infrastructure, railway infrastructure, power plants, power transmission and distribution lines, including rural electrification and development of ports. The Company's services include development of infrastructure projects, construction of infrastructure projects and project management. Its range of constructions includes residential buildings, commercial buildings, industrial structures and hospital buildings. It is also engaged in the construction of airports, seaports, rail and rail-based systems, oil and gas-pipelines, refineries and petro chemicals, water and water treatment, and power generation, transmission and distribution.</v>
    <v>315</v>
    <v>National Stock Exchange of India</v>
    <v>XNSE</v>
    <v>XNSE</v>
    <v>Door No. 8-2-120/113/3, 4th Floor, Sanali Info Park, Road No. 2, Banjara Hills, HYDERABAD, TELANGANA, 500033 IN</v>
    <v>14.8</v>
    <v>Construction &amp; Engineering</v>
    <v>Stock</v>
    <v>44585.469953703701</v>
    <v>2092</v>
    <v>13.4</v>
    <v>1848807000</v>
    <v>IL&amp;FS Engineering and Construction Company Limited</v>
    <v>IL&amp;FS Engineering and Construction Company Limited</v>
    <v>14.8</v>
    <v>0</v>
    <v>14.1</v>
    <v>14.2</v>
    <v>131121100</v>
    <v>IL&amp;FSENGG</v>
    <v>IL&amp;FS Engineering and Construction Company Limited (XNSE:IL&amp;FSENGG)</v>
    <v>523347</v>
    <v>1988</v>
  </rv>
  <rv s="2">
    <v>2093</v>
  </rv>
  <rv s="0">
    <v>https://www.bing.com/financeapi/forcetrigger?t=ahi9z2&amp;q=XNSE%3aIL%26FSTRANS&amp;form=skydnc</v>
    <v>Learn more on Bing</v>
  </rv>
  <rv s="1">
    <v>en-US</v>
    <v>ahi9z2</v>
    <v>268435456</v>
    <v>1</v>
    <v>Powered by Refinitiv</v>
    <v>0</v>
    <v>IL&amp;FS TRANSPORTATION NETWORKS LIMITED (XNSE:IL&amp;FSTRANS)</v>
    <v>2</v>
    <v>3</v>
    <v>Finance</v>
    <v>4</v>
    <v>7.15</v>
    <v>2</v>
    <v>1.5190999999999999</v>
    <v>-0.25</v>
    <v>-4.6295999999999997E-2</v>
    <v>INR</v>
    <v>IL&amp;FS Transportation Networks Limited is a surface transportation infrastructure company. The Company is engaged in developing, designing, operating, maintaining and facilitating surface transportation infrastructure projects across India and overseas, taking projects from conceptualization through commissioning to operations and maintenance under public to private partnership on build-operate-transfer (BOT) basis. The Company's portfolio of projects includes national and state highways, urban roads, fly overs and bridges and non-road sectors, such as metro rail, city bus services and border check posts. Its portfolio of assets consists of annuity and toll-based BOT road projects. The Company has a portfolio of over 40 projects, including over 30 road projects and approximately six non road projects. The total portfolio in terms of length stands over 14,680 lane-kilometers, of which approximately 11,550 lane-kilometers are toll-based and over 3,130 lane-kilometers are annuity-based.</v>
    <v>302</v>
    <v>National Stock Exchange of India</v>
    <v>XNSE</v>
    <v>XNSE</v>
    <v>The IL&amp;FS Financial Centre, Plot C22, G Block, Bandra Kurla Complex, Bandra East, MUMBAI, MAHARASHTRA, 400051 IN</v>
    <v>5.4</v>
    <v>Real Estate Operations</v>
    <v>Stock</v>
    <v>44585.469953703701</v>
    <v>2095</v>
    <v>5.15</v>
    <v>1776384000</v>
    <v>IL&amp;FS TRANSPORTATION NETWORKS LIMITED</v>
    <v>IL&amp;FS TRANSPORTATION NETWORKS LIMITED</v>
    <v>5.4</v>
    <v>1.01</v>
    <v>5.4</v>
    <v>5.15</v>
    <v>328960000</v>
    <v>IL&amp;FSTRANS</v>
    <v>IL&amp;FS TRANSPORTATION NETWORKS LIMITED (XNSE:IL&amp;FSTRANS)</v>
    <v>25256</v>
    <v>2000</v>
  </rv>
  <rv s="2">
    <v>2096</v>
  </rv>
  <rv s="0">
    <v>https://www.bing.com/financeapi/forcetrigger?t=ahgrnm&amp;q=XNSE%3aIMAGICAA&amp;form=skydnc</v>
    <v>Learn more on Bing</v>
  </rv>
  <rv s="1">
    <v>en-US</v>
    <v>ahgrnm</v>
    <v>268435456</v>
    <v>1</v>
    <v>Powered by Refinitiv</v>
    <v>0</v>
    <v>IMAGICAAWORLD ENTERTAINMENT LIMITED (XNSE:IMAGICAA)</v>
    <v>2</v>
    <v>3</v>
    <v>Finance</v>
    <v>4</v>
    <v>14.25</v>
    <v>4.95</v>
    <v>2.0729000000000002</v>
    <v>-0.55000000000000004</v>
    <v>-4.7210000000000002E-2</v>
    <v>INR</v>
    <v>Imagicaaworld Entertainment Ltd, formerly Adlabs Entertainment Ltd is an India-based company that operates themed entertainment destination. The Company’s Imagicaa destination includes a theme park, a water park and a premium hotel. Imagicaa Water Park located adjacent to the Theme Park in Khopoli, is a Mykonos-themed Park and includes slides, including gravity-defying solo loops &amp; fun-for-the-group mat racers, and restaurants serving food &amp; drinks. The water park also has live DJ party on weekends. Imagicaa Snow Park features snowfall and sub-zero temperatures, as well as a 50 foot tall snow dome. It also features games, such as snow basketball, icy slopes in toboggans and rafts, rocky snowy mountains and snowball fight. It also operates Novotel Imagicaa Khopoli, which is an on-premise hotel and features swimming pool, children's activity center, restaurants, gym and banquet halls.</v>
    <v>600</v>
    <v>National Stock Exchange of India</v>
    <v>XNSE</v>
    <v>XNSE</v>
    <v>9th Floor, Lotus Business Park, New Link Road, Andheri (West), MUMBAI, MAHARASHTRA, 400053 IN</v>
    <v>12</v>
    <v>Hotels &amp; Entertainment Services</v>
    <v>Stock</v>
    <v>44585.469953703701</v>
    <v>2098</v>
    <v>11.1</v>
    <v>1025924000</v>
    <v>IMAGICAAWORLD ENTERTAINMENT LIMITED</v>
    <v>IMAGICAAWORLD ENTERTAINMENT LIMITED</v>
    <v>11.75</v>
    <v>0</v>
    <v>11.65</v>
    <v>11.1</v>
    <v>88062120</v>
    <v>IMAGICAA</v>
    <v>IMAGICAAWORLD ENTERTAINMENT LIMITED (XNSE:IMAGICAA)</v>
    <v>114698</v>
    <v>2010</v>
  </rv>
  <rv s="2">
    <v>2099</v>
  </rv>
  <rv s="0">
    <v>https://www.bing.com/financeapi/forcetrigger?t=ahia2w&amp;q=XNSE%3aIMFA&amp;form=skydnc</v>
    <v>Learn more on Bing</v>
  </rv>
  <rv s="1">
    <v>en-US</v>
    <v>ahia2w</v>
    <v>268435456</v>
    <v>1</v>
    <v>Powered by Refinitiv</v>
    <v>0</v>
    <v>INDIAN METALS AND FERRO ALLOYS LTD. (XNSE:IMFA)</v>
    <v>2</v>
    <v>3</v>
    <v>Finance</v>
    <v>4</v>
    <v>498.5</v>
    <v>180</v>
    <v>1.1838</v>
    <v>-21.85</v>
    <v>-5.4885999999999997E-2</v>
    <v>INR</v>
    <v>Indian Metals and Ferro Alloys Limited is a holding company. The Company is a producer of ferro chrome/ferro alloys. The Company operates through two segments: Ferro Alloys and Power. The Company's products include ferro silicon, power and fly ash bricks. The Company's ferro chrome output is primarily exported to China, Korea, Japan and Taiwan in the Far East. The Company produces approximately 275,000 tons per annum of ferro chrome. The Company's captive power generation capacity is over 258 megawatts (MW) consisting of approximately 228 MW coal-based capacity and over 30 MW dualfuel unit, which operates on a mixture of coal and furnace gas. The Company's captive mines have an Environmental Clearance limit of approximately 6.5 lakh tons per annum. Its plants are located at Therubali, Rayagada, Odisha, and Choudwar, Cuttack, Odisha. Its subsidiaries include IMFA Alloys Finlease Limited, Indmet Mining Pte Ltd and Indian Metals And Carbides Limited.</v>
    <v>2165</v>
    <v>National Stock Exchange of India</v>
    <v>XNSE</v>
    <v>XNSE</v>
    <v>IMFA Building, Bomikhal, P O Rasulgarh, BHUBANESHWAR, ORISSA, 751010 IN</v>
    <v>412</v>
    <v>Metals &amp; Mining</v>
    <v>Stock</v>
    <v>44585.469953703701</v>
    <v>2101</v>
    <v>370</v>
    <v>21479130000</v>
    <v>INDIAN METALS AND FERRO ALLOYS LTD.</v>
    <v>INDIAN METALS AND FERRO ALLOYS LTD.</v>
    <v>412</v>
    <v>6.29</v>
    <v>398.1</v>
    <v>376.25</v>
    <v>53954110</v>
    <v>IMFA</v>
    <v>INDIAN METALS AND FERRO ALLOYS LTD. (XNSE:IMFA)</v>
    <v>117060</v>
    <v>1961</v>
  </rv>
  <rv s="2">
    <v>2102</v>
  </rv>
  <rv s="0">
    <v>https://www.bing.com/financeapi/forcetrigger?t=ahia5r&amp;q=XNSE%3aIMPAL&amp;form=skydnc</v>
    <v>Learn more on Bing</v>
  </rv>
  <rv s="1">
    <v>en-US</v>
    <v>ahia5r</v>
    <v>268435456</v>
    <v>1</v>
    <v>Powered by Refinitiv</v>
    <v>0</v>
    <v>INDIA MOTOR PARTS &amp; ACCESSORIES LIMITED (XNSE:IMPAL)</v>
    <v>2</v>
    <v>3</v>
    <v>Finance</v>
    <v>4</v>
    <v>920</v>
    <v>523.1</v>
    <v>0.60770000000000002</v>
    <v>-29.25</v>
    <v>-3.7311000000000004E-2</v>
    <v>INR</v>
    <v>India Motor Parts &amp; Accessories Limited is engaged in the business of sale and distribution of automotive spare parts. The Company is a distributor of motor parts and deals in engine group components, brake systems, fasteners, radiators, suspensions, axles, auto electricals, wheels, steering linkages and instrument clusters, among others. The Company's products include oil seals for various applications; gaskets for automotive, industrial and tractor applications; hydraulic brake parts and brake fluid; clutch cover assembly and clutch driven plate; car fuel system components; fuel injection parts; crown wheel pinion, differential gears, transmission gears; fan belts and oil seals; radiators; brake drums for various applications; clutch plates and cover assemblies; rod ends and steering joints, and valves and valve guides, among others. It has a network of approximately 50 branches representing over 50 manufacturers. The Company caters to over 35,000 dealers throughout the country.</v>
    <v>783</v>
    <v>National Stock Exchange of India</v>
    <v>XNSE</v>
    <v>XNSE</v>
    <v>Sundaram Towers, III Floor, No. 46, Whites Road, Royapettah, CHENNAI, TAMIL NADU, 600014 IN</v>
    <v>799.95</v>
    <v>Automobiles &amp; Auto Parts</v>
    <v>Stock</v>
    <v>44585.469953703701</v>
    <v>2104</v>
    <v>751.55</v>
    <v>9783696000</v>
    <v>INDIA MOTOR PARTS &amp; ACCESSORIES LIMITED</v>
    <v>INDIA MOTOR PARTS &amp; ACCESSORIES LIMITED</v>
    <v>799.95</v>
    <v>15.66</v>
    <v>783.95</v>
    <v>754.7</v>
    <v>12480000</v>
    <v>IMPAL</v>
    <v>INDIA MOTOR PARTS &amp; ACCESSORIES LIMITED (XNSE:IMPAL)</v>
    <v>1880</v>
    <v>1954</v>
  </rv>
  <rv s="2">
    <v>2105</v>
  </rv>
  <rv s="0">
    <v>https://www.bing.com/financeapi/forcetrigger?t=ay4nh7&amp;q=XNSE%3aIMPEXFERRO&amp;form=skydnc</v>
    <v>Learn more on Bing</v>
  </rv>
  <rv s="1">
    <v>en-US</v>
    <v>ay4nh7</v>
    <v>268435456</v>
    <v>1</v>
    <v>Powered by Refinitiv</v>
    <v>0</v>
    <v>IMPEX FERRO TECH LTD (XNSE:IMPEXFERRO)</v>
    <v>2</v>
    <v>3</v>
    <v>Finance</v>
    <v>4</v>
    <v>1.3</v>
    <v>0.45</v>
    <v>1.1278999999999999</v>
    <v>0</v>
    <v>0</v>
    <v>INR</v>
    <v>Impex Ferro Tech Limited is an India-based company engaged in manufacturing and sales of ferro alloys. The Company is also engaged in trading in iron and steel products. The Company's segments include Ferro Alloys, Iron and Steel, and Power. The Company's products include silico manganese, high carbon ferro manganese and medium carbon ferro manganese. The Company's plant is located at Burdwan, West Bengal.</v>
    <v>238</v>
    <v>National Stock Exchange of India</v>
    <v>XNSE</v>
    <v>XNSE</v>
    <v>Skp House, 132A, S.P Mukherjee Road, KOLKATA, WEST BENGAL, 700026 IN</v>
    <v>1.3</v>
    <v>Metals &amp; Mining</v>
    <v>Stock</v>
    <v>44585.469953703701</v>
    <v>2107</v>
    <v>1.3</v>
    <v>114311100</v>
    <v>IMPEX FERRO TECH LTD</v>
    <v>IMPEX FERRO TECH LTD</v>
    <v>1.3</v>
    <v>0</v>
    <v>1.3</v>
    <v>1.3</v>
    <v>87931600</v>
    <v>IMPEXFERRO</v>
    <v>IMPEX FERRO TECH LTD (XNSE:IMPEXFERRO)</v>
    <v>322</v>
    <v>1995</v>
  </rv>
  <rv s="2">
    <v>2108</v>
  </rv>
  <rv s="0">
    <v>https://www.bing.com/financeapi/forcetrigger?t=ahia8m&amp;q=XNSE%3aINDBANK&amp;form=skydnc</v>
    <v>Learn more on Bing</v>
  </rv>
  <rv s="1">
    <v>en-US</v>
    <v>ahia8m</v>
    <v>268435456</v>
    <v>1</v>
    <v>Powered by Refinitiv</v>
    <v>0</v>
    <v>INDBANK MERCHANT BANKING SERVICES LIMITED (XNSE:INDBANK)</v>
    <v>2</v>
    <v>3</v>
    <v>Finance</v>
    <v>4</v>
    <v>37.4</v>
    <v>10.1</v>
    <v>1.5353000000000001</v>
    <v>-1.7</v>
    <v>-6.9530000000000008E-2</v>
    <v>INR</v>
    <v>Indbank Merchant Banking Services Limited is engaged in providing merchant banking, stock broking, depository participant and allied activities. The Company is also engaged in distribution of Mutual Fund products. The Company's advisory services include valuation of shares and other financial instruments; syndication of loans; acquisitions; mergers and amalgamations; project counseling, and appraisal and feasibility studies. The Company enables its customer to trade from anywhere under Internet-based trading system. The Company's e-services include Internet-based dematerialized (demat) account statement (IDeAS) and SPEED-e facility. IDeAS provides facility to customers to view balances and transactions in the demat account updated on an online basis. SPEED-e facility enables customers to send delivery instructions electronically. SPEED-e enables demat account holders (including Clearing Members) to submit delivery instructions directly on the Internet through SPEED-e Website.</v>
    <v>91</v>
    <v>National Stock Exchange of India</v>
    <v>XNSE</v>
    <v>XNSE</v>
    <v>I Floor, Khiviraj Complex I, No.480, Anna Salai, Nandanam, CHENNAI, TAMIL NADU, 600035 IN</v>
    <v>25</v>
    <v>Investment Banking &amp; Investment Services</v>
    <v>Stock</v>
    <v>44585.469953703701</v>
    <v>2110</v>
    <v>22.4</v>
    <v>1085047000</v>
    <v>INDBANK MERCHANT BANKING SERVICES LIMITED</v>
    <v>INDBANK MERCHANT BANKING SERVICES LIMITED</v>
    <v>25</v>
    <v>17.059999999999999</v>
    <v>24.45</v>
    <v>22.75</v>
    <v>44378200</v>
    <v>INDBANK</v>
    <v>INDBANK MERCHANT BANKING SERVICES LIMITED (XNSE:INDBANK)</v>
    <v>158051</v>
    <v>1989</v>
  </rv>
  <rv s="2">
    <v>2111</v>
  </rv>
  <rv s="0">
    <v>https://www.bing.com/financeapi/forcetrigger?t=ahiabh&amp;q=XNSE%3aINDHOTEL&amp;form=skydnc</v>
    <v>Learn more on Bing</v>
  </rv>
  <rv s="1">
    <v>en-US</v>
    <v>ahiabh</v>
    <v>268435456</v>
    <v>1</v>
    <v>Powered by Refinitiv</v>
    <v>0</v>
    <v>THE INDIAN HOTELS COMPANY LIMITED (XNSE:INDHOTEL)</v>
    <v>2</v>
    <v>3</v>
    <v>Finance</v>
    <v>4</v>
    <v>230.2</v>
    <v>90.91</v>
    <v>1.3102</v>
    <v>-11.1</v>
    <v>-5.3792E-2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The Company's segments include Hoteliering and Others, which consists of air catering and investing activities. Its area of business includes Taj, Taj Safaris, Vivanta by Taj, The Gateway Hotel, Ginger, and Taj Trade and Transport. Its other areas of business include Taj Air. The Company has approximately 110 hotels in over 60 locations, including over 25 Ginger hotels across India, with an additional approximately 20 international hotels in the Maldives, Malaysia, Australia, the United Kingdom, the United States, Bhutan, Sri Lanka, Africa and the Middle East. Its subsidiaries include TIFCO Holdings Limited, KTC Hotels Limited, Lands End Properties Private Limited and Sheena Investments Private Limited.</v>
    <v>5239</v>
    <v>National Stock Exchange of India</v>
    <v>XNSE</v>
    <v>XNSE</v>
    <v>9Th Floor, Express Towers, Barrister Rajni Patel Marg, Nariman Point, MUMBAI, MAHARASHTRA, 400021 IN</v>
    <v>207.35</v>
    <v>Hotels &amp; Entertainment Services</v>
    <v>Stock</v>
    <v>44585.469953703701</v>
    <v>2113</v>
    <v>191.2</v>
    <v>272668800000</v>
    <v>THE INDIAN HOTELS COMPANY LIMITED</v>
    <v>THE INDIAN HOTELS COMPANY LIMITED</v>
    <v>205</v>
    <v>0</v>
    <v>206.35</v>
    <v>195.25</v>
    <v>1321390000</v>
    <v>INDHOTEL</v>
    <v>THE INDIAN HOTELS COMPANY LIMITED (XNSE:INDHOTEL)</v>
    <v>5947982</v>
    <v>1902</v>
  </rv>
  <rv s="2">
    <v>2114</v>
  </rv>
  <rv s="0">
    <v>https://www.bing.com/financeapi/forcetrigger?t=ahiaec&amp;q=XNSE%3aINDIACEM&amp;form=skydnc</v>
    <v>Learn more on Bing</v>
  </rv>
  <rv s="1">
    <v>en-US</v>
    <v>ahiaec</v>
    <v>268435456</v>
    <v>1</v>
    <v>Powered by Refinitiv</v>
    <v>0</v>
    <v>THE INDIA CEMENTS LIMITED (XNSE:INDIACEM)</v>
    <v>2</v>
    <v>3</v>
    <v>Finance</v>
    <v>4</v>
    <v>259.95</v>
    <v>153.69999999999999</v>
    <v>0.43419999999999997</v>
    <v>-15.65</v>
    <v>-6.8595000000000003E-2</v>
    <v>INR</v>
    <v>The India Cements Limited is a cement company. The Company's brands include Sankar Super Power, Coromandel King and Raasi Gold. These brands are also available under sub brands, such as Shankar Shakti and Coromandel Super Power. The Company's plants are located in various locations in India, including Malkapur, Vishnupuram, Chilamkur, Yerraguntla, Vallur, Sankari, Dalavoi, Sankarnagar, Banswara and Parli. The Company, based on customer requirement, also supplies its brands in High-density polyethylene (HDPE), Paper and Laminated packing. It produces both the variants viz Blended Cement, as well as Ordinary Portland Cement under different grades. The Company's subsidiaries include ICL Securities Ltd., ICL Financial Services Ltd., ICL International Ltd., Industrial Chemicals &amp; Monomers Ltd., Trishul Concrete Products Ltd., PT. Coromandel Mineral Resources, Trinetra Cement Ltd., Coromandel Mineral Pte Ltd., Coromandel Electric Company Ltd. and India Cements Infrastructures Ltd.</v>
    <v>2036</v>
    <v>National Stock Exchange of India</v>
    <v>XNSE</v>
    <v>XNSE</v>
    <v>Coromandel Towers,, 93, Santhome High Road,, Karpagam Avenue, R.A.Puram,, CHENNAI, TAMIL NADU, 600028 IN</v>
    <v>228.15</v>
    <v>Construction Materials</v>
    <v>Stock</v>
    <v>44585.469953703701</v>
    <v>2116</v>
    <v>208.5</v>
    <v>70703050000</v>
    <v>THE INDIA CEMENTS LIMITED</v>
    <v>THE INDIA CEMENTS LIMITED</v>
    <v>228.15</v>
    <v>36.39</v>
    <v>228.15</v>
    <v>212.5</v>
    <v>309897200</v>
    <v>INDIACEM</v>
    <v>THE INDIA CEMENTS LIMITED (XNSE:INDIACEM)</v>
    <v>5088856</v>
    <v>1946</v>
  </rv>
  <rv s="2">
    <v>2117</v>
  </rv>
  <rv s="0">
    <v>https://www.bing.com/financeapi/forcetrigger?t=ahiah7&amp;q=XNSE%3aINDIAGLYCO&amp;form=skydnc</v>
    <v>Learn more on Bing</v>
  </rv>
  <rv s="1">
    <v>en-US</v>
    <v>ahiah7</v>
    <v>268435456</v>
    <v>1</v>
    <v>Powered by Refinitiv</v>
    <v>0</v>
    <v>INDIA GLYCOLS LIMITED (XNSE:INDIAGLYCO)</v>
    <v>2</v>
    <v>3</v>
    <v>Finance</v>
    <v>4</v>
    <v>1060</v>
    <v>354.5</v>
    <v>1.2565999999999999</v>
    <v>-74.099999999999994</v>
    <v>-7.6136999999999996E-2</v>
    <v>INR</v>
    <v>India Glycols Limited offers Mono Ethylene Glycol (MEG), Ethylene Oxide Derivatives (EODs) and Ethyl Alcohol. The Company is engaged in the manufacture of technology-based bulk, specialty and performance chemicals, and natural gums, spirits, industrial gases, sugar and nutraceuticals. Its segments are Chemical, Ethyl Alcohol (Potable) And Extra Neutral Alcohol, and Others. Its Chemical segment includes glycols, such as Diethylene glycol (DEG), Triethylene glycol (TEG) and heavy glycols. The Others segment includes high sulfur alcohol, hydro chloric acid, natural gum and industrial gases. Its product groups include polyethylene glycols, fatty alcohol ethoxylates, fatty acid ethoxylates, fatty amine ethoxylates, Alkyl phenol ethoxylates, castor/natural oil ethoxylates, polysorbates, glycol ethers and acetates, brake fluids and anti-freeze coolant, performance chemicals and Indian-made foreign liquor (IMFL). It offers products to agrochemicals and mining, among others.</v>
    <v>1330</v>
    <v>National Stock Exchange of India</v>
    <v>XNSE</v>
    <v>XNSE</v>
    <v>3-A, Shakeshpeare Sarani, KOLKATA, WEST BENGAL, 700071 IN</v>
    <v>974</v>
    <v>Chemicals</v>
    <v>Stock</v>
    <v>44585.469953703701</v>
    <v>2119</v>
    <v>893.1</v>
    <v>30133280000</v>
    <v>INDIA GLYCOLS LIMITED</v>
    <v>INDIA GLYCOLS LIMITED</v>
    <v>974</v>
    <v>9.8800000000000008</v>
    <v>973.25</v>
    <v>899.15</v>
    <v>30961500</v>
    <v>INDIAGLYCO</v>
    <v>INDIA GLYCOLS LIMITED (XNSE:INDIAGLYCO)</v>
    <v>149175</v>
    <v>1983</v>
  </rv>
  <rv s="2">
    <v>2120</v>
  </rv>
  <rv s="0">
    <v>https://www.bing.com/financeapi/forcetrigger?t=bqsoyc&amp;q=XNSE%3aINDIAMART&amp;form=skydnc</v>
    <v>Learn more on Bing</v>
  </rv>
  <rv s="5">
    <v>en-US</v>
    <v>bqsoyc</v>
    <v>268435456</v>
    <v>1</v>
    <v>Powered by Refinitiv</v>
    <v>9</v>
    <v>INDIAMART INTERMESH LIMITED (XNSE:INDIAMART)</v>
    <v>2</v>
    <v>10</v>
    <v>Finance</v>
    <v>4</v>
    <v>9950</v>
    <v>5720</v>
    <v>-282.35000000000002</v>
    <v>-4.6133E-2</v>
    <v>INR</v>
    <v>IndiaMart InterMesh Limited is an India-based online business to business (B2B) marketplace. The Company is an e-marketplace for business needs, which acts as an interactive hub for domestic and international buyers and suppliers. The Company provides a platform for businesses to discover products and services of their choice and connect with relevant suppliers of such product and services. Suppliers use its platform to list their product and services and generate business enquiries with respect to such products and services. In addition, it also offers cloud telephony, customer relationship management (CRM), chat messaging and payment gateway to enable suppliers and buyers to have conversations, accept online payments and engage in commerce. The Company's subsidiaries include Tolexo Online Private Limited, Pay With Indiamart Private Limited, Tradezeal Online Private Limited and Hello Trade Online Private Limited.</v>
    <v>2724</v>
    <v>National Stock Exchange of India</v>
    <v>XNSE</v>
    <v>XNSE</v>
    <v>6th floor, Tower 2, Assotech Business Cresterra, Plot No.22, Sec 135, NOIDA, UTTAR PRADESH, 201305 IN</v>
    <v>6174.95</v>
    <v>Software &amp; IT Services</v>
    <v>Stock</v>
    <v>44585.469953703701</v>
    <v>2122</v>
    <v>5720</v>
    <v>186993500000</v>
    <v>INDIAMART INTERMESH LIMITED</v>
    <v>INDIAMART INTERMESH LIMITED</v>
    <v>6125</v>
    <v>57.65</v>
    <v>6120.3</v>
    <v>5837.95</v>
    <v>30552990</v>
    <v>INDIAMART</v>
    <v>INDIAMART INTERMESH LIMITED (XNSE:INDIAMART)</v>
    <v>182809</v>
    <v>1999</v>
  </rv>
  <rv s="2">
    <v>2123</v>
  </rv>
  <rv s="0">
    <v>https://www.bing.com/financeapi/forcetrigger?t=ahiak2&amp;q=XNSE%3aINDIANB&amp;form=skydnc</v>
    <v>Learn more on Bing</v>
  </rv>
  <rv s="15">
    <v>en-US</v>
    <v>ahiak2</v>
    <v>268435456</v>
    <v>1</v>
    <v>Powered by Refinitiv</v>
    <v>31</v>
    <v>Indian Bank (XNSE:INDIANB)</v>
    <v>2</v>
    <v>32</v>
    <v>Finance</v>
    <v>4</v>
    <v>194.95</v>
    <v>86.2</v>
    <v>1.9388000000000001</v>
    <v>-4.75</v>
    <v>-3.4098999999999997E-2</v>
    <v>INR</v>
    <v>Indian Bank offers deposits, loans and services. The Bank's segments include Treasury, Corporate/Wholesale Banking, Retail Banking and Other Banking Operations. The Company offers products under various categories, including agriculture, corporates, personal/individual, business, professional self-employed, small and medium-sized enterprise (SME), cards, education, Non-Resident Indian (NRI), property and technology. Its deposits include savings bank (SB) account, such as SB Vikas Khata, SB Platinum, SB Power, SB Silver and SB Gold; current account, including Premium Current Account and IB i-Freedom Current Account; term deposits, including fixed deposit, re-investment plan, insured recurring deposit, variable recurring deposit and facility deposit, and NRI accounts, including Non-Resident Ordinary Account. It also offers services, which include premium services, insurance services and e-payment of indirect taxes. The Bank has approximately 70 specialized branches across the country.</v>
    <v>41557</v>
    <v>National Stock Exchange of India</v>
    <v>XNSE</v>
    <v>XNSE</v>
    <v>Investor Services Cell, Wing 2-C, 254-260, Avvai Shanmugam Salai, Royapettah, CHENNAI, TAMIL NADU, 600014 IN</v>
    <v>140.25</v>
    <v>Banking Services</v>
    <v>Stock</v>
    <v>44585.469953703701</v>
    <v>2125</v>
    <v>132</v>
    <v>173490000000</v>
    <v>Indian Bank</v>
    <v>Indian Bank</v>
    <v>139.65</v>
    <v>3.47</v>
    <v>139.30000000000001</v>
    <v>134.55000000000001</v>
    <v>1245441000</v>
    <v>INDIANB</v>
    <v>Indian Bank (XNSE:INDIANB)</v>
    <v>3048479</v>
  </rv>
  <rv s="2">
    <v>2126</v>
  </rv>
  <rv s="0">
    <v>https://www.bing.com/financeapi/forcetrigger?t=ahiapr&amp;q=XNSE%3aINDIANHUME&amp;form=skydnc</v>
    <v>Learn more on Bing</v>
  </rv>
  <rv s="1">
    <v>en-US</v>
    <v>ahiapr</v>
    <v>268435456</v>
    <v>1</v>
    <v>Powered by Refinitiv</v>
    <v>0</v>
    <v>THE INDIAN HUME PIPE COMPANY LIMITED (XNSE:INDIANHUME)</v>
    <v>2</v>
    <v>3</v>
    <v>Finance</v>
    <v>4</v>
    <v>252.8</v>
    <v>165.9</v>
    <v>1.3270999999999999</v>
    <v>-13</v>
    <v>-5.9797999999999997E-2</v>
    <v>INR</v>
    <v>The Indian Hume Pipe Company Limited is engaged in the construction and maintenance of projects relating to water supply, irrigation, sanitation and sewerage systems, and pipe manufacturing. The Company operates through Construction contracts and Others segments. The Construction contracts segment includes water supply schemes, pipes supply and laying projects. Its Others segment includes railway sleepers, air rifles, development of land and other miscellaneous items. The Company is also engaged in the business of manufacturing, laying and jointing of pipelines of various pipe materials, such as reinforced cement concrete (RCC) pipes, Steel pipes, Prestressed Concrete pipes, Penstock pipes, bar wrapped steel cylinder pipes (BWSC) and prestressed concrete cylinder pipes (PCCP), among others, which provide infrastructure facility and development for drinking water supply projects, irrigation projects, hydro electric projects, sanitation and sewerage systems.</v>
    <v>1478</v>
    <v>National Stock Exchange of India</v>
    <v>XNSE</v>
    <v>XNSE</v>
    <v>Share Department,Construction House,2nd floor, 5, Walchand Hirachand Road, Ballard Estate, AHMEDNAGAR, MAHARASHTRA, 400001 IN</v>
    <v>215.5</v>
    <v>Construction &amp; Engineering</v>
    <v>Stock</v>
    <v>44585.469953703701</v>
    <v>2128</v>
    <v>200.1</v>
    <v>10532420000</v>
    <v>THE INDIAN HUME PIPE COMPANY LIMITED</v>
    <v>THE INDIAN HUME PIPE COMPANY LIMITED</v>
    <v>215</v>
    <v>20.05</v>
    <v>217.4</v>
    <v>204.4</v>
    <v>48447170</v>
    <v>INDIANHUME</v>
    <v>THE INDIAN HUME PIPE COMPANY LIMITED (XNSE:INDIANHUME)</v>
    <v>92733</v>
    <v>1926</v>
  </rv>
  <rv s="2">
    <v>2129</v>
  </rv>
  <rv s="0">
    <v>http://fr.wikipedia.org/wiki/IndiGo</v>
    <v>Wikipedia</v>
  </rv>
  <rv s="6">
    <v>141</v>
    <v>2131</v>
  </rv>
  <rv s="7">
    <v>15</v>
    <v>https://www.bing.com/th?id=AMMS_191e736cc884b8111832aead50828d3e&amp;qlt=95</v>
    <v>2132</v>
    <v>0</v>
    <v>https://www.bing.com/images/search?form=xlimg&amp;q=indigo+airline</v>
    <v>Image of INTERGLOBE AVIATION LIMITED</v>
  </rv>
  <rv s="0">
    <v>https://www.bing.com/financeapi/forcetrigger?t=ahiasm&amp;q=XNSE%3aINDIGO&amp;form=skydnc</v>
    <v>Learn more on Bing</v>
  </rv>
  <rv s="8">
    <v>en-US</v>
    <v>ahiasm</v>
    <v>268435456</v>
    <v>1</v>
    <v>Powered by Refinitiv</v>
    <v>11</v>
    <v>INTERGLOBE AVIATION LIMITED (XNSE:INDIGO)</v>
    <v>13</v>
    <v>14</v>
    <v>Finance</v>
    <v>4</v>
    <v>2380</v>
    <v>1502.3</v>
    <v>0.80159999999999998</v>
    <v>-92.15</v>
    <v>-4.4209999999999999E-2</v>
    <v>INR</v>
    <v>Interglobe Aviation Limited is an India-based company engaged in the provision of passenger services. The Company is engaged in the business of providing domestic and international scheduled air transport services under the name of IndiGo. It also provides cargo services and related allied services, including in-flight sales. The Company operates on a low-cost carrier (LCC) business model. The Company has a fleet of approximately 276 aircrafts. IndiGo has a total destination count of 87 with 63 domestic destinations and 24 International.</v>
    <v>23711</v>
    <v>National Stock Exchange of India</v>
    <v>XNSE</v>
    <v>XNSE</v>
    <v>Levels 1-5, Tower-C, Global Business Park, M.G. Road, GURGAON, HARYANA, 122002 IN</v>
    <v>2089</v>
    <v>2133</v>
    <v>Passenger Transportation Services</v>
    <v>Stock</v>
    <v>44585.469953703701</v>
    <v>2134</v>
    <v>1970.85</v>
    <v>802872700000</v>
    <v>INTERGLOBE AVIATION LIMITED</v>
    <v>INTERGLOBE AVIATION LIMITED</v>
    <v>2089</v>
    <v>0</v>
    <v>2084.35</v>
    <v>1992.2</v>
    <v>385190900</v>
    <v>INDIGO</v>
    <v>INTERGLOBE AVIATION LIMITED (XNSE:INDIGO)</v>
    <v>459730</v>
    <v>2004</v>
  </rv>
  <rv s="2">
    <v>2135</v>
  </rv>
  <rv s="0">
    <v>https://www.bing.com/financeapi/forcetrigger?t=ahiavh&amp;q=XNSE%3aINDLMETER&amp;form=skydnc</v>
    <v>Learn more on Bing</v>
  </rv>
  <rv s="1">
    <v>en-US</v>
    <v>ahiavh</v>
    <v>268435456</v>
    <v>1</v>
    <v>Powered by Refinitiv</v>
    <v>0</v>
    <v>IMP POWERS LIMITED (XNSE:INDLMETER)</v>
    <v>2</v>
    <v>3</v>
    <v>Finance</v>
    <v>4</v>
    <v>27.15</v>
    <v>10.8</v>
    <v>1.5702</v>
    <v>-0.95</v>
    <v>-4.9869000000000004E-2</v>
    <v>INR</v>
    <v>IMP Powers Limited is a power transformer company. The Company is engaged in the manufacture of power, extra high voltage (EHV) and distribution transformers up to 315 megavolt ampere (MVA) in 400 kilovolt (kV) class. The Company offers oil-filled transformers, ranging from 1 MVA to 315 MVA, up to 400 kV class. The Company offers distribution transformers for service in 6.6kV, 11kV, 22kV and 33 kV voltage class. The Company manufactures EHV transformers ranging from 132 kV class to 400 kV class and in the capacity of 20 MVA to 315 MVA for various electricity boards and private customers. It also offers auto transformers. The Company can offer generator transformer (GT) with incoming voltage of 6.6kV, 11kV, 13.8kV and 21kV to step up to 132kV, 220kV and 400kV. It also offers small rating hydro stations along with GTs. Its products include Station Transformer (ST) and Special Application Transformers. It is also engaged in the marketing of Kinetic energy turbines.</v>
    <v>429</v>
    <v>National Stock Exchange of India</v>
    <v>XNSE</v>
    <v>XNSE</v>
    <v>35/C, Popular Press Building, 2nd Floor, PT.M.M Malaviya Road, Tardeo, MUMBAI, MAHARASHTRA, 400034 IN</v>
    <v>19</v>
    <v>Machinery, Equipment &amp; Components</v>
    <v>Stock</v>
    <v>44585.469953703701</v>
    <v>2137</v>
    <v>18.100000000000001</v>
    <v>164526500</v>
    <v>IMP POWERS LIMITED</v>
    <v>IMP POWERS LIMITED</v>
    <v>18.7</v>
    <v>0</v>
    <v>19.05</v>
    <v>18.100000000000001</v>
    <v>8636560</v>
    <v>INDLMETER</v>
    <v>IMP POWERS LIMITED (XNSE:INDLMETER)</v>
    <v>24252</v>
    <v>1961</v>
  </rv>
  <rv s="2">
    <v>2138</v>
  </rv>
  <rv s="0">
    <v>https://www.bing.com/financeapi/forcetrigger?t=ahib27&amp;q=XNSE%3aINDOCO&amp;form=skydnc</v>
    <v>Learn more on Bing</v>
  </rv>
  <rv s="1">
    <v>en-US</v>
    <v>ahib27</v>
    <v>268435456</v>
    <v>1</v>
    <v>Powered by Refinitiv</v>
    <v>0</v>
    <v>INDOCO REMEDIES LIMITED (XNSE:INDOCO)</v>
    <v>2</v>
    <v>3</v>
    <v>Finance</v>
    <v>4</v>
    <v>530.25</v>
    <v>274.2</v>
    <v>0.67320000000000002</v>
    <v>-16.5</v>
    <v>-3.9597E-2</v>
    <v>INR</v>
    <v>Indoco Remedies Limited is an India-based company, which is engaged in the manufacture of pharmaceutical products. The Company primarily manufactures and markets Formulations (Finished Dosage Forms) and Active Pharmaceutical Ingredients (APIs). The Company's geographical segments include India and Outside India. It offers products for various therapeutic categories, such as stomatologicals, respiratory, anti-infectives, gastrointestinal, pain/analgesics, gynecological, vitamins/minerals/nutrients, ophthal/otologicals and dermatology. Its domestic marketing divisions include INDOCO, SPADE, Warren NxGen, Warren Ace, Spera, Indoco Focus, Indoco CND, Warren Excel, Warren Vision, Eterna, Institution and Indoco IMPULSE. The Company's products include Sensodent-K, Homide, Carmicide, Renolen, Rexidin M, Febrex Plus, Zincoren, Otorex, Cloben G, Methycal, Tuspel, Scabex, Hemsyl, Karvol Plus, Durashape, Lignox, Sensoform Toothpaste, Kidodent Toothpaste, Rosuchek D, Otichek and Irimist.</v>
    <v>6081</v>
    <v>National Stock Exchange of India</v>
    <v>XNSE</v>
    <v>XNSE</v>
    <v>166 Indoco House, Cst Road, Santacruz East, MUMBAI, MAHARASHTRA, 400098 IN</v>
    <v>415</v>
    <v>Pharmaceuticals</v>
    <v>Stock</v>
    <v>44585.469953703701</v>
    <v>2140</v>
    <v>394.15</v>
    <v>38399050000</v>
    <v>INDOCO REMEDIES LIMITED</v>
    <v>INDOCO REMEDIES LIMITED</v>
    <v>413</v>
    <v>29.17</v>
    <v>416.7</v>
    <v>400.2</v>
    <v>92150360</v>
    <v>INDOCO</v>
    <v>INDOCO REMEDIES LIMITED (XNSE:INDOCO)</v>
    <v>79068</v>
    <v>1947</v>
  </rv>
  <rv s="2">
    <v>2141</v>
  </rv>
  <rv s="0">
    <v>https://www.bing.com/financeapi/forcetrigger?t=ahib52&amp;q=XNSE%3aINDORAMA&amp;form=skydnc</v>
    <v>Learn more on Bing</v>
  </rv>
  <rv s="1">
    <v>en-US</v>
    <v>ahib52</v>
    <v>268435456</v>
    <v>1</v>
    <v>Powered by Refinitiv</v>
    <v>0</v>
    <v>INDO RAMA SYNTHETICS (INDIA) LIMITED (XNSE:INDORAMA)</v>
    <v>2</v>
    <v>3</v>
    <v>Finance</v>
    <v>4</v>
    <v>90.8</v>
    <v>30.65</v>
    <v>1.6902999999999999</v>
    <v>-4.95</v>
    <v>-6.0328999999999994E-2</v>
    <v>INR</v>
    <v>Indo Rama Synthetics (India) Limited (Indo Rama) is an India-based holding company. The Company offers products, such as polyester staple fiber, polyester filament yarn and draw texturized yarn. The Company's segments are Polyester and Renewable Energy. It also offers polyester chips. The Company is also engaged in power generation business. The Company has an integrated manufacturing complex in Butibori near Nagpur in the state of Maharashtra. Its integrated manufacturing complex has an area of over 250 acres and a production capacity of over 610,050 tons per annum. The Company's 71.08 megawatt (MW) installed capacity at Butibori consists of 40 MW steam turbine generator (STG) facility based on coal and 31.08 MW diesel generator (DG) sets facility based on furnace oil. The Company focuses its business activities in the field of textiles, polyesters and industrial chemicals. Indo Rama has operations in Indonesia, Thailand, the United States, Nepal and Sri Lanka.</v>
    <v>700</v>
    <v>National Stock Exchange of India</v>
    <v>XNSE</v>
    <v>XNSE</v>
    <v>20th Floor, DLF Square,DLF Phase II,, NH 8, GURGAON, HARYANA, 122002 IN</v>
    <v>84.5</v>
    <v>Textiles &amp; Apparel</v>
    <v>Stock</v>
    <v>44585.469953703701</v>
    <v>2143</v>
    <v>73.3</v>
    <v>21424330000</v>
    <v>INDO RAMA SYNTHETICS (INDIA) LIMITED</v>
    <v>INDO RAMA SYNTHETICS (INDIA) LIMITED</v>
    <v>82.9</v>
    <v>7.8</v>
    <v>82.05</v>
    <v>77.099999999999994</v>
    <v>261113200</v>
    <v>INDORAMA</v>
    <v>INDO RAMA SYNTHETICS (INDIA) LIMITED (XNSE:INDORAMA)</v>
    <v>1127380</v>
    <v>1986</v>
  </rv>
  <rv s="2">
    <v>2144</v>
  </rv>
  <rv s="0">
    <v>https://www.bing.com/financeapi/forcetrigger?t=ahib7w&amp;q=XNSE%3aINDOSOLAR&amp;form=skydnc</v>
    <v>Learn more on Bing</v>
  </rv>
  <rv s="3">
    <v>en-US</v>
    <v>ahib7w</v>
    <v>268435456</v>
    <v>1</v>
    <v>Powered by Refinitiv</v>
    <v>5</v>
    <v>INDOSOLAR LIMITED (XNSE:INDOSOLAR)</v>
    <v>2</v>
    <v>6</v>
    <v>Finance</v>
    <v>4</v>
    <v>7.8</v>
    <v>1.7</v>
    <v>1.9622999999999999</v>
    <v>-0.3</v>
    <v>-4.6512000000000005E-2</v>
    <v>INR</v>
    <v>Indosolar Limited is engaged in manufacturing of solar photovoltaic cells and modules. The Company's photovoltaic cells include SONA SERIES (Multi-crystalline Cells) and SAPPHIRE SERIES (Mono-crystalline Cells). The Company's solar modules include ISL SONA SERIES (Multi-crystalline modules) and ISL SAPPHIRE SERIES (Mono-crystalline modules). The Company provides photovoltaic modules for residential, commercial and utility-scale installations. The Company's solutions include residential rooftop systems for home consumers; solar street lightning solutions; engineering, design and construction for grid- connected commercial and industrial solutions, and turnkey utility scale installation services. The Company has set up a green field project for manufacturing solar photovoltaic cells with a capacity of 160 megawatts (MW) comprising two lines of 80 MW each under Phase-I and is in the process of setting up an additional manufacturing facility Line-3 with a 200 MW capacity under Phase-II.</v>
    <v>National Stock Exchange of India</v>
    <v>XNSE</v>
    <v>XNSE</v>
    <v>3C/1, Ecotech - II, Udyog Vihar, District Gautam Budh Nagar, Greater Noida, GREATER NOIDA, UTTAR PRADESH, 201306 IN</v>
    <v>6.15</v>
    <v>Renewable Energy</v>
    <v>Stock</v>
    <v>44585.469953703701</v>
    <v>2146</v>
    <v>6.15</v>
    <v>2399833000</v>
    <v>INDOSOLAR LIMITED</v>
    <v>INDOSOLAR LIMITED</v>
    <v>6.15</v>
    <v>0</v>
    <v>6.45</v>
    <v>6.15</v>
    <v>372067100</v>
    <v>INDOSOLAR</v>
    <v>INDOSOLAR LIMITED (XNSE:INDOSOLAR)</v>
    <v>10493</v>
    <v>2005</v>
  </rv>
  <rv s="2">
    <v>2147</v>
  </rv>
  <rv s="0">
    <v>https://www.bing.com/financeapi/forcetrigger?t=b132lh&amp;q=XNSE%3aINDOSTAR&amp;form=skydnc</v>
    <v>Learn more on Bing</v>
  </rv>
  <rv s="1">
    <v>en-US</v>
    <v>b132lh</v>
    <v>268435456</v>
    <v>1</v>
    <v>Powered by Refinitiv</v>
    <v>0</v>
    <v>INDOSTAR CAPITAL FINANCE LIMITED (XNSE:INDOSTAR)</v>
    <v>2</v>
    <v>3</v>
    <v>Finance</v>
    <v>4</v>
    <v>416.7</v>
    <v>228.45</v>
    <v>0.43609999999999999</v>
    <v>-18.95</v>
    <v>-7.2287000000000004E-2</v>
    <v>INR</v>
    <v>IndoStar Capital Finance Limited is an India-based non-deposit accepting non-banking financial company (NBFC). The Company is engaged in providing financing solutions to corporates and loans to small and medium enterprise (SME) borrowers. It offers vehicle finance and housing finance products. It operates four lines of business, namely corporate lending, SME lending, vehicle financing and housing financing. Its corporate lending business consists of lending to mid-to-large sized corporates in manufacturing, services and infrastructure industries, and lending to real estate developers. Its SME lending business involves providing secured loans to small and medium size enterprises, including businessmen and manufacturers. Its vehicle finance business involves providing financing for purchases of used or new commercial vehicles, passenger vehicles and two-wheelers. Its housing finance business comprises two business lines, namely housing finance and retail housing finance.</v>
    <v>1932</v>
    <v>National Stock Exchange of India</v>
    <v>XNSE</v>
    <v>XNSE</v>
    <v>One Indiabulls Center 20th Floor, Tower 2A, One Indiabulls Centre, Senapati Bapat Marg, Lower Parel, MUMBAI, MAHARASHTRA, 400013 IN</v>
    <v>263.45</v>
    <v>Banking Services</v>
    <v>Stock</v>
    <v>44585.469953703701</v>
    <v>2149</v>
    <v>240</v>
    <v>35673190000</v>
    <v>INDOSTAR CAPITAL FINANCE LIMITED</v>
    <v>INDOSTAR CAPITAL FINANCE LIMITED</v>
    <v>260</v>
    <v>0</v>
    <v>262.14999999999998</v>
    <v>243.2</v>
    <v>136079300</v>
    <v>INDOSTAR</v>
    <v>INDOSTAR CAPITAL FINANCE LIMITED (XNSE:INDOSTAR)</v>
    <v>102936</v>
    <v>2009</v>
  </rv>
  <rv s="2">
    <v>2150</v>
  </rv>
  <rv s="0">
    <v>https://www.bing.com/financeapi/forcetrigger?t=ahibar&amp;q=XNSE%3aINDOTECH&amp;form=skydnc</v>
    <v>Learn more on Bing</v>
  </rv>
  <rv s="1">
    <v>en-US</v>
    <v>ahibar</v>
    <v>268435456</v>
    <v>1</v>
    <v>Powered by Refinitiv</v>
    <v>0</v>
    <v>INDO-TECH TRANSFORMERS LIMITED (XNSE:INDOTECH)</v>
    <v>2</v>
    <v>3</v>
    <v>Finance</v>
    <v>4</v>
    <v>296</v>
    <v>80.2</v>
    <v>1.0125</v>
    <v>-14.25</v>
    <v>-4.9886E-2</v>
    <v>INR</v>
    <v>Indo Tech Transformers Limited is engaged in the business of manufacturing power and distribution transformers, and various special application transformers, mobile sub-station transformers and sub-stations. The Company's products include distribution transformers, power transformers, large power transformers, open ventilated dry type (OVDT) transformers and special transformers. It manufactures power transformers ranging between 5 megavolt amperes/33 kilovolts to 31.5 megavolt amperes/132 kilovolts. It manufactures OVDT transformers ranging between 100 kilo-volt-amperes/11 kilovolts and 2,500 kilo-volt-amperes/22 kilovolts Class. The Company manufactures distribution transformers ranging between 100 kilo-volt-amperes/11 kilovolts and 3,150 kilo-volt-amperes/33 kilovolts. Its transformers are supplied for applications ranging from generation, transmission and distribution of power. The Company's manufacturing plants are located at Chennai and Kancheepuram in Tamil Nadu.</v>
    <v>293</v>
    <v>National Stock Exchange of India</v>
    <v>XNSE</v>
    <v>XNSE</v>
    <v>Survey no.153-210, Illuppapattu Village, Near Rajakulam,KM-64,, KANCHIPURAM, TAMIL NADU, 602107 IN</v>
    <v>296</v>
    <v>Machinery, Equipment &amp; Components</v>
    <v>Stock</v>
    <v>44585.469953703701</v>
    <v>2152</v>
    <v>271.39999999999998</v>
    <v>3033603000</v>
    <v>INDO-TECH TRANSFORMERS LIMITED</v>
    <v>INDO-TECH TRANSFORMERS LIMITED</v>
    <v>296</v>
    <v>21.3</v>
    <v>285.64999999999998</v>
    <v>271.39999999999998</v>
    <v>10620000</v>
    <v>INDOTECH</v>
    <v>INDO-TECH TRANSFORMERS LIMITED (XNSE:INDOTECH)</v>
    <v>63032</v>
    <v>1992</v>
  </rv>
  <rv s="2">
    <v>2153</v>
  </rv>
  <rv s="0">
    <v>https://www.bing.com/financeapi/forcetrigger?t=ahibdm&amp;q=XNSE%3aINDOTHAI&amp;form=skydnc</v>
    <v>Learn more on Bing</v>
  </rv>
  <rv s="1">
    <v>en-US</v>
    <v>ahibdm</v>
    <v>268435456</v>
    <v>1</v>
    <v>Powered by Refinitiv</v>
    <v>0</v>
    <v>INDO THAI SECURITIES LIMITED (XNSE:INDOTHAI)</v>
    <v>2</v>
    <v>3</v>
    <v>Finance</v>
    <v>4</v>
    <v>496.2</v>
    <v>33.450000000000003</v>
    <v>1.4061999999999999</v>
    <v>-18.95</v>
    <v>-4.9913999999999993E-2</v>
    <v>INR</v>
    <v>Indo Thai Securities Limited is an India-based company engaged in security and commodity contracts brokerage, and other financial service activities. The Company's segments include Equities, Brokerage &amp; related, and Realities. The Company deals in various segments that include Equity Segment, F&amp;O Segment, Currency Segment, Depository Segment and Mutual Funds Segment. It offers various services, such as equity trading, commodity derivative trading, initial public offering (IPO), commodity spot trading, currency, depository services, online trading, mobile trading and advisory services. The Company offers services in segments, including National Stock Exchange (NSE), Bombay Stock Exchange (BSE), National Commodity and Derivative Exchange (NCDEX), Multi Commodity Exchange (MCX), MCX Stock Exchange (MCX-SX), United Stock Exchange (USE), Indian Commodity Exchange (ICEX), Ace Derivatives &amp; Commodity Exchange (ACE) and depository services.</v>
    <v>59</v>
    <v>National Stock Exchange of India</v>
    <v>XNSE</v>
    <v>XNSE</v>
    <v>Capital Tower, 2nd Floor,, Plot Nos. 169A-171,, PU-4, Scheme No. - 54,, INDORE, MADHYA PRADESH, 452010 IN</v>
    <v>385</v>
    <v>Investment Banking &amp; Investment Services</v>
    <v>Stock</v>
    <v>44585.469953703701</v>
    <v>2155</v>
    <v>360.7</v>
    <v>3796500000</v>
    <v>INDO THAI SECURITIES LIMITED</v>
    <v>INDO THAI SECURITIES LIMITED</v>
    <v>375</v>
    <v>21.47</v>
    <v>379.65</v>
    <v>360.7</v>
    <v>10000000</v>
    <v>INDOTHAI</v>
    <v>INDO THAI SECURITIES LIMITED (XNSE:INDOTHAI)</v>
    <v>20477</v>
    <v>1995</v>
  </rv>
  <rv s="2">
    <v>2156</v>
  </rv>
  <rv s="0">
    <v>https://www.bing.com/financeapi/forcetrigger?t=ahibgh&amp;q=XNSE%3aINDOWIND&amp;form=skydnc</v>
    <v>Learn more on Bing</v>
  </rv>
  <rv s="1">
    <v>en-US</v>
    <v>ahibgh</v>
    <v>268435456</v>
    <v>1</v>
    <v>Powered by Refinitiv</v>
    <v>0</v>
    <v>INDOWIND ENERGY LIMITED (XNSE:INDOWIND)</v>
    <v>2</v>
    <v>3</v>
    <v>Finance</v>
    <v>4</v>
    <v>44.25</v>
    <v>3.25</v>
    <v>0.87470000000000003</v>
    <v>-1.35</v>
    <v>-4.8560999999999993E-2</v>
    <v>INR</v>
    <v>Indowind Energy Limited is engaged in the business of generation and distribution of power through windmill. The Company's segments include Power Generation, Project Sale and Others. It develops wind farms for sale, manages the wind assets, and generates Green Power for sale to utilities and corporates. It offers a range of services to the stakeholders in the Power Industry, which include GPS - Green Power Sale; PMS - Project Management Services; AMS - Asset Management Services, and VAS - Value Addition Services. Under PMS - Project Management Services, it offers infrastructure development services; power evacuation facilities through interfacing with state grid, and liaison with the government departments. It focuses on operating and maintaining the Wind farms developed for routine around the clock operation and monitoring. The Company also operates in the Domestic and International Certified Emission Reductions (CER) Market. Its projects are located in Tamil Nadu and Karnataka.</v>
    <v>56</v>
    <v>National Stock Exchange of India</v>
    <v>XNSE</v>
    <v>XNSE</v>
    <v>114,Kothari Buildings 4th Floor, Mahatma Gandhi Road, Nungambakkam, CHENNAI, TAMIL NADU, 600034 IN</v>
    <v>28.75</v>
    <v>Electrical Utilities &amp; IPPs</v>
    <v>Stock</v>
    <v>44585.469953703701</v>
    <v>2158</v>
    <v>26.45</v>
    <v>2494813000</v>
    <v>INDOWIND ENERGY LIMITED</v>
    <v>INDOWIND ENERGY LIMITED</v>
    <v>28.45</v>
    <v>99.11</v>
    <v>27.8</v>
    <v>26.45</v>
    <v>89741490</v>
    <v>INDOWIND</v>
    <v>INDOWIND ENERGY LIMITED (XNSE:INDOWIND)</v>
    <v>454602</v>
    <v>1995</v>
  </rv>
  <rv s="2">
    <v>2159</v>
  </rv>
  <rv s="0">
    <v>https://www.bing.com/financeapi/forcetrigger?t=ahibjc&amp;q=XNSE%3aINDRAMEDCO&amp;form=skydnc</v>
    <v>Learn more on Bing</v>
  </rv>
  <rv s="1">
    <v>en-US</v>
    <v>ahibjc</v>
    <v>268435456</v>
    <v>1</v>
    <v>Powered by Refinitiv</v>
    <v>0</v>
    <v>INDRAPRASTHA MEDICAL CORPORATION LIMITED (XNSE:INDRAMEDCO)</v>
    <v>2</v>
    <v>3</v>
    <v>Finance</v>
    <v>4</v>
    <v>102.5</v>
    <v>51.9</v>
    <v>0.87</v>
    <v>-1.9</v>
    <v>-2.4707E-2</v>
    <v>INR</v>
    <v>Indraprastha Medical Corporation Limited is an India-based company, which is engaged in healthcare business. The Company operates through the Healthcare segment.</v>
    <v>3706</v>
    <v>National Stock Exchange of India</v>
    <v>XNSE</v>
    <v>XNSE</v>
    <v>Sarita Vihar,, Delhi-Mathura Road, NEW DELHI, DELHI, 110076 IN</v>
    <v>77.650000000000006</v>
    <v>Healthcare Providers &amp; Services</v>
    <v>Stock</v>
    <v>44585.469953703701</v>
    <v>2161</v>
    <v>74.599999999999994</v>
    <v>7049654000</v>
    <v>INDRAPRASTHA MEDICAL CORPORATION LIMITED</v>
    <v>INDRAPRASTHA MEDICAL CORPORATION LIMITED</v>
    <v>77.2</v>
    <v>12.89</v>
    <v>76.900000000000006</v>
    <v>75</v>
    <v>91673000</v>
    <v>INDRAMEDCO</v>
    <v>INDRAPRASTHA MEDICAL CORPORATION LIMITED (XNSE:INDRAMEDCO)</v>
    <v>245099</v>
    <v>1988</v>
  </rv>
  <rv s="2">
    <v>2162</v>
  </rv>
  <rv s="0">
    <v>https://www.bing.com/financeapi/forcetrigger?t=ahibm7&amp;q=XNSE%3aINDSWFTLAB&amp;form=skydnc</v>
    <v>Learn more on Bing</v>
  </rv>
  <rv s="1">
    <v>en-US</v>
    <v>ahibm7</v>
    <v>268435456</v>
    <v>1</v>
    <v>Powered by Refinitiv</v>
    <v>0</v>
    <v>IND SWIFT LABORATORIES LIMITED (XNSE:INDSWFTLAB)</v>
    <v>2</v>
    <v>3</v>
    <v>Finance</v>
    <v>4</v>
    <v>127.45</v>
    <v>55.15</v>
    <v>-5.2999999999999999E-2</v>
    <v>-3.75</v>
    <v>-4.6467999999999995E-2</v>
    <v>INR</v>
    <v>Ind-Swift Laboratories Limited is an India-based company, which is engaged in manufacturing of active pharmaceutical ingredients (APIs). The Company operates through the bulk drugs and pharmaceuticals segment. The Company has a product portfolio of approximately 50 products across approximately 15 therapeutic segments. It manufactures Clarithromycin powder/granules, Atorvastatin Calcium Crystalline, Roxithromycin and Nitazoxanide. It also manufactures Nateglinide, Dutasteride, Moxifloxacin and Imatinib Mesylate. The Company offers products for various therapeutic categories, such as macrolide antibiotic, cardiovascular, antihistaminic, antidiabetic, antipsyhotic, bone resorption inhibitor, hyperparathyrodism, antineoplastic, treatment of premature ejaculation and nootropic. Its research and development projects include Crams for API Development Medicinal Chemistry development for various discovery projects. The Company also operates a menthol and mint products manufacturing facility.</v>
    <v>1531</v>
    <v>National Stock Exchange of India</v>
    <v>XNSE</v>
    <v>XNSE</v>
    <v>SCO No. 850, 2nd Floor, Shivalik Enclave, N.A. C, Manimajra, CHANDIGARH, CHANDIGARH, 160101 IN</v>
    <v>81.7</v>
    <v>Pharmaceuticals</v>
    <v>Stock</v>
    <v>44585.469953703701</v>
    <v>2164</v>
    <v>73</v>
    <v>4768310000</v>
    <v>IND SWIFT LABORATORIES LIMITED</v>
    <v>IND SWIFT LABORATORIES LIMITED</v>
    <v>79.5</v>
    <v>18.98</v>
    <v>80.7</v>
    <v>76.95</v>
    <v>59086860</v>
    <v>INDSWFTLAB</v>
    <v>IND SWIFT LABORATORIES LIMITED (XNSE:INDSWFTLAB)</v>
    <v>188825</v>
    <v>1995</v>
  </rv>
  <rv s="2">
    <v>2165</v>
  </rv>
  <rv s="0">
    <v>https://www.bing.com/financeapi/forcetrigger?t=ahibrw&amp;q=XNSE%3aINDTERRAIN&amp;form=skydnc</v>
    <v>Learn more on Bing</v>
  </rv>
  <rv s="1">
    <v>en-US</v>
    <v>ahibrw</v>
    <v>268435456</v>
    <v>1</v>
    <v>Powered by Refinitiv</v>
    <v>0</v>
    <v>Indian Terrain Fashions Limited (XNSE:INDTERRAIN)</v>
    <v>2</v>
    <v>3</v>
    <v>Finance</v>
    <v>4</v>
    <v>74.25</v>
    <v>26.55</v>
    <v>1.248</v>
    <v>-3.35</v>
    <v>-5.21E-2</v>
    <v>INR</v>
    <v>Indian Terrain Fashions Limited is an India-based company, which is engaged in the business of manufacture and sale of apparel. The Company's geographical segments are Domestic, which includes sales to customers located in India, and International, which includes sales to customers located outside India. The Company offers work wear and casual clothing for men. The Company offers products for men under the brand name, Indian Terrain. The Company offers a range of garments, including shirts, trousers, t-shirts, shorts, sweaters, jackets and denims. The Company offers accessories, such as belts, wallets and socks. The Company offers casual clothing for boys under the brand, Indian Terrain BOY. The Company retails across the country through over 800 multi brand outlets, approximately 150 doors of large format stores and over 100 brand outlets, as well as through e-commerce platforms. The Company's apparel is also available on its e-commerce Website, www.indianterrain.com.</v>
    <v>297</v>
    <v>National Stock Exchange of India</v>
    <v>XNSE</v>
    <v>XNSE</v>
    <v>SDF-IV &amp; C2, 3rd Main Road,, MEPZ - SEZ, Tambaram, CHENNAI, TAMIL NADU, 600045 IN</v>
    <v>65</v>
    <v>Textiles &amp; Apparel</v>
    <v>Stock</v>
    <v>44585.469953703701</v>
    <v>2167</v>
    <v>58.35</v>
    <v>2642195000</v>
    <v>Indian Terrain Fashions Limited</v>
    <v>Indian Terrain Fashions Limited</v>
    <v>64.75</v>
    <v>16.46</v>
    <v>64.3</v>
    <v>60.95</v>
    <v>41091680</v>
    <v>INDTERRAIN</v>
    <v>Indian Terrain Fashions Limited (XNSE:INDTERRAIN)</v>
    <v>400629</v>
    <v>2009</v>
  </rv>
  <rv s="2">
    <v>2168</v>
  </rv>
  <rv s="0">
    <v>https://www.bing.com/financeapi/forcetrigger?t=ahibur&amp;q=XNSE%3aINDUSINDBK&amp;form=skydnc</v>
    <v>Learn more on Bing</v>
  </rv>
  <rv s="1">
    <v>en-US</v>
    <v>ahibur</v>
    <v>268435456</v>
    <v>1</v>
    <v>Powered by Refinitiv</v>
    <v>0</v>
    <v>INDUSIND BANK LTD. (XNSE:INDUSINDBK)</v>
    <v>2</v>
    <v>3</v>
    <v>Finance</v>
    <v>4</v>
    <v>1242</v>
    <v>789</v>
    <v>2.3121999999999998</v>
    <v>-2.85</v>
    <v>-3.3370000000000001E-3</v>
    <v>INR</v>
    <v>IndusInd Bank Limited (the Bank) is engaged in banking and para-banking services. The Bank is involved in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Corporate/Wholesale Banking, Retail Banking and Other Banking Operations.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 The Bank operates approximately 1,000 branches. The Company has operations in India.</v>
    <v>29661</v>
    <v>National Stock Exchange of India</v>
    <v>XNSE</v>
    <v>XNSE</v>
    <v>8th Floor, Tower 1, One Indiabulls Centre, 841, Senapati Bapat Marg, Elphinstone Road (W), MUMBAI, MAHARASHTRA, 400013 IN</v>
    <v>869.3</v>
    <v>Banking Services</v>
    <v>Stock</v>
    <v>44585.469953703701</v>
    <v>2170</v>
    <v>831.55</v>
    <v>661557400000</v>
    <v>INDUSIND BANK LTD.</v>
    <v>INDUSIND BANK LTD.</v>
    <v>859</v>
    <v>16.739999999999998</v>
    <v>854.1</v>
    <v>851.25</v>
    <v>774566700</v>
    <v>INDUSINDBK</v>
    <v>INDUSIND BANK LTD. (XNSE:INDUSINDBK)</v>
    <v>4657809</v>
    <v>1994</v>
  </rv>
  <rv s="2">
    <v>2171</v>
  </rv>
  <rv s="0">
    <v>https://www.bing.com/financeapi/forcetrigger?t=ahicfr&amp;q=XNSE%3aINDUSTOWER&amp;form=skydnc</v>
    <v>Learn more on Bing</v>
  </rv>
  <rv s="1">
    <v>en-US</v>
    <v>ahicfr</v>
    <v>268435456</v>
    <v>1</v>
    <v>Powered by Refinitiv</v>
    <v>0</v>
    <v>Indus Towers Limited (XNSE:INDUSTOWER)</v>
    <v>2</v>
    <v>3</v>
    <v>Finance</v>
    <v>4</v>
    <v>332.8</v>
    <v>194.1</v>
    <v>0.61829999999999996</v>
    <v>-10.15</v>
    <v>-3.9234999999999999E-2</v>
    <v>INR</v>
    <v>Indus Towers Limited, formerly Bharti Infratel Limited, is an India-based telecom tower company. The Company provides tower and related infrastructure, and deploys, owns and manages telecom towers and communication structures for various mobile operators. The Company’s consolidated portfolio consists of approximately172,094 telecom towers, which includes 314,106 of its own towers and is covering 22 telecom circles in India. The services offered by the Company include tower, power, space, smart cities, tower operating centers (TOC) and green technology.</v>
    <v>3271</v>
    <v>National Stock Exchange of India</v>
    <v>XNSE</v>
    <v>XNSE</v>
    <v>Bharti Crescent, 1, Nelson Mandela Road, Vasant Kunj, Phase - II, NEW DELHI, DELHI, 110070 IN</v>
    <v>259.25</v>
    <v>Telecommunications Services</v>
    <v>Stock</v>
    <v>44585.469953703701</v>
    <v>2173</v>
    <v>246.45</v>
    <v>697058600000</v>
    <v>Indus Towers Limited</v>
    <v>Indus Towers Limited</v>
    <v>257.7</v>
    <v>12.29</v>
    <v>258.7</v>
    <v>248.55</v>
    <v>2694467000</v>
    <v>INDUSTOWER</v>
    <v>Indus Towers Limited (XNSE:INDUSTOWER)</v>
    <v>2191607</v>
    <v>2006</v>
  </rv>
  <rv s="2">
    <v>2174</v>
  </rv>
  <rv s="0">
    <v>https://www.bing.com/financeapi/forcetrigger?t=ahibxm&amp;q=XNSE%3aINEOSSTYRO&amp;form=skydnc</v>
    <v>Learn more on Bing</v>
  </rv>
  <rv s="1">
    <v>en-US</v>
    <v>ahibxm</v>
    <v>268435456</v>
    <v>1</v>
    <v>Powered by Refinitiv</v>
    <v>0</v>
    <v>INEOS STYROLUTION INDIA LIMITED (XNSE:INEOSSTYRO)</v>
    <v>2</v>
    <v>3</v>
    <v>Finance</v>
    <v>4</v>
    <v>1677.62</v>
    <v>804.47</v>
    <v>1.0786</v>
    <v>-43</v>
    <v>-3.3375000000000002E-2</v>
    <v>INR</v>
    <v>INEOS Styrolution India Limited is engaged in manufacturing, trading and selling of engineering thermoplastics. The Company is a styrenics supplier with a focus on styrene monomer, polystyrene, acrylonitrile butadiene styrene (ABS) standard and styrenics specialties. It provides styrenic applications for various products across a range of industries, including automotive, electronics, household, healthcare and packaging. It manufactures and sells ABS resins, styrene acrylonitrile copolymers (SAN) resins and polystyrene. It manufactures ABS under two brands, such as Absolac, which is a plastic resin produced from acrylonitrile, butadiene and styrene, and Novodur, which is a brand of ABS copolymers. Absolan is its brand of polymerized plastic resin, which is produced from styrene and acrylonitrile. Its Luran S products are acrylonitrile styrene acrylate (ASA) and ASA/polycarbonate (ASA/PC). It also manufactures general purpose polystyrene (GPPS) and high impact polystyrene (HIPS).</v>
    <v>434</v>
    <v>National Stock Exchange of India</v>
    <v>XNSE</v>
    <v>XNSE</v>
    <v>5th Floor, Ohm House - II, Ohm Business Park,, VADODARA, GUJARAT, 390023 IN</v>
    <v>1285</v>
    <v>Chemicals</v>
    <v>Stock</v>
    <v>44585.469953703701</v>
    <v>2176</v>
    <v>1240</v>
    <v>22657320000</v>
    <v>INEOS STYROLUTION INDIA LIMITED</v>
    <v>INEOS STYROLUTION INDIA LIMITED</v>
    <v>1285</v>
    <v>5.14</v>
    <v>1288.4000000000001</v>
    <v>1245.4000000000001</v>
    <v>17585630</v>
    <v>INEOSSTYRO</v>
    <v>INEOS STYROLUTION INDIA LIMITED (XNSE:INEOSSTYRO)</v>
    <v>16986</v>
    <v>1973</v>
  </rv>
  <rv s="2">
    <v>2177</v>
  </rv>
  <rv s="0">
    <v>https://www.bing.com/financeapi/forcetrigger?t=ahic1h&amp;q=XNSE%3aINFIBEAM&amp;form=skydnc</v>
    <v>Learn more on Bing</v>
  </rv>
  <rv s="1">
    <v>en-US</v>
    <v>ahic1h</v>
    <v>268435456</v>
    <v>1</v>
    <v>Powered by Refinitiv</v>
    <v>0</v>
    <v>INFIBEAM AVENUES LIMITED (XNSE:INFIBEAM)</v>
    <v>2</v>
    <v>3</v>
    <v>Finance</v>
    <v>4</v>
    <v>58.4</v>
    <v>36.700000000000003</v>
    <v>2.0646</v>
    <v>-1.6</v>
    <v>-3.7647E-2</v>
    <v>INR</v>
    <v>Infibeam Avenues Ltd, formerly Infibeam Incorporation Limited, is engaged in providing software development services, maintenance, Web development, e-commerce and other ancillary services. The Company's segments include sale of products, and sale of software and ecommerce related ancillary services. Its online selling solutions include BuildaBazaar and Infibeam.com. BuildaBazaar is an online selling platform that enables online e-commerce services for merchants to sell their products and services to customers. BuildaBazaar enables digital solutions, including online storefront, mobile applications, digital catalogue, social media integrations, payment gateway and fulfillment services. Infibeam.com is a multi-category e-commerce Website that provides a range of products across approximately 40 product and service categories, including mobile and tablets, computer and accessories, electronics and cameras, housing and kitchen, books and magazines, fashion products, music and gifts.</v>
    <v>642</v>
    <v>National Stock Exchange of India</v>
    <v>XNSE</v>
    <v>XNSE</v>
    <v>28th Floor, GIFT Two Building, Block No. 56,, Road-5C, Zone-5, GIFTCITY,, Gandhinagar,Taluka &amp; District - Gandhinagar, AHMEDABAD, GUJARAT, 382355 IN</v>
    <v>42.5</v>
    <v>Financial Technology (Fintech) &amp; Infrastructure</v>
    <v>Stock</v>
    <v>44585.469953703701</v>
    <v>2179</v>
    <v>40.25</v>
    <v>56374190000</v>
    <v>INFIBEAM AVENUES LIMITED</v>
    <v>INFIBEAM AVENUES LIMITED</v>
    <v>42.45</v>
    <v>71.989999999999995</v>
    <v>42.5</v>
    <v>40.9</v>
    <v>1326452000</v>
    <v>INFIBEAM</v>
    <v>INFIBEAM AVENUES LIMITED (XNSE:INFIBEAM)</v>
    <v>4074654</v>
    <v>2010</v>
  </rv>
  <rv s="2">
    <v>2180</v>
  </rv>
  <rv s="0">
    <v>https://www.bing.com/financeapi/forcetrigger?t=ahic77&amp;q=XNSE%3aINFOBEAN&amp;form=skydnc</v>
    <v>Learn more on Bing</v>
  </rv>
  <rv s="1">
    <v>en-US</v>
    <v>ahic77</v>
    <v>268435456</v>
    <v>1</v>
    <v>Powered by Refinitiv</v>
    <v>0</v>
    <v>INFOBEANS TECHNOLOGIES LIMITED (XNSE:INFOBEAN)</v>
    <v>2</v>
    <v>3</v>
    <v>Finance</v>
    <v>4</v>
    <v>592.9</v>
    <v>135.30000000000001</v>
    <v>1.0206</v>
    <v>-24.6</v>
    <v>-4.8324999999999993E-2</v>
    <v>INR</v>
    <v>Infobeans Technologies Limited is an India-based software services company. The Company is specialized in business application development for Web and mobile. The Company is primarily engaged in providing custom developed services to offshore clients. The Company provides software engineering services primarily in custom application development (CAD), content management systems (CMS), enterprise mobility (EM), and big data analytics (BDA). Its services include automation engineering, ServiceNow, and Custom Application Development. The Company’s services are categorized as storage and Virtualization, Media and Publishing, and e-commerce. ServiceNow is an enterprise cloud solution to automate operations, such as information technology (IT) helpdesk, asset management, enterprise service management, virtual support workflow covering all aspects of a customer’s service lifecycle to provide customer-centric services.</v>
    <v>733</v>
    <v>National Stock Exchange of India</v>
    <v>XNSE</v>
    <v>XNSE</v>
    <v>2nd Fl, Crystal IT Park,, Bhavarkua Road, INDORE, MADHYA PRADESH, 452001 IN</v>
    <v>539.54999999999995</v>
    <v>Software &amp; IT Services</v>
    <v>Stock</v>
    <v>44585.469953703701</v>
    <v>2182</v>
    <v>473.95</v>
    <v>12300500000</v>
    <v>INFOBEANS TECHNOLOGIES LIMITED</v>
    <v>INFOBEANS TECHNOLOGIES LIMITED</v>
    <v>524</v>
    <v>26.17</v>
    <v>509.05</v>
    <v>484.45</v>
    <v>24163630</v>
    <v>INFOBEAN</v>
    <v>INFOBEANS TECHNOLOGIES LIMITED (XNSE:INFOBEAN)</v>
    <v>45918</v>
    <v>2011</v>
  </rv>
  <rv s="2">
    <v>2183</v>
  </rv>
  <rv s="0">
    <v>https://www.bing.com/financeapi/forcetrigger?t=ahica2&amp;q=XNSE%3aINFOMEDIA&amp;form=skydnc</v>
    <v>Learn more on Bing</v>
  </rv>
  <rv s="1">
    <v>en-US</v>
    <v>ahica2</v>
    <v>268435456</v>
    <v>1</v>
    <v>Powered by Refinitiv</v>
    <v>0</v>
    <v>Infomedia Press Limited (XNSE:INFOMEDIA)</v>
    <v>2</v>
    <v>3</v>
    <v>Finance</v>
    <v>4</v>
    <v>6.35</v>
    <v>2.65</v>
    <v>0.71120000000000005</v>
    <v>-0.25</v>
    <v>-4.6729E-2</v>
    <v>INR</v>
    <v>Infomedia Press Limited has no business operations. The Company is evaluating on various options, including starting a new line of business. The Company is based in India.</v>
    <v>229</v>
    <v>National Stock Exchange of India</v>
    <v>XNSE</v>
    <v>XNSE</v>
    <v>Express Trade Towers,, Plot No. 15-16, Sector 16-A, Noida, NOIDA, UTTAR PRADESH, 201301 IN</v>
    <v>5.0999999999999996</v>
    <v>Media &amp; Publishing</v>
    <v>Stock</v>
    <v>44585.469953703701</v>
    <v>2185</v>
    <v>5.0999999999999996</v>
    <v>268538800</v>
    <v>Infomedia Press Limited</v>
    <v>Infomedia Press Limited</v>
    <v>5.0999999999999996</v>
    <v>0</v>
    <v>5.35</v>
    <v>5.0999999999999996</v>
    <v>50194170</v>
    <v>INFOMEDIA</v>
    <v>Infomedia Press Limited (XNSE:INFOMEDIA)</v>
    <v>11708</v>
    <v>1955</v>
  </rv>
  <rv s="2">
    <v>2186</v>
  </rv>
  <rv s="0">
    <v>http://en.wikipedia.org/wiki/Infosys</v>
    <v>Wikipedia</v>
  </rv>
  <rv s="6">
    <v>141</v>
    <v>2188</v>
  </rv>
  <rv s="7">
    <v>15</v>
    <v>https://www.bing.com/th?id=AMMS_b5caa81950e75d64490fd060984642b9&amp;qlt=95</v>
    <v>2189</v>
    <v>0</v>
    <v>https://www.bing.com/images/search?form=xlimg&amp;q=infosys</v>
    <v>Image of INFOSYS LIMITED</v>
  </rv>
  <rv s="0">
    <v>https://www.bing.com/financeapi/forcetrigger?t=ahicim&amp;q=XNSE%3aINFY&amp;form=skydnc</v>
    <v>Learn more on Bing</v>
  </rv>
  <rv s="8">
    <v>en-US</v>
    <v>ahicim</v>
    <v>268435456</v>
    <v>1</v>
    <v>Powered by Refinitiv</v>
    <v>11</v>
    <v>INFOSYS LIMITED (XNSE:INFY)</v>
    <v>13</v>
    <v>14</v>
    <v>Finance</v>
    <v>4</v>
    <v>1953.9</v>
    <v>1231</v>
    <v>0.61670000000000003</v>
    <v>-48.9</v>
    <v>-2.7383999999999999E-2</v>
    <v>INR</v>
    <v>Infosys Limited is engaged in consulting, technology, outsourcing and next-generation services. The Company, along with its subsidiaries, provides business information technology services comprising application development and maintenance, independent validation, infrastructure management, engineering services comprising product engineering and life cycle solutions and business process management; consulting and systems integration services comprising consulting, enterprise solutions, systems integration and advanced technologies; products, business platforms and solutions to accelerate intellectual property-led innovation, including Finacle, its banking solution, and offerings in the areas of Analytics, Cloud and Digital Transformation. Its segments are Financial Services and Insurance (FSI), Manufacturing and Hi-tech (MFG &amp; Hi-TECH), Energy &amp; utilities, Communication and Services (ECS), Retail, Consumer packaged goods and Logistics (RCL), and Life Sciences and Healthcare (LSH).</v>
    <v>292067</v>
    <v>National Stock Exchange of India</v>
    <v>XNSE</v>
    <v>XNSE</v>
    <v>Electronics City Hosur Rd, BANGALORE, KARNATAKA, 560100 IN</v>
    <v>1768.65</v>
    <v>2190</v>
    <v>Software &amp; IT Services</v>
    <v>Stock</v>
    <v>44585.469953703701</v>
    <v>2191</v>
    <v>1728</v>
    <v>7479934000000</v>
    <v>INFOSYS LIMITED</v>
    <v>INFOSYS LIMITED</v>
    <v>1765</v>
    <v>35.06</v>
    <v>1785.7</v>
    <v>1736.8</v>
    <v>4188796000</v>
    <v>INFY</v>
    <v>INFOSYS LIMITED (XNSE:INFY)</v>
    <v>7116712</v>
    <v>1981</v>
  </rv>
  <rv s="2">
    <v>2192</v>
  </rv>
  <rv s="0">
    <v>https://www.bing.com/financeapi/forcetrigger?t=ahiclh&amp;q=XNSE%3aINGERRAND&amp;form=skydnc</v>
    <v>Learn more on Bing</v>
  </rv>
  <rv s="1">
    <v>en-US</v>
    <v>ahiclh</v>
    <v>268435456</v>
    <v>1</v>
    <v>Powered by Refinitiv</v>
    <v>0</v>
    <v>INGERSOLL-RAND (INDIA) LIMITED (XNSE:INGERRAND)</v>
    <v>2</v>
    <v>3</v>
    <v>Finance</v>
    <v>4</v>
    <v>1497</v>
    <v>667.05</v>
    <v>0.40820000000000001</v>
    <v>17.850000000000001</v>
    <v>1.2622E-2</v>
    <v>INR</v>
    <v>Ingersoll-Rand (India) Limited is primarily engaged in the business of manufacturing and sale of industrial air compressors of various capacities and related services, and its complete machines and spare parts. The Company operates through Air solutions segment. The Air Solutions segment includes reciprocating compressors, centrifugal compressors and system components. The Company sells its products primarily to industries in the automotive, metals, pharmaceutical and textile sectors. The Company's brands include Club Car, Ingersoll Rand, Thermo King, ARO and Trane. The Company sells air compressors primarily in India and also exports the products to North American, South American, Asian and European countries. The Company serves its customers in global commercial, industrial and residential markets. The Company has its manufacturing plant located in Naroda, Gujarat.</v>
    <v>517</v>
    <v>National Stock Exchange of India</v>
    <v>XNSE</v>
    <v>XNSE</v>
    <v>Plot No. 35,, KIADB Industrial Area,, Bidadi,, BANGALORE, KARNATAKA, 562109 IN</v>
    <v>1497</v>
    <v>Machinery, Equipment &amp; Components</v>
    <v>Stock</v>
    <v>44585.469953703701</v>
    <v>2194</v>
    <v>1387.55</v>
    <v>44641890000</v>
    <v>INGERSOLL-RAND (INDIA) LIMITED</v>
    <v>INGERSOLL-RAND (INDIA) LIMITED</v>
    <v>1415</v>
    <v>45.43</v>
    <v>1414.15</v>
    <v>1432</v>
    <v>31568000</v>
    <v>INGERRAND</v>
    <v>INGERSOLL-RAND (INDIA) LIMITED (XNSE:INGERRAND)</v>
    <v>194028</v>
    <v>1921</v>
  </rv>
  <rv s="2">
    <v>2195</v>
  </rv>
  <rv s="0">
    <v>https://www.bing.com/financeapi/forcetrigger?t=ahicr7&amp;q=XNSE%3aINOXLEISUR&amp;form=skydnc</v>
    <v>Learn more on Bing</v>
  </rv>
  <rv s="1">
    <v>en-US</v>
    <v>ahicr7</v>
    <v>268435456</v>
    <v>1</v>
    <v>Powered by Refinitiv</v>
    <v>0</v>
    <v>INOX LEISURE LIMITED (XNSE:INOXLEISUR)</v>
    <v>2</v>
    <v>3</v>
    <v>Finance</v>
    <v>4</v>
    <v>466</v>
    <v>244</v>
    <v>0.70899999999999996</v>
    <v>0.35</v>
    <v>9.2039999999999993E-4</v>
    <v>INR</v>
    <v>INOX Leisure Limited is engaged in operating multiplex cinema theatres. The Company is engaged in the business of film exhibition. The Company operates through theatrical exhibition segment. The Company is engaged in booking, providing a range of movies, reviewing movie schedules and offering a range of cinema food. The Company is engaged in the business of setting up, operating and managing a national chain of multiplexes under the brand name INOX. The Company has a portfolio of approximately 110 multiplexes and over 420 screens in approximately 60 cities with a seating capacity of 109,406. The Company offers a selection of Hindi, English and regional movies. The Company offers online booking on www.inoxmovies.com and through its smart phone applications. The Company operates 41 properties in West India, 25 in North, 24 in South and 18 in the East India.</v>
    <v>1756</v>
    <v>National Stock Exchange of India</v>
    <v>XNSE</v>
    <v>XNSE</v>
    <v>5th Floor, Viraj Towers, Next to Andheri Flyover, Western Express Highway, Andheri (East), MUMBAI, MAHARASHTRA, 400093 IN</v>
    <v>397.15</v>
    <v>Hotels &amp; Entertainment Services</v>
    <v>Stock</v>
    <v>44585.469953703701</v>
    <v>2197</v>
    <v>367</v>
    <v>46463350000</v>
    <v>INOX LEISURE LIMITED</v>
    <v>INOX LEISURE LIMITED</v>
    <v>384.5</v>
    <v>0</v>
    <v>380.25</v>
    <v>380.6</v>
    <v>122191600</v>
    <v>INOXLEISUR</v>
    <v>INOX LEISURE LIMITED (XNSE:INOXLEISUR)</v>
    <v>1215618</v>
    <v>1999</v>
  </rv>
  <rv s="2">
    <v>2198</v>
  </rv>
  <rv s="0">
    <v>https://www.bing.com/financeapi/forcetrigger?t=ahicu2&amp;q=XNSE%3aINOXWIND&amp;form=skydnc</v>
    <v>Learn more on Bing</v>
  </rv>
  <rv s="1">
    <v>en-US</v>
    <v>ahicu2</v>
    <v>268435456</v>
    <v>1</v>
    <v>Powered by Refinitiv</v>
    <v>0</v>
    <v>INOX WIND LIMITED (XNSE:INOXWIND)</v>
    <v>2</v>
    <v>3</v>
    <v>Finance</v>
    <v>4</v>
    <v>154.44999999999999</v>
    <v>61.6</v>
    <v>1.5918000000000001</v>
    <v>-11.7</v>
    <v>-9.1085999999999986E-2</v>
    <v>INR</v>
    <v>Inox Wind Limited is an integrated wind energy solutions provider. The Company is engaged in the manufacture of Wind Turbine Generators (WTGs). The Company provides Engineering, Procurement and Commissioning (EPC); Operations and Maintenance (O and M), and Common Infrastructure Facilities services for WTGs. The Company offers various products, which include Inox DF 93.3, Inox DF 100 and Inox DF 113. The Company offers various services, which include infrastructure support and capabilities, operations and maintenance, and customer relationship management (CRM). The Company offers wind energy solutions and provides servicing to independent power producer (IPPs), Utilities, Public Sector Undertaking (PSUs), Corporates and Retail Investors. The Company also manufactures Blades and Tubular Towers, and Hubs and Nacelles. The Company has over three manufacturing plants located in Gujarat, Himachal Pradesh and Madhya Pradesh.</v>
    <v>1070</v>
    <v>National Stock Exchange of India</v>
    <v>XNSE</v>
    <v>XNSE</v>
    <v>Inox Towers, Plot No. 17, Sector 16A, Gautam Budh Nagar, NOIDA, UTTAR PRADESH, 201301 IN</v>
    <v>127.5</v>
    <v>Renewable Energy</v>
    <v>Stock</v>
    <v>44585.469953703701</v>
    <v>2200</v>
    <v>113</v>
    <v>28505400000</v>
    <v>INOX WIND LIMITED</v>
    <v>INOX WIND LIMITED</v>
    <v>125</v>
    <v>0</v>
    <v>128.44999999999999</v>
    <v>116.75</v>
    <v>221918200</v>
    <v>INOXWIND</v>
    <v>INOX WIND LIMITED (XNSE:INOXWIND)</v>
    <v>959593</v>
    <v>2009</v>
  </rv>
  <rv s="2">
    <v>2201</v>
  </rv>
  <rv s="0">
    <v>https://www.bing.com/financeapi/forcetrigger?t=ahicww&amp;q=XNSE%3aINSECTICID&amp;form=skydnc</v>
    <v>Learn more on Bing</v>
  </rv>
  <rv s="1">
    <v>en-US</v>
    <v>ahicww</v>
    <v>268435456</v>
    <v>1</v>
    <v>Powered by Refinitiv</v>
    <v>0</v>
    <v>INSECTICIDES (INDIA) LIMITED (XNSE:INSECTICID)</v>
    <v>2</v>
    <v>3</v>
    <v>Finance</v>
    <v>4</v>
    <v>847</v>
    <v>405.1</v>
    <v>1.0911</v>
    <v>-34.75</v>
    <v>-4.9256000000000001E-2</v>
    <v>INR</v>
    <v>Insecticides (India) Limited is an agrochemicals company in India. The Company is engaged in the manufacturing activities of agro chemicals, pesticides and technical products for agriculture purposes. Its segments include Formulated Pesticides and Technical Pesticides. The Formulated Pesticides segment consists of pesticides, herbicides, fungicides and plant growth regulators. The Technical Pesticides are the basic active ingredients used for making formulations so that they can be used directly by the farmers and/or consumers. Its products include formulations, technicals and household products. The Company caters to both domestic and international markets. The Company's products are available in over 120 formulations and approximately 20 technicals. The Company offers a range of products, including LETHAL, LETHAL 50, VICTOR, MONOCIL, THIMET, LETHAL SUPER 550, LETHAL SUPER 505, NUVAN, SHARP, BRAVO 2500, LETHAL TC, DICHLORVOS, BUPROFEZIN, LETHAL WOODCARE (RTU) and LETHAL ADVANCE.</v>
    <v>1272</v>
    <v>National Stock Exchange of India</v>
    <v>XNSE</v>
    <v>XNSE</v>
    <v>401-402 Lusa Tower, Azadpur Commercial Complex ,, DELHI, DELHI, 110033 IN</v>
    <v>719</v>
    <v>Chemicals</v>
    <v>Stock</v>
    <v>44585.469953703701</v>
    <v>2203</v>
    <v>664.05</v>
    <v>13920850000</v>
    <v>INSECTICIDES (INDIA) LIMITED</v>
    <v>INSECTICIDES (INDIA) LIMITED</v>
    <v>709.05</v>
    <v>13.54</v>
    <v>705.5</v>
    <v>670.75</v>
    <v>19731890</v>
    <v>INSECTICID</v>
    <v>INSECTICIDES (INDIA) LIMITED (XNSE:INSECTICID)</v>
    <v>24038</v>
    <v>1996</v>
  </rv>
  <rv s="2">
    <v>2204</v>
  </rv>
  <rv s="0">
    <v>https://www.bing.com/financeapi/forcetrigger?t=ahgs5r&amp;q=XNSE%3aINSPIRISYS&amp;form=skydnc</v>
    <v>Learn more on Bing</v>
  </rv>
  <rv s="1">
    <v>en-US</v>
    <v>ahgs5r</v>
    <v>268435456</v>
    <v>1</v>
    <v>Powered by Refinitiv</v>
    <v>0</v>
    <v>INSPIRISYS SOLUTIONS LIMITED (XNSE:INSPIRISYS)</v>
    <v>2</v>
    <v>3</v>
    <v>Finance</v>
    <v>4</v>
    <v>99.65</v>
    <v>31.55</v>
    <v>0.94820000000000004</v>
    <v>-4.7</v>
    <v>-4.9657E-2</v>
    <v>INR</v>
    <v>Inspirisys Solutions Limited, formerly Accel Frontline Limited, is an information technology (IT) and operations management services provider. The Company's principal business activities include Systems Integration, Infrastructure Management Service, Software Services (SS) and Warranty Management Services (WMS). The Company's segments are System Integration (SI), Infrastructure Management Services (IMS), SS, WMS and Training. Its principal lines of business is IT services, which includes providing SI solutions comprising network design, hardware and software, IT Infrastructure Management solutions, software development and support, Warranty Management Solutions and Training for equipment, development, implementation and maintenance of software applications. Its subsidiaries are engaged in the business of providing Information Technology Enabled Services (ITES) services or business solutions or consulting including business process outsourcing services.</v>
    <v>1755</v>
    <v>National Stock Exchange of India</v>
    <v>XNSE</v>
    <v>XNSE</v>
    <v>First Floor, Dowlath Towers,, New Door Nos. 57, 59, 61 &amp; 63,, Taylors Road, Kilpauk,, CHENNAI, TAMIL NADU, 600010 IN</v>
    <v>89.95</v>
    <v>Software &amp; IT Services</v>
    <v>Stock</v>
    <v>44585.469953703701</v>
    <v>2206</v>
    <v>89.95</v>
    <v>3749737000</v>
    <v>INSPIRISYS SOLUTIONS LIMITED</v>
    <v>INSPIRISYS SOLUTIONS LIMITED</v>
    <v>89.95</v>
    <v>0</v>
    <v>94.65</v>
    <v>89.95</v>
    <v>39616870</v>
    <v>INSPIRISYS</v>
    <v>INSPIRISYS SOLUTIONS LIMITED (XNSE:INSPIRISYS)</v>
    <v>32</v>
    <v>1995</v>
  </rv>
  <rv s="2">
    <v>2207</v>
  </rv>
  <rv s="0">
    <v>https://www.bing.com/financeapi/forcetrigger?t=ahiczr&amp;q=XNSE%3aINTEGRA&amp;form=skydnc</v>
    <v>Learn more on Bing</v>
  </rv>
  <rv s="16">
    <v>en-US</v>
    <v>ahiczr</v>
    <v>268435456</v>
    <v>1</v>
    <v>Powered by Refinitiv</v>
    <v>33</v>
    <v>Integra Garments and Textiles Ltd (XNSE:INTEGRA)</v>
    <v>2</v>
    <v>21</v>
    <v>Finance</v>
    <v>4</v>
    <v>5.0999999999999996</v>
    <v>1.1499999999999999</v>
    <v>0</v>
    <v>0</v>
    <v>INR</v>
    <v>National Stock Exchange of India</v>
    <v>XNSE</v>
    <v>XNSE</v>
    <v>Peninsula Spenta,, Mathuradas Mills Compound,, Senapati Bapat Marg, Lower Parel,, MUMBAI, MAHARASHTRA, 400013 IN</v>
    <v>5.0999999999999996</v>
    <v>Stock</v>
    <v>44585.469953703701</v>
    <v>2209</v>
    <v>5.0999999999999996</v>
    <v>Integra Garments and Textiles Ltd</v>
    <v>Integra Garments and Textiles Ltd</v>
    <v>5.0999999999999996</v>
    <v>0</v>
    <v>5.0999999999999996</v>
    <v>5.0999999999999996</v>
    <v>INTEGRA</v>
    <v>Integra Garments and Textiles Ltd (XNSE:INTEGRA)</v>
    <v>825</v>
  </rv>
  <rv s="2">
    <v>2210</v>
  </rv>
  <rv s="0">
    <v>https://www.bing.com/financeapi/forcetrigger?t=ahid3m&amp;q=XNSE%3aINTELLECT&amp;form=skydnc</v>
    <v>Learn more on Bing</v>
  </rv>
  <rv s="1">
    <v>en-US</v>
    <v>ahid3m</v>
    <v>268435456</v>
    <v>1</v>
    <v>Powered by Refinitiv</v>
    <v>0</v>
    <v>INTELLECT DESIGN ARENA LIMITED (XNSE:INTELLECT)</v>
    <v>2</v>
    <v>3</v>
    <v>Finance</v>
    <v>4</v>
    <v>892</v>
    <v>311.75</v>
    <v>1.9911000000000001</v>
    <v>-70.45</v>
    <v>-9.3740000000000004E-2</v>
    <v>INR</v>
    <v>Intellect Design Arena Limited, formerly Fin Tech Grid Limited, is a holding company. The Company is engaged in the business of software development, and providing software product license and related services. Its geographical segments include India, Middle East &amp; Africa; Asia Pacific; Europe, and Americas. The Company has a portfolio of products across Global Consumer Banking, Central Banking, Risk and Treasury Management, Global Transaction Banking and Insurance. Its Global Consumer Banking products include Digital Core, a Web-enabled banking software; Lending, a loan management system that supports all the financial facilities for the bank for market segments, from retail to corporate; Wealth, an integrated front, middle and back-office solution for private banks, wealth management firms, advisory firms, broker dealers and independent financial advisors, and Quantum Central Banking Solution, a banking solution for the requirements of central banks with technology frameworks.</v>
    <v>4260</v>
    <v>National Stock Exchange of India</v>
    <v>XNSE</v>
    <v>XNSE</v>
    <v>Plot No.3/G -3,, SIPCOT IT Park,, Siruseri,, CHENNAI, TAMIL NADU, 600130 IN</v>
    <v>750.3</v>
    <v>Financial Technology (Fintech) &amp; Infrastructure</v>
    <v>Stock</v>
    <v>44585.469953703701</v>
    <v>2212</v>
    <v>675</v>
    <v>100246800000</v>
    <v>INTELLECT DESIGN ARENA LIMITED</v>
    <v>INTELLECT DESIGN ARENA LIMITED</v>
    <v>736</v>
    <v>31.77</v>
    <v>751.55</v>
    <v>681.1</v>
    <v>133386800</v>
    <v>INTELLECT</v>
    <v>INTELLECT DESIGN ARENA LIMITED (XNSE:INTELLECT)</v>
    <v>566268</v>
    <v>2011</v>
  </rv>
  <rv s="2">
    <v>2213</v>
  </rv>
  <rv s="0">
    <v>https://www.bing.com/financeapi/forcetrigger?t=ahid6h&amp;q=XNSE%3aINTENTECH&amp;form=skydnc</v>
    <v>Learn more on Bing</v>
  </rv>
  <rv s="3">
    <v>en-US</v>
    <v>ahid6h</v>
    <v>268435456</v>
    <v>1</v>
    <v>Powered by Refinitiv</v>
    <v>5</v>
    <v>Intense Technologies Limited (XNSE:INTENTECH)</v>
    <v>2</v>
    <v>6</v>
    <v>Finance</v>
    <v>4</v>
    <v>120.25</v>
    <v>31.05</v>
    <v>1.3113999999999999</v>
    <v>-0.85</v>
    <v>-8.6870000000000003E-3</v>
    <v>INR</v>
    <v>Intense Technologies Limited offers computer programming, consultancy and related activities. The Company's operations relates to software product development, solutions and related services. The Company's UniServe NXT is a platform for application development and deployment to manage business agility of enterprises. The Company's solutions include Customer Onboarding, Customer Communications Management, B2B Customer Experience, Telecom Expense Management, Compliance Driven Onboarding, Pre-bill Audit Management, Customer Identity Management, Customer Order Management and Digital Customer Experience. Its UniServe Order Assure streamlines users' order management systems to help with product launches. Its UniServe STEM provides a centralized view of telecom expenses across multiple lines of business. Its UniServe Onboard is an end-to-end rules-driven onboarding solution that ensures compliance with various global and local regulatory frameworks throughout the entire customer lifecycle.</v>
    <v>National Stock Exchange of India</v>
    <v>XNSE</v>
    <v>XNSE</v>
    <v>A1, Vikrampuri, SECUNDERABAD, TELANGANA, 500009 IN</v>
    <v>100.3</v>
    <v>Software &amp; IT Services</v>
    <v>Stock</v>
    <v>44585.469953703701</v>
    <v>2215</v>
    <v>90.25</v>
    <v>2197412000</v>
    <v>Intense Technologies Limited</v>
    <v>Intense Technologies Limited</v>
    <v>99.8</v>
    <v>11.91</v>
    <v>97.85</v>
    <v>97</v>
    <v>22456950</v>
    <v>INTENTECH</v>
    <v>Intense Technologies Limited (XNSE:INTENTECH)</v>
    <v>860634</v>
    <v>1990</v>
  </rv>
  <rv s="2">
    <v>2216</v>
  </rv>
  <rv s="0">
    <v>https://www.bing.com/financeapi/forcetrigger?t=ahid9c&amp;q=XNSE%3aINVENTURE&amp;form=skydnc</v>
    <v>Learn more on Bing</v>
  </rv>
  <rv s="1">
    <v>en-US</v>
    <v>ahid9c</v>
    <v>268435456</v>
    <v>1</v>
    <v>Powered by Refinitiv</v>
    <v>0</v>
    <v>INVENTURE GROWTH AND SECURITIES LIMITED (XNSE:INVENTURE)</v>
    <v>2</v>
    <v>3</v>
    <v>Finance</v>
    <v>4</v>
    <v>6.75</v>
    <v>1.42</v>
    <v>0.65310000000000001</v>
    <v>-0.25</v>
    <v>-4.2016999999999999E-2</v>
    <v>INR</v>
    <v>Inventure Growth and Securities Limited is engaged in broking of shares and other securities and other related activities. The Company's segments include Equity/Commodity Broking &amp; Other related activities; Financing &amp; Other related activities, and Others. It offers the service of equity broking to customer in relation to broking include equities, derivatives, commodities and depository's services, among others. It provides research services on both fundamental and technical side. Its depository services include opening of Demat Account, dematerialization of securities, pledge of securities, pay-in and pay-out of securities and holding statement of client in relation to securities. It also offers investment opportunity in a diverse range of products, such as distribution of initial public offerings (IPOs). At the retail level, the Company provides investment advisory service and distributes financial products, such as mutual funds and insurance products.</v>
    <v>128</v>
    <v>National Stock Exchange of India</v>
    <v>XNSE</v>
    <v>XNSE</v>
    <v>201, VirajTower,Near Landmark Building,, Western Express Highway, Andheri (E), MUMBAI, MAHARASHTRA, 400069 IN</v>
    <v>6.2</v>
    <v>Investment Banking &amp; Investment Services</v>
    <v>Stock</v>
    <v>44585.469953703701</v>
    <v>2218</v>
    <v>5.7</v>
    <v>4998000000</v>
    <v>INVENTURE GROWTH AND SECURITIES LIMITED</v>
    <v>INVENTURE GROWTH AND SECURITIES LIMITED</v>
    <v>6.1</v>
    <v>29.43</v>
    <v>5.95</v>
    <v>5.7</v>
    <v>840000000</v>
    <v>INVENTURE</v>
    <v>INVENTURE GROWTH AND SECURITIES LIMITED (XNSE:INVENTURE)</v>
    <v>24328052</v>
    <v>1995</v>
  </rv>
  <rv s="2">
    <v>2219</v>
  </rv>
  <rv s="0">
    <v>https://www.bing.com/financeapi/forcetrigger?t=ahidc7&amp;q=XNSE%3aIOB&amp;form=skydnc</v>
    <v>Learn more on Bing</v>
  </rv>
  <rv s="15">
    <v>en-US</v>
    <v>ahidc7</v>
    <v>268435456</v>
    <v>1</v>
    <v>Powered by Refinitiv</v>
    <v>31</v>
    <v>Indian Overseas Bank (XNSE:IOB)</v>
    <v>2</v>
    <v>32</v>
    <v>Finance</v>
    <v>4</v>
    <v>29</v>
    <v>10.199999999999999</v>
    <v>1.1701999999999999</v>
    <v>-0.35</v>
    <v>-1.7156999999999999E-2</v>
    <v>INR</v>
    <v>Indian Overseas Bank (the Bank) is engaged in the business of banking. The Bank's segments include Treasury, Corporate/Wholesale Banking, Retail Banking and Other Banking Operations. Its operations consist of domestic deposits; domestic advances; foreign exchange operations; investments; micro, small and medium enterprises, including MUDRA Loan Scheme; retail banking, including Arogya Mahila Savings Bank Accounts; Mid Corporate department; agricultural credit portfolio; loans to small and marginal farmers; loans to non-corporate farmers, and microfinance. Its personal banking services include saving bank, current account, term deposit, retail loans, and mortgages and depository services. It offers merchant banking for issues, debenture trustee, dividend/interest warrant and others. It also offers Internet and mobile banking services. It has over 3,400 branches in India. It has over eight overseas branches with operations in Hong Kong, Bangkok, Sri Lanka, Singapore and South Korea.</v>
    <v>23579</v>
    <v>National Stock Exchange of India</v>
    <v>XNSE</v>
    <v>XNSE</v>
    <v>763, Anna Salai, CHENNAI, TAMIL NADU, 600002 IN</v>
    <v>20.6</v>
    <v>Banking Services</v>
    <v>Stock</v>
    <v>44585.469953703701</v>
    <v>2221</v>
    <v>19.899999999999999</v>
    <v>385609200000</v>
    <v>Indian Overseas Bank</v>
    <v>Indian Overseas Bank</v>
    <v>20.45</v>
    <v>27.86</v>
    <v>20.399999999999999</v>
    <v>20.05</v>
    <v>18902410000</v>
    <v>IOB</v>
    <v>Indian Overseas Bank (XNSE:IOB)</v>
    <v>3453279</v>
  </rv>
  <rv s="2">
    <v>2222</v>
  </rv>
  <rv s="0">
    <v>http://en.wikipedia.org/wiki/Indian_Oil_Corporation</v>
    <v>Wikipedia</v>
  </rv>
  <rv s="6">
    <v>141</v>
    <v>2224</v>
  </rv>
  <rv s="7">
    <v>15</v>
    <v>https://www.bing.com/th?id=AMMS_dde95cb8dc5ece8dfe6b4dcfc470be42&amp;qlt=95</v>
    <v>2225</v>
    <v>0</v>
    <v>https://www.bing.com/images/search?form=xlimg&amp;q=indian+oil+corporation</v>
    <v>Image of INDIAN OIL CORPORATION LIMITED</v>
  </rv>
  <rv s="0">
    <v>https://www.bing.com/financeapi/forcetrigger?t=ahidf2&amp;q=XNSE%3aIOC&amp;form=skydnc</v>
    <v>Learn more on Bing</v>
  </rv>
  <rv s="8">
    <v>en-US</v>
    <v>ahidf2</v>
    <v>268435456</v>
    <v>1</v>
    <v>Powered by Refinitiv</v>
    <v>11</v>
    <v>INDIAN OIL CORPORATION LIMITED (XNSE:IOC)</v>
    <v>13</v>
    <v>14</v>
    <v>Finance</v>
    <v>4</v>
    <v>141.5</v>
    <v>86.75</v>
    <v>0.86429999999999996</v>
    <v>-1.35</v>
    <v>-1.1092999999999999E-2</v>
    <v>INR</v>
    <v>Indian Oil Corporation Limited is engaged in refining business. The Company's segments include Sale of Petroleum Products, Sale of Petrochemicals and Other businesses. Its Other businesses segment includes sale of gas, explosives and cryogenics, wind mill and solar power generation, and oil and gas exploration activities. Its business interests span the entire hydrocarbon value-chain ranging from refining, pipeline transportation and marketing of petroleum products to exploration and production of crude oil and gas, marketing of natural gas and petrochemicals. It has a portfolio of energy brands that include Indane liquefied petroleum gas (LPG) cooking gas, SERVO lubricants, XTRAPREMIUM petrol, XTRAMILE diesel and PROPEL petrochemicals. It operates approximately 25,000 petrol and diesel stations, including over 6,200 Kisan Seva Kendra outlets in the rural markets. It owns and operates over 10 refineries with a combined refining capacity of over 80.7 million metric tons per annum.</v>
    <v>31648</v>
    <v>National Stock Exchange of India</v>
    <v>XNSE</v>
    <v>XNSE</v>
    <v>Plot no.3079/3, Sadiq Nagar,, J.B. Tito Marg., NEW DELHI, DELHI, 110049 IN</v>
    <v>122.45</v>
    <v>2226</v>
    <v>Oil &amp; Gas</v>
    <v>Stock</v>
    <v>44585.469953703701</v>
    <v>2227</v>
    <v>119.9</v>
    <v>1145703000000</v>
    <v>INDIAN OIL CORPORATION LIMITED</v>
    <v>INDIAN OIL CORPORATION LIMITED</v>
    <v>121</v>
    <v>4.38</v>
    <v>121.7</v>
    <v>120.35</v>
    <v>9414159000</v>
    <v>IOC</v>
    <v>INDIAN OIL CORPORATION LIMITED (XNSE:IOC)</v>
    <v>13110559</v>
    <v>1959</v>
  </rv>
  <rv s="2">
    <v>2228</v>
  </rv>
  <rv s="0">
    <v>https://www.bing.com/financeapi/forcetrigger?t=ahidhw&amp;q=XNSE%3aIOLCP&amp;form=skydnc</v>
    <v>Learn more on Bing</v>
  </rv>
  <rv s="1">
    <v>en-US</v>
    <v>ahidhw</v>
    <v>268435456</v>
    <v>1</v>
    <v>Powered by Refinitiv</v>
    <v>0</v>
    <v>IOL CHEMICALS AND PHARMACEUTICALS LIMITED (XNSE:IOLCP)</v>
    <v>2</v>
    <v>3</v>
    <v>Finance</v>
    <v>4</v>
    <v>737.7</v>
    <v>424.3</v>
    <v>1.5150999999999999</v>
    <v>-15.15</v>
    <v>-3.3753000000000005E-2</v>
    <v>INR</v>
    <v>IOL Chemicals and Pharmaceuticals Limited is a pharmaceutical company. The Company is engaged in manufacturing and selling of organic chemicals and bulk drugs. It caters to both domestic and international markets. It operates through two segments: Chemicals and Drugs. The Chemicals segment produces and sells acetic anhydride, acetyl chloride, mono chloro acetic acid and iso butyl benzene. The Drugs segment produces and sells various active pharmaceutical ingredients (APIs), such as ibuprofen and metformin. Its operations include Bulk Drugs APIs and specialty industrial organic chemicals. Its APIs division includes manufacturing of Bulk Drugs, such as anti-inflammatory and anti-diabetic. Its Specialty Industrial Organic Chemicals division produces ethyl acetate from organic alcohol for use in a range of end products in markets, such as flexible packaging, pharmaceuticals, food processing, pesticides and paint industries. Its manufacturing facility is located in Barnala, Punjab.</v>
    <v>2069</v>
    <v>National Stock Exchange of India</v>
    <v>XNSE</v>
    <v>XNSE</v>
    <v>85, Industrial Area, `A',, LUDHIANA, PUNJAB, 141003 IN</v>
    <v>446.7</v>
    <v>Pharmaceuticals</v>
    <v>Stock</v>
    <v>44585.469953703701</v>
    <v>2230</v>
    <v>430.05</v>
    <v>26349960000</v>
    <v>IOL CHEMICALS AND PHARMACEUTICALS LIMITED</v>
    <v>IOL CHEMICALS AND PHARMACEUTICALS LIMITED</v>
    <v>443</v>
    <v>9.09</v>
    <v>448.85</v>
    <v>433.7</v>
    <v>58705500</v>
    <v>IOLCP</v>
    <v>IOL CHEMICALS AND PHARMACEUTICALS LIMITED (XNSE:IOLCP)</v>
    <v>216026</v>
    <v>1986</v>
  </rv>
  <rv s="2">
    <v>2231</v>
  </rv>
  <rv s="0">
    <v>https://www.bing.com/financeapi/forcetrigger?t=ahidnm&amp;q=XNSE%3aIPCALAB&amp;form=skydnc</v>
    <v>Learn more on Bing</v>
  </rv>
  <rv s="1">
    <v>en-US</v>
    <v>ahidnm</v>
    <v>268435456</v>
    <v>1</v>
    <v>Powered by Refinitiv</v>
    <v>0</v>
    <v>IPCA LABORATORIES LIMITED (XNSE:IPCALAB)</v>
    <v>2</v>
    <v>3</v>
    <v>Finance</v>
    <v>4</v>
    <v>1383.1</v>
    <v>892.7</v>
    <v>0.40860000000000002</v>
    <v>-11.7</v>
    <v>-1.1092999999999999E-2</v>
    <v>INR</v>
    <v>Ipca Laboratories Limited is an India-based pharmaceutical company. The Company is manufacturing and marketing over 350 formulations and approximately 80 active pharmaceutical ingredients (APIs) covering various therapeutic segments. It offers APIs, such as Atenolol, Chloroquine Phosphate, Chlorthalidone, Furosemide, Hydroxychloroquine sulfate, Losartan, Metoprolol Succinate, Metoprolol Tartrate, Pyrantel Salts and Propranolol. The Company offers brands, such as Zerodol, Lariago, HCQS, Perinorm, Rapither AB, Tenoric, Lumerax, Etova, Fexova, Malirid, Allsuth, Alwiz, AZR 50mg, Bacilon, Cinkona, Clarbact, Glyree MV, Halotop, Luliz, Ozepam, Pacimol, Pari, Xtor-F, Zabpro, Zilast, Ramcor, Sove, Venpower and Folitrax. The products of the Company are sold in over 100 countries across the globe. The Company has 17 manufacturing units in India manufacturing API’s and formulations. Its subsidiaries include Ipca Pharmaceuticals, Inc., USA Ipca Laboratories (U.K.) Ltd and Tonira Exports Limited.</v>
    <v>14574</v>
    <v>National Stock Exchange of India</v>
    <v>XNSE</v>
    <v>XNSE</v>
    <v>125, Kandivli Industrial Estate, Kandivli (West),, MUMBAI, MAHARASHTRA, 400067 IN</v>
    <v>1059.8499999999999</v>
    <v>Pharmaceuticals</v>
    <v>Stock</v>
    <v>44585.469953703701</v>
    <v>2233</v>
    <v>1020</v>
    <v>267581800000</v>
    <v>IPCA LABORATORIES LIMITED</v>
    <v>IPCA LABORATORIES LIMITED</v>
    <v>1055</v>
    <v>27.16</v>
    <v>1054.7</v>
    <v>1043</v>
    <v>253704200</v>
    <v>IPCALAB</v>
    <v>IPCA LABORATORIES LIMITED (XNSE:IPCALAB)</v>
    <v>554842</v>
    <v>1949</v>
  </rv>
  <rv s="2">
    <v>2234</v>
  </rv>
  <rv s="0">
    <v>https://www.bing.com/financeapi/forcetrigger?t=ahidqh&amp;q=XNSE%3aIRB&amp;form=skydnc</v>
    <v>Learn more on Bing</v>
  </rv>
  <rv s="1">
    <v>en-US</v>
    <v>ahidqh</v>
    <v>268435456</v>
    <v>1</v>
    <v>Powered by Refinitiv</v>
    <v>0</v>
    <v>IRB INFRASTRUCTURE DEVELOPERS LIMITED (XNSE:IRB)</v>
    <v>2</v>
    <v>3</v>
    <v>Finance</v>
    <v>4</v>
    <v>345.85</v>
    <v>100.6</v>
    <v>1.6491</v>
    <v>-11.6</v>
    <v>-4.9870999999999999E-2</v>
    <v>INR</v>
    <v>IRB Infrastructure Developers Limited is a road build–operate–transfer (BOT) operator. The Company's principal activity is the construction and maintenance of roads. Its business segments include Road Infrastructure Projects, which includes development and operation of roadways; Real Estate, which includes real estate development, and Others, which includes windmill (sale of electricity generated by windmill), hospitality and airport infrastructure. Its construction business complements its BOT vertical by executing engineering, procurement and construction, and operation and management (O&amp;M) aspects of BOT concessions. It has a portfolio of over 20 Road BOT projects. It has in-house integrated project execution capabilities in both its business verticals, including construction, and operation and maintenance of highways. Its clients include government agencies, such as National Highways Authority of India (NHAI) and state road development authorities, which develop highways.</v>
    <v>6198</v>
    <v>National Stock Exchange of India</v>
    <v>XNSE</v>
    <v>XNSE</v>
    <v>3rd Floor, IRB Complex, Chandivali Farm, Chandivali Village,, Andheri (E), MUMBAI, MAHARASHTRA, 400072 IN</v>
    <v>233.6</v>
    <v>Construction &amp; Engineering</v>
    <v>Stock</v>
    <v>44585.469953703701</v>
    <v>2236</v>
    <v>221</v>
    <v>140467100000</v>
    <v>IRB INFRASTRUCTURE DEVELOPERS LIMITED</v>
    <v>IRB INFRASTRUCTURE DEVELOPERS LIMITED</v>
    <v>230</v>
    <v>28.49</v>
    <v>232.6</v>
    <v>221</v>
    <v>603900000</v>
    <v>IRB</v>
    <v>IRB INFRASTRUCTURE DEVELOPERS LIMITED (XNSE:IRB)</v>
    <v>926199</v>
    <v>1998</v>
  </rv>
  <rv s="2">
    <v>2237</v>
  </rv>
  <rv s="0">
    <v>https://www.bing.com/financeapi/forcetrigger?t=bju4qh&amp;q=XNSE%3aIRCON&amp;form=skydnc</v>
    <v>Learn more on Bing</v>
  </rv>
  <rv s="1">
    <v>en-US</v>
    <v>bju4qh</v>
    <v>268435456</v>
    <v>1</v>
    <v>Powered by Refinitiv</v>
    <v>0</v>
    <v>Ircon International Ltd (XNSE:IRCON)</v>
    <v>2</v>
    <v>3</v>
    <v>Finance</v>
    <v>4</v>
    <v>54.25</v>
    <v>39.68</v>
    <v>0.9214</v>
    <v>-1.35</v>
    <v>-2.9189E-2</v>
    <v>INR</v>
    <v>Ircon International Limited is an India-based integrated engineering and construction company. The Company serves railways, highways, bridges, flyovers, tunnels, metro, aircraft maintenance hangars, runways, EHV sub-stations, electrical and mechanical works, commercial and residential buildings, development of industrial areas, amongst others. It offers engineering procurement and construction (EPC) services for various infrastructure projects. In addition to this, the Company also executes projects on Build, Operate and Transfer (BOT) mode and Hybrid Annuity Mode (HAM).</v>
    <v>1298</v>
    <v>National Stock Exchange of India</v>
    <v>XNSE</v>
    <v>XNSE</v>
    <v>C-4, District Centre,, Saket, NEW DELHI, DELHI, 110017 IN</v>
    <v>46.5</v>
    <v>Construction &amp; Engineering</v>
    <v>Stock</v>
    <v>44585.469953703701</v>
    <v>2239</v>
    <v>44.75</v>
    <v>43498850000</v>
    <v>Ircon International Ltd</v>
    <v>Ircon International Ltd</v>
    <v>46.3</v>
    <v>10.8</v>
    <v>46.25</v>
    <v>44.9</v>
    <v>940515700</v>
    <v>IRCON</v>
    <v>Ircon International Ltd (XNSE:IRCON)</v>
    <v>1429233</v>
    <v>1976</v>
  </rv>
  <rv s="2">
    <v>2240</v>
  </rv>
  <rv s="0">
    <v>https://www.bing.com/financeapi/forcetrigger?t=bsg5qh&amp;q=XNSE%3aIRCTC&amp;form=skydnc</v>
    <v>Learn more on Bing</v>
  </rv>
  <rv s="5">
    <v>en-US</v>
    <v>bsg5qh</v>
    <v>268435456</v>
    <v>1</v>
    <v>Powered by Refinitiv</v>
    <v>9</v>
    <v>INDIAN RAILWAY CATERING AND TOURISM CORPORATION LIMITED (XNSE:IRCTC)</v>
    <v>2</v>
    <v>10</v>
    <v>Finance</v>
    <v>4</v>
    <v>1279.26</v>
    <v>283.41000000000003</v>
    <v>-51.9</v>
    <v>-6.0229999999999999E-2</v>
    <v>INR</v>
    <v>Indian Railway Catering and Tourism Corporation Limited is an India-based company engaged in offering Internet ticketing, catering and tourism. The Company is engaged in offering catering and hospitality services at stations, on trains and other locations. Its segments include Catering and Hospitality; Internet Ticketing; Travel and Tourism, and Packaged Drinking Water (Rail Neer). The Catering and Hospitality segment includes Railway Catering and Non Railway Catering. The Company offers mobile catering, static catering, such as Food Plazas, executive lounges, budget hotels and central kitchen. Internet Ticketing segment includes online booking of train and air tickets, catering, tourism and portal shopping. The Travel and tourism segment develops tourism. It is engaged in offering state special tourist trains, corporate travel services, outbound air packages and cab rental services. It has over six Rail Neer plants located at Delhi, Patna, Palur, Ambernath, Amethi and Parassala.</v>
    <v>1417</v>
    <v>National Stock Exchange of India</v>
    <v>XNSE</v>
    <v>XNSE</v>
    <v>IRCTC Ltd, 11th Floor, B ? 148, Statesman House, Barakhamba Road, New Delhi ? 110 001, Delhi, Indi, DELHI, DELHI, 110001 IN</v>
    <v>860.15</v>
    <v>Passenger Transportation Services</v>
    <v>Stock</v>
    <v>44585.469953703701</v>
    <v>2242</v>
    <v>805</v>
    <v>689360000000</v>
    <v>INDIAN RAILWAY CATERING AND TOURISM CORPORATION LIMITED</v>
    <v>INDIAN RAILWAY CATERING AND TOURISM CORPORATION LIMITED</v>
    <v>859.5</v>
    <v>162.93</v>
    <v>861.7</v>
    <v>809.8</v>
    <v>800000000</v>
    <v>IRCTC</v>
    <v>INDIAN RAILWAY CATERING AND TOURISM CORPORATION LIMITED (XNSE:IRCTC)</v>
    <v>7654105</v>
    <v>1999</v>
  </rv>
  <rv s="2">
    <v>2243</v>
  </rv>
  <rv s="0">
    <v>https://www.bing.com/financeapi/forcetrigger?t=bnea52&amp;q=XNSE%3aIRISDOREME&amp;form=skydnc</v>
    <v>Learn more on Bing</v>
  </rv>
  <rv s="4">
    <v>en-US</v>
    <v>bnea52</v>
    <v>268435456</v>
    <v>1</v>
    <v>Powered by Refinitiv</v>
    <v>7</v>
    <v>IRIS CLOTHINGS LIMITED (XNSE:IRISDOREME)</v>
    <v>2</v>
    <v>8</v>
    <v>Finance</v>
    <v>4</v>
    <v>239</v>
    <v>51.35</v>
    <v>-7.75</v>
    <v>-3.8614999999999997E-2</v>
    <v>INR</v>
    <v>Iris Clothings Limited is an India-based company is engaged in the manufacturing, designing, branding and selling of kids wear under the brand name DoReMe in India. Its DoReMe brand caters to the kids wear category mostly juniors including various kinds of apparels and related products for all Infants, Boys and Girls. The Company offers range of products such as tops, t-shirts, pants, shorts, frock, dresses, and towels among others catering to kids wear category.</v>
    <v>National Stock Exchange of India</v>
    <v>XNSE</v>
    <v>XNSE</v>
    <v>103/24/1, Foreshore Road, Binani Metal Compound, HAORA, WEST BENGAL, 711102 IN</v>
    <v>206.5</v>
    <v>Textiles &amp; Apparel</v>
    <v>Stock</v>
    <v>44585.469953703701</v>
    <v>2245</v>
    <v>190.5</v>
    <v>3274245000</v>
    <v>IRIS CLOTHINGS LIMITED</v>
    <v>IRIS CLOTHINGS LIMITED</v>
    <v>195.45</v>
    <v>32.96</v>
    <v>200.7</v>
    <v>192.95</v>
    <v>16314130</v>
    <v>IRISDOREME</v>
    <v>IRIS CLOTHINGS LIMITED (XNSE:IRISDOREME)</v>
    <v>3221</v>
    <v>2011</v>
  </rv>
  <rv s="2">
    <v>2246</v>
  </rv>
  <rv s="0">
    <v>https://www.bing.com/financeapi/forcetrigger?t=azkbm7&amp;q=XNSE%3aISEC&amp;form=skydnc</v>
    <v>Learn more on Bing</v>
  </rv>
  <rv s="1">
    <v>en-US</v>
    <v>azkbm7</v>
    <v>268435456</v>
    <v>1</v>
    <v>Powered by Refinitiv</v>
    <v>0</v>
    <v>ICICI SECURITIES LIMITED (XNSE:ISEC)</v>
    <v>2</v>
    <v>3</v>
    <v>Finance</v>
    <v>4</v>
    <v>896.05</v>
    <v>376.9</v>
    <v>1.4457</v>
    <v>-60.95</v>
    <v>-7.8347E-2</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775</v>
    <v>Investment Banking &amp; Investment Services</v>
    <v>Stock</v>
    <v>44585.469953703701</v>
    <v>2248</v>
    <v>709.95</v>
    <v>251020400000</v>
    <v>ICICI SECURITIES LIMITED</v>
    <v>ICICI SECURITIES LIMITED</v>
    <v>770.9</v>
    <v>18.29</v>
    <v>777.95</v>
    <v>717</v>
    <v>322669100</v>
    <v>ISEC</v>
    <v>ICICI SECURITIES LIMITED (XNSE:ISEC)</v>
    <v>690911</v>
    <v>1995</v>
  </rv>
  <rv s="2">
    <v>2249</v>
  </rv>
  <rv s="0">
    <v>https://www.bing.com/financeapi/forcetrigger?t=ahidtc&amp;q=XNSE%3aISFT&amp;form=skydnc</v>
    <v>Learn more on Bing</v>
  </rv>
  <rv s="1">
    <v>en-US</v>
    <v>ahidtc</v>
    <v>268435456</v>
    <v>1</v>
    <v>Powered by Refinitiv</v>
    <v>0</v>
    <v>INTRASOFT TECHNOLOGIES LIMITED (XNSE:ISFT)</v>
    <v>2</v>
    <v>3</v>
    <v>Finance</v>
    <v>4</v>
    <v>258.8</v>
    <v>62.2</v>
    <v>1.5210999999999999</v>
    <v>-9.35</v>
    <v>-4.3528999999999998E-2</v>
    <v>INR</v>
    <v>IntraSoft Technologies Limited is an India-based multi-channel e-commerce retail company. The Company offers a range of information technology (IT) enabled services. The Company offers products under various categories, such as furniture, patio, lawn and garden; musical instruments and gadgets; home improvements and art crafts; kitchen dining and appliances; toys, games and baby; sports and outdoor, and others. The Company sells its products on its own Website, www.123stores.com. The Company also has shop-in-shop partnerships with other retailers and sells its products on different marketplaces, along with its own Web portal. The Company works with over 1,600 brand owners/manufacturers and offers approximately 500,000 products. The Company's Web-based enterprise resource planning (ERP) platform is a set of business algorithms, designed to optimize delivery time and product selections in line with the capabilities of its logistics partners.</v>
    <v>35</v>
    <v>National Stock Exchange of India</v>
    <v>XNSE</v>
    <v>XNSE</v>
    <v>Suite 301, 145, Rash Behari Avenue, KOLKATA, WEST BENGAL, 700029 IN</v>
    <v>212.35</v>
    <v>Software &amp; IT Services</v>
    <v>Stock</v>
    <v>44585.469953703701</v>
    <v>2251</v>
    <v>204.4</v>
    <v>3164365000</v>
    <v>INTRASOFT TECHNOLOGIES LIMITED</v>
    <v>INTRASOFT TECHNOLOGIES LIMITED</v>
    <v>209.25</v>
    <v>26.54</v>
    <v>214.8</v>
    <v>205.45</v>
    <v>14731680</v>
    <v>ISFT</v>
    <v>INTRASOFT TECHNOLOGIES LIMITED (XNSE:ISFT)</v>
    <v>82462</v>
    <v>1996</v>
  </rv>
  <rv s="2">
    <v>2252</v>
  </rv>
  <rv s="0">
    <v>https://www.bing.com/financeapi/forcetrigger?t=ahidw7&amp;q=XNSE%3aISMTLTD&amp;form=skydnc</v>
    <v>Learn more on Bing</v>
  </rv>
  <rv s="1">
    <v>en-US</v>
    <v>ahidw7</v>
    <v>268435456</v>
    <v>1</v>
    <v>Powered by Refinitiv</v>
    <v>0</v>
    <v>ISMT LIMITED (XNSE:ISMTLTD)</v>
    <v>2</v>
    <v>3</v>
    <v>Finance</v>
    <v>4</v>
    <v>74.599999999999994</v>
    <v>9.6</v>
    <v>1.3161</v>
    <v>-2.4</v>
    <v>-4.9947999999999999E-2</v>
    <v>INR</v>
    <v>ISMT Limited is an India-based company engaged in the business of manufacturing steel and seamless hallows and tubes and tubular products for the bearing, automotive, mining, general engineering, energy and high value Oil country tubular goods (OCTG) sectors. The Company's segments include Seamless Tube, Steel and Unallocable. Structo group is considered as Seamless Tube segment and Tridem group is considered under Unallocable segment. It produces both hot-finished, as well as cold-finished seamless tubes ranging from an outside diameter of 6 millimeters to 273 millimeters. It produces carbon, alloy and martensitic stainless steel bars with an emphasis on ultra-clean steels, free machining steels, bearing steels and on other specially engineered steel grades. Its tubes are used in a range of applications, such as the manufacture of auto-components, bearing races, OCTG products, drill rods, boilers and heat-exchangers.</v>
    <v>2068</v>
    <v>National Stock Exchange of India</v>
    <v>XNSE</v>
    <v>XNSE</v>
    <v>Lunkad Tower, Viman Nagar,, PUNE, MAHARASHTRA, 411014 IN</v>
    <v>47.8</v>
    <v>Metals &amp; Mining</v>
    <v>Stock</v>
    <v>44585.469953703701</v>
    <v>2254</v>
    <v>45.65</v>
    <v>7039392000</v>
    <v>ISMT LIMITED</v>
    <v>ISMT LIMITED</v>
    <v>45.65</v>
    <v>0</v>
    <v>48.05</v>
    <v>45.65</v>
    <v>146501400</v>
    <v>ISMTLTD</v>
    <v>ISMT LIMITED (XNSE:ISMTLTD)</v>
    <v>413201</v>
    <v>1999</v>
  </rv>
  <rv s="2">
    <v>2255</v>
  </rv>
  <rv s="0">
    <v>http://en.wikipedia.org/wiki/ITC_Limited</v>
    <v>Wikipedia</v>
  </rv>
  <rv s="6">
    <v>141</v>
    <v>2257</v>
  </rv>
  <rv s="7">
    <v>15</v>
    <v>https://www.bing.com/th?id=AMMS_249b6c3416d9d0337e9d0cdf4d6e4a9f&amp;qlt=95</v>
    <v>2258</v>
    <v>0</v>
    <v>https://www.bing.com/images/search?form=xlimg&amp;q=itc+limited</v>
    <v>Image of ITC LIMITED</v>
  </rv>
  <rv s="0">
    <v>https://www.bing.com/financeapi/forcetrigger?t=ahie2w&amp;q=XNSE%3aITC&amp;form=skydnc</v>
    <v>Learn more on Bing</v>
  </rv>
  <rv s="8">
    <v>en-US</v>
    <v>ahie2w</v>
    <v>268435456</v>
    <v>1</v>
    <v>Powered by Refinitiv</v>
    <v>11</v>
    <v>ITC LIMITED (XNSE:ITC)</v>
    <v>13</v>
    <v>14</v>
    <v>Finance</v>
    <v>4</v>
    <v>265.3</v>
    <v>199.1</v>
    <v>0.71779999999999999</v>
    <v>-5.25</v>
    <v>-2.4188000000000001E-2</v>
    <v>INR</v>
    <v>ITC Limited is a holding company, which is engaged in the marketing of fast moving consumer goods (FMGC). The Company operates through four segments: FMCG; Hotels; Paperboards, Paper and Packaging, and Agri Business. The FMCG segment includes Cigarettes, such as cigarettes and cigars, and Others, such as branded packaged foods businesses (Staples, Snacks and Meals; Dairy and Beverages, and Confections); Apparel; Education and Stationery Products; Personal Care Products; Safety Matches, and Agarbattis. Its Hotels segment includes Hoteliering. Its Paperboards, Paper and Packaging segment includes paperboards; paper, including specialty paper, and packaging, including flexibles. Its Agri Business segment includes Agri commodities, such as soya, spices, coffee and leaf tobacco. Its brands include Aashirvaad, Sunfeast Dark Fantasy, Bingo!, Yumitos, YiPPee!, Candyman, GumOn, Classmate, Fiama Di Wills, Vivel, Superia, Engage, Wills Lifestyle, John Players, Mangaldeep and Aim, among others.</v>
    <v>26017</v>
    <v>National Stock Exchange of India</v>
    <v>XNSE</v>
    <v>XNSE</v>
    <v>Virginia House, 37, J. L. Nehru Road, KOLKATA, WEST BENGAL, 110001 IN</v>
    <v>217.75</v>
    <v>2259</v>
    <v>Food &amp; Tobacco</v>
    <v>Stock</v>
    <v>44585.469953703701</v>
    <v>2260</v>
    <v>210.9</v>
    <v>2674650000000</v>
    <v>ITC LIMITED</v>
    <v>ITC LIMITED</v>
    <v>217.05</v>
    <v>18.71</v>
    <v>217.05</v>
    <v>211.8</v>
    <v>12322740000</v>
    <v>ITC</v>
    <v>ITC LIMITED (XNSE:ITC)</v>
    <v>17354942</v>
    <v>1910</v>
  </rv>
  <rv s="2">
    <v>2261</v>
  </rv>
  <rv s="0">
    <v>https://www.bing.com/financeapi/forcetrigger?t=ahie5r&amp;q=XNSE%3aITDC&amp;form=skydnc</v>
    <v>Learn more on Bing</v>
  </rv>
  <rv s="1">
    <v>en-US</v>
    <v>ahie5r</v>
    <v>268435456</v>
    <v>1</v>
    <v>Powered by Refinitiv</v>
    <v>0</v>
    <v>INDIA TOURISM DEVELOPMENT CORPORATION LIMITED (XNSE:ITDC)</v>
    <v>2</v>
    <v>3</v>
    <v>Finance</v>
    <v>4</v>
    <v>464.5</v>
    <v>260.8</v>
    <v>1.8788</v>
    <v>9.5</v>
    <v>2.4355999999999999E-2</v>
    <v>INR</v>
    <v>India Tourism Development Corporation Limited operates hotels, and tours and travels. The Company's segments include Hotel/Restaurants Operations; Duty Free Shops Operations; Travels &amp; Tours Operations; ARMS &amp; Misc. Operations; Construction, Consultancy &amp; SEL Projects, and Others. It operates various divisions, including Hotels Division, Ashok Events Division, Ashok International Trade Division (AITD), Ashok Travels and Tours Division, Ashok Institute of Hospitality &amp; Tourism Management, Ashok Consultancy &amp; Engineering Services Division, and Sound &amp; Light Show. The Hotels division includes hotels, such as Hotel Patliputra Ashok and Lalitha Mahal Palace Hotel. The Ashok Events Division manages events, conferences and exhibitions. The AITD division focuses on seaports. The Ashok Travels and Tours Division provides travel related services, such as air ticketing and tour packages. The Sound &amp; Light Show Division provides consultancy Services related to sound and light shows.</v>
    <v>663</v>
    <v>National Stock Exchange of India</v>
    <v>XNSE</v>
    <v>XNSE</v>
    <v>Scope Complex, Core 8, 6th Floor,, 7 Lodi Road, NEW DELHI, DELHI, 110003 IN</v>
    <v>445</v>
    <v>Hotels &amp; Entertainment Services</v>
    <v>Stock</v>
    <v>44585.469953703701</v>
    <v>2263</v>
    <v>386.6</v>
    <v>33454360000</v>
    <v>INDIA TOURISM DEVELOPMENT CORPORATION LIMITED</v>
    <v>INDIA TOURISM DEVELOPMENT CORPORATION LIMITED</v>
    <v>409</v>
    <v>1587.51</v>
    <v>390.05</v>
    <v>399.55</v>
    <v>85769400</v>
    <v>ITDC</v>
    <v>INDIA TOURISM DEVELOPMENT CORPORATION LIMITED (XNSE:ITDC)</v>
    <v>1464520</v>
    <v>1965</v>
  </rv>
  <rv s="2">
    <v>2264</v>
  </rv>
  <rv s="0">
    <v>https://www.bing.com/financeapi/forcetrigger?t=ahie8m&amp;q=XNSE%3aITDCEM&amp;form=skydnc</v>
    <v>Learn more on Bing</v>
  </rv>
  <rv s="1">
    <v>en-US</v>
    <v>ahie8m</v>
    <v>268435456</v>
    <v>1</v>
    <v>Powered by Refinitiv</v>
    <v>0</v>
    <v>ITD CEMENTATION INDIA LIMITED (XNSE:ITDCEM)</v>
    <v>2</v>
    <v>3</v>
    <v>Finance</v>
    <v>4</v>
    <v>97.45</v>
    <v>61.85</v>
    <v>1.6564000000000001</v>
    <v>-5.25</v>
    <v>-6.5748000000000001E-2</v>
    <v>INR</v>
    <v>ITD Cementation India Limited is an India-based company involved in construction and civil engineering. The Company is engaged in construction of a range of structures, which include maritime structures, mass rapid transport systems (MRTS), airports and other foundations. The Company operates in the Construction segment. The Company has approximately 60 live operational project sites across over 10 Indian States. Its operational areas include Maritime structures, such as construction of jetties, dolphins, quays, berths on concrete and steel piles, ship lift, dry dock, wet basic and service platforms, dredging and reclamation works for ports, and construction of ship lift, dry dock, wet basin and inclined berth; Hydro power projects, tunnels, dams and irrigation projects; Urban infrastructure projects/mass rapid transit systems/airports; Highways, bridges and flyovers; Industrial civil works; Water and waste water, and Specialist engineering.</v>
    <v>2051</v>
    <v>National Stock Exchange of India</v>
    <v>XNSE</v>
    <v>XNSE</v>
    <v>National Plastic Building, A Subhash Road, Paranjape B Scheme, Vile Parle (East), MUMBAI, MAHARASHTRA, 400057 IN</v>
    <v>81.45</v>
    <v>Construction &amp; Engineering</v>
    <v>Stock</v>
    <v>44585.469953703701</v>
    <v>2266</v>
    <v>71.349999999999994</v>
    <v>13717240000</v>
    <v>ITD CEMENTATION INDIA LIMITED</v>
    <v>ITD CEMENTATION INDIA LIMITED</v>
    <v>79.900000000000006</v>
    <v>11.89</v>
    <v>79.849999999999994</v>
    <v>74.599999999999994</v>
    <v>171787600</v>
    <v>ITDCEM</v>
    <v>ITD CEMENTATION INDIA LIMITED (XNSE:ITDCEM)</v>
    <v>1529505</v>
    <v>1978</v>
  </rv>
  <rv s="2">
    <v>2267</v>
  </rv>
  <rv s="0">
    <v>https://www.bing.com/financeapi/forcetrigger?t=ahiebh&amp;q=XNSE%3aITI&amp;form=skydnc</v>
    <v>Learn more on Bing</v>
  </rv>
  <rv s="1">
    <v>en-US</v>
    <v>ahiebh</v>
    <v>268435456</v>
    <v>1</v>
    <v>Powered by Refinitiv</v>
    <v>0</v>
    <v>ITI LIMITED (XNSE:ITI)</v>
    <v>2</v>
    <v>3</v>
    <v>Finance</v>
    <v>4</v>
    <v>143.80000000000001</v>
    <v>102</v>
    <v>1.2083999999999999</v>
    <v>-4.3499999999999996</v>
    <v>-3.6943000000000004E-2</v>
    <v>INR</v>
    <v>ITI Limited is engaged in manufacturing, trading and servicing of telecommunication equipment, defense products; Turnkey Project execution; supplying of communication systems and products; and banking products and information technology (IT) services. The Company designs, manufactures, supplies and maintains a range types of encryption equipment for Indian Defence, Ministry of Home Affairs. The project involves deployment and maintenance of communication network across India for the defense forces. This includes civil works for the infrastructure and optical fiber network, installation, commissioning, and maintenance of equipment such as IPMPLS routers, microwave radio, satellite terminals, NMS and testing tools. It manufactures HDPE Duct, OFC, GPON Equipments, FDMS, Solar Panel, Wi-Fi Equipment for its Turnkey Project such as Project Implementing Agency (PIA) for Bharatnet Phase-II Project to lay communication network upto Gram Panchyat.</v>
    <v>2876</v>
    <v>National Stock Exchange of India</v>
    <v>XNSE</v>
    <v>XNSE</v>
    <v>ITI Bhavan, Doorvaninagar, BANGALORE, KARNATAKA, 560016 IN</v>
    <v>118.35</v>
    <v>Computers, Phones &amp; Household Electronics</v>
    <v>Stock</v>
    <v>44585.469953703701</v>
    <v>2269</v>
    <v>113.1</v>
    <v>109922300000</v>
    <v>ITI LIMITED</v>
    <v>ITI LIMITED</v>
    <v>117.5</v>
    <v>421.74</v>
    <v>117.75</v>
    <v>113.4</v>
    <v>933522900</v>
    <v>ITI</v>
    <v>ITI LIMITED (XNSE:ITI)</v>
    <v>284855</v>
    <v>1950</v>
  </rv>
  <rv s="2">
    <v>2270</v>
  </rv>
  <rv s="0">
    <v>https://www.bing.com/financeapi/forcetrigger?t=ahieec&amp;q=XNSE%3aIVC&amp;form=skydnc</v>
    <v>Learn more on Bing</v>
  </rv>
  <rv s="1">
    <v>en-US</v>
    <v>ahieec</v>
    <v>268435456</v>
    <v>1</v>
    <v>Powered by Refinitiv</v>
    <v>0</v>
    <v>IL &amp; FS INVESTMENT MANAGERS LIMITED (XNSE:IVC)</v>
    <v>2</v>
    <v>3</v>
    <v>Finance</v>
    <v>4</v>
    <v>11.25</v>
    <v>3.7</v>
    <v>1.0553999999999999</v>
    <v>-0.45</v>
    <v>-4.6632E-2</v>
    <v>INR</v>
    <v>IL&amp;FS Investment Managers Limited (IIML) is a private equity fund management company. The Company operates through the segment of fund management and other related services. The Company invests in various sectors, such as telecom, city gas distribution, shipyards, retail and media. Funds managed by the Company include general purpose private equity, real estate and infrastructure. The investors to IIML managed funds include Indian banks and institutions, and marquee global institutional investors, including the United States pension funds, endowments and foundations. The Company's subsidiaries include IL&amp;FS Asian Infrastructure Managers Limited, IL&amp;FS Urban Infrastructure Managers Limited and IIML Asset Advisors Limited, IL&amp;FS Investment Advisors LLC, Mauritius, IIML Advisors LLC, Mauritius and IIML Fund Managers (Singapore) Pte Ltd.</v>
    <v>25</v>
    <v>National Stock Exchange of India</v>
    <v>XNSE</v>
    <v>XNSE</v>
    <v>The IL&amp;FS Financial Centre, 1st Floor,, Plot No. C - 22, G Block,, Bandra Kurla Complex,, MUMBAI, MAHARASHTRA, 400051 IN</v>
    <v>9.8000000000000007</v>
    <v>Investment Banking &amp; Investment Services</v>
    <v>Stock</v>
    <v>44585.469953703701</v>
    <v>2272</v>
    <v>9.1999999999999993</v>
    <v>3030416000</v>
    <v>IL &amp; FS INVESTMENT MANAGERS LIMITED</v>
    <v>IL &amp; FS INVESTMENT MANAGERS LIMITED</v>
    <v>9.8000000000000007</v>
    <v>64.680000000000007</v>
    <v>9.65</v>
    <v>9.1999999999999993</v>
    <v>314032700</v>
    <v>IVC</v>
    <v>IL &amp; FS INVESTMENT MANAGERS LIMITED (XNSE:IVC)</v>
    <v>347747</v>
    <v>1986</v>
  </rv>
  <rv s="2">
    <v>2273</v>
  </rv>
  <rv s="0">
    <v>https://www.bing.com/financeapi/forcetrigger?t=ahieh7&amp;q=XNSE%3aIVP&amp;form=skydnc</v>
    <v>Learn more on Bing</v>
  </rv>
  <rv s="1">
    <v>en-US</v>
    <v>ahieh7</v>
    <v>268435456</v>
    <v>1</v>
    <v>Powered by Refinitiv</v>
    <v>0</v>
    <v>IVP LTD (XNSE:IVP)</v>
    <v>2</v>
    <v>3</v>
    <v>Finance</v>
    <v>4</v>
    <v>165.4</v>
    <v>71.5</v>
    <v>1.5989</v>
    <v>-5.0999999999999996</v>
    <v>-4.0156999999999998E-2</v>
    <v>INR</v>
    <v>IVP Limited is engaged in the business of manufacturing of foundry chemicals. The Company operates across approximately two market sectors of the foundry chemicals industry. Its products include Binders, Coatings, and inoculants and fluxes. Its Binders include phenol base resins, alkyd base resins and special binders for refractories. Its Coatings include water-based coatings, such as alumino slicate/graphite base, graphite base, zircon base and zircon/graphite base, and alcohol-based coatings, such as magnesite base. The Company manufactures special cast iron innoculants, such as barium-based ferro silicon innoculants, zirconium/manganese-based innoculants and strontium-based innoculants for automotive industries. The Company also offers a range of metal additives, such as cover and cleaning flux for aluminum/copper and their alloys; nucleants and for aluminum and its alloys, and non-ferrous fluxes for aluminum and copper alloys.</v>
    <v>190</v>
    <v>National Stock Exchange of India</v>
    <v>XNSE</v>
    <v>XNSE</v>
    <v>Shashikant N Redij Marg, Ghorupdeo, MUMBAI, MAHARASHTRA, 400033 IN</v>
    <v>128.9</v>
    <v>Chemicals</v>
    <v>Stock</v>
    <v>44585.469953703701</v>
    <v>2275</v>
    <v>116.25</v>
    <v>1311435000</v>
    <v>IVP LTD</v>
    <v>IVP LTD</v>
    <v>127.55</v>
    <v>15.17</v>
    <v>127</v>
    <v>121.9</v>
    <v>10326260</v>
    <v>IVP</v>
    <v>IVP LTD (XNSE:IVP)</v>
    <v>13885</v>
    <v>1929</v>
  </rv>
  <rv s="2">
    <v>2276</v>
  </rv>
  <rv s="0">
    <v>https://www.bing.com/financeapi/forcetrigger?t=ahiemw&amp;q=XNSE%3aIZMO&amp;form=skydnc</v>
    <v>Learn more on Bing</v>
  </rv>
  <rv s="1">
    <v>en-US</v>
    <v>ahiemw</v>
    <v>268435456</v>
    <v>1</v>
    <v>Powered by Refinitiv</v>
    <v>0</v>
    <v>IZMO Limited (XNSE:IZMO)</v>
    <v>2</v>
    <v>3</v>
    <v>Finance</v>
    <v>4</v>
    <v>149.19999999999999</v>
    <v>43.6</v>
    <v>1.5905</v>
    <v>-5</v>
    <v>-4.9627999999999999E-2</v>
    <v>INR</v>
    <v>Izmo Limited is engaged in provision of software development for automotive industry and enterprise connectivity solution. The Company's segments include Export and Domestic. The Company offers automotive e-retailing solutions in North America, Europe and Asia. Its offerings include interactive online stores, car animation and graphics, online marketing programs, sales performance coaching and information lifecycle management (ILM) solutions, and online service management solutions. It owns a collection of automotive images and animation. It is also present in the Enterprise Software space, with connectivity and security products from Open Text and others. It offers automotive solutions, such as izmocars, which provides Internet solutions to the automobile industry. It offers izmoweb Websites, which provides coding, hosting and other solutions. Its izmomedia offers interactive media solutions. It also offers enterprise products.</v>
    <v>203</v>
    <v>National Stock Exchange of India</v>
    <v>XNSE</v>
    <v>XNSE</v>
    <v>177/2C, Billekahalli Industrial Area,, Bannerghatta Road,, BANGALORE, KARNATAKA, 560076 IN</v>
    <v>103.7</v>
    <v>Software &amp; IT Services</v>
    <v>Stock</v>
    <v>44585.469953703701</v>
    <v>2278</v>
    <v>95.75</v>
    <v>1345906000</v>
    <v>IZMO Limited</v>
    <v>IZMO Limited</v>
    <v>103.45</v>
    <v>7.75</v>
    <v>100.75</v>
    <v>95.75</v>
    <v>13358870</v>
    <v>IZMO</v>
    <v>IZMO Limited (XNSE:IZMO)</v>
    <v>205149</v>
    <v>1995</v>
  </rv>
  <rv s="2">
    <v>2279</v>
  </rv>
  <rv s="0">
    <v>https://www.bing.com/financeapi/forcetrigger?t=ahih9c&amp;q=XNSE%3aJ%26KBANK&amp;form=skydnc</v>
    <v>Learn more on Bing</v>
  </rv>
  <rv s="1">
    <v>en-US</v>
    <v>ahih9c</v>
    <v>268435456</v>
    <v>1</v>
    <v>Powered by Refinitiv</v>
    <v>0</v>
    <v>JAMMU AND KASHMIR BANK LIMITED (XNSE:J&amp;KBANK)</v>
    <v>2</v>
    <v>3</v>
    <v>Finance</v>
    <v>4</v>
    <v>48.3</v>
    <v>22.5</v>
    <v>1.9272</v>
    <v>-2.85</v>
    <v>-7.0110999999999993E-2</v>
    <v>INR</v>
    <v>The Jammu &amp; Kashmir Bank Limited is engaged in the banking business. The Company offers a range of products and services, such as loans, insurance, tax products/planning, savings and deposits, cards, mutual funds and non-resident banking. Its segments include Treasury Operations, Corporate/Whole sale banking, Retail Banking and Other Banking Business. It operates through over 857 branches, which include approximately 45 metro branches, over 193 urban branches, approximately 157 semi-urban branches and over 462 rural branches, which are spread over 20 states and a union territory. It operates over 1,010 automated teller machines. It provides loans, such as Educational Finance, Agriculture Finance and Automobile Finance. It provides savings and deposits, such as Salary Accounts, Current Accounts and Term Bank Deposits. The Company also provides non-resident banking services, such as Non Resident External (NRE) Rupee Deposits and Non Resident Ordinary (NRO) Rupee Deposits.</v>
    <v>12307</v>
    <v>National Stock Exchange of India</v>
    <v>XNSE</v>
    <v>XNSE</v>
    <v>M. A. Road, SRINAGAR, JAMMU AND KASHMIR, 190001 IN</v>
    <v>40.799999999999997</v>
    <v>Banking Services</v>
    <v>Stock</v>
    <v>44585.469953703701</v>
    <v>2281</v>
    <v>37.5</v>
    <v>37921840000</v>
    <v>JAMMU AND KASHMIR BANK LIMITED</v>
    <v>JAMMU AND KASHMIR BANK LIMITED</v>
    <v>40.700000000000003</v>
    <v>4.91</v>
    <v>40.65</v>
    <v>37.799999999999997</v>
    <v>932886600</v>
    <v>J&amp;KBANK</v>
    <v>JAMMU AND KASHMIR BANK LIMITED (XNSE:J&amp;KBANK)</v>
    <v>4516223</v>
    <v>1938</v>
  </rv>
  <rv s="2">
    <v>2282</v>
  </rv>
  <rv s="0">
    <v>https://www.bing.com/financeapi/forcetrigger?t=ahiepr&amp;q=XNSE%3aJAGRAN&amp;form=skydnc</v>
    <v>Learn more on Bing</v>
  </rv>
  <rv s="1">
    <v>en-US</v>
    <v>ahiepr</v>
    <v>268435456</v>
    <v>1</v>
    <v>Powered by Refinitiv</v>
    <v>0</v>
    <v>JAGRAN PRAKASHAN LIMITED (XNSE:JAGRAN)</v>
    <v>2</v>
    <v>3</v>
    <v>Finance</v>
    <v>4</v>
    <v>79.55</v>
    <v>39.15</v>
    <v>0.77759999999999996</v>
    <v>-3.6</v>
    <v>-5.0069999999999996E-2</v>
    <v>INR</v>
    <v>Jagran Prakashan Limited is a media and communications company with interests in print, digital, radio, out-of-home (OOH) and activation. The Company is engaged in the business of printing and publication of newspapers and periodicals, business of radio broadcast and all other related activities through its radio channels operating under brand name Radio City 91.1 frequency modulation (FM) in India. It is also engaged in the business of providing event management services and outdoor activities. The Company publishes approximately 12 print titles in over five different languages spread across 15 states with over 100 editions. The Company's print media brands include Dainik Jagran, inext, mid-day, Nai Dunia, mid-day Gujarati, Inquilab, Sakhi, Punjabi Jagran and Jagran Josh. The Company's digital media brands include Jagran New Media, Jagran.com, Jagranjosh.com, Jagran Post, Jagran Junction and Jeetle. The Company's social initiative brand include Jagran Pehel.</v>
    <v>4953</v>
    <v>National Stock Exchange of India</v>
    <v>XNSE</v>
    <v>XNSE</v>
    <v>Jagran Building, 2, Sarvodaya Nagar, KANPUR, UTTAR PRADESH, 208005 IN</v>
    <v>73.8</v>
    <v>Media &amp; Publishing</v>
    <v>Stock</v>
    <v>44585.469953703701</v>
    <v>2284</v>
    <v>67.55</v>
    <v>18956740000</v>
    <v>JAGRAN PRAKASHAN LIMITED</v>
    <v>JAGRAN PRAKASHAN LIMITED</v>
    <v>72.55</v>
    <v>11.37</v>
    <v>71.900000000000006</v>
    <v>68.3</v>
    <v>263654300</v>
    <v>JAGRAN</v>
    <v>JAGRAN PRAKASHAN LIMITED (XNSE:JAGRAN)</v>
    <v>402608</v>
    <v>1975</v>
  </rv>
  <rv s="2">
    <v>2285</v>
  </rv>
  <rv s="0">
    <v>https://www.bing.com/financeapi/forcetrigger?t=ahiesm&amp;q=XNSE%3aJAGSNPHARM&amp;form=skydnc</v>
    <v>Learn more on Bing</v>
  </rv>
  <rv s="3">
    <v>en-US</v>
    <v>ahiesm</v>
    <v>268435456</v>
    <v>1</v>
    <v>Powered by Refinitiv</v>
    <v>5</v>
    <v>JAGSON PAL PHARMACEUTICALS LIMITED. (XNSE:JAGSNPHARM)</v>
    <v>2</v>
    <v>6</v>
    <v>Finance</v>
    <v>4</v>
    <v>203.9</v>
    <v>72.3</v>
    <v>1.9460999999999999</v>
    <v>-9</v>
    <v>-5.3113E-2</v>
    <v>INR</v>
    <v>Jagsonpal Pharmaceuticals Limited is an India-based pharmaceutical company engaged in manufacturing of pharmaceuticals and intermediate drugs. The Company specializes in developing and manufacturing bulk drugs and pharmaceutical formulations. It manufactures capsules, tablets and ampoules. It operates research and development, manufacturing, marketing and distribution facilities. It develops and manufactures active pharmaceutical ingredients (APIs) and formulations. It offers products under various brands, including Lycored, which contains lycopene with phytonutrients; Maintane, which contains allylestrenol; Metadec, which contains nandralone decanoate; Metabol, which contains nandralone phenyl propionate; Doxypal DR, which contains doxycycline delayed release; Parvon, and Indocap SR, which contains indomethacin sustained release. It has operations in Russia, Brazil, the United States, Ukraine, Sri Lanka, Cameroon, Thailand, Argentina, Germany, Switzerland, Korea, Egypt and Vietnam.</v>
    <v>National Stock Exchange of India</v>
    <v>XNSE</v>
    <v>XNSE</v>
    <v>T 210J, Shahpurjat, NEW DELHI, DELHI, 110049 IN</v>
    <v>170.4</v>
    <v>Pharmaceuticals</v>
    <v>Stock</v>
    <v>44585.469953703701</v>
    <v>2287</v>
    <v>159.25</v>
    <v>4439251000</v>
    <v>JAGSON PAL PHARMACEUTICALS LIMITED.</v>
    <v>JAGSON PAL PHARMACEUTICALS LIMITED.</v>
    <v>168.1</v>
    <v>18.010000000000002</v>
    <v>169.45</v>
    <v>160.44999999999999</v>
    <v>26198000</v>
    <v>JAGSNPHARM</v>
    <v>JAGSON PAL PHARMACEUTICALS LIMITED. (XNSE:JAGSNPHARM)</v>
    <v>116935</v>
    <v>1978</v>
  </rv>
  <rv s="2">
    <v>2288</v>
  </rv>
  <rv s="0">
    <v>https://www.bing.com/financeapi/forcetrigger?t=ahievh&amp;q=XNSE%3aJAIBALAJI&amp;form=skydnc</v>
    <v>Learn more on Bing</v>
  </rv>
  <rv s="1">
    <v>en-US</v>
    <v>ahievh</v>
    <v>268435456</v>
    <v>1</v>
    <v>Powered by Refinitiv</v>
    <v>0</v>
    <v>JAI BALAJI INDUSTRIES LIMITED (XNSE:JAIBALAJI)</v>
    <v>2</v>
    <v>3</v>
    <v>Finance</v>
    <v>4</v>
    <v>71.05</v>
    <v>21.1</v>
    <v>1.0845</v>
    <v>-5</v>
    <v>-9.6525E-2</v>
    <v>INR</v>
    <v>Jai Balaji Industries Limited is a steel producing company. The Company offers a range of products, such as sponge iron, pig iron, steel bars/rods, billet/mild steel (MS) ingot, ferro alloys, ductile iron pipe, power, sinter and coke. The Company is an integrated steel plant with five manufacturing facilities located in Durgapur and Raniganj in West Bengal, and Durg in Chhattisgarh. It also manufactures thermex thermo mechanically treated (TMT) bars, under the brand name Balaji Shakti. The Company's actual production capabilities include approximately 345,000 tons per annum of direct reduced iron (DRI); over 509,250 tons per annum of pig iron; approximately 106,000 tons per annum of ferro alloys; over 906,230 tons per annum of alloy and MS billets; approximately 360,000 tons per annum of reinforcement steel bars and wire rods, and over 240,000 tons per annum of ductile iron pipes. It manufactures various grades of pig iron, such as steel grade pig iron and foundry grade pig iron.</v>
    <v>3071</v>
    <v>National Stock Exchange of India</v>
    <v>XNSE</v>
    <v>XNSE</v>
    <v>5, Bentinck Street, KOLKATA, WEST BENGAL, 700001 IN</v>
    <v>53.1</v>
    <v>Metals &amp; Mining</v>
    <v>Stock</v>
    <v>44585.469953703701</v>
    <v>2290</v>
    <v>46</v>
    <v>5721325000</v>
    <v>JAI BALAJI INDUSTRIES LIMITED</v>
    <v>JAI BALAJI INDUSTRIES LIMITED</v>
    <v>51.85</v>
    <v>9.07</v>
    <v>51.8</v>
    <v>46.8</v>
    <v>110450300</v>
    <v>JAIBALAJI</v>
    <v>JAI BALAJI INDUSTRIES LIMITED (XNSE:JAIBALAJI)</v>
    <v>481610</v>
    <v>1999</v>
  </rv>
  <rv s="2">
    <v>2291</v>
  </rv>
  <rv s="0">
    <v>https://www.bing.com/financeapi/forcetrigger?t=ahieyc&amp;q=XNSE%3aJAICORPLTD&amp;form=skydnc</v>
    <v>Learn more on Bing</v>
  </rv>
  <rv s="1">
    <v>en-US</v>
    <v>ahieyc</v>
    <v>268435456</v>
    <v>1</v>
    <v>Powered by Refinitiv</v>
    <v>0</v>
    <v>JAI CORP LIMITED (XNSE:JAICORPLTD)</v>
    <v>2</v>
    <v>3</v>
    <v>Finance</v>
    <v>4</v>
    <v>172.95</v>
    <v>80.150000000000006</v>
    <v>1.8667</v>
    <v>-9.6999999999999993</v>
    <v>-7.1639999999999995E-2</v>
    <v>INR</v>
    <v>Jai Corp Limited is engaged in manufacturing polypropylene (PP) woven sacks fabrics and bags, and spinning yarn. The Company's segments include Steel, Plastic Processing, Spinning, Real Estate, Assets Management and Other. The Steel segment is engaged in processing and trading of cold rolled (CR), galvanized plain (GP) and galvanized corrugated (GC) coils and sheets. The Plastic Processing segment is engaged in manufacturing of woven sacks/fabrics jumbo bags, high density polyethylene (HDPE) twine, master batch, staple fibers and geotextiles at packaging units. The Spinning segment is engaged in manufacturing spun yarn at its units located at Vasona, Masat and Sarigam. The Real Estate segment is engaged in the development of land and buildings. The Assets Management segment consists of investment advisory services. The Others segment includes trusteeship and infrastructure activities, and non-banking finance activities of Jai Corp Finance &amp; Holdings Ltd.</v>
    <v>1724</v>
    <v>National Stock Exchange of India</v>
    <v>XNSE</v>
    <v>XNSE</v>
    <v>1st Floor, B-Wing,, Mittal Towers, Nariman Point, Free Press Journal Marg,, MUMBAI, MAHARASHTRA, 400021 IN</v>
    <v>137.05000000000001</v>
    <v>Containers &amp; Packaging</v>
    <v>Stock</v>
    <v>44585.469953703701</v>
    <v>2293</v>
    <v>123.2</v>
    <v>24162050000</v>
    <v>JAI CORP LIMITED</v>
    <v>JAI CORP LIMITED</v>
    <v>135</v>
    <v>22.98</v>
    <v>135.4</v>
    <v>125.7</v>
    <v>178449400</v>
    <v>JAICORPLTD</v>
    <v>JAI CORP LIMITED (XNSE:JAICORPLTD)</v>
    <v>2855126</v>
    <v>1985</v>
  </rv>
  <rv s="2">
    <v>2294</v>
  </rv>
  <rv s="0">
    <v>https://www.bing.com/financeapi/forcetrigger?t=ahif52&amp;q=XNSE%3aJAINSTUDIO&amp;form=skydnc</v>
    <v>Learn more on Bing</v>
  </rv>
  <rv s="1">
    <v>en-US</v>
    <v>ahif52</v>
    <v>268435456</v>
    <v>1</v>
    <v>Powered by Refinitiv</v>
    <v>0</v>
    <v>JAIN STUDIOS LIMITED (XNSE:JAINSTUDIO)</v>
    <v>2</v>
    <v>3</v>
    <v>Finance</v>
    <v>4</v>
    <v>3.75</v>
    <v>1.6</v>
    <v>0.66439999999999999</v>
    <v>-0.1</v>
    <v>-3.7735999999999999E-2</v>
    <v>INR</v>
    <v>Jain Studios Limited is engaged in media and broadcasting business. The Company's segments include Television, Education Infrastructure and Technology, Mobile Health Services, Teleport and Others. The Television segment is engaged in marketing, production and broadcasting of television programs and advertisement. The Education Infrastructure and Technology segment is engaged in imparting the full and part time education. The Company's Teleport segment includes uplinking, video clipping and news feeding charges through digital satellite news gathering equipment. The Others segment is engaged in production and distribution of cinema photographic films. It operates around the clock news and current affairs channel under the brand name JAIN Television. It offers a range of services under categories, such as electronic, including audio-video productions, and conventional and digital format films; print, including posters and brochures, and outdoor, including banners and wall painting.</v>
    <v>77</v>
    <v>National Stock Exchange of India</v>
    <v>XNSE</v>
    <v>XNSE</v>
    <v>Jain Studios Campus, Scindia Villa, Sarojini Nagar, Ring Road, NEW DELHI, DELHI, 110023 IN</v>
    <v>2.5499999999999998</v>
    <v>Media &amp; Publishing</v>
    <v>Stock</v>
    <v>44585.469953703701</v>
    <v>2296</v>
    <v>2.5499999999999998</v>
    <v>75775910</v>
    <v>JAIN STUDIOS LIMITED</v>
    <v>JAIN STUDIOS LIMITED</v>
    <v>2.5499999999999998</v>
    <v>0</v>
    <v>2.65</v>
    <v>2.5499999999999998</v>
    <v>28594680</v>
    <v>JAINSTUDIO</v>
    <v>JAIN STUDIOS LIMITED (XNSE:JAINSTUDIO)</v>
    <v>5</v>
    <v>1991</v>
  </rv>
  <rv s="2">
    <v>2297</v>
  </rv>
  <rv s="0">
    <v>https://www.bing.com/financeapi/forcetrigger?t=ahif7w&amp;q=XNSE%3aJAMNAAUTO&amp;form=skydnc</v>
    <v>Learn more on Bing</v>
  </rv>
  <rv s="1">
    <v>en-US</v>
    <v>ahif7w</v>
    <v>268435456</v>
    <v>1</v>
    <v>Powered by Refinitiv</v>
    <v>0</v>
    <v>JAMNA AUTO INDUSTRIES LIMITED (XNSE:JAMNAAUTO)</v>
    <v>2</v>
    <v>3</v>
    <v>Finance</v>
    <v>4</v>
    <v>125</v>
    <v>58.45</v>
    <v>1.4579</v>
    <v>-5.35</v>
    <v>-4.7115999999999998E-2</v>
    <v>INR</v>
    <v>Jamna Auto Industries Limited is engaged in providing automotive suspension solutions for commercial vehicles. The Company is engaged in the business of manufacturing and selling of parabolic and tapered leaf springs. The Company's products include Suspension Products, including Rear Air Suspension-Cow Horn Style; Lift Axle-Steerable/Non Steerable, and Bogie Suspension-Tandem Axle; Multileaf Springs, and Parabolic Springs. The Company's Rear Air Suspension-Cow Horn Style features include upper v-link for lateral positioning, manageable axle thrust and pinion angle, and is designed to be serviceable using common tools. Its Lift Axle-Steerable/Non Steerable features include auto load sensing system; lift over ride in cab; steer lock system, and reverse caster shocks. Its manufacturing plants are located in various areas, including Yamuna Nagar, Haryana; Bhind, Madhya Pradesh; Kharsawan, Jharkhand; Krishnagiri, Tamil Nadu; Pune, Maharashtra, and Sriperumbudur, Tamil Nadu.</v>
    <v>1043</v>
    <v>National Stock Exchange of India</v>
    <v>XNSE</v>
    <v>XNSE</v>
    <v>2, Park Lane, Kishangarh, Vasant Kunj, NEW DELHI, DELHI, 110070 IN</v>
    <v>113.8</v>
    <v>Automobiles &amp; Auto Parts</v>
    <v>Stock</v>
    <v>44585.469953703701</v>
    <v>2299</v>
    <v>106</v>
    <v>45245570000</v>
    <v>JAMNA AUTO INDUSTRIES LIMITED</v>
    <v>JAMNA AUTO INDUSTRIES LIMITED</v>
    <v>112.25</v>
    <v>36.42</v>
    <v>113.55</v>
    <v>108.2</v>
    <v>398463900</v>
    <v>JAMNAAUTO</v>
    <v>JAMNA AUTO INDUSTRIES LIMITED (XNSE:JAMNAAUTO)</v>
    <v>2547509</v>
    <v>1965</v>
  </rv>
  <rv s="2">
    <v>2300</v>
  </rv>
  <rv s="0">
    <v>https://www.bing.com/financeapi/forcetrigger?t=ahifar&amp;q=XNSE%3aJASH&amp;form=skydnc</v>
    <v>Learn more on Bing</v>
  </rv>
  <rv s="1">
    <v>en-US</v>
    <v>ahifar</v>
    <v>268435456</v>
    <v>1</v>
    <v>Powered by Refinitiv</v>
    <v>0</v>
    <v>JASH ENGINEERING LTD (XNSE:JASH)</v>
    <v>2</v>
    <v>3</v>
    <v>Finance</v>
    <v>4</v>
    <v>628</v>
    <v>225.3</v>
    <v>1.1800999999999999</v>
    <v>-25.05</v>
    <v>-5.2302000000000001E-2</v>
    <v>INR</v>
    <v>Jash Engineering Limited is an India-based company. The Company is engaged in manufacturing equipments used in water and waste water industry. The Company’s products include water control gates, flap valves, knife gates valves, energy dissipating valves, water hammer control valves, fine and coarse screens, screening conveying equipment, screening washing and compaction equipment, industrial valves for bulk solids handling, hydro power screw generator, screw pump and process equipment like detritors, clarifiers, clariflocculators, thickeners, decanters aerators, trickling filters, dissolved air flotation (DAF) units, rotary drum slackers, rake classifiers, and pressure sand filters.</v>
    <v>545</v>
    <v>National Stock Exchange of India</v>
    <v>XNSE</v>
    <v>XNSE</v>
    <v>31, Sector-C, Industrial area, Sanwer Road, INDORE, MADHYA PRADESH, 452015 IN</v>
    <v>484</v>
    <v>Machinery, Equipment &amp; Components</v>
    <v>Stock</v>
    <v>44585.469953703701</v>
    <v>2302</v>
    <v>445</v>
    <v>5688713000</v>
    <v>JASH ENGINEERING LTD</v>
    <v>JASH ENGINEERING LTD</v>
    <v>479.9</v>
    <v>19.559999999999999</v>
    <v>478.95</v>
    <v>453.9</v>
    <v>11877470</v>
    <v>JASH</v>
    <v>JASH ENGINEERING LTD (XNSE:JASH)</v>
    <v>30048</v>
    <v>1973</v>
  </rv>
  <rv s="2">
    <v>2303</v>
  </rv>
  <rv s="0">
    <v>https://www.bing.com/financeapi/forcetrigger?t=ahifdm&amp;q=XNSE%3aJAYAGROGN&amp;form=skydnc</v>
    <v>Learn more on Bing</v>
  </rv>
  <rv s="1">
    <v>en-US</v>
    <v>ahifdm</v>
    <v>268435456</v>
    <v>1</v>
    <v>Powered by Refinitiv</v>
    <v>0</v>
    <v>JAYANT AGRO-ORGANICS LIMITED (XNSE:JAYAGROGN)</v>
    <v>2</v>
    <v>3</v>
    <v>Finance</v>
    <v>4</v>
    <v>323.8</v>
    <v>121</v>
    <v>1.3015000000000001</v>
    <v>-9.9499999999999993</v>
    <v>-4.4301000000000007E-2</v>
    <v>INR</v>
    <v>Jayant Agro-Organics Limited is an oleochemical company, which focuses on the castor-based specialty chemicals industry. The Company is engaged in organic chemicals business. The Company has three segments: Castor Oil, Derivatives and Power Generation. The Company's products include 12-Hydroxy Stearic Acid, 2-Octanol, 2-Octanone, Blown Castor Oil, Castor Meal, Castor Oil, Dehydrated Castor Oil, Ethoxylated Castor Oil, Glycerine, HIOL Fatty Acid, Hydrogenated Castor Oil, Jagrolube, Jagropol, Ricinoleic Acid and Sebacic Acid. The Company's research and development (R&amp;D) is focused on castor oil and its derivatives using conventional chemical reactions. The Company owns wind turbines of approximately 2.4 megawatt (MW) and 0.8 MW. It focuses on research assignments in the field of oleochemicals and their applications. The Company's subsidiaries include Ihsedu Agrochem Pvt. Limited, Ihsedu Coreagri Service Pvt. Limited and Ihsedu Itoh Green Chemicals Marketing Pvt. Limited.</v>
    <v>372</v>
    <v>National Stock Exchange of India</v>
    <v>XNSE</v>
    <v>XNSE</v>
    <v>701, Tower 'A' Peninsula Business Park, Senapati Bapat Marg, Lower Parel (W), MUMBAI, MAHARASHTRA, 400013 IN</v>
    <v>224.5</v>
    <v>Food &amp; Tobacco</v>
    <v>Stock</v>
    <v>44585.469953703701</v>
    <v>2305</v>
    <v>209.15</v>
    <v>6738000000</v>
    <v>JAYANT AGRO-ORGANICS LIMITED</v>
    <v>JAYANT AGRO-ORGANICS LIMITED</v>
    <v>224.5</v>
    <v>8.8000000000000007</v>
    <v>224.6</v>
    <v>214.65</v>
    <v>30000000</v>
    <v>JAYAGROGN</v>
    <v>JAYANT AGRO-ORGANICS LIMITED (XNSE:JAYAGROGN)</v>
    <v>30521</v>
    <v>1992</v>
  </rv>
  <rv s="2">
    <v>2306</v>
  </rv>
  <rv s="0">
    <v>https://www.bing.com/financeapi/forcetrigger?t=ahifgh&amp;q=XNSE%3aJAYBARMARU&amp;form=skydnc</v>
    <v>Learn more on Bing</v>
  </rv>
  <rv s="1">
    <v>en-US</v>
    <v>ahifgh</v>
    <v>268435456</v>
    <v>1</v>
    <v>Powered by Refinitiv</v>
    <v>0</v>
    <v>JAY BHARAT MARUTI LIMITED (XNSE:JAYBARMARU)</v>
    <v>2</v>
    <v>3</v>
    <v>Finance</v>
    <v>4</v>
    <v>268.95</v>
    <v>98.58</v>
    <v>1.7509999999999999</v>
    <v>-14.45</v>
    <v>-7.6862E-2</v>
    <v>INR</v>
    <v>Jay Bharat Maruti Limited is engaged in manufacturing of sheet metal components, welded assemblies, exhaust systems, fuel fillers (fuel pipe), chassis and suspension parts, and components for automobiles. The Company also offers rear axles. The Company's products also include assemblies and sub assemblies, muffler assemblies, fuel neck, and dies and tools. The Company has a total supply of approximately 128,000 parts per day. The Company's plants are located at Plot No. 5, Maruti Joint Venture Complex, Gurgaon, Haryana; Sector 36, Mohammadpur Jharsa, Near Khandsa Village, Gurgaon, Haryana; Plot No. 15 and 22, Sector 3A, Maruti Supplier Park, IMT Manesar, Gurgaon, Haryana, and Plot No. 322, Sector -3, Phase - II, Bawal, Haryana. The Company's operational facilities include stamping, welding, fuel pipe manufacturing, die manufacturing, painting and plating. The Company's plants also have coordinate measuring rules and other quality control/assurance related equipment.</v>
    <v>5909</v>
    <v>National Stock Exchange of India</v>
    <v>XNSE</v>
    <v>XNSE</v>
    <v>Plot No. 5, MSIL, Joint Venture Complex, Gurugram, GURGAON, HARYANA, 122015 IN</v>
    <v>190</v>
    <v>Automobiles &amp; Auto Parts</v>
    <v>Stock</v>
    <v>44585.469953703701</v>
    <v>2308</v>
    <v>166</v>
    <v>8140400000</v>
    <v>JAY BHARAT MARUTI LIMITED</v>
    <v>JAY BHARAT MARUTI LIMITED</v>
    <v>187.05</v>
    <v>23.46</v>
    <v>188</v>
    <v>173.55</v>
    <v>43300000</v>
    <v>JAYBARMARU</v>
    <v>JAY BHARAT MARUTI LIMITED (XNSE:JAYBARMARU)</v>
    <v>156838</v>
    <v>1987</v>
  </rv>
  <rv s="2">
    <v>2309</v>
  </rv>
  <rv s="0">
    <v>https://www.bing.com/financeapi/forcetrigger?t=ahifjc&amp;q=XNSE%3aJAYNECOIND&amp;form=skydnc</v>
    <v>Learn more on Bing</v>
  </rv>
  <rv s="3">
    <v>en-US</v>
    <v>ahifjc</v>
    <v>268435456</v>
    <v>1</v>
    <v>Powered by Refinitiv</v>
    <v>5</v>
    <v>JAYASWAL NECO INDUSTRIES LIMITED (XNSE:JAYNECOIND)</v>
    <v>2</v>
    <v>6</v>
    <v>Finance</v>
    <v>4</v>
    <v>32.299999999999997</v>
    <v>5</v>
    <v>2.3064</v>
    <v>-0.7</v>
    <v>-2.2581000000000004E-2</v>
    <v>INR</v>
    <v>Jayaswal Neco Industries Limited is an India-based holding company. The Company's principal products include Iron and Steel Castings, Pig Iron/Skull, Sponge Iron and Billets/Rolled Products. The Company manufactures and supplies Centrifugal Cast iron Pipe &amp; Fitting, Centrifugal Cast Iron Hubless Pipe &amp; Fitting, Sand Cast Iron Pipe &amp; Fitting, and Cast Iron &amp; Ductile Iron Manhole Covers, Frames &amp; Gratings. The Company's segments include Steel, Iron &amp; Steel Castings and Others. The Steel Segment is engaged in manufacture and sale of Pig Iron, Billets, Rolled Products, Sponge Iron and includes its captive Power Plants at its unit located at Siltara, Raipur and Mining activities in the state of Chhattisgarh and Maharashtra. The Iron and Steel Castings Segment comprises of manufacture and sale of Engineering and Automotive Castings with production facilities at Nagpur, Bhilai and Anjora. The Others Segment comprises of trading of cotton yarn, coal and polyvinyl chloride (PVC) pipes.</v>
    <v>National Stock Exchange of India</v>
    <v>XNSE</v>
    <v>XNSE</v>
    <v>F- 8, MIDC Industrial Area, Hingna Road, NAGPUR, MAHARASHTRA, 440016 IN</v>
    <v>31.9</v>
    <v>Metals &amp; Mining</v>
    <v>Stock</v>
    <v>44585.469953703701</v>
    <v>2311</v>
    <v>29.45</v>
    <v>30100950000</v>
    <v>JAYASWAL NECO INDUSTRIES LIMITED</v>
    <v>JAYASWAL NECO INDUSTRIES LIMITED</v>
    <v>31.9</v>
    <v>7.27</v>
    <v>31</v>
    <v>30.3</v>
    <v>970998200</v>
    <v>JAYNECOIND</v>
    <v>JAYASWAL NECO INDUSTRIES LIMITED (XNSE:JAYNECOIND)</v>
    <v>179208</v>
    <v>1972</v>
  </rv>
  <rv s="2">
    <v>2312</v>
  </rv>
  <rv s="0">
    <v>https://www.bing.com/financeapi/forcetrigger?t=ahifm7&amp;q=XNSE%3aJAYSREETEA&amp;form=skydnc</v>
    <v>Learn more on Bing</v>
  </rv>
  <rv s="1">
    <v>en-US</v>
    <v>ahifm7</v>
    <v>268435456</v>
    <v>1</v>
    <v>Powered by Refinitiv</v>
    <v>0</v>
    <v>JAY SHREE TEA AND INDUSTRIES LIMITED (XNSE:JAYSREETEA)</v>
    <v>2</v>
    <v>3</v>
    <v>Finance</v>
    <v>4</v>
    <v>144.94999999999999</v>
    <v>57.8</v>
    <v>1.1705000000000001</v>
    <v>-6.6</v>
    <v>-6.1566999999999997E-2</v>
    <v>INR</v>
    <v>Jay Shree Tea and Industries Limited is an India-based holding company. The Company is engaged in the manufacture of tea, sugar, and chemicals and fertilizers besides tea warehousing and investment activities. The Company's segments include tea, sugar, chemicals &amp; fertilizers, and others. It offers various tea categories, such as Darjeeling Tea, Assam Orthodox Tea, Assam Ctc Tea, Dooars, Cacher, South India and Packet Tea. It offers various grades of tea, such as SFTGFOP1, FTGFOP1 SPL CL and STGBOP/TGBOP. It owns tea gardens at Darjeeling, including Tukvar (Puttabong), Risheehat, Sungma, North Tukvar, Singbulli and Balasun; Assam, such as Towkok, Manjushree, Mangalam, Nahorhabi and Meleng; Barrak Valley, including Dewan, Kalline and Jellalpore; Dooars and Terai, such as Aryaman and Jayantika, and South India Tea, such as Sholayar and Kallayar. Its chemicals and fertilizers factory is situated on the eastern bank of river Hooghly, West Bengal. It has sugar factory at Majhaulia, Bihar.</v>
    <v>19341</v>
    <v>National Stock Exchange of India</v>
    <v>XNSE</v>
    <v>XNSE</v>
    <v>Industry House, 15th Floor, 10,Camac Street, KOLKATA, WEST BENGAL, 700017 IN</v>
    <v>108.2</v>
    <v>Food &amp; Tobacco</v>
    <v>Stock</v>
    <v>44585.469953703701</v>
    <v>2314</v>
    <v>98.95</v>
    <v>3095667000</v>
    <v>JAY SHREE TEA AND INDUSTRIES LIMITED</v>
    <v>JAY SHREE TEA AND INDUSTRIES LIMITED</v>
    <v>108.2</v>
    <v>13.91</v>
    <v>107.2</v>
    <v>100.6</v>
    <v>28877490</v>
    <v>JAYSREETEA</v>
    <v>JAY SHREE TEA AND INDUSTRIES LIMITED (XNSE:JAYSREETEA)</v>
    <v>92942</v>
    <v>1945</v>
  </rv>
  <rv s="2">
    <v>2315</v>
  </rv>
  <rv s="0">
    <v>https://www.bing.com/financeapi/forcetrigger?t=ahifp2&amp;q=XNSE%3aJBCHEPHARM&amp;form=skydnc</v>
    <v>Learn more on Bing</v>
  </rv>
  <rv s="1">
    <v>en-US</v>
    <v>ahifp2</v>
    <v>268435456</v>
    <v>1</v>
    <v>Powered by Refinitiv</v>
    <v>0</v>
    <v>J B CHEMICALS AND PHARMACEUTICALS LIMITED (XNSE:JBCHEPHARM)</v>
    <v>2</v>
    <v>3</v>
    <v>Finance</v>
    <v>4</v>
    <v>1985</v>
    <v>956.05</v>
    <v>0.1588</v>
    <v>-34.6</v>
    <v>-1.9654999999999999E-2</v>
    <v>INR</v>
    <v>J. B. Chemicals &amp; Pharmaceuticals Limited is an India-based pharmaceutical company. It is an integrated, research-oriented organization, which is focused on supplying products both in India and International markets. The Company manufactures and markets a range of pharmaceutical formulations, herbal remedies and active pharmaceutical ingredient (APIs). The Company is engaged in manufacturing specialty products that include various pharmaceutical dosage forms like tablets, injectable (vials, ampoules, form fill seal), creams &amp; ointments, lozenges, liquids and capsules. The Company’s brands include Cilacar (calcium channel blocker), Rantac (anti-peptic ulcerant), Nicardia (calcium channel blocker) and Metrogyl (amoebicides).</v>
    <v>4122</v>
    <v>National Stock Exchange of India</v>
    <v>XNSE</v>
    <v>XNSE</v>
    <v>Cnergy IT Park, Unit A2, 3rd floor, Unit A, 8th floor,, Appa Saheb Marathe Marg, Prabhadevi, MUMBAI, MAHARASHTRA, 400025 IN</v>
    <v>1760.2</v>
    <v>Pharmaceuticals</v>
    <v>Stock</v>
    <v>44585.469953703701</v>
    <v>2317</v>
    <v>1718</v>
    <v>136047400000</v>
    <v>J B CHEMICALS AND PHARMACEUTICALS LIMITED</v>
    <v>J B CHEMICALS AND PHARMACEUTICALS LIMITED</v>
    <v>1760.2</v>
    <v>28.87</v>
    <v>1760.4</v>
    <v>1725.8</v>
    <v>77282100</v>
    <v>JBCHEPHARM</v>
    <v>J B CHEMICALS AND PHARMACEUTICALS LIMITED (XNSE:JBCHEPHARM)</v>
    <v>40533</v>
    <v>1976</v>
  </rv>
  <rv s="2">
    <v>2318</v>
  </rv>
  <rv s="0">
    <v>https://www.bing.com/financeapi/forcetrigger?t=ahifrw&amp;q=XNSE%3aJBFIND&amp;form=skydnc</v>
    <v>Learn more on Bing</v>
  </rv>
  <rv s="1">
    <v>en-US</v>
    <v>ahifrw</v>
    <v>268435456</v>
    <v>1</v>
    <v>Powered by Refinitiv</v>
    <v>0</v>
    <v>JBF INDUSTRIES LIMITED (XNSE:JBFIND)</v>
    <v>2</v>
    <v>3</v>
    <v>Finance</v>
    <v>4</v>
    <v>50.3</v>
    <v>9.65</v>
    <v>1.7592000000000001</v>
    <v>-0.7</v>
    <v>-3.5442999999999995E-2</v>
    <v>INR</v>
    <v>JBF Industries Limited is a manufacturer of polyester chips, polyester yarn and processed yarn from polyester chips. The Company's segments include Polyester Film, Other Polyester Products and Other. The Company's geographical segments include Domestic and International. Its polyester chips of textile-grade consist of semi bright chips, super bright chips, homobright chips, full dull chips, cationic semi dull, cationic super bright, cationic super bright, easy dyeable semi dull and easy dyeable super bright, among others. Its polyester chips of film-grade consist of super bright chips and silica chips. Its bottle-grade polyethylene terephthalate (PET) includes ARYAPET, which consists of AP0076, AP0076 HF, AP0080, AP0084, AP0084 FRH and AP0089. Its partially oriented yarn (POY) consists of raw white semi dull round and dope dyed black round. It also offers fully draw yarn, which consists of semi dull and super bright trilobal, and polyester textured yarn/sewing thread.</v>
    <v>2602</v>
    <v>National Stock Exchange of India</v>
    <v>XNSE</v>
    <v>XNSE</v>
    <v>8th Floor,, Express Tower, Nariman Point, MUMBAI, MAHARASHTRA, 400021 IN</v>
    <v>19.899999999999999</v>
    <v>Textiles &amp; Apparel</v>
    <v>Stock</v>
    <v>44585.469953703701</v>
    <v>2320</v>
    <v>18.8</v>
    <v>1616969000</v>
    <v>JBF INDUSTRIES LIMITED</v>
    <v>JBF INDUSTRIES LIMITED</v>
    <v>19.5</v>
    <v>0</v>
    <v>19.75</v>
    <v>19.05</v>
    <v>81871850</v>
    <v>JBFIND</v>
    <v>JBF INDUSTRIES LIMITED (XNSE:JBFIND)</v>
    <v>252005</v>
    <v>1982</v>
  </rv>
  <rv s="2">
    <v>2321</v>
  </rv>
  <rv s="0">
    <v>https://www.bing.com/financeapi/forcetrigger?t=ahifur&amp;q=XNSE%3aJBMA&amp;form=skydnc</v>
    <v>Learn more on Bing</v>
  </rv>
  <rv s="1">
    <v>en-US</v>
    <v>ahifur</v>
    <v>268435456</v>
    <v>1</v>
    <v>Powered by Refinitiv</v>
    <v>0</v>
    <v>JBM AUTO LIMITED (XNSE:JBMA)</v>
    <v>2</v>
    <v>3</v>
    <v>Finance</v>
    <v>4</v>
    <v>1687</v>
    <v>326.75</v>
    <v>1.1638999999999999</v>
    <v>-81.55</v>
    <v>-4.9992000000000002E-2</v>
    <v>INR</v>
    <v>JBM Auto Limited is an automotive company that manufactures auto systems and city buses. The Company manufactures sheet metal components for automobiles, and tools and dies for automobiles. Its segments include Sheet Metal Components, Assemblies &amp; Sub-assemblies; Tool, Dies &amp; Moulds, and Bus Division. The Sheet Metal Components, Assemblies &amp; Sub-assemblies segment manufactures components. The Tool, Dies &amp; Moulds segment manufactures dies for sheet metal segment or sells dies. The Bus Division includes activities related to development, design, manufacture, assembly and sale of bus, as well as parts, accessories and maintenance contracts of same. Its business divisions include Component Division and Tool Room Division. Its product portfolio includes chassis and suspension parts, air tanks, fuel tanks, exhaust systems and complete cowl assemblies. The Company manufactures skin panels, chassis and suspension systems, and cross car/truck beam, among others.</v>
    <v>1981</v>
    <v>National Stock Exchange of India</v>
    <v>XNSE</v>
    <v>XNSE</v>
    <v>Plot No. 9, Institutional Area,, Sector -44, GURGAON, HARYANA, 110019 IN</v>
    <v>1687</v>
    <v>Automobiles &amp; Auto Parts</v>
    <v>Stock</v>
    <v>44585.469953703701</v>
    <v>2323</v>
    <v>1549.7</v>
    <v>77156260000</v>
    <v>JBM AUTO LIMITED</v>
    <v>JBM AUTO LIMITED</v>
    <v>1656</v>
    <v>83.87</v>
    <v>1631.25</v>
    <v>1549.7</v>
    <v>47298850</v>
    <v>JBMA</v>
    <v>JBM AUTO LIMITED (XNSE:JBMA)</v>
    <v>173416</v>
    <v>1996</v>
  </rv>
  <rv s="2">
    <v>2324</v>
  </rv>
  <rv s="0">
    <v>https://www.bing.com/financeapi/forcetrigger?t=ahifxm&amp;q=XNSE%3aJCHAC&amp;form=skydnc</v>
    <v>Learn more on Bing</v>
  </rv>
  <rv s="1">
    <v>en-US</v>
    <v>ahifxm</v>
    <v>268435456</v>
    <v>1</v>
    <v>Powered by Refinitiv</v>
    <v>0</v>
    <v>JOHNSON CONTROLS-HITACHI AIR CONDITIONING INDIA LIMITED (XNSE:JCHAC)</v>
    <v>2</v>
    <v>3</v>
    <v>Finance</v>
    <v>4</v>
    <v>2940</v>
    <v>1752.65</v>
    <v>0.69120000000000004</v>
    <v>-88.9</v>
    <v>-4.6940000000000003E-2</v>
    <v>INR</v>
    <v>Johnson Controls-Hitachi Air Conditioning India Ltd, formerly Hitachi Home &amp; Life Solutions (India) Limited (HHLI) is an India-based company engaged in the business of manufacturing, selling and trading of Hitachi brand of air conditioners (ACs), refrigerators, washing machines, air purifiers, chillers and variable refrigerant flow (VRF) systems. The Company offers a range of split ACs consisting of over 80 models and tropical inverter technology products. It also offers hot and cold range of products in both splits and windows. The Commercial range of ACs includes Cassette ACs, Set Free (VRF) and Chillers. It caters to various sectors, such as entertainment, education, residential, industrial and hospitals. It offers application-based ACs for industries, such as telecom and banking. Its home appliances business includes over 250 liters frost-free refrigerators and a range of air purifiers.</v>
    <v>1462</v>
    <v>National Stock Exchange of India</v>
    <v>XNSE</v>
    <v>XNSE</v>
    <v>301,Third Floor, DMRC Building, New Ashok Nagar Metro Station, NEW DELHI, DELHI, 110096 IN</v>
    <v>1902</v>
    <v>Household Goods</v>
    <v>Stock</v>
    <v>44585.469953703701</v>
    <v>2326</v>
    <v>1752.65</v>
    <v>51496820000</v>
    <v>JOHNSON CONTROLS-HITACHI AIR CONDITIONING INDIA LIMITED</v>
    <v>JOHNSON CONTROLS-HITACHI AIR CONDITIONING INDIA LIMITED</v>
    <v>1902</v>
    <v>95.35</v>
    <v>1893.9</v>
    <v>1805</v>
    <v>27190880</v>
    <v>JCHAC</v>
    <v>JOHNSON CONTROLS-HITACHI AIR CONDITIONING INDIA LIMITED (XNSE:JCHAC)</v>
    <v>14130</v>
    <v>1984</v>
  </rv>
  <rv s="2">
    <v>2327</v>
  </rv>
  <rv s="0">
    <v>https://www.bing.com/financeapi/forcetrigger?t=ahig4c&amp;q=XNSE%3aJETAIRWAYS&amp;form=skydnc</v>
    <v>Learn more on Bing</v>
  </rv>
  <rv s="1">
    <v>en-US</v>
    <v>ahig4c</v>
    <v>268435456</v>
    <v>1</v>
    <v>Powered by Refinitiv</v>
    <v>0</v>
    <v>JET AIRWAYS (INDIA) LIMITED (XNSE:JETAIRWAYS)</v>
    <v>2</v>
    <v>3</v>
    <v>Finance</v>
    <v>4</v>
    <v>141.9</v>
    <v>65.099999999999994</v>
    <v>2.6086999999999998</v>
    <v>-2.7</v>
    <v>-3.1322999999999997E-2</v>
    <v>INR</v>
    <v>Jet Airways (India) Limited is an India-based company, which operates international airline. The Company's segments include Domestic and International. The Company operates flights to approximately 66 destinations, including India and overseas. The Company operates a fleet of 114 aircraft, comprising Boeing 777-300 ERs, Airbus A330-200/300, Next Generation Boeing 737s and ATR 72-500/600s. Its check-in includes Web check-in, mobile check-in, kiosk check-in and other check-in options. Its airports and lounges include airport information, lounges, bus services and coach services. Its immigration and visas include fast-track immigration, passport and visas, secure flight passenger data and electronic system for travel authorization. The Company operates flights to the international destinations in South East Asia, South Asia, the Middle East, Europe and North America.</v>
    <v>16558</v>
    <v>National Stock Exchange of India</v>
    <v>XNSE</v>
    <v>XNSE</v>
    <v>Siroya Centre,, Sahar Airport Road,, Andheri (East),, MUMBAI, MAHARASHTRA, 400099 IN</v>
    <v>86.65</v>
    <v>Passenger Transportation Services</v>
    <v>Stock</v>
    <v>44585.469953703701</v>
    <v>2329</v>
    <v>82.5</v>
    <v>9792095000</v>
    <v>JET AIRWAYS (INDIA) LIMITED</v>
    <v>JET AIRWAYS (INDIA) LIMITED</v>
    <v>86.65</v>
    <v>0</v>
    <v>86.2</v>
    <v>83.5</v>
    <v>113597400</v>
    <v>JETAIRWAYS</v>
    <v>JET AIRWAYS (INDIA) LIMITED (XNSE:JETAIRWAYS)</v>
    <v>67868</v>
    <v>1992</v>
  </rv>
  <rv s="2">
    <v>2330</v>
  </rv>
  <rv s="0">
    <v>https://www.bing.com/financeapi/forcetrigger?t=ahigfr&amp;q=XNSE%3aJINDALPHOT&amp;form=skydnc</v>
    <v>Learn more on Bing</v>
  </rv>
  <rv s="1">
    <v>en-US</v>
    <v>ahigfr</v>
    <v>268435456</v>
    <v>1</v>
    <v>Powered by Refinitiv</v>
    <v>0</v>
    <v>JINDAL PHOTO LIMITED (XNSE:JINDALPHOT)</v>
    <v>2</v>
    <v>3</v>
    <v>Finance</v>
    <v>4</v>
    <v>484.85</v>
    <v>23.25</v>
    <v>1.609</v>
    <v>-20.350000000000001</v>
    <v>-4.9919999999999999E-2</v>
    <v>INR</v>
    <v>Jindal Photo Limited is an India-based holding company. The Company is an investment company, which is engaged in providing investment financial/consultancy services other than dealing in securities. The Company focuses on investing in, acquiring, subscribing for and holding shares, bonds, units, stocks, securities, debentures and/or mutual funds. The Company holds strategic investments in equity/preference shares of group companies. Its subsidiaries include Consolidated Mining Limited, Mandakini Exploration and Mining Limited, Xeta Properties Private Limited, Opus Conbuild Private Limited, Opus Propbuild Private Limited, Cornet Ventures Limited, Jindal India Powertech Limited, Jindal India Thermal Power Limited, Hindustan Powergen Limited, Edward Supply Private Limited and Jindal Solar Powertech Limited.</v>
    <v>176</v>
    <v>National Stock Exchange of India</v>
    <v>XNSE</v>
    <v>XNSE</v>
    <v>Plot Number 12, Sector B1, Local Shopping Complex, Vasant Kunj, NEW DELHI, DELHI, 110070 IN</v>
    <v>428</v>
    <v>Investment Banking &amp; Investment Services</v>
    <v>Stock</v>
    <v>44585.469953703701</v>
    <v>2332</v>
    <v>387.3</v>
    <v>4181807000</v>
    <v>JINDAL PHOTO LIMITED</v>
    <v>JINDAL PHOTO LIMITED</v>
    <v>414.7</v>
    <v>0.77</v>
    <v>407.65</v>
    <v>387.3</v>
    <v>10258330</v>
    <v>JINDALPHOT</v>
    <v>JINDAL PHOTO LIMITED (XNSE:JINDALPHOT)</v>
    <v>68938</v>
    <v>2004</v>
  </rv>
  <rv s="2">
    <v>2333</v>
  </rv>
  <rv s="0">
    <v>https://www.bing.com/financeapi/forcetrigger?t=ahigim&amp;q=XNSE%3aJINDALPOLY&amp;form=skydnc</v>
    <v>Learn more on Bing</v>
  </rv>
  <rv s="1">
    <v>en-US</v>
    <v>ahigim</v>
    <v>268435456</v>
    <v>1</v>
    <v>Powered by Refinitiv</v>
    <v>0</v>
    <v>JINDAL POLY FILMS LIMITED (XNSE:JINDALPOLY)</v>
    <v>2</v>
    <v>3</v>
    <v>Finance</v>
    <v>4</v>
    <v>1238</v>
    <v>411.05</v>
    <v>0.62329999999999997</v>
    <v>-55.3</v>
    <v>-4.9850999999999999E-2</v>
    <v>INR</v>
    <v>Jindal Poly Films Limited is a holding company. The Company is a producer of polyester and biaxially oriented polypropylene (BOPP) films (plain, metalized and coated), which are mainly used in the flexible packaging industry. Its segments include Plastic Films, Photographic Products and Nonwoven Fabrics. It offers flexible packaging film, metallised films, coated films, polyester chips, photo graphic color paper and medical X-ray, among others. It also offers biaxially oriented polyethylene terephthalate (BOPET) film, which includes thick films and thin films. BOPET films are used in photographic/X-ray, electronics, printing, textile, for photo voltaic cells used for generating solar power motor insulations and document lamination. BOPP films are suitable for food products, such as snack foods, biscuits, pasta, dried foods and woven polypropylene bags. BOPP film is also used in over wrapping of cigarettes, perfume cartoons, readymade garment bags, adhesive tapes and print lamination.</v>
    <v>1858</v>
    <v>National Stock Exchange of India</v>
    <v>XNSE</v>
    <v>XNSE</v>
    <v>Plot No.-12, Sector-B-1,, Local Shopping Complex,, Vasant Kunj,, NEW DELHI, DELHI, 110070 IN</v>
    <v>1115</v>
    <v>Containers &amp; Packaging</v>
    <v>Stock</v>
    <v>44585.469953703701</v>
    <v>2335</v>
    <v>1040</v>
    <v>48572270000</v>
    <v>JINDAL POLY FILMS LIMITED</v>
    <v>JINDAL POLY FILMS LIMITED</v>
    <v>1107</v>
    <v>5.31</v>
    <v>1109.3</v>
    <v>1054</v>
    <v>43786410</v>
    <v>JINDALPOLY</v>
    <v>JINDAL POLY FILMS LIMITED (XNSE:JINDALPOLY)</v>
    <v>95441</v>
    <v>1974</v>
  </rv>
  <rv s="2">
    <v>2336</v>
  </rv>
  <rv s="0">
    <v>https://www.bing.com/financeapi/forcetrigger?t=ahiglh&amp;q=XNSE%3aJINDALSAW&amp;form=skydnc</v>
    <v>Learn more on Bing</v>
  </rv>
  <rv s="1">
    <v>en-US</v>
    <v>ahiglh</v>
    <v>268435456</v>
    <v>1</v>
    <v>Powered by Refinitiv</v>
    <v>0</v>
    <v>JINDAL SAW LIMITED (XNSE:JINDALSAW)</v>
    <v>2</v>
    <v>3</v>
    <v>Finance</v>
    <v>4</v>
    <v>147.6</v>
    <v>69.849999999999994</v>
    <v>1.4942</v>
    <v>-6.6</v>
    <v>-6.1054999999999998E-2</v>
    <v>INR</v>
    <v>Jindal Saw Limited manufactures and supplies iron and steel pipe products, fittings and accessories with various manufacturing facilities in various countries, including India, the United States, Europe and the United Arab Emirates (UAE). The Company's segments include Iron &amp; Steel products and Ocean waterways. It manufactures submerged arc welded (SAW) pipes and spiral pipes for the energy transportation sector, carbon, alloy and seamless pipes and tubes for industrial applications, and ductile iron (DI) pipes and fittings for water and wastewater transportation. Its business divisions include Welded Line Pipes (SAW Pipes); Ductile Iron Pipes (DI Pipes); Seamless Pipes and Tubes (Seamless Pipes), and Mining and Pellet division. Its products include Induction Bends and Pellets. It is engaged in manufacturing and supplying over 25,000 kilometers of line pipes, and exporting approximately 14,000 kilometers of line pipes for on-shore and off-shore pipeline projects across the world.</v>
    <v>7685</v>
    <v>National Stock Exchange of India</v>
    <v>XNSE</v>
    <v>XNSE</v>
    <v>Jindal Centre,, 12 Bhikaiji Cama Place, 110066 IN</v>
    <v>108.25</v>
    <v>Metals &amp; Mining</v>
    <v>Stock</v>
    <v>44585.469953703701</v>
    <v>2338</v>
    <v>99.2</v>
    <v>34338380000</v>
    <v>JINDAL SAW LIMITED</v>
    <v>JINDAL SAW LIMITED</v>
    <v>107.5</v>
    <v>6.6</v>
    <v>108.1</v>
    <v>101.5</v>
    <v>317653800</v>
    <v>JINDALSAW</v>
    <v>JINDAL SAW LIMITED (XNSE:JINDALSAW)</v>
    <v>2124013</v>
    <v>1984</v>
  </rv>
  <rv s="2">
    <v>2339</v>
  </rv>
  <rv s="0">
    <v>http://en.wikipedia.org/wiki/Jindal_Steel_and_Power</v>
    <v>Wikipedia</v>
  </rv>
  <rv s="6">
    <v>141</v>
    <v>2341</v>
  </rv>
  <rv s="7">
    <v>15</v>
    <v>https://www.bing.com/th?id=AMMS_05d4f2edc567e48211b17a2d36a45953&amp;qlt=95</v>
    <v>2342</v>
    <v>0</v>
    <v>https://www.bing.com/images/search?form=xlimg&amp;q=jindal+steel+and+power</v>
    <v>Image of JINDAL STEEL AND POWER LIMITED</v>
  </rv>
  <rv s="0">
    <v>https://www.bing.com/financeapi/forcetrigger?t=ahigoc&amp;q=XNSE%3aJINDALSTEL&amp;form=skydnc</v>
    <v>Learn more on Bing</v>
  </rv>
  <rv s="8">
    <v>en-US</v>
    <v>ahigoc</v>
    <v>268435456</v>
    <v>1</v>
    <v>Powered by Refinitiv</v>
    <v>11</v>
    <v>JINDAL STEEL AND POWER LIMITED (XNSE:JINDALSTEL)</v>
    <v>13</v>
    <v>14</v>
    <v>Finance</v>
    <v>4</v>
    <v>501.7</v>
    <v>257.14999999999998</v>
    <v>1.746</v>
    <v>-28.2</v>
    <v>-6.9603999999999999E-2</v>
    <v>INR</v>
    <v>Jindal Steel and Power Limited is an India-based steel producer. The Company's segments include Iron &amp; Steel, Power and Other. The Other segment consists of aviation services and machinery division. The Company's product portfolio consists of steel product mix, construction solutions, and construction material and solutions. Its steel product mix category includes rails and head hardened rails, parallel flange beams and columns, angles and channels, plates, coils and wire rods. Its construction solutions category includes fabricated steel section, speedfloor, light gauge structures, insulated dry wall panel and Jindal Global Road Stabilizers (JGRS). Its construction material and solutions category includes Jindal Panther Cement, Fly-Ash Bricks and Light Weight Aggregate (LWA). It has an installed steel-making capacity of over 6.75 million tons per annum (MTPA); an installed power generation capacity of approximately 5,060 megawatts, and pellet-making capacity of over nine MTPA.</v>
    <v>6088</v>
    <v>National Stock Exchange of India</v>
    <v>XNSE</v>
    <v>XNSE</v>
    <v>Jindal Centre, 12 Bhikaiji Cama Place, NEW DELHI, DELHI, 110066 IN</v>
    <v>402.65</v>
    <v>2343</v>
    <v>Metals &amp; Mining</v>
    <v>Stock</v>
    <v>44585.469953703701</v>
    <v>2344</v>
    <v>370.65</v>
    <v>413288700000</v>
    <v>JINDAL STEEL AND POWER LIMITED</v>
    <v>JINDAL STEEL AND POWER LIMITED</v>
    <v>402</v>
    <v>4.43</v>
    <v>405.15</v>
    <v>376.95</v>
    <v>1020088000</v>
    <v>JINDALSTEL</v>
    <v>JINDAL STEEL AND POWER LIMITED (XNSE:JINDALSTEL)</v>
    <v>8097592</v>
    <v>1979</v>
  </rv>
  <rv s="2">
    <v>2345</v>
  </rv>
  <rv s="0">
    <v>https://www.bing.com/financeapi/forcetrigger?t=ahigu2&amp;q=XNSE%3aJINDRILL&amp;form=skydnc</v>
    <v>Learn more on Bing</v>
  </rv>
  <rv s="1">
    <v>en-US</v>
    <v>ahigu2</v>
    <v>268435456</v>
    <v>1</v>
    <v>Powered by Refinitiv</v>
    <v>0</v>
    <v>JINDAL DRILLING AND INDUSTRIES LIMITED (XNSE:JINDRILL)</v>
    <v>2</v>
    <v>3</v>
    <v>Finance</v>
    <v>4</v>
    <v>176.7</v>
    <v>79.8</v>
    <v>1.5451999999999999</v>
    <v>-13.9</v>
    <v>-8.9474999999999999E-2</v>
    <v>INR</v>
    <v>Jindal Drilling &amp; Industries Limited is engaged in providing services to entities involved in exploration of oil and gas. The Company is engaged in providing drilling and related services. The Company offers various services, such as offshore drilling, directional/horizontal drilling, measurement while drilling (MWD) services and mud logging services. The Company's MWD tools provide information about the conditions at the drill bit, such as rotational speed of the drillstring, mud flow volume and downhole temperature. Its software and mud logging equipment have integrated facilities for acquisition, monitoring and recording of the geological and drilling data during the drilling of oil and gas wells. It operates a jack up rig and approximately 20 directional drilling units, as well as split units on call and over 10 mud logging units. Its rigs and directional drilling equipment operate at Mumbai offshore. It offers various types of rigs, such as drilling barges and drill ships.</v>
    <v>689</v>
    <v>National Stock Exchange of India</v>
    <v>XNSE</v>
    <v>XNSE</v>
    <v>Jindal Corp Office, Plot No. 106,, Institutional Sector - 44, GURGAON, HARYANA, 122002 IN</v>
    <v>158.44999999999999</v>
    <v>Oil &amp; Gas Related Equipment and Services</v>
    <v>Stock</v>
    <v>44585.469953703701</v>
    <v>2347</v>
    <v>132.65</v>
    <v>4502214000</v>
    <v>JINDAL DRILLING AND INDUSTRIES LIMITED</v>
    <v>JINDAL DRILLING AND INDUSTRIES LIMITED</v>
    <v>156.25</v>
    <v>11.56</v>
    <v>155.35</v>
    <v>141.44999999999999</v>
    <v>28981100</v>
    <v>JINDRILL</v>
    <v>JINDAL DRILLING AND INDUSTRIES LIMITED (XNSE:JINDRILL)</v>
    <v>157794</v>
    <v>2004</v>
  </rv>
  <rv s="2">
    <v>2348</v>
  </rv>
  <rv s="0">
    <v>https://www.bing.com/financeapi/forcetrigger?t=ahigzr&amp;q=XNSE%3aJISLDVREQS&amp;form=skydnc</v>
    <v>Learn more on Bing</v>
  </rv>
  <rv s="1">
    <v>en-US</v>
    <v>ahigzr</v>
    <v>268435456</v>
    <v>1</v>
    <v>Powered by Refinitiv</v>
    <v>0</v>
    <v>JAIN IRRIGATION SYSTEMS LIMITED (XNSE:JISLDVREQS)</v>
    <v>2</v>
    <v>3</v>
    <v>Finance</v>
    <v>4</v>
    <v>30.45</v>
    <v>10.85</v>
    <v>2.1823999999999999</v>
    <v>-1.3</v>
    <v>-0.05</v>
    <v>INR</v>
    <v>Jain Irrigation Systems Limited is an agri-business company. The Company is engaged in manufacture of plastic products, and manufacture of fruit or vegetable juices, their concentrates squashes and powder. Its segments include Hi-Tech Agri Input Products, Industrial Products and Non-conventional Energy. The High-Tech Agri Input Products segment consists of micro and sprinkler irrigation systems, polyvinyl chloride (PVC) pipes, tissue culture and other agri inputs. The Industrial Products segment includes various business lines, such as PVC sheets, polyethylene (PE) pipes for industrial applications, fruit processing, onion and vegetable dehydration and solar/green energy. The Non-conventional Energy segment consists of wind energy, solar and bio-gas. It provides various plastic piping systems that are used in conveyance of fluids, semisolids, gases and cables. It manufactures a range of precision-irrigation products. The Company has approximately 30 manufacturing plants globally.</v>
    <v>8568</v>
    <v>National Stock Exchange of India</v>
    <v>XNSE</v>
    <v>XNSE</v>
    <v>Jain Plastic Park, N.H. No. 6, Bambhori, P.O. Box 72, JALGAON, MAHARASHTRA, 425001 IN</v>
    <v>26.55</v>
    <v>Machinery, Equipment &amp; Components</v>
    <v>Stock</v>
    <v>44585.469953703701</v>
    <v>2350</v>
    <v>24.7</v>
    <v>22283040000</v>
    <v>JAIN IRRIGATION SYSTEMS LIMITED</v>
    <v>JAIN IRRIGATION SYSTEMS LIMITED</v>
    <v>25.8</v>
    <v>0</v>
    <v>26</v>
    <v>24.7</v>
    <v>513763900</v>
    <v>JISLDVREQS</v>
    <v>JAIN IRRIGATION SYSTEMS LIMITED (XNSE:JISLDVREQS)</v>
    <v>67681</v>
    <v>1986</v>
  </rv>
  <rv s="2">
    <v>2351</v>
  </rv>
  <rv s="0">
    <v>https://www.bing.com/financeapi/forcetrigger?t=ahih3m&amp;q=XNSE%3aJISLJALEQS&amp;form=skydnc</v>
    <v>Learn more on Bing</v>
  </rv>
  <rv s="1">
    <v>en-US</v>
    <v>ahih3m</v>
    <v>268435456</v>
    <v>1</v>
    <v>Powered by Refinitiv</v>
    <v>0</v>
    <v>JAIN IRRIGATION SYSTEMS LIMITED (XNSE:JISLJALEQS)</v>
    <v>2</v>
    <v>3</v>
    <v>Finance</v>
    <v>4</v>
    <v>53.5</v>
    <v>16</v>
    <v>2.1823999999999999</v>
    <v>-3.85</v>
    <v>-8.7401000000000006E-2</v>
    <v>INR</v>
    <v>Jain Irrigation Systems Limited is an agri-business company. The Company is engaged in manufacture of plastic products, and manufacture of fruit or vegetable juices, their concentrates squashes and powder. Its segments include Hi-Tech Agri Input Products, Industrial Products and Non-conventional Energy. The High-Tech Agri Input Products segment consists of micro and sprinkler irrigation systems, polyvinyl chloride (PVC) pipes, tissue culture and other agri inputs. The Industrial Products segment includes various business lines, such as PVC sheets, polyethylene (PE) pipes for industrial applications, fruit processing, onion and vegetable dehydration and solar/green energy. The Non-conventional Energy segment consists of wind energy, solar and bio-gas. It provides various plastic piping systems that are used in conveyance of fluids, semisolids, gases and cables. It manufactures a range of precision-irrigation products. The Company has approximately 30 manufacturing plants globally.</v>
    <v>8568</v>
    <v>National Stock Exchange of India</v>
    <v>XNSE</v>
    <v>XNSE</v>
    <v>Jain Plastic Park, N.H. No. 6, Bambhori, P.O. Box 72, JALGAON, MAHARASHTRA, 425001 IN</v>
    <v>44.35</v>
    <v>Machinery, Equipment &amp; Components</v>
    <v>Stock</v>
    <v>44585.469953703701</v>
    <v>2353</v>
    <v>39.65</v>
    <v>22283040000</v>
    <v>JAIN IRRIGATION SYSTEMS LIMITED</v>
    <v>JAIN IRRIGATION SYSTEMS LIMITED</v>
    <v>43.9</v>
    <v>41.31</v>
    <v>44.05</v>
    <v>40.200000000000003</v>
    <v>513763900</v>
    <v>JISLJALEQS</v>
    <v>JAIN IRRIGATION SYSTEMS LIMITED (XNSE:JISLJALEQS)</v>
    <v>6562312</v>
    <v>1986</v>
  </rv>
  <rv s="2">
    <v>2354</v>
  </rv>
  <rv s="0">
    <v>https://www.bing.com/financeapi/forcetrigger?t=ahih6h&amp;q=XNSE%3aJITFINFRA&amp;form=skydnc</v>
    <v>Learn more on Bing</v>
  </rv>
  <rv s="3">
    <v>en-US</v>
    <v>ahih6h</v>
    <v>268435456</v>
    <v>1</v>
    <v>Powered by Refinitiv</v>
    <v>5</v>
    <v>JITF INFRALOGISTICS LIMITED (XNSE:JITFINFRA)</v>
    <v>2</v>
    <v>6</v>
    <v>Finance</v>
    <v>4</v>
    <v>337.25</v>
    <v>7.25</v>
    <v>3.1595</v>
    <v>-5.85</v>
    <v>-0.05</v>
    <v>INR</v>
    <v>JITF Infralogistics Limited is an infrastructure development company. The Company is focused on providing infrastructure development solutions in the areas of water supply, wastewater and solid waste management, and logistics and transportation equipments fabrication. The Company’s operating subsidiaries are JITF Water Infrastructure Limited, Jindal Rail Infrastructure Limited and JITF Urban Infrastructure Limited.</v>
    <v>National Stock Exchange of India</v>
    <v>XNSE</v>
    <v>XNSE</v>
    <v>28,, Shivaji Marg, NEW DELHI, DELHI, 110015 IN</v>
    <v>121.4</v>
    <v>Consumer Goods Conglomerates</v>
    <v>Stock</v>
    <v>44585.469953703701</v>
    <v>2356</v>
    <v>111.15</v>
    <v>3007333000</v>
    <v>JITF INFRALOGISTICS LIMITED</v>
    <v>JITF INFRALOGISTICS LIMITED</v>
    <v>121</v>
    <v>0</v>
    <v>117</v>
    <v>111.15</v>
    <v>25703710</v>
    <v>JITFINFRA</v>
    <v>JITF INFRALOGISTICS LIMITED (XNSE:JITFINFRA)</v>
    <v>23381</v>
    <v>2008</v>
  </rv>
  <rv s="2">
    <v>2357</v>
  </rv>
  <rv s="0">
    <v>https://www.bing.com/financeapi/forcetrigger?t=ahihc7&amp;q=XNSE%3aJKCEMENT&amp;form=skydnc</v>
    <v>Learn more on Bing</v>
  </rv>
  <rv s="1">
    <v>en-US</v>
    <v>ahihc7</v>
    <v>268435456</v>
    <v>1</v>
    <v>Powered by Refinitiv</v>
    <v>0</v>
    <v>J. K. CEMENT LIMITED. (XNSE:JKCEMENT)</v>
    <v>2</v>
    <v>3</v>
    <v>Finance</v>
    <v>4</v>
    <v>3838</v>
    <v>2041.35</v>
    <v>1.0864</v>
    <v>-112.75</v>
    <v>-3.3182000000000003E-2</v>
    <v>INR</v>
    <v>J.K. Cement Limited is an India-based holding company. The Company is engaged in manufacturing cement and cement products. Its product portfolio includes grey cement, white cement and wall putty. It offers a range of grey cement, which include Portland Pozzolana cement (PPC), ordinary Portland cement (OPC) and Portland slag cement. Its white cement portfolio includes J.K. White Cement, J.K. Wall Putty, J.K. Waterproof and J.K. Primaxx. It white cement is used for decorative and architectural applications. J.K. Wall Putty is a white cement based fine powder, which provides a base for concrete/cement plastered walls and ceilings. J.K. Water Proof is a water repellant powder, which prevents passage of water through pores and capillaries of the concrete. JK PRIMAXX is a product used for interiors and exteriors. Its grey cement plants are located in Rajasthan and Karnataka. Its white cement and white cement-based wall putty plants are located in Rajasthan and Madhya Pradesh.</v>
    <v>3751</v>
    <v>National Stock Exchange of India</v>
    <v>XNSE</v>
    <v>XNSE</v>
    <v>Kamla Tower, Kanpur, KANPUR, UTTAR PRADESH, 208001 IN</v>
    <v>3420</v>
    <v>Construction Materials</v>
    <v>Stock</v>
    <v>44585.469953703701</v>
    <v>2359</v>
    <v>3241</v>
    <v>262549800000</v>
    <v>J. K. CEMENT LIMITED.</v>
    <v>J. K. CEMENT LIMITED.</v>
    <v>3417.65</v>
    <v>33.68</v>
    <v>3397.9</v>
    <v>3285.15</v>
    <v>77268250</v>
    <v>JKCEMENT</v>
    <v>J. K. CEMENT LIMITED. (XNSE:JKCEMENT)</v>
    <v>106942</v>
    <v>1994</v>
  </rv>
  <rv s="2">
    <v>2360</v>
  </rv>
  <rv s="0">
    <v>https://www.bing.com/financeapi/forcetrigger?t=ahihf2&amp;q=XNSE%3aJKIL&amp;form=skydnc</v>
    <v>Learn more on Bing</v>
  </rv>
  <rv s="1">
    <v>en-US</v>
    <v>ahihf2</v>
    <v>268435456</v>
    <v>1</v>
    <v>Powered by Refinitiv</v>
    <v>0</v>
    <v>J. KUMAR INFRAPROJECTS LIMITED (XNSE:JKIL)</v>
    <v>2</v>
    <v>3</v>
    <v>Finance</v>
    <v>4</v>
    <v>232</v>
    <v>139.5</v>
    <v>1.5814999999999999</v>
    <v>-12.5</v>
    <v>-7.1859999999999993E-2</v>
    <v>INR</v>
    <v>J. Kumar Infraprojects Limited is engaged in construction activities. The Company designs and constructs roads, bridges, flyovers, subways, over bridges, skywalks and railway terminus/stations, among others. The Company's offerings in civil construction segment include office/commercial buildings, sports complexes and swimming pools. In Irrigation Projects segment, the Company builds dams, canals, aqueducts and irrigation tanks, and spillways. The Company has approximately 20 hydraulic piling rigs, which are used to build pile foundations for buildings and flyovers, marine structures and offshore platforms. Its Piling segment caters to various real estate and infrastructure companies. The Company's projects include Underground Metro CC-24, Delhi Metro Tunnel, Ahmedabad Metro, Balewadi Bridge and Dhankawadi Flyover. Its other projects include Kapurbawadi Flyover, Kherwadi Flyover, Amarmahal Flyover, Amarmahal Flyover, Thakur Flyover, Bhivandi Flyover and Aurangabad Flyover.</v>
    <v>6905</v>
    <v>National Stock Exchange of India</v>
    <v>XNSE</v>
    <v>XNSE</v>
    <v>16-A, Andheri Industrial Estate, Veera Desai Road, Andheri (West), MUMBAI, MAHARASHTRA, 400053 IN</v>
    <v>173.95</v>
    <v>Construction &amp; Engineering</v>
    <v>Stock</v>
    <v>44585.469953703701</v>
    <v>2362</v>
    <v>158.75</v>
    <v>13162010000</v>
    <v>J. KUMAR INFRAPROJECTS LIMITED</v>
    <v>J. KUMAR INFRAPROJECTS LIMITED</v>
    <v>173.95</v>
    <v>12.52</v>
    <v>173.95</v>
    <v>161.44999999999999</v>
    <v>75665510</v>
    <v>JKIL</v>
    <v>J. KUMAR INFRAPROJECTS LIMITED (XNSE:JKIL)</v>
    <v>262032</v>
    <v>1999</v>
  </rv>
  <rv s="2">
    <v>2363</v>
  </rv>
  <rv s="0">
    <v>https://www.bing.com/financeapi/forcetrigger?t=ahihhw&amp;q=XNSE%3aJKLAKSHMI&amp;form=skydnc</v>
    <v>Learn more on Bing</v>
  </rv>
  <rv s="1">
    <v>en-US</v>
    <v>ahihhw</v>
    <v>268435456</v>
    <v>1</v>
    <v>Powered by Refinitiv</v>
    <v>0</v>
    <v>JK LAKSHMI CEMENT LIMITED (XNSE:JKLAKSHMI)</v>
    <v>2</v>
    <v>3</v>
    <v>Finance</v>
    <v>4</v>
    <v>816</v>
    <v>310.3</v>
    <v>0.95909999999999995</v>
    <v>3.2</v>
    <v>5.4269999999999995E-3</v>
    <v>INR</v>
    <v>JK Lakshmi Cement Limited is a holding company. The Company is a manufacturer of cement. The Company is engaged in providing cementitious materials. It offers cement under JK Lakshmi Pro+ Cement, JK Lakshmi Cement, JK Lakshmi Power Mix, JK SmartBlox, JK GypGold and JK Lakshmiplast brands. JK Lakshmi Cement is in three variants: Portland Pozzolana Cement (PPC) (Blended), 53 Grade ordinary Portland cement (OPC) and 43 Grade OPC. The Company offers gypsum-based plaster under the JK GypGold brand; autoclaved aerated concrete blocks under the JK SmartBlox brand; site-mix concrete under the JK Lakshmi Power Mix brand, and Plaster of Paris products under the JK Lakshmiplast brand. The Company markets its products through a network of dealers in Rajasthan, Gujarat, Uttarakhand, Punjab, Jammu and Kashmir, Maharashtra, Madhya Pradesh, Chhattisgarh, Odisha and West Bengal, among others. Its subsidiaries include Hansdeep Industries and Trading Company Limited and Udaipur Cement Works Limited.</v>
    <v>1677</v>
    <v>National Stock Exchange of India</v>
    <v>XNSE</v>
    <v>XNSE</v>
    <v>Secretarial Department,, Gulab Bhawan (Rear Block),, 3rd Floor, 6A, Bahadur Shah Zafar Marg,, NEW DELHI, DELHI, 110002 IN</v>
    <v>607.70000000000005</v>
    <v>Construction Materials</v>
    <v>Stock</v>
    <v>44585.469953703701</v>
    <v>2365</v>
    <v>576.45000000000005</v>
    <v>69378270000</v>
    <v>JK LAKSHMI CEMENT LIMITED</v>
    <v>JK LAKSHMI CEMENT LIMITED</v>
    <v>585</v>
    <v>14.38</v>
    <v>589.6</v>
    <v>592.79999999999995</v>
    <v>117670100</v>
    <v>JKLAKSHMI</v>
    <v>JK LAKSHMI CEMENT LIMITED (XNSE:JKLAKSHMI)</v>
    <v>449687</v>
    <v>1938</v>
  </rv>
  <rv s="2">
    <v>2366</v>
  </rv>
  <rv s="0">
    <v>https://www.bing.com/financeapi/forcetrigger?t=ahihkr&amp;q=XNSE%3aJKPAPER&amp;form=skydnc</v>
    <v>Learn more on Bing</v>
  </rv>
  <rv s="1">
    <v>en-US</v>
    <v>ahihkr</v>
    <v>268435456</v>
    <v>1</v>
    <v>Powered by Refinitiv</v>
    <v>0</v>
    <v>JK PAPER LIMITED (XNSE:JKPAPER)</v>
    <v>2</v>
    <v>3</v>
    <v>Finance</v>
    <v>4</v>
    <v>284.89999999999998</v>
    <v>116</v>
    <v>1.1553</v>
    <v>-10.35</v>
    <v>-4.5959E-2</v>
    <v>INR</v>
    <v>JK Paper Limited is a paper manufacturing company. The Company's products/services include Paper and Paper board. The Company offers products under various categories, including coated paper and board, uncoated paper and board, packaging broad and office documentation. Its office documentation products include JK Copier Plus, JK Copier, JK Easy Copier, JK CMax, JK Cedar, JK Excel Bond, JK Bond and JK Ledger. Its uncoated paper and board products include JK SS Maplitho (SHB), JK MICR Cheque paper and JK SS pulpboard. Its coated paper and board products include JK Cote (Matt/Gloss), JK Superkote/JK Cote Premium and JK Cote Chromo (Matt/Gloss). Its packaging boards include JK Ultima, JK TuffCote, JK TuffPac, JK Endura, JK Club Card and JK IV Board. Its office documentation papers include photocopy and multi-purpose papers for use in desktop, inkjet and laser printers, fax machines, photocopiers and other devices. Its manufacturing units include JK Paper Mills and Central Pulp Mills.</v>
    <v>2655</v>
    <v>National Stock Exchange of India</v>
    <v>XNSE</v>
    <v>XNSE</v>
    <v>Nehru House,, 4, Bahadur Shah Zafar Marg,, NEW DELHI, DELHI, 110002 IN</v>
    <v>227.45</v>
    <v>Paper &amp; Forest Products</v>
    <v>Stock</v>
    <v>44585.469953703701</v>
    <v>2368</v>
    <v>209.25</v>
    <v>38149410000</v>
    <v>JK PAPER LIMITED</v>
    <v>JK PAPER LIMITED</v>
    <v>225.4</v>
    <v>9.19</v>
    <v>225.2</v>
    <v>214.85</v>
    <v>169402300</v>
    <v>JKPAPER</v>
    <v>JK PAPER LIMITED (XNSE:JKPAPER)</v>
    <v>1000339</v>
    <v>1960</v>
  </rv>
  <rv s="2">
    <v>2369</v>
  </rv>
  <rv s="0">
    <v>https://www.bing.com/financeapi/forcetrigger?t=ahihnm&amp;q=XNSE%3aJKTYRE&amp;form=skydnc</v>
    <v>Learn more on Bing</v>
  </rv>
  <rv s="1">
    <v>en-US</v>
    <v>ahihnm</v>
    <v>268435456</v>
    <v>1</v>
    <v>Powered by Refinitiv</v>
    <v>0</v>
    <v>JK Tyre &amp; Industries Limited (XNSE:JKTYRE)</v>
    <v>2</v>
    <v>3</v>
    <v>Finance</v>
    <v>4</v>
    <v>171.7</v>
    <v>85.55</v>
    <v>1.1408</v>
    <v>-2.95</v>
    <v>-2.1246000000000001E-2</v>
    <v>INR</v>
    <v>JK Tyre &amp; Industries Limited is engaged in the manufacturing of tyres, tubes and flaps. The Company's geographical segments include India, Mexico and Others. It offers a range of tires, including passenger car tires, two/three wheeler tires, commercial tires, farm tires and off the road tires. Its range of tires covers the entire spectrum of cars and sport utility vehicles (SUVs), including BMW, Mercedes, Audi and Nano. Its commercial tires include truck/bus bias tires, truck/bus radial tires, light commercial vehicle (LCV) tires and small commercial vehicle (SCV) tires. Its farm tires include SONA H/F TRACTOR REAR, SONA 1 TRACTOR REAR, SONA TRACTOR REAR, SONA/SONA 5 TRACTOR TRAILER, SONA TRACTOR FRONT and SONA H/F TRACTOR FRONT. The Company's off the road tires include EG 04 DX, VEM AS, VEM 99, VEM SMOOTH, VEM 027, VEM 045, V-BHSS, V-BH Plus, V-BHTEL/V-BHTEL PLUS and VEM ROCK. The Company also offers services, which include heal the wheel, tire care center and fleet management.</v>
    <v>5938</v>
    <v>National Stock Exchange of India</v>
    <v>XNSE</v>
    <v>XNSE</v>
    <v>Gulab Bhawan, 6A, Bahadur Shah Zafar Marg,, NEW DELHI, DELHI, 110002 IN</v>
    <v>139.80000000000001</v>
    <v>Automobiles &amp; Auto Parts</v>
    <v>Stock</v>
    <v>44585.469953703701</v>
    <v>2371</v>
    <v>134.1</v>
    <v>34189160000</v>
    <v>JK Tyre &amp; Industries Limited</v>
    <v>JK Tyre &amp; Industries Limited</v>
    <v>138.85</v>
    <v>6.25</v>
    <v>138.85</v>
    <v>135.9</v>
    <v>246230900</v>
    <v>JKTYRE</v>
    <v>JK Tyre &amp; Industries Limited (XNSE:JKTYRE)</v>
    <v>1296377</v>
    <v>1951</v>
  </rv>
  <rv s="2">
    <v>2372</v>
  </rv>
  <rv s="0">
    <v>https://www.bing.com/financeapi/forcetrigger?t=ahihqh&amp;q=XNSE%3aJMA&amp;form=skydnc</v>
    <v>Learn more on Bing</v>
  </rv>
  <rv s="1">
    <v>en-US</v>
    <v>ahihqh</v>
    <v>268435456</v>
    <v>1</v>
    <v>Powered by Refinitiv</v>
    <v>0</v>
    <v>JULLUNDUR MOTOR AGENCY (DELHI) LIMITED (XNSE:JMA)</v>
    <v>2</v>
    <v>3</v>
    <v>Finance</v>
    <v>4</v>
    <v>93.8</v>
    <v>29.3</v>
    <v>0.81640000000000001</v>
    <v>-5.55</v>
    <v>-6.7028999999999991E-2</v>
    <v>INR</v>
    <v>Jullundur Motor Agency (Delhi) Limited is an India-based company, that is engaged in the distribution of spare parts across India. The Company’s activities consists of trading and distribution of automobile parts, accessories and petroleum products primarily in India. The Company deals in products, such as brakes, bearings, clutches, cooling system, engine components, suspension, power steering, oil and lubricants, and filters. The Company has approximately 77 branches, over seven regional offices and caters to approximately 75,000 dealers covering various vehicles. Its subsidiary includes JMA Marketing Limited.</v>
    <v>503</v>
    <v>National Stock Exchange of India</v>
    <v>XNSE</v>
    <v>XNSE</v>
    <v>458-1/16, Sohna Road,, Opp. Gurgaon Court,, GURGAON, HARYANA, 122001 IN</v>
    <v>84.95</v>
    <v>Automobiles &amp; Auto Parts</v>
    <v>Stock</v>
    <v>44585.469953703701</v>
    <v>2374</v>
    <v>75.400000000000006</v>
    <v>1891235000</v>
    <v>JULLUNDUR MOTOR AGENCY (DELHI) LIMITED</v>
    <v>JULLUNDUR MOTOR AGENCY (DELHI) LIMITED</v>
    <v>82.8</v>
    <v>1.42</v>
    <v>82.8</v>
    <v>77.25</v>
    <v>22841000</v>
    <v>JMA</v>
    <v>JULLUNDUR MOTOR AGENCY (DELHI) LIMITED (XNSE:JMA)</v>
    <v>89690</v>
    <v>1998</v>
  </rv>
  <rv s="2">
    <v>2375</v>
  </rv>
  <rv s="0">
    <v>https://www.bing.com/financeapi/forcetrigger?t=ahihtc&amp;q=XNSE%3aJMCPROJECT&amp;form=skydnc</v>
    <v>Learn more on Bing</v>
  </rv>
  <rv s="1">
    <v>en-US</v>
    <v>ahihtc</v>
    <v>268435456</v>
    <v>1</v>
    <v>Powered by Refinitiv</v>
    <v>0</v>
    <v>JMC PROJECTS (INDIA) LIMITED (XNSE:JMCPROJECT)</v>
    <v>2</v>
    <v>3</v>
    <v>Finance</v>
    <v>4</v>
    <v>130</v>
    <v>63.2</v>
    <v>1.6685000000000001</v>
    <v>-6.5</v>
    <v>-6.3198999999999991E-2</v>
    <v>INR</v>
    <v>JMC Projects (India) Limited is an India-based engineering and construction services company. The Company is engaged in the construction of buildings and others. It executes various types of projects involving construction services that include design, procurement, supply, installation, testing and commissioning. Its business segments include building and housing, infrastructure, industrial and power, and special projects. The Company focuses on various areas, including automobile and ancillary, chemical, food processing, metals, pharmaceutical and power. It has over 60 projects across various infrastructure sectors, including buildings and factories, roads, bridges, water pipelines, metro, power and railways. It provides infrastructure support to industrial, retail, information technology enabled service and services sector. It is also engaged in the construction of public buildings, including sports complexes, stadia and auditoriums.</v>
    <v>3766</v>
    <v>National Stock Exchange of India</v>
    <v>XNSE</v>
    <v>XNSE</v>
    <v>6th Floor,, Kalpataru Synergy, Opp. Grand Hyatt,, MUMBAI, MAHARASHTRA, 400055 IN</v>
    <v>104.6</v>
    <v>Construction &amp; Engineering</v>
    <v>Stock</v>
    <v>44585.469953703701</v>
    <v>2377</v>
    <v>95.1</v>
    <v>17269050000</v>
    <v>JMC PROJECTS (INDIA) LIMITED</v>
    <v>JMC PROJECTS (INDIA) LIMITED</v>
    <v>102.85</v>
    <v>53.22</v>
    <v>102.85</v>
    <v>96.35</v>
    <v>167905200</v>
    <v>JMCPROJECT</v>
    <v>JMC PROJECTS (INDIA) LIMITED (XNSE:JMCPROJECT)</v>
    <v>157498</v>
    <v>1986</v>
  </rv>
  <rv s="2">
    <v>2378</v>
  </rv>
  <rv s="0">
    <v>https://www.bing.com/financeapi/forcetrigger?t=ahihw7&amp;q=XNSE%3aJMFINANCIL&amp;form=skydnc</v>
    <v>Learn more on Bing</v>
  </rv>
  <rv s="1">
    <v>en-US</v>
    <v>ahihw7</v>
    <v>268435456</v>
    <v>1</v>
    <v>Powered by Refinitiv</v>
    <v>0</v>
    <v>JM FINANCIAL LIMITED (XNSE:JMFINANCIL)</v>
    <v>2</v>
    <v>3</v>
    <v>Finance</v>
    <v>4</v>
    <v>117.7</v>
    <v>64.900000000000006</v>
    <v>1.3253999999999999</v>
    <v>-2.4</v>
    <v>-3.2719999999999999E-2</v>
    <v>INR</v>
    <v>JM Financial Limited is a holding company. The Company operates as core investment company. It offers customized financial solutions to a range of client base. Its segments include investment banking and securities business, fund-based activities, alternative asset management and asset management. Its investment banking and securities business segment includes investment banking, institutional and non-institutional equity sales, trading, research, broking and distribution, private and corporate wealth management, commodity broking and portfolio management. The fund-based activities segment includes non-banking financial activities (NBFC) and asset reconstruction. Its alternative asset management segment includes managing funds of institutional and non-institutional investors raised under various schemes for investments. The asset management segment includes managing mutual fund assets through several schemes, offering a range of investment options to investors.</v>
    <v>1978</v>
    <v>National Stock Exchange of India</v>
    <v>XNSE</v>
    <v>XNSE</v>
    <v>7th Floor, Cnergy,, Appasaheb Marathe Marg, Prabhadevi,, MUMBAI, MAHARASHTRA, 400021 IN</v>
    <v>74.349999999999994</v>
    <v>Banking Services</v>
    <v>Stock</v>
    <v>44585.469953703701</v>
    <v>2380</v>
    <v>70.400000000000006</v>
    <v>69979180000</v>
    <v>JM FINANCIAL LIMITED</v>
    <v>JM FINANCIAL LIMITED</v>
    <v>73.349999999999994</v>
    <v>9.3800000000000008</v>
    <v>73.349999999999994</v>
    <v>70.95</v>
    <v>954044700</v>
    <v>JMFINANCIL</v>
    <v>JM FINANCIAL LIMITED (XNSE:JMFINANCIL)</v>
    <v>920314</v>
    <v>1986</v>
  </rv>
  <rv s="2">
    <v>2381</v>
  </rv>
  <rv s="0">
    <v>https://www.bing.com/financeapi/forcetrigger?t=ahihz2&amp;q=XNSE%3aJMTAUTOLTD&amp;form=skydnc</v>
    <v>Learn more on Bing</v>
  </rv>
  <rv s="1">
    <v>en-US</v>
    <v>ahihz2</v>
    <v>268435456</v>
    <v>1</v>
    <v>Powered by Refinitiv</v>
    <v>0</v>
    <v>JMT AUTO LIMITED (XNSE:JMTAUTOLTD)</v>
    <v>2</v>
    <v>3</v>
    <v>Finance</v>
    <v>4</v>
    <v>3.6</v>
    <v>2.2000000000000002</v>
    <v>1.7051000000000001</v>
    <v>-0.1</v>
    <v>-3.5088000000000001E-2</v>
    <v>INR</v>
    <v>JMT Auto Limited is an auto component manufacturer in the eastern region. The Company is engaged in providing motor vehicle part and accessory manufacturing services. The Company operates in two geographical segments, which include Domestic and Export. The Company supplies a range of automotive components through technology-based manufacturing processes. It focuses on the industries, including light, medium and heavy commercial vehicles, tractors, diesel engines, and oil and gas. The Company manufactures approximately 2,000 components, which range from engine components, gears, shafts, pins, bushes, idler bearings, carrier housing, gear rings, axles, synchro cones, carriers, gear box assemblies, seal wear rings, oil pump cover, drums sleeves, carrier assemblies, pipe assemblies, flywheel assemblies, sear wear ring, cone and cup (heat treatment), bushes, oil pump gear, seat valve, lever rocker assembly, steering spindle, assemblies, engine gears, spindles, tractors and diesel engines.</v>
    <v>597</v>
    <v>National Stock Exchange of India</v>
    <v>XNSE</v>
    <v>XNSE</v>
    <v>C-19 &amp; 20, 7th Phase Industrial Area, Adityapur,, JAMSHEDPUR, JHARKHAND, 832109 IN</v>
    <v>2.75</v>
    <v>Automobiles &amp; Auto Parts</v>
    <v>Stock</v>
    <v>44585.484942129631</v>
    <v>2383</v>
    <v>2.75</v>
    <v>1435922000</v>
    <v>JMT AUTO LIMITED</v>
    <v>JMT AUTO LIMITED</v>
    <v>2.75</v>
    <v>0</v>
    <v>2.85</v>
    <v>2.75</v>
    <v>503832200</v>
    <v>JMTAUTOLTD</v>
    <v>JMT AUTO LIMITED (XNSE:JMTAUTOLTD)</v>
    <v>147133</v>
    <v>1997</v>
  </rv>
  <rv s="2">
    <v>2384</v>
  </rv>
  <rv s="0">
    <v>https://www.bing.com/financeapi/forcetrigger?t=ahii2w&amp;q=XNSE%3aJOCIL&amp;form=skydnc</v>
    <v>Learn more on Bing</v>
  </rv>
  <rv s="1">
    <v>en-US</v>
    <v>ahii2w</v>
    <v>268435456</v>
    <v>1</v>
    <v>Powered by Refinitiv</v>
    <v>0</v>
    <v>JOCIL LIMITED (XNSE:JOCIL)</v>
    <v>2</v>
    <v>3</v>
    <v>Finance</v>
    <v>4</v>
    <v>319.8</v>
    <v>139</v>
    <v>1.7641</v>
    <v>-8.35</v>
    <v>-4.2417999999999997E-2</v>
    <v>INR</v>
    <v>Jocil Limited is engaged in the manufacture of stearic acid, fatty acids, refined glycerin, soap noodles, toilet soap, industrial oxygen and in the generation of power from biomass and wind. The Company's segments include Chemicals, Soap and Power. The Chemicals segment includes fatty acids. The Soap segment includes toilet soap and soap products. The Power segment includes the power generated by biomass power plant and wind energy generator (WEG). Its businesses include oleochemicals, soap and contract manufacturing. The oleochemicals business includes distilled fatty acids, fractioned fatty acid and refined glycerin. Its distilled fatty acids are manufactured from vegetables oils, such as palm kernel oil and rice bran oil. Its fractionated products include Caprylic, Capric, Lauric, Myristic, Palmitic, Stearic, Oleic, Erucic and combination of these fractions. Its stearic acid flakes are used in pharmaceuticals, cosmetics, textiles, paints, plastics, tires and other industries.</v>
    <v>805</v>
    <v>National Stock Exchange of India</v>
    <v>XNSE</v>
    <v>XNSE</v>
    <v>Dokiparru, Medikondur Mandal, GUNTUR, ANDHRA PRADESH, 522438 IN</v>
    <v>202.55</v>
    <v>Chemicals</v>
    <v>Stock</v>
    <v>44585.469953703701</v>
    <v>2386</v>
    <v>186</v>
    <v>1748254000</v>
    <v>JOCIL LIMITED</v>
    <v>JOCIL LIMITED</v>
    <v>199</v>
    <v>16.850000000000001</v>
    <v>196.85</v>
    <v>188.5</v>
    <v>8881150</v>
    <v>JOCIL</v>
    <v>JOCIL LIMITED (XNSE:JOCIL)</v>
    <v>14689</v>
    <v>1978</v>
  </rv>
  <rv s="2">
    <v>2387</v>
  </rv>
  <rv s="0">
    <v>https://www.bing.com/financeapi/forcetrigger?t=ahii5r&amp;q=XNSE%3aJPASSOCIAT&amp;form=skydnc</v>
    <v>Learn more on Bing</v>
  </rv>
  <rv s="1">
    <v>en-US</v>
    <v>ahii5r</v>
    <v>268435456</v>
    <v>1</v>
    <v>Powered by Refinitiv</v>
    <v>0</v>
    <v>JAIPRAKASH ASSOCIATES LIMITED (XNSE:JPASSOCIAT)</v>
    <v>2</v>
    <v>3</v>
    <v>Finance</v>
    <v>4</v>
    <v>15.65</v>
    <v>6.4</v>
    <v>2.3513000000000002</v>
    <v>-0.55000000000000004</v>
    <v>-4.9550000000000004E-2</v>
    <v>INR</v>
    <v>Jaiprakash Associates Limited is a diversified infrastructure company. The Company's principal business activities include engineering, construction and real estate development, and manufacture of cement. Its segments include Construction, which includes civil engineering construction/engineering, procurement and construction (EPC) contracts/expressway; Cement, which includes manufacture and sale of cement and clinker; Hotel/Hospitality, which includes hotels, golf course, resorts and spa; Sports Events, which includes sports-related events; Real Estate, which includes real estate development; Power, which includes generation and sale of energy; Investments, which includes investments in subsidiaries and joint ventures for cement, power, expressway and sports, among others, and Others, which includes coal, waste treatment plant, heavy engineering works, hitech castings and man power supply, among others. It has operations in Haryana, Madhya Pradesh, Gujarat and Jharkhand, among others.</v>
    <v>7863</v>
    <v>National Stock Exchange of India</v>
    <v>XNSE</v>
    <v>XNSE</v>
    <v>JA House,, 63, Basant Lok,, Vasant Vihar,, NEW DELHI, DELHI, 110057 IN</v>
    <v>11</v>
    <v>Consumer Goods Conglomerates</v>
    <v>Stock</v>
    <v>44585.469953703701</v>
    <v>2389</v>
    <v>10.55</v>
    <v>27246010000</v>
    <v>JAIPRAKASH ASSOCIATES LIMITED</v>
    <v>JAIPRAKASH ASSOCIATES LIMITED</v>
    <v>11</v>
    <v>0</v>
    <v>11.1</v>
    <v>10.55</v>
    <v>2454596000</v>
    <v>JPASSOCIAT</v>
    <v>JAIPRAKASH ASSOCIATES LIMITED (XNSE:JPASSOCIAT)</v>
    <v>10885943</v>
    <v>1995</v>
  </rv>
  <rv s="2">
    <v>2390</v>
  </rv>
  <rv s="0">
    <v>https://www.bing.com/financeapi/forcetrigger?t=ahii8m&amp;q=XNSE%3aJPINFRATEC&amp;form=skydnc</v>
    <v>Learn more on Bing</v>
  </rv>
  <rv s="1">
    <v>en-US</v>
    <v>ahii8m</v>
    <v>268435456</v>
    <v>1</v>
    <v>Powered by Refinitiv</v>
    <v>0</v>
    <v>Jaypee Infratech Limited (XNSE:JPINFRATEC)</v>
    <v>2</v>
    <v>3</v>
    <v>Finance</v>
    <v>4</v>
    <v>4.8499999999999996</v>
    <v>1.4</v>
    <v>1.8714</v>
    <v>-0.15</v>
    <v>-3.8961000000000003E-2</v>
    <v>INR</v>
    <v>Jaypee Infratech Limited (JIL) is engaged in the real estate development. The Company's business segments include Yamuna Expressway Project and Healthcare. The Company's Yamuna Expressway Project is an integrated project, which inter alia includes construction of 165 kilometers long six lane access controlled expressway from Noida to Agra with provision for expansion to eight lane with service roads and associated structures on build, own, operate and transfer basis. The Company provides operation and maintenance of Yamuna Expressway for over 36 years, collection of toll and the rights for development of approximately 25 million square meters of land for residential, commercial, institutional, amusement and industrial purposes at over five land parcels along the expressway. The Healthcare business segment includes hospitals. The Company has commenced development of its Land Parcel-1 at Noida, Land Parcel-3 at Mirzapur and Land Parcel-5 at Agra.</v>
    <v>156</v>
    <v>National Stock Exchange of India</v>
    <v>XNSE</v>
    <v>XNSE</v>
    <v>Sector 128, Distt. Gautam Budh Nagar, NOIDA, UTTAR PRADESH, 201304 IN</v>
    <v>3.9</v>
    <v>Construction &amp; Engineering</v>
    <v>Stock</v>
    <v>44585.469953703701</v>
    <v>2392</v>
    <v>3.7</v>
    <v>5347394000</v>
    <v>Jaypee Infratech Limited</v>
    <v>Jaypee Infratech Limited</v>
    <v>3.85</v>
    <v>0</v>
    <v>3.85</v>
    <v>3.7</v>
    <v>1388933000</v>
    <v>JPINFRATEC</v>
    <v>Jaypee Infratech Limited (XNSE:JPINFRATEC)</v>
    <v>6707033</v>
    <v>2007</v>
  </rv>
  <rv s="2">
    <v>2393</v>
  </rv>
  <rv s="0">
    <v>https://www.bing.com/financeapi/forcetrigger?t=ahiih7&amp;q=XNSE%3aJSL&amp;form=skydnc</v>
    <v>Learn more on Bing</v>
  </rv>
  <rv s="1">
    <v>en-US</v>
    <v>ahiih7</v>
    <v>268435456</v>
    <v>1</v>
    <v>Powered by Refinitiv</v>
    <v>0</v>
    <v>JINDAL STAINLESS LIMITED (XNSE:JSL)</v>
    <v>2</v>
    <v>3</v>
    <v>Finance</v>
    <v>4</v>
    <v>219.8</v>
    <v>60.45</v>
    <v>1.3821000000000001</v>
    <v>-16.600000000000001</v>
    <v>-7.8356999999999996E-2</v>
    <v>INR</v>
    <v>Jindal Stainless Limited is a stainless steel manufacturer with a capacity of one million tons per annum. The Company's products include stainless steel products, ferro alloys and metallurgical coke. Its Ferro Alloys include ferro chrome, ferro manganese, high carbon (HC) silico Manganese, medium carbon (MC) silico manganese and low carbon (LC) silico manganese. Its stainless steel products include Slabs, Hot Rolled Coil, Hot Rolled Annealed and Pickled (HRAP) Coil/2E Coil, Cold Rolled Annealed and Pickled (CRAP) coil and Plates. The Company's Ferro Alloy division has a production capacity of 250,000 tons per annum. It has installed 64-chamber stamp-charging coke oven battery to produce 430,000 tons per annum. It is focused on developing captive coal mines for raw material requirements. Its various grades of products include 200 series, 300 series and duplex series. The Company has a global presence in approximately 60 countries. Its manufacturing unit is located in Jajpur, Odisha.</v>
    <v>1685</v>
    <v>National Stock Exchange of India</v>
    <v>XNSE</v>
    <v>XNSE</v>
    <v>Jindal Centre, 12, Bhikaiji Cama Place, NEW DELHI, DELHI, 110066 IN</v>
    <v>212.8</v>
    <v>Metals &amp; Mining</v>
    <v>Stock</v>
    <v>44585.469953703701</v>
    <v>2395</v>
    <v>190.95</v>
    <v>106830200000</v>
    <v>JINDAL STAINLESS LIMITED</v>
    <v>JINDAL STAINLESS LIMITED</v>
    <v>212.35</v>
    <v>8.86</v>
    <v>211.85</v>
    <v>195.25</v>
    <v>504273000</v>
    <v>JSL</v>
    <v>JINDAL STAINLESS LIMITED (XNSE:JSL)</v>
    <v>2360206</v>
    <v>1980</v>
  </rv>
  <rv s="2">
    <v>2396</v>
  </rv>
  <rv s="0">
    <v>https://www.bing.com/financeapi/forcetrigger?t=ahiik2&amp;q=XNSE%3aJSLHISAR&amp;form=skydnc</v>
    <v>Learn more on Bing</v>
  </rv>
  <rv s="1">
    <v>en-US</v>
    <v>ahiik2</v>
    <v>268435456</v>
    <v>1</v>
    <v>Powered by Refinitiv</v>
    <v>0</v>
    <v>Jindal Stainless (Hisar) Limited (XNSE:JSLHISAR)</v>
    <v>2</v>
    <v>3</v>
    <v>Finance</v>
    <v>4</v>
    <v>410</v>
    <v>109.05</v>
    <v>1.7701</v>
    <v>-22.65</v>
    <v>-5.6675000000000003E-2</v>
    <v>INR</v>
    <v>Jindal Stainless (Hisar) Ltd is an India-based manufacturer of stainless steel. The Company is a producer of stainless steel strips for razor blades and coin blanks. The Company's Specialty product division caters to the precision and specialty stainless steel requirements of Indian and International customers. The Company's product range includes Hot Rolled Coils, Slabs and Blooms, Precision Strips Plates, Cold Rolled Coils and Strips. Its Hisar plant has a capacity of approximately 800,000 tons per annum (TPA). The Company's operating facilities are located in India. JSL Lifestyle Limited, a subsidiary of Jindal Stainless (Hisar) Limited, creates spaces using stainless Steel for modular kitchen, kitchenware, home and footprint office accessories, and cooking utensils.</v>
    <v>5113</v>
    <v>National Stock Exchange of India</v>
    <v>XNSE</v>
    <v>XNSE</v>
    <v>Jindal Centre, 12, Bhikaiji Cama Place, NEW DELHI, DELHI, 110066 IN</v>
    <v>403</v>
    <v>Metals &amp; Mining</v>
    <v>Stock</v>
    <v>44585.469953703701</v>
    <v>2398</v>
    <v>349.35</v>
    <v>94291300000</v>
    <v>Jindal Stainless (Hisar) Limited</v>
    <v>Jindal Stainless (Hisar) Limited</v>
    <v>399.5</v>
    <v>6.39</v>
    <v>399.65</v>
    <v>377</v>
    <v>235934700</v>
    <v>JSLHISAR</v>
    <v>Jindal Stainless (Hisar) Limited (XNSE:JSLHISAR)</v>
    <v>616411</v>
    <v>2013</v>
  </rv>
  <rv s="2">
    <v>2399</v>
  </rv>
  <rv s="0">
    <v>https://www.bing.com/financeapi/forcetrigger?t=ahiimw&amp;q=XNSE%3aJSWENERGY&amp;form=skydnc</v>
    <v>Learn more on Bing</v>
  </rv>
  <rv s="1">
    <v>en-US</v>
    <v>ahiimw</v>
    <v>268435456</v>
    <v>1</v>
    <v>Powered by Refinitiv</v>
    <v>0</v>
    <v>JSW ENERGY LIMITED (XNSE:JSWENERGY)</v>
    <v>2</v>
    <v>3</v>
    <v>Finance</v>
    <v>4</v>
    <v>408</v>
    <v>69.25</v>
    <v>0.95240000000000002</v>
    <v>-7.65</v>
    <v>-2.4768999999999999E-2</v>
    <v>INR</v>
    <v>JSW Energy Limited is a holding company. The Company is an integrated power company primarily engaged in generation and sale of power. Its business segments include Power Generation, Power Transmission, Mining, Power Trading and Equipment Manufacturing. Its projects include Kutehr hydro Project, which is located at Kutehr, Himachal Pradesh; Kapurdi Mine, and Jalipa Mine. It operates approximately 4,530 megawatts (MW) of power generation capacity. Its Karcham Project is approximately 1,000 MW (4X250 MW) run of the river hydro power plant in Kinnaur district of Himachal Pradesh. The Karcham Project has in-built capacity of over 1,091 MW. The Company's approximately 300 MW (3X100 MW) Baspa Project is located on the river Baspa, a tributary of river Satluj in district Kinnaur, Himachal Pradesh. The design energy of Baspa Project is over 1,050 million units (MUs) for approximately 300 MW capacities. Its plants include Vijayanagar Plant, Ratnagiri Plant, Barmer Plant and Himachal Plant.</v>
    <v>1578</v>
    <v>National Stock Exchange of India</v>
    <v>XNSE</v>
    <v>XNSE</v>
    <v>JSW Centre, Bandra Kurla Complex, Bandra (East), MUMBAI, MAHARASHTRA, 400051 IN</v>
    <v>311</v>
    <v>Electrical Utilities &amp; IPPs</v>
    <v>Stock</v>
    <v>44585.469953703701</v>
    <v>2401</v>
    <v>296</v>
    <v>506579100000</v>
    <v>JSW ENERGY LIMITED</v>
    <v>JSW ENERGY LIMITED</v>
    <v>308.85000000000002</v>
    <v>52.43</v>
    <v>308.85000000000002</v>
    <v>301.2</v>
    <v>1640211000</v>
    <v>JSWENERGY</v>
    <v>JSW ENERGY LIMITED (XNSE:JSWENERGY)</v>
    <v>1996809</v>
    <v>1994</v>
  </rv>
  <rv s="2">
    <v>2402</v>
  </rv>
  <rv s="0">
    <v>https://www.bing.com/financeapi/forcetrigger?t=ahiipr&amp;q=XNSE%3aJSWHL&amp;form=skydnc</v>
    <v>Learn more on Bing</v>
  </rv>
  <rv s="1">
    <v>en-US</v>
    <v>ahiipr</v>
    <v>268435456</v>
    <v>1</v>
    <v>Powered by Refinitiv</v>
    <v>0</v>
    <v>JSW HOLDINGS LIMITED (XNSE:JSWHL)</v>
    <v>2</v>
    <v>3</v>
    <v>Finance</v>
    <v>4</v>
    <v>6000</v>
    <v>3400</v>
    <v>1.3853</v>
    <v>-127.9</v>
    <v>-3.1669000000000003E-2</v>
    <v>INR</v>
    <v>JSW Holdings Limited is a Core Investment Company. The Company is engaged in investing and financing. The Company's products and services include dividend, interest and pledge fees. The Company grants loans/advances and provides guarantees/securities to only its Group Companies.</v>
    <v>2</v>
    <v>National Stock Exchange of India</v>
    <v>XNSE</v>
    <v>XNSE</v>
    <v>Jsw Centre, Bandra Kurla Complex, Bandra (East), MUMBAI, MAHARASHTRA, 400051 IN</v>
    <v>4100</v>
    <v>Investment Banking &amp; Investment Services</v>
    <v>Stock</v>
    <v>44585.469953703701</v>
    <v>2404</v>
    <v>3890</v>
    <v>44699450000</v>
    <v>JSW HOLDINGS LIMITED</v>
    <v>JSW HOLDINGS LIMITED</v>
    <v>4012.15</v>
    <v>30.76</v>
    <v>4038.7</v>
    <v>3910.8</v>
    <v>11067780</v>
    <v>JSWHL</v>
    <v>JSW HOLDINGS LIMITED (XNSE:JSWHL)</v>
    <v>929</v>
    <v>2001</v>
  </rv>
  <rv s="2">
    <v>2405</v>
  </rv>
  <rv s="0">
    <v>https://www.bing.com/financeapi/forcetrigger?t=ahj1cw&amp;q=XNSE%3aJSWISPL&amp;form=skydnc</v>
    <v>Learn more on Bing</v>
  </rv>
  <rv s="1">
    <v>en-US</v>
    <v>ahj1cw</v>
    <v>268435456</v>
    <v>1</v>
    <v>Powered by Refinitiv</v>
    <v>0</v>
    <v>JSW ISPAT SPECIAL PRODUCTS LIMITED (XNSE:JSWISPL)</v>
    <v>2</v>
    <v>3</v>
    <v>Finance</v>
    <v>4</v>
    <v>67.55</v>
    <v>22.4</v>
    <v>1.2925</v>
    <v>-3.05</v>
    <v>-8.0901999999999988E-2</v>
    <v>INR</v>
    <v>JSW Ispat Special Products Limited, formerly Monnet Ispat and Energy Limited (MIEL), is an India-based company, which is engaged in manufacturing and marketing of sponge iron, steel and ferro alloys. The Company is also engaged in mining of minerals like coal and iron ore. The Company is in the elite group of primary steel producers. It has an integrated steel plant at Raigarh that has a production capacity of 1.5 million tons per annum (MTPA) to produce hot rolled (HR) plates, rebars and structure profiles to cater to the infrastructure and construction industry. The Company has two manufacturing facilities namely, at Raigarh and Raipur, in State of Chhattisgarh.</v>
    <v>2104</v>
    <v>National Stock Exchange of India</v>
    <v>XNSE</v>
    <v>XNSE</v>
    <v>Monnet House, 11, Masjid Moth, Greater Kailash-II,, NEW DELHI, DELHI, 110048 IN</v>
    <v>37.549999999999997</v>
    <v>Metals &amp; Mining</v>
    <v>Stock</v>
    <v>44585.469953703701</v>
    <v>2407</v>
    <v>34.299999999999997</v>
    <v>17701940000</v>
    <v>JSW ISPAT SPECIAL PRODUCTS LIMITED</v>
    <v>JSW ISPAT SPECIAL PRODUCTS LIMITED</v>
    <v>37.5</v>
    <v>11.89</v>
    <v>37.700000000000003</v>
    <v>34.65</v>
    <v>469547500</v>
    <v>JSWISPL</v>
    <v>JSW ISPAT SPECIAL PRODUCTS LIMITED (XNSE:JSWISPL)</v>
    <v>4961688</v>
    <v>1990</v>
  </rv>
  <rv s="2">
    <v>2408</v>
  </rv>
  <rv s="0">
    <v>https://www.bing.com/financeapi/forcetrigger?t=ahiism&amp;q=XNSE%3aJSWSTEEL&amp;form=skydnc</v>
    <v>Learn more on Bing</v>
  </rv>
  <rv s="1">
    <v>en-US</v>
    <v>ahiism</v>
    <v>268435456</v>
    <v>1</v>
    <v>Powered by Refinitiv</v>
    <v>0</v>
    <v>JSW Steel Limited (XNSE:JSWSTEEL)</v>
    <v>2</v>
    <v>3</v>
    <v>Finance</v>
    <v>4</v>
    <v>776.5</v>
    <v>363.2</v>
    <v>1.0784</v>
    <v>-44.45</v>
    <v>-6.6716999999999999E-2</v>
    <v>INR</v>
    <v>JSW Steel Limited is a holding company. The Company is engaged in the business of production and distribution of iron and steel products. Its segments include Steel; Power (used mainly for captive consumption), and Others, which includes cement, mining and construction activities. Its product portfolio in flat and long steel products includes hot rolled (HR) coils, sheets and plates; cold rolled coils and sheets; galvanized products; galvalume products; non-grain oriented electrical steel (CRNGO); pre-painted galvanized products (color coated sheets/coils); pre-painted galvalume products; wire rods; special steel bars/wires; rounds and blooms, and angles. Its color coated products include JSW Pragati, JSW Colouron and JSW Colouron+. Its galvanized products include JSW Vishwas and GALVOS. It has plants in over six locations in India, including Vijayanagar in Karnataka, Salem in Tamil Nadu, and Tarapur, Vasind, Kalmeshwar and Dolvi in Maharashtra.</v>
    <v>13128</v>
    <v>National Stock Exchange of India</v>
    <v>XNSE</v>
    <v>XNSE</v>
    <v>Jindal Mansion,, 5 A, G. Deshmukh Marg,, MUMBAI, MAHARASHTRA, 400026 IN</v>
    <v>657</v>
    <v>Metals &amp; Mining</v>
    <v>Stock</v>
    <v>44585.469953703701</v>
    <v>2410</v>
    <v>618</v>
    <v>1604482000000</v>
    <v>JSW Steel Limited</v>
    <v>JSW Steel Limited</v>
    <v>656.5</v>
    <v>7.41</v>
    <v>666.25</v>
    <v>621.79999999999995</v>
    <v>2408228000</v>
    <v>JSWSTEEL</v>
    <v>JSW Steel Limited (XNSE:JSWSTEEL)</v>
    <v>7296421</v>
    <v>1994</v>
  </rv>
  <rv s="2">
    <v>2411</v>
  </rv>
  <rv s="0">
    <v>https://www.bing.com/financeapi/forcetrigger?t=azqvqh&amp;q=XNSE%3aJTEKTINDIA&amp;form=skydnc</v>
    <v>Learn more on Bing</v>
  </rv>
  <rv s="1">
    <v>en-US</v>
    <v>azqvqh</v>
    <v>268435456</v>
    <v>1</v>
    <v>Powered by Refinitiv</v>
    <v>0</v>
    <v>JTEKT INDIA LIMITED (XNSE:JTEKTINDIA)</v>
    <v>2</v>
    <v>3</v>
    <v>Finance</v>
    <v>4</v>
    <v>132.9</v>
    <v>70.05</v>
    <v>1.6868000000000001</v>
    <v>-4.25</v>
    <v>-4.6550000000000001E-2</v>
    <v>INR</v>
    <v>JTEKT India Ltd, formerly Sona Koyo Steering Systems Limited, is primarily engaged in the manufacture of steering systems and other auto components for the passenger car and utility vehicle manufacturers. The Company offers its products to the automobile manufacturers. Its products portfolio includes tilt steering column, intermediate shaft for column assist electric power steering (CEPS), telescopic shaft for steering column, telescopic I-shaft for CEPS, hydraulic power steering gear, steering gear for CEPS system, electronically controlled power steering system (ECPS), column technology for heavy commercial vehicles (HCV), steering column, steer-by-wire, steering electronic control unit and electric power assist module (EPAM). It exports its products to the United States, Europe and Japan.</v>
    <v>1716</v>
    <v>National Stock Exchange of India</v>
    <v>XNSE</v>
    <v>XNSE</v>
    <v>M3M Cosmopolitan,, 1st Floor Sector-66,Ram Garh Road,, Adjacent to Golf Course Extension Road,, GURGAON, HARYANA, 122002 IN</v>
    <v>91.15</v>
    <v>Automobiles &amp; Auto Parts</v>
    <v>Stock</v>
    <v>44585.469953703701</v>
    <v>2413</v>
    <v>86</v>
    <v>22321070000</v>
    <v>JTEKT INDIA LIMITED</v>
    <v>JTEKT INDIA LIMITED</v>
    <v>91</v>
    <v>45.84</v>
    <v>91.3</v>
    <v>87.05</v>
    <v>244480500</v>
    <v>JTEKTINDIA</v>
    <v>JTEKT INDIA LIMITED (XNSE:JTEKTINDIA)</v>
    <v>192520</v>
    <v>1984</v>
  </rv>
  <rv s="2">
    <v>2414</v>
  </rv>
  <rv s="0">
    <v>https://www.bing.com/financeapi/forcetrigger?t=ahiiyc&amp;q=XNSE%3aJUBLFOOD&amp;form=skydnc</v>
    <v>Learn more on Bing</v>
  </rv>
  <rv s="1">
    <v>en-US</v>
    <v>ahiiyc</v>
    <v>268435456</v>
    <v>1</v>
    <v>Powered by Refinitiv</v>
    <v>0</v>
    <v>Jubilant FoodWorks Limited (XNSE:JUBLFOOD)</v>
    <v>2</v>
    <v>3</v>
    <v>Finance</v>
    <v>4</v>
    <v>4590</v>
    <v>2543.9499999999998</v>
    <v>0.97719999999999996</v>
    <v>-201.05</v>
    <v>-5.4313E-2</v>
    <v>INR</v>
    <v>Jubilant FoodWorks Limited is a food service company. The Company operates through Food and Beverages segment. The Company and its subsidiary have rights to develop and operate Domino's Pizza brand in India, Sri Lanka, Bangladesh and Nepal. It operates in India and Sri Lanka. It has a right for developing and operating Dunkin' Donuts restaurants for India. Domino's Pizza India operates approximately 1040 restaurants in India located in states and union territories, covering approximately 240 cities across the country. Dunkin' Donuts sells a range of donuts and over a dozen coffee beverages, as well as an array of bagels, breakfast sandwiches and other baked goods. The Company has approximately 70 Dunkin' Donuts restaurants in India. It offers Chocolate Donut, Break-up Party Eclair, Chocofix Donuts, Big Joy Burger, Naughty Lucy Burger, The Tough Guy Burger, Too Much Burgers range, Wicked Wraps, the iconic Dunkin' Original Drip Coffee, Dunkaccinos and Spiked Iced Tea, among others.</v>
    <v>36001</v>
    <v>National Stock Exchange of India</v>
    <v>XNSE</v>
    <v>XNSE</v>
    <v>5th Floor, Tower D, Logix Techno Park, Plot No 5, NOIDA, UTTAR PRADESH, 201304 IN</v>
    <v>3699</v>
    <v>Hotels &amp; Entertainment Services</v>
    <v>Stock</v>
    <v>44585.469953703701</v>
    <v>2416</v>
    <v>3474</v>
    <v>488509800000</v>
    <v>Jubilant FoodWorks Limited</v>
    <v>Jubilant FoodWorks Limited</v>
    <v>3695</v>
    <v>116.61</v>
    <v>3701.7</v>
    <v>3500.65</v>
    <v>131969000</v>
    <v>JUBLFOOD</v>
    <v>Jubilant FoodWorks Limited (XNSE:JUBLFOOD)</v>
    <v>523004</v>
    <v>1995</v>
  </rv>
  <rv s="2">
    <v>2417</v>
  </rv>
  <rv s="0">
    <v>https://www.bing.com/financeapi/forcetrigger?t=ahij27&amp;q=XNSE%3aJUBLINDS&amp;form=skydnc</v>
    <v>Learn more on Bing</v>
  </rv>
  <rv s="1">
    <v>en-US</v>
    <v>ahij27</v>
    <v>268435456</v>
    <v>1</v>
    <v>Powered by Refinitiv</v>
    <v>0</v>
    <v>Jubilant Industries Limited (XNSE:JUBLINDS)</v>
    <v>2</v>
    <v>3</v>
    <v>Finance</v>
    <v>4</v>
    <v>797.3</v>
    <v>178</v>
    <v>1.2612000000000001</v>
    <v>-49.15</v>
    <v>-6.8905000000000008E-2</v>
    <v>INR</v>
    <v>Jubilant Industries Limited is a holding company. The Company is engaged in the business of manufacturing of Indian-made foreign liquor (IMFL) products for the various brands in India, engaged in liquor business. The Company's segments include Performance Polymer, Agri Products and Retail. The Performance Polymer segment includes adhesives and wood finishes, food polymer (solid Polyvinyl Acetate (PVA)) and latex. The Agri Products segment includes single super phosphate, sulfuric acid and agro chemicals for crop product. The Retail segment is engaged in running and maintaining hypermarket cum malls. Its agribusiness offers a range of products in Crop Nutrition, Crop Growth Regulator and Crop Protection categories under the umbrella brand Ramban. It is engaged in the manufacturing of organic manure granules and trading of agrochemical products. The Company has a product portfolio, covering a range of products for both business-to-business (B2B) and business to consumer (B2C) customers.</v>
    <v>4</v>
    <v>National Stock Exchange of India</v>
    <v>XNSE</v>
    <v>XNSE</v>
    <v>Plot No.15, Knowledge Park - II, Greater Noida, NOIDA, UTTAR PRADESH, 201301 IN</v>
    <v>713.2</v>
    <v>Chemicals</v>
    <v>Stock</v>
    <v>44585.469953703701</v>
    <v>2419</v>
    <v>651.25</v>
    <v>10721680000</v>
    <v>Jubilant Industries Limited</v>
    <v>Jubilant Industries Limited</v>
    <v>712</v>
    <v>34.450000000000003</v>
    <v>713.3</v>
    <v>664.15</v>
    <v>15031100</v>
    <v>JUBLINDS</v>
    <v>Jubilant Industries Limited (XNSE:JUBLINDS)</v>
    <v>54161</v>
    <v>2007</v>
  </rv>
  <rv s="2">
    <v>2420</v>
  </rv>
  <rv s="0">
    <v>https://www.bing.com/financeapi/forcetrigger?t=bra89c&amp;q=XNSE%3aWINPRO&amp;form=skydnc</v>
    <v>Learn more on Bing</v>
  </rv>
  <rv s="5">
    <v>en-US</v>
    <v>bra89c</v>
    <v>268435456</v>
    <v>1</v>
    <v>Powered by Refinitiv</v>
    <v>9</v>
    <v>WINPRO INDUSTRIES LIMITED (XNSE:WINPRO)</v>
    <v>2</v>
    <v>10</v>
    <v>Finance</v>
    <v>4</v>
    <v>14.35</v>
    <v>5</v>
    <v>-0.3</v>
    <v>-3.6810000000000002E-2</v>
    <v>INR</v>
    <v>WinPro Industries Limited, formerly Jump Networks Limited, is an India-based integrated media and entertainment company engaged primarily in broadcasting and content development, and its delivery through satellite. The Company is engaged in the resale of information technology (IT) products. The Company is a media technology platform provider that offers IT and software solutions to its clients.</v>
    <v>3</v>
    <v>National Stock Exchange of India</v>
    <v>XNSE</v>
    <v>XNSE</v>
    <v>Unit No. 103, Shivam Chambers Premises CHS Ltd, Near Sahara India, S. V. Road, Goregoan (West), MUMBAI, MAHARASHTRA, 400062 IN</v>
    <v>8.1999999999999993</v>
    <v>Telecommunications Services</v>
    <v>Stock</v>
    <v>44585.469976851855</v>
    <v>2422</v>
    <v>7.8</v>
    <v>814691200</v>
    <v>WINPRO INDUSTRIES LIMITED</v>
    <v>WINPRO INDUSTRIES LIMITED</v>
    <v>8.1999999999999993</v>
    <v>0</v>
    <v>8.15</v>
    <v>7.85</v>
    <v>99962110</v>
    <v>WINPRO</v>
    <v>WINPRO INDUSTRIES LIMITED (XNSE:WINPRO)</v>
    <v>561628</v>
    <v>1992</v>
  </rv>
  <rv s="2">
    <v>2423</v>
  </rv>
  <rv s="0">
    <v>https://www.bing.com/financeapi/forcetrigger?t=ahijdm&amp;q=XNSE%3aJYOTHYLAB&amp;form=skydnc</v>
    <v>Learn more on Bing</v>
  </rv>
  <rv s="1">
    <v>en-US</v>
    <v>ahijdm</v>
    <v>268435456</v>
    <v>1</v>
    <v>Powered by Refinitiv</v>
    <v>0</v>
    <v>JYOTHY LABS LIMITED (XNSE:JYOTHYLAB)</v>
    <v>2</v>
    <v>3</v>
    <v>Finance</v>
    <v>4</v>
    <v>187.3</v>
    <v>135</v>
    <v>0.69210000000000005</v>
    <v>-2.4</v>
    <v>-1.7166999999999998E-2</v>
    <v>INR</v>
    <v>Jyothy Labs Limited, formerly Jyothy Laboratories Limited, is a multi-brand, multi-product company focused on fast-moving consumer goods industry. The Company is principally engaged in manufacturing and marketing of fabric whiteners, soaps, detergents, mosquito repellents, scrubber, bodycare and incense sticks. It operates through three segments: Soaps and Detergents, which includes fabric whiteners, fabric detergents, dish wash bar and soaps, including ayurvedic soaps; Home Care products, which includes incense sticks, scrubber, dhoop and mosquito repellents, and Others, which includes bodycare, tea and coffee. It products are under various brands, which include Henko, Mr. White, Ujala, More light, Chek, Pril, Exo, Maxo, Margo, Fa, Neem, Fabric Spa, Snoways, Busy easy and Wardrobe. Its subsidiaries include Jyothy Consumer Products Marketing Limited, Four Seasons Drycleaning Company Private Limited, Snoways Laundrers &amp; Drycleaners Private Limited and Jyothy Fabricare Services Limited.</v>
    <v>2559</v>
    <v>National Stock Exchange of India</v>
    <v>XNSE</v>
    <v>XNSE</v>
    <v>Ujala House, Ram Krishna Mandir Road, Off Andheri Kurla Road, Kondivita, Andheri East, MUMBAI, MAHARASHTRA, 400059 IN</v>
    <v>139.94999999999999</v>
    <v>Personal &amp; Household Products &amp; Services</v>
    <v>Stock</v>
    <v>44585.469953703701</v>
    <v>2425</v>
    <v>136.05000000000001</v>
    <v>51335770000</v>
    <v>JYOTHY LABS LIMITED</v>
    <v>JYOTHY LABS LIMITED</v>
    <v>139.75</v>
    <v>33.44</v>
    <v>139.80000000000001</v>
    <v>137.4</v>
    <v>367208600</v>
    <v>JYOTHYLAB</v>
    <v>JYOTHY LABS LIMITED (XNSE:JYOTHYLAB)</v>
    <v>421067</v>
    <v>1992</v>
  </rv>
  <rv s="2">
    <v>2426</v>
  </rv>
  <rv s="0">
    <v>https://www.bing.com/financeapi/forcetrigger?t=ahijjc&amp;q=XNSE%3aKABRAEXTRU&amp;form=skydnc</v>
    <v>Learn more on Bing</v>
  </rv>
  <rv s="1">
    <v>en-US</v>
    <v>ahijjc</v>
    <v>268435456</v>
    <v>1</v>
    <v>Powered by Refinitiv</v>
    <v>0</v>
    <v>KABRA EXTRUSION TECHNIK LTD (XNSE:KABRAEXTRU)</v>
    <v>2</v>
    <v>3</v>
    <v>Finance</v>
    <v>4</v>
    <v>564.45000000000005</v>
    <v>92.3</v>
    <v>1.3258000000000001</v>
    <v>-36.6</v>
    <v>-7.0896000000000001E-2</v>
    <v>INR</v>
    <v>Kabra Extrusion Technik Limited is engaged in the sale of plastic extrusion machinery. The Company also manufactures allied equipment. It specializes in providing plastic extrusion machinery for manufacturing pipes and films. It offers a spectrum of plastics extrusion solutions for pipes, drip tubes, monolayer-multilayer blown films, pelletizing, mixers and profiles. Its product lines include extrusion lines for polyvinyl chloride (PVC), chlorinated PVC (cPVC), PVC foam core, polyolefins (PO) and pipe penetrating-radar (PP-R) pipes; twin screw lines for extrusion of rigid PVC (RPVC)/cPVC pipes, PVC profiles and pellets; single screw extrusion lines for PO pipes; flat/round drip tube lines; mono, multi-layer (3/5/7/9 Layer) blown film lines; high capacity mixer-coolers, and downstream and auxiliary equipment for pipe and film plants. It also offers cPVC pipe extrusion lines in single, as well as dual strand. Its round and flat drip lines have application in the irrigation field.</v>
    <v>405</v>
    <v>National Stock Exchange of India</v>
    <v>XNSE</v>
    <v>XNSE</v>
    <v>Fortune Terraces, 10th Floor,, B Wing, Opp. Citi Mall, Link Road,, Andheri-(West), MUMBAI, MAHARASHTRA, 400053 IN</v>
    <v>548</v>
    <v>Machinery, Equipment &amp; Components</v>
    <v>Stock</v>
    <v>44585.469953703701</v>
    <v>2428</v>
    <v>471.35</v>
    <v>16469570000</v>
    <v>KABRA EXTRUSION TECHNIK LTD</v>
    <v>KABRA EXTRUSION TECHNIK LTD</v>
    <v>548</v>
    <v>52.92</v>
    <v>516.25</v>
    <v>479.65</v>
    <v>31902320</v>
    <v>KABRAEXTRU</v>
    <v>KABRA EXTRUSION TECHNIK LTD (XNSE:KABRAEXTRU)</v>
    <v>408612</v>
    <v>1982</v>
  </rv>
  <rv s="2">
    <v>2429</v>
  </rv>
  <rv s="0">
    <v>https://www.bing.com/financeapi/forcetrigger?t=ahijm7&amp;q=XNSE%3aKAJARIACER&amp;form=skydnc</v>
    <v>Learn more on Bing</v>
  </rv>
  <rv s="1">
    <v>en-US</v>
    <v>ahijm7</v>
    <v>268435456</v>
    <v>1</v>
    <v>Powered by Refinitiv</v>
    <v>0</v>
    <v>KAJARIA CERAMICS LIMITED (XNSE:KAJARIACER)</v>
    <v>2</v>
    <v>3</v>
    <v>Finance</v>
    <v>4</v>
    <v>1374.9</v>
    <v>738.1</v>
    <v>0.90010000000000001</v>
    <v>-38.700000000000003</v>
    <v>-3.0539999999999998E-2</v>
    <v>INR</v>
    <v>Kajaria Ceramics Limited is a holding company. The Company is a tile company engaged in the manufacturing and trading of ceramics, polished and glazed vitrified tiles. It offers products, including ceramic wall and floor tiles, polished vitrified tiles, glazed vitrified tiles, and sanitary ware and faucets. Its glazed vitrified tiles are marketed in metros and urban cities through its network, comprising Kajaria World, Kajaria Galaxy, Kajaria Studio and other multi-brand dealers. Its ceramic wall and floor tile range comprises tiles in various sizes, designs and finishes and caters them to all customer segments. It is engaged in sanitaryware and faucets verticals through its subsidiary, Kajaria Bathware Pvt Ltd. It has an annual aggregate capacity of over 68.6 million square meters, distributed across over nine plants in Uttar Pradesh and Rajasthan; approximately five plants in Gujarat, and over one plant at Vijayawada in Andhra Pradesh.</v>
    <v>2475</v>
    <v>National Stock Exchange of India</v>
    <v>XNSE</v>
    <v>XNSE</v>
    <v>J-1/B-1 (Extn.), Mohan Co-op Ind Estate, (Opp. Badarpur Thermal Power Station), NEW DELHI, DELHI, 110044 IN</v>
    <v>1286.1500000000001</v>
    <v>Homebuilding &amp; Construction Supplies</v>
    <v>Stock</v>
    <v>44585.469953703701</v>
    <v>2431</v>
    <v>1209.0999999999999</v>
    <v>201696900000</v>
    <v>KAJARIA CERAMICS LIMITED</v>
    <v>KAJARIA CERAMICS LIMITED</v>
    <v>1270</v>
    <v>49.31</v>
    <v>1267.2</v>
    <v>1228.5</v>
    <v>159167300</v>
    <v>KAJARIACER</v>
    <v>KAJARIA CERAMICS LIMITED (XNSE:KAJARIACER)</v>
    <v>597860</v>
    <v>1985</v>
  </rv>
  <rv s="2">
    <v>2432</v>
  </rv>
  <rv s="0">
    <v>https://www.bing.com/financeapi/forcetrigger?t=ahijp2&amp;q=XNSE%3aKAKATCEM&amp;form=skydnc</v>
    <v>Learn more on Bing</v>
  </rv>
  <rv s="1">
    <v>en-US</v>
    <v>ahijp2</v>
    <v>268435456</v>
    <v>1</v>
    <v>Powered by Refinitiv</v>
    <v>0</v>
    <v>KAKATIYA CEMENT SUGAR AND INDUSTRIES LIMITED (XNSE:KAKATCEM)</v>
    <v>2</v>
    <v>3</v>
    <v>Finance</v>
    <v>4</v>
    <v>319.89999999999998</v>
    <v>153.6</v>
    <v>1.3113999999999999</v>
    <v>-12.25</v>
    <v>-5.0164E-2</v>
    <v>INR</v>
    <v>Kakatiya Cement Sugar and Industries Limited is an India-based company engaged in the manufacture of ordinary portland cement. The Company's segments include Cement, Sugar and Power. The Company's Kakatiya Cement is utilized for various constructions, such as multi-storied buildings, flyovers and barrages. The installed capacity of the Company's Cement Division is approximately 297,000 tons per annum (TPA), and that of the Sugar Division is approximately 3,200 tons of cane per day (TCD). Its Sugar Division crushes approximately four lakh metric tons (MT) of sugar cane on an average per year. The cement plant of the Company is located in Nalgonda District of Andhra Pradesh, whereas the sugar and power plants are located in Khammam District. The Company operates a 17-megawatt (MW) cogeneration power plant. Its sugar site is located at Peruvancha Village, Kalluru Mandal, Khammam District, Andhra Pradesh.</v>
    <v>500</v>
    <v>National Stock Exchange of India</v>
    <v>XNSE</v>
    <v>XNSE</v>
    <v>1 10 140 / 1, Gurukrupa, Ashok Nagar, HYDERABAD, TELANGANA, 500020 IN</v>
    <v>244.9</v>
    <v>Construction Materials</v>
    <v>Stock</v>
    <v>44585.469953703701</v>
    <v>2434</v>
    <v>225</v>
    <v>1898376000</v>
    <v>KAKATIYA CEMENT SUGAR AND INDUSTRIES LIMITED</v>
    <v>KAKATIYA CEMENT SUGAR AND INDUSTRIES LIMITED</v>
    <v>242.8</v>
    <v>21</v>
    <v>244.2</v>
    <v>231.95</v>
    <v>7773860</v>
    <v>KAKATCEM</v>
    <v>KAKATIYA CEMENT SUGAR AND INDUSTRIES LIMITED (XNSE:KAKATCEM)</v>
    <v>37549</v>
    <v>1979</v>
  </rv>
  <rv s="2">
    <v>2435</v>
  </rv>
  <rv s="0">
    <v>https://www.bing.com/financeapi/forcetrigger?t=ahijrw&amp;q=XNSE%3aKALPATPOWR&amp;form=skydnc</v>
    <v>Learn more on Bing</v>
  </rv>
  <rv s="1">
    <v>en-US</v>
    <v>ahijrw</v>
    <v>268435456</v>
    <v>1</v>
    <v>Powered by Refinitiv</v>
    <v>0</v>
    <v>KALPATARU POWER TRANSMISSION LIMITED (XNSE:KALPATPOWR)</v>
    <v>2</v>
    <v>3</v>
    <v>Finance</v>
    <v>4</v>
    <v>496</v>
    <v>309.14999999999998</v>
    <v>1.3613</v>
    <v>-9.35</v>
    <v>-2.3195E-2</v>
    <v>INR</v>
    <v>Kalpataru Power Transmission Limited is an engineering, procurement and construction (EPC) contracting company. The Company manufactures metal frameworks or skeletons for construction and parts, such as towers, masts, trusses and bridges. Its segments include Transmission &amp; Distribution, Infrastructure EPC and Others. Its transmission and distribution business consists of transmission domestic, transmission international and power distribution. Its Infrastructure EPC segment includes cross country oil and gas pipeline laying, and railway EPC business of the Company. Its other segment is engaged in the generation and sale of power produced from over two biomass-based power generation plants in Rajasthan. It offers solutions in the field of power transmission, infrastructure and asset creation. It has interests in power transmission and distribution, oil and gas pipeline, railways, infrastructure development, civil contracting and agri-commodity (post-harvest) logistics.</v>
    <v>3296</v>
    <v>National Stock Exchange of India</v>
    <v>XNSE</v>
    <v>XNSE</v>
    <v>81, Kalpataru Synergy, Opp. Grand Hyatt, Santacruz(E), MUMBAI, MAHARASHTRA, 400055 IN</v>
    <v>403.1</v>
    <v>Construction &amp; Engineering</v>
    <v>Stock</v>
    <v>44585.469953703701</v>
    <v>2437</v>
    <v>384.45</v>
    <v>60025300000</v>
    <v>KALPATARU POWER TRANSMISSION LIMITED</v>
    <v>KALPATARU POWER TRANSMISSION LIMITED</v>
    <v>400.05</v>
    <v>9.32</v>
    <v>403.1</v>
    <v>393.75</v>
    <v>148909200</v>
    <v>KALPATPOWR</v>
    <v>KALPATARU POWER TRANSMISSION LIMITED (XNSE:KALPATPOWR)</v>
    <v>137579</v>
    <v>1981</v>
  </rv>
  <rv s="2">
    <v>2438</v>
  </rv>
  <rv s="0">
    <v>https://www.bing.com/financeapi/forcetrigger?t=ahijxm&amp;q=XNSE%3aKALYANIFRG&amp;form=skydnc</v>
    <v>Learn more on Bing</v>
  </rv>
  <rv s="1">
    <v>en-US</v>
    <v>ahijxm</v>
    <v>268435456</v>
    <v>1</v>
    <v>Powered by Refinitiv</v>
    <v>0</v>
    <v>KALYANI FORGE LIMITED (XNSE:KALYANIFRG)</v>
    <v>2</v>
    <v>3</v>
    <v>Finance</v>
    <v>4</v>
    <v>239.65</v>
    <v>137.25</v>
    <v>1.4383999999999999</v>
    <v>-7.65</v>
    <v>-3.9885000000000004E-2</v>
    <v>INR</v>
    <v>Kalyani Forge Limited is an engineering company. The Company is engaged in providing forged, machined and assembled products for various customers in various industries, such as automotive, construction, power generation, marine, railway and industrial goods. Its products include engine parts, chassis system, turbochargers, transmission solutions, driveline, steering and suspension and industrial application. It offers a range of engine parts, such as connecting rod, crank shaft, cam shaft, retainer valve, cross head valve, injector clamp, rocker arm, balance weight and cam lobe. It provides a range of products for chassis systems, such as idler arms, control arm, steering knuckle and brackets. It supplies turbocharger parts, such as nozzle ring and pipe cast flanges. It provides warm and cold forged parts for various applications, such as fluid flywheel and wet double clutch. It provides stub axles, tie-rod ends to various commercial-vehicle manufacturers across the world.</v>
    <v>576</v>
    <v>National Stock Exchange of India</v>
    <v>XNSE</v>
    <v>XNSE</v>
    <v>Shangrila Gardens,, 1st Floor, 'C' Wing,, Opp. Bund Garden,, PUNE, MAHARASHTRA IN</v>
    <v>199</v>
    <v>Metals &amp; Mining</v>
    <v>Stock</v>
    <v>44585.469953703701</v>
    <v>2440</v>
    <v>182.25</v>
    <v>697768400</v>
    <v>KALYANI FORGE LIMITED</v>
    <v>KALYANI FORGE LIMITED</v>
    <v>199</v>
    <v>17.05</v>
    <v>191.8</v>
    <v>184.15</v>
    <v>3638000</v>
    <v>KALYANIFRG</v>
    <v>KALYANI FORGE LIMITED (XNSE:KALYANIFRG)</v>
    <v>1268</v>
    <v>1979</v>
  </rv>
  <rv s="2">
    <v>2441</v>
  </rv>
  <rv s="0">
    <v>https://www.bing.com/financeapi/forcetrigger?t=ahik1h&amp;q=XNSE%3aKAMATHOTEL&amp;form=skydnc</v>
    <v>Learn more on Bing</v>
  </rv>
  <rv s="1">
    <v>en-US</v>
    <v>ahik1h</v>
    <v>268435456</v>
    <v>1</v>
    <v>Powered by Refinitiv</v>
    <v>0</v>
    <v>KAMAT HOTELS (INDIA) LTD (XNSE:KAMATHOTEL)</v>
    <v>2</v>
    <v>3</v>
    <v>Finance</v>
    <v>4</v>
    <v>75.45</v>
    <v>27.5</v>
    <v>1.9468000000000001</v>
    <v>-1.9</v>
    <v>-3.8344999999999997E-2</v>
    <v>INR</v>
    <v>Kamat Hotels (India) Limited is engaged in the business of hospitality and allied businesses. The Company principally operates hotels and restaurants. The Company's activities are categorized as: operation of hotels owned by the Company, management of hotels owned by other parties under contract, catering services and timeshare. It has four brands, such as Orchid, VITS, Gadh and Lotus. It offers the VITS hospitality in Mumbai, Aurangabad, Nagpur, Pune, Nashik, Delhi and Bhubaneshwar. Its subsidiaries include Fort Jadhavgadh Hotels Private Limited, Fort Mahodadhinivas Palace Private Limited, Green Dot Restaurants Private Limited, Kamats Restaurants (India) Private Limited and Orchid Hotels Pune Private Limited. Fort Jadhavgadh Hotels Private Limited offering includes Maharaja Suite and Maharani Suite. Orchid Hotels Pune Private Limited offering includes Orchid Deluxe Room and Orchid Executive Room. Lotus Resorts is a chain of resorts and hotels located at Goa, Konark and Silvassa.</v>
    <v>1028</v>
    <v>National Stock Exchange of India</v>
    <v>XNSE</v>
    <v>XNSE</v>
    <v>70-C, Nehru Road, Vile Parle (East),Adjoining Orchid Hotel, MUMBAI, MAHARASHTRA, 400099 IN</v>
    <v>50.4</v>
    <v>Hotels &amp; Entertainment Services</v>
    <v>Stock</v>
    <v>44585.469953703701</v>
    <v>2443</v>
    <v>47</v>
    <v>1168590000</v>
    <v>KAMAT HOTELS (INDIA) LTD</v>
    <v>KAMAT HOTELS (INDIA) LTD</v>
    <v>50.4</v>
    <v>0</v>
    <v>49.55</v>
    <v>47.65</v>
    <v>23584060</v>
    <v>KAMATHOTEL</v>
    <v>KAMAT HOTELS (INDIA) LTD (XNSE:KAMATHOTEL)</v>
    <v>28922</v>
    <v>1986</v>
  </rv>
  <rv s="2">
    <v>2444</v>
  </rv>
  <rv s="0">
    <v>https://www.bing.com/financeapi/forcetrigger?t=ahik4c&amp;q=XNSE%3aKAMDHENU&amp;form=skydnc</v>
    <v>Learn more on Bing</v>
  </rv>
  <rv s="1">
    <v>en-US</v>
    <v>ahik4c</v>
    <v>268435456</v>
    <v>1</v>
    <v>Powered by Refinitiv</v>
    <v>0</v>
    <v>KAMDHENU LIMITED (XNSE:KAMDHENU)</v>
    <v>2</v>
    <v>3</v>
    <v>Finance</v>
    <v>4</v>
    <v>268.3</v>
    <v>113.3</v>
    <v>1.5491999999999999</v>
    <v>-11.85</v>
    <v>-5.2937000000000005E-2</v>
    <v>INR</v>
    <v>Kamdhenu Limited, formerly Kamdhenu Ispat Limited, is engaged in manufacturing, distribution, marketing, branding of steel and paints with over 50 franchised units across India. The Company manufactures thermo-mechanically treated (TMT) steel. The Company's segments include Steel, Paints and Power (wind mills). The Company's brands include KAMDHENU TMT BARS, KAMDHENU SS 10000, STRUCTURAL STEEL, KAMDHENU WIREBOND, KAMDHENU PLYWOOD, COLOR COATED PPGI/PPGL SHEETS, PRE-ENGINEERED BUILDING and KAMDHENU PAINTS. The Company offers a range of paint products, including exterior and interior emulsions, water based primers, wood finishes, aluminum paints, and textured and designer paints. Its Kamdhenu SS 10000 rebars are available in the various sizes of 10 millimeter (mm), 12mm, 16mm, 20mm, 25mm, 28mm and 32mm. It manufactures structural steel under franchisee arrangement. It produces structural steel of special contours, such as angles, channels, beams, flats, round and square.</v>
    <v>858</v>
    <v>National Stock Exchange of India</v>
    <v>XNSE</v>
    <v>XNSE</v>
    <v>2nd floor,Tower-A,, Building Number 9,, DLF Cyber City,, GURGAON, HARYANA, 122002 IN</v>
    <v>228.35</v>
    <v>Metals &amp; Mining</v>
    <v>Stock</v>
    <v>44585.469953703701</v>
    <v>2446</v>
    <v>210</v>
    <v>6029512000</v>
    <v>KAMDHENU LIMITED</v>
    <v>KAMDHENU LIMITED</v>
    <v>228.35</v>
    <v>24.77</v>
    <v>223.85</v>
    <v>212</v>
    <v>26935500</v>
    <v>KAMDHENU</v>
    <v>KAMDHENU LIMITED (XNSE:KAMDHENU)</v>
    <v>49954</v>
    <v>1994</v>
  </rv>
  <rv s="2">
    <v>2447</v>
  </rv>
  <rv s="0">
    <v>https://www.bing.com/financeapi/forcetrigger?t=ahik77&amp;q=XNSE%3aKANANIIND&amp;form=skydnc</v>
    <v>Learn more on Bing</v>
  </rv>
  <rv s="3">
    <v>en-US</v>
    <v>ahik77</v>
    <v>268435456</v>
    <v>1</v>
    <v>Powered by Refinitiv</v>
    <v>5</v>
    <v>KANANI INDUSTRIES LIMITED (XNSE:KANANIIND)</v>
    <v>2</v>
    <v>6</v>
    <v>Finance</v>
    <v>4</v>
    <v>20.5</v>
    <v>3.8</v>
    <v>1.9258999999999999</v>
    <v>-0.75</v>
    <v>-4.7771000000000001E-2</v>
    <v>INR</v>
    <v>Kanani Industries Limited is an India-based company engaged in manufacturing of diamond studded jewelry. The Company's plant is located at Surat, Gujarat. The Company's subsidiary is KIL International Limited.</v>
    <v>National Stock Exchange of India</v>
    <v>XNSE</v>
    <v>XNSE</v>
    <v>91C, The Capital, G-Block, Plot No.C70, Bandra Kurla Complex, Bandra (East), MUMBAI, MAHARASHTRA, 400051 IN</v>
    <v>14.95</v>
    <v>Textiles &amp; Apparel</v>
    <v>Stock</v>
    <v>44585.469953703701</v>
    <v>2449</v>
    <v>14.95</v>
    <v>1553264000</v>
    <v>KANANI INDUSTRIES LIMITED</v>
    <v>KANANI INDUSTRIES LIMITED</v>
    <v>14.95</v>
    <v>165.44</v>
    <v>15.7</v>
    <v>14.95</v>
    <v>98934000</v>
    <v>KANANIIND</v>
    <v>KANANI INDUSTRIES LIMITED (XNSE:KANANIIND)</v>
    <v>6581</v>
    <v>1983</v>
  </rv>
  <rv s="2">
    <v>2450</v>
  </rv>
  <rv s="0">
    <v>https://www.bing.com/financeapi/forcetrigger?t=ahika2&amp;q=XNSE%3aKANORICHEM&amp;form=skydnc</v>
    <v>Learn more on Bing</v>
  </rv>
  <rv s="1">
    <v>en-US</v>
    <v>ahika2</v>
    <v>268435456</v>
    <v>1</v>
    <v>Powered by Refinitiv</v>
    <v>0</v>
    <v>KANORIA CHEMICALS &amp; INDUSTRIES LTD (XNSE:KANORICHEM)</v>
    <v>2</v>
    <v>3</v>
    <v>Finance</v>
    <v>4</v>
    <v>221.55</v>
    <v>51.6</v>
    <v>1.4137999999999999</v>
    <v>-8.35</v>
    <v>-4.9894999999999995E-2</v>
    <v>INR</v>
    <v>Kanoria Chemicals and Industries Limited is a holding company, which is engaged in the manufacturing of chemical intermediates in India. The Company also has business interests in automotive and industrial electronics, textiles and renewable energy generation. The Company's business segments include Alco Chemicals, Solar Power, Textile, Electronic Automotive and Others. Its Alco Chemicals business segment includes products, such as Pentaerythritol, Sodium Formate, Acetaldehyde, Formaldehyde and Hexamine, among others. Its Solar Power business segment includes power generation from solar energy. The Textile business segment includes yarn and denim manufacturing, and the Electronic Automotive business segment includes electronic and mechatronic modules. Its Others segment includes financial activities and others. It has approximately two chemicals manufacturing facilities, one at Ankleshwar in the state of Gujarat, and the second at Visakhapatnam in the state of Andhra Pradesh.</v>
    <v>385</v>
    <v>National Stock Exchange of India</v>
    <v>XNSE</v>
    <v>XNSE</v>
    <v>Indra Prakash, 21, Barakhamba Road, NEW DELHI, DELHI, 110001 IN</v>
    <v>174.45</v>
    <v>Electronic Equipment &amp; Parts</v>
    <v>Stock</v>
    <v>44585.469953703701</v>
    <v>2452</v>
    <v>159</v>
    <v>7312079000</v>
    <v>KANORIA CHEMICALS &amp; INDUSTRIES LTD</v>
    <v>KANORIA CHEMICALS &amp; INDUSTRIES LTD</v>
    <v>171.95</v>
    <v>17.23</v>
    <v>167.35</v>
    <v>159</v>
    <v>43693330</v>
    <v>KANORICHEM</v>
    <v>KANORIA CHEMICALS &amp; INDUSTRIES LTD (XNSE:KANORICHEM)</v>
    <v>18676</v>
    <v>1960</v>
  </rv>
  <rv s="2">
    <v>2453</v>
  </rv>
  <rv s="0">
    <v>https://www.bing.com/financeapi/forcetrigger?t=bxa6hw&amp;q=XNSE%3aKANPRPLA&amp;form=skydnc</v>
    <v>Learn more on Bing</v>
  </rv>
  <rv s="5">
    <v>en-US</v>
    <v>bxa6hw</v>
    <v>268435456</v>
    <v>1</v>
    <v>Powered by Refinitiv</v>
    <v>9</v>
    <v>KANPUR PLASTIPACK LIMITED (XNSE:KANPRPLA)</v>
    <v>2</v>
    <v>10</v>
    <v>Finance</v>
    <v>4</v>
    <v>204.67</v>
    <v>63.96</v>
    <v>-4.55</v>
    <v>-3.3666000000000001E-2</v>
    <v>INR</v>
    <v>Kanpur Plastipack Limited is engaged in the manufacture and export of Flexible Intermediate Bulk Container (FIBC), Woven Sacks and Polypropylene (PP) high tenasity Multifilament Yarn. The Company's segments include Manufacturing Operations, Consignment Stockiest and Solar Power Division. It offers a complete range of packaging products and services. Its products include Woven Fabric of Ethylene (Laminated/Coated), Sacks &amp; Bags of polylypropylene, Flexible Intermediate Bulk Containers and Polypropylene Multifilament Yarn. The Company's products are used across a range of applications that include fertilizers, cement, animal feed and pet food, seeds, chemicals and minerals, sugar and flour, among others. The Company possesses a rated capacity of approximately seven million FIBCs per annum, and with woven PP fabric, the aggregate capacity is over 14,000 Million Tons Per Annum (MTPA). It also offers clean room bags for food packaging.</v>
    <v>1533</v>
    <v>National Stock Exchange of India</v>
    <v>XNSE</v>
    <v>XNSE</v>
    <v>D19-20, Panki Industrial Area, P.O. Udyog Nagar, KANPUR, UTTAR PRADESH, 208022 IN</v>
    <v>137.44999999999999</v>
    <v>Containers &amp; Packaging</v>
    <v>Stock</v>
    <v>44585.469953703701</v>
    <v>2455</v>
    <v>127.1</v>
    <v>2901232000</v>
    <v>KANPUR PLASTIPACK LIMITED</v>
    <v>KANPUR PLASTIPACK LIMITED</v>
    <v>135.1</v>
    <v>8.7899999999999991</v>
    <v>135.15</v>
    <v>130.6</v>
    <v>21466760</v>
    <v>KANPRPLA</v>
    <v>KANPUR PLASTIPACK LIMITED (XNSE:KANPRPLA)</v>
    <v>48936</v>
    <v>1971</v>
  </rv>
  <rv s="2">
    <v>2456</v>
  </rv>
  <rv s="0">
    <v>https://www.bing.com/financeapi/forcetrigger?t=ahikcw&amp;q=XNSE%3aKANSAINER&amp;form=skydnc</v>
    <v>Learn more on Bing</v>
  </rv>
  <rv s="1">
    <v>en-US</v>
    <v>ahikcw</v>
    <v>268435456</v>
    <v>1</v>
    <v>Powered by Refinitiv</v>
    <v>0</v>
    <v>KANSAI NEROLAC PAINTS LIMITED (XNSE:KANSAINER)</v>
    <v>2</v>
    <v>3</v>
    <v>Finance</v>
    <v>4</v>
    <v>677.65</v>
    <v>519.54999999999995</v>
    <v>0.82430000000000003</v>
    <v>-2.65</v>
    <v>-4.6029999999999995E-3</v>
    <v>INR</v>
    <v>Kansai Nerolac Paints Limited (KNPL) is a paint company. The Company offers a range of products, including decorative, Automotive Coatings and Performance coatings. The Company has coating solutions across the Decorative, Wood Coatings, General Industrial, High Performance Coatings, Powder Coatings, Automotive and Auto Refinish market segments. The Company serves its customers through a network of approximately four manufacturing facilities located at Lote in Maharashtra, Bawal in Haryana, Jainpur in Uttar Pradesh and Hosur in Tamil Nadu and over hundred strategically located depots. The Company has a joint venture in Nepal with Kansai Nepal, which caters to customers in Nepal. KNPL also has a joint venture in Sri Lanka with Capital Holdings Maharaja Group to set up the paint business in Sri Lanka. The Company is a subsidiary of Kansai Paint Co. Ltd.</v>
    <v>2889</v>
    <v>National Stock Exchange of India</v>
    <v>XNSE</v>
    <v>XNSE</v>
    <v>Nerolac House,Near Shri Ram Mills, Ganpatrao Kadam Marg, Lower Parel West, MUMBAI, MAHARASHTRA, 400013 IN</v>
    <v>582</v>
    <v>Chemicals</v>
    <v>Stock</v>
    <v>44585.469953703701</v>
    <v>2458</v>
    <v>558.70000000000005</v>
    <v>310256100000</v>
    <v>KANSAI NEROLAC PAINTS LIMITED</v>
    <v>KANSAI NEROLAC PAINTS LIMITED</v>
    <v>578.29999999999995</v>
    <v>58.04</v>
    <v>575.70000000000005</v>
    <v>573.04999999999995</v>
    <v>538919700</v>
    <v>KANSAINER</v>
    <v>KANSAI NEROLAC PAINTS LIMITED (XNSE:KANSAINER)</v>
    <v>288556</v>
    <v>1920</v>
  </rv>
  <rv s="2">
    <v>2459</v>
  </rv>
  <rv s="0">
    <v>https://www.bing.com/financeapi/forcetrigger?t=b1nuim&amp;q=XNSE%3aKAPSTON&amp;form=skydnc</v>
    <v>Learn more on Bing</v>
  </rv>
  <rv s="3">
    <v>en-US</v>
    <v>b1nuim</v>
    <v>268435456</v>
    <v>1</v>
    <v>Powered by Refinitiv</v>
    <v>5</v>
    <v>KAPSTON FACILITIES MANAGEMENT LIMITED (XNSE:KAPSTON)</v>
    <v>2</v>
    <v>6</v>
    <v>Finance</v>
    <v>4</v>
    <v>185.35</v>
    <v>79.45</v>
    <v>0.51539999999999997</v>
    <v>-5.45</v>
    <v>-3.8246000000000002E-2</v>
    <v>INR</v>
    <v>Kapston Facilities Management Ltd is a company engaged in providing private security and facility management services. The company has partnered with National Skill Development Corporation (NSDC) and Deen Dayal Upadhyaya Grameen Kaushalya Yojana (DDUGKY) project under the Ministry of Rural Development (MoRD) in the states of Maharashtra, Karnataka, Odisha, Assam and Kerala. The Company has entered into its tenth year of operations and has developed the necessary Skills and Expertise to provide Integrated FM Services which includes Security, Housekeeping, M&amp;E, Pest Control, Facade cleaning, Office Support and Kennel Services.</v>
    <v>National Stock Exchange of India</v>
    <v>XNSE</v>
    <v>XNSE</v>
    <v>Plot No 75, Kavuri Hills, Madhapur, Madhapur, Madhapur,Hyderabad, Hyderabad, Telangana, 500034 IN</v>
    <v>149.19999999999999</v>
    <v>Professional &amp; Commercial Services</v>
    <v>Stock</v>
    <v>44585.469953703701</v>
    <v>2461</v>
    <v>135.4</v>
    <v>1445520000</v>
    <v>KAPSTON FACILITIES MANAGEMENT LIMITED</v>
    <v>KAPSTON FACILITIES MANAGEMENT LIMITED</v>
    <v>136.1</v>
    <v>63.3</v>
    <v>142.5</v>
    <v>137.05000000000001</v>
    <v>10144000</v>
    <v>KAPSTON</v>
    <v>KAPSTON FACILITIES MANAGEMENT LIMITED (XNSE:KAPSTON)</v>
    <v>11449</v>
    <v>2009</v>
  </rv>
  <rv s="2">
    <v>2462</v>
  </rv>
  <rv s="0">
    <v>https://www.bing.com/financeapi/forcetrigger?t=azjv1h&amp;q=XNSE%3aKBCGLOBAL&amp;form=skydnc</v>
    <v>Learn more on Bing</v>
  </rv>
  <rv s="1">
    <v>en-US</v>
    <v>azjv1h</v>
    <v>268435456</v>
    <v>1</v>
    <v>Powered by Refinitiv</v>
    <v>0</v>
    <v>KBC GLOBAL LIMITED (XNSE:KBCGLOBAL)</v>
    <v>2</v>
    <v>3</v>
    <v>Finance</v>
    <v>4</v>
    <v>24.25</v>
    <v>10.1</v>
    <v>0.72599999999999998</v>
    <v>-0.05</v>
    <v>-3.1150000000000001E-3</v>
    <v>INR</v>
    <v>KBC Global Limited, formerly Karda Constructions Limited, is an India-based company that is engaged in the business of real estate development. The Company develops residential and residential-cum commercial projects. The Company's segments include Development of Real Estate Property and Civil Contracting Business. Its Development of Real Estate Property includes business support services and allied activities to the real estate business. The Company has 19 under construction and planned real estate projects in Greater Nashik. Its Civil Contracting segment has eight projects across locations such as Nashik, Pune, Shahpur, Buldhana and Goa.</v>
    <v>78</v>
    <v>National Stock Exchange of India</v>
    <v>XNSE</v>
    <v>XNSE</v>
    <v>2Nd Floor Sai Kripa Commercial Complex,, Behind Jairam Hospital, Tilak Road, Nashik Road, 422101 IN</v>
    <v>16.7</v>
    <v>Real Estate Operations</v>
    <v>Stock</v>
    <v>44585.469953703701</v>
    <v>2464</v>
    <v>16</v>
    <v>9870750000</v>
    <v>KBC GLOBAL LIMITED</v>
    <v>KBC GLOBAL LIMITED</v>
    <v>16.100000000000001</v>
    <v>36.229999999999997</v>
    <v>16.05</v>
    <v>16</v>
    <v>615000000</v>
    <v>KBCGLOBAL</v>
    <v>KBC GLOBAL LIMITED (XNSE:KBCGLOBAL)</v>
    <v>14443943</v>
    <v>2007</v>
  </rv>
  <rv s="2">
    <v>2465</v>
  </rv>
  <rv s="0">
    <v>https://www.bing.com/financeapi/forcetrigger?t=ahikfr&amp;q=XNSE%3aKARMAENG&amp;form=skydnc</v>
    <v>Learn more on Bing</v>
  </rv>
  <rv s="3">
    <v>en-US</v>
    <v>ahikfr</v>
    <v>268435456</v>
    <v>1</v>
    <v>Powered by Refinitiv</v>
    <v>5</v>
    <v>KARMA ENERGY LIMITED (XNSE:KARMAENG)</v>
    <v>2</v>
    <v>6</v>
    <v>Finance</v>
    <v>4</v>
    <v>42.35</v>
    <v>12.3</v>
    <v>0.33090000000000003</v>
    <v>-1.65</v>
    <v>-4.9848999999999997E-2</v>
    <v>INR</v>
    <v>Karma Energy Limited is engaged in power generation from renewable energy sources. The Company focuses on the business areas of power generation from renewable energy sources, primarily wind. The Company operates through its subsidiary companies, which are special purpose companies (SPCs) engaged in both wind and small hydro. The Company invests in projects directly or invests in equities of SPCs in the business of development of renewable energy projects. The aggregate capacity of its installed wind farms is approximately 34.95 megawatts (MW). The Company has wind power plants located at Anantpur, Andhra Pradesh; Coimbatore, Theni, Tirunelveli, Tamilnadu, and Beed and Satara, Maharashtra. The Company's subsidiaries include Almi HydroElectric Projects Ltd, Baledh Energy Projects Ltd, Batot Hydro Power Ltd, Brahmanvel Energy Ltd, Greenweiz Projects Ltd, Joiner Hydro Power Projects Ltd, Khandesh Energy Projects Ltd and Vajharpada Energy Ltd.</v>
    <v>National Stock Exchange of India</v>
    <v>XNSE</v>
    <v>XNSE</v>
    <v>214, Dr D N Road, Ent A K Nayak Marg, Fort, MUMBAI, MAHARASHTRA, 400001 IN</v>
    <v>32.450000000000003</v>
    <v>Electrical Utilities &amp; IPPs</v>
    <v>Stock</v>
    <v>44585.469953703701</v>
    <v>2467</v>
    <v>31.45</v>
    <v>382964300</v>
    <v>KARMA ENERGY LIMITED</v>
    <v>KARMA ENERGY LIMITED</v>
    <v>32</v>
    <v>0</v>
    <v>33.1</v>
    <v>31.45</v>
    <v>11569920</v>
    <v>KARMAENG</v>
    <v>KARMA ENERGY LIMITED (XNSE:KARMAENG)</v>
    <v>16699</v>
    <v>2007</v>
  </rv>
  <rv s="2">
    <v>2468</v>
  </rv>
  <rv s="0">
    <v>https://www.bing.com/financeapi/forcetrigger?t=ahikim&amp;q=XNSE%3aKARURVYSYA&amp;form=skydnc</v>
    <v>Learn more on Bing</v>
  </rv>
  <rv s="1">
    <v>en-US</v>
    <v>ahikim</v>
    <v>268435456</v>
    <v>1</v>
    <v>Powered by Refinitiv</v>
    <v>0</v>
    <v>THE KARUR VYSYA BANK LIMITED (XNSE:KARURVYSYA)</v>
    <v>2</v>
    <v>3</v>
    <v>Finance</v>
    <v>4</v>
    <v>64.55</v>
    <v>38.4</v>
    <v>1.9205000000000001</v>
    <v>-2</v>
    <v>-4.1451000000000002E-2</v>
    <v>INR</v>
    <v>The Karur Vysya Bank Limited (the Bank) is an India-based banking company. The Bank is engaged in providing banking and financial services, including commercial banking and treasury operations. The Bank's business segments include Treasury, Corporate and Wholesale Banking, Retail Banking and Other Banking Operations. It offers Internet banking, mobile banking, cards, point of sale machines, transaction banking services, e-kiosks and para banking services. The Bank offers retail products, such as home loans, car loans and mortgage loans. It also offers products and services for corporate banking and forex business. Its Internet banking services provide real time gross settlement (RTGS) and national electronic funds transfer (NEFT) facilities, online payment of taxes and e-commerce facilities. It offers loan products, such as KVB Rice Plus, KVB Timber Plus, KVB Transport Plus and KVB Pharma Plus. The Bank has approximately 670 branches and over 1,650 automated teller machines (ATMs).</v>
    <v>7252</v>
    <v>National Stock Exchange of India</v>
    <v>XNSE</v>
    <v>XNSE</v>
    <v>No. 20, Erode Road, Vadivel Nagar, L.N.S., KARUR, TAMIL NADU, 639002 IN</v>
    <v>48.6</v>
    <v>Banking Services</v>
    <v>Stock</v>
    <v>44585.469953703701</v>
    <v>2470</v>
    <v>45.85</v>
    <v>38569040000</v>
    <v>THE KARUR VYSYA BANK LIMITED</v>
    <v>THE KARUR VYSYA BANK LIMITED</v>
    <v>48.25</v>
    <v>9.33</v>
    <v>48.25</v>
    <v>46.25</v>
    <v>799358500</v>
    <v>KARURVYSYA</v>
    <v>THE KARUR VYSYA BANK LIMITED (XNSE:KARURVYSYA)</v>
    <v>1991431</v>
    <v>1916</v>
  </rv>
  <rv s="2">
    <v>2471</v>
  </rv>
  <rv s="0">
    <v>https://www.bing.com/financeapi/forcetrigger?t=ahikoc&amp;q=XNSE%3aKAYA&amp;form=skydnc</v>
    <v>Learn more on Bing</v>
  </rv>
  <rv s="1">
    <v>en-US</v>
    <v>ahikoc</v>
    <v>268435456</v>
    <v>1</v>
    <v>Powered by Refinitiv</v>
    <v>0</v>
    <v>KAYA LIMITED (XNSE:KAYA)</v>
    <v>2</v>
    <v>3</v>
    <v>Finance</v>
    <v>4</v>
    <v>575.20000000000005</v>
    <v>232.95</v>
    <v>1.7152000000000001</v>
    <v>-19.55</v>
    <v>-4.2573999999999994E-2</v>
    <v>INR</v>
    <v>Kaya Limited is an India-based company, which is engaged in medical practice activities. The Company provides healthcare aesthetics, beauty and personal care products and services in India and abroad. It offers medical services through various types of equipment, such as surgical lasers, skin treatment appliances, and equipment and appliances for treatment of acne. It operates through Skin Care segment. Its geographical segments include All over India and Middle East. It includes Kaya Skin clinics, third party stores and skin bars in India. The Company also operates Kaya Skin clinics in the Middle East. Its skin care services include Pigmentation Reduction System, Age Arrest System, Kaya Hairfree Gentle Touch, Kaya Bridal and Beauty Facial. Its hair care services include Kaya Targeted Root Regen System, Kaya Hair Health System, Shampoo and Leave On Gel/Lotion. It uses various product types, such as cleansers, toners, moisturizers, daily regimes and treatments.</v>
    <v>685</v>
    <v>National Stock Exchange of India</v>
    <v>XNSE</v>
    <v>XNSE</v>
    <v>23/C, Mahal Industrial Estate,, Mahakali Caves Road,, Near Paperbox Lane, Andheri (East), MUMBAI, MAHARASHTRA, 400093 IN</v>
    <v>469.95</v>
    <v>Personal &amp; Household Products &amp; Services</v>
    <v>Stock</v>
    <v>44585.469953703701</v>
    <v>2473</v>
    <v>430</v>
    <v>5999031000</v>
    <v>KAYA LIMITED</v>
    <v>KAYA LIMITED</v>
    <v>469.95</v>
    <v>0</v>
    <v>459.2</v>
    <v>439.65</v>
    <v>13064090</v>
    <v>KAYA</v>
    <v>KAYA LIMITED (XNSE:KAYA)</v>
    <v>19831</v>
    <v>2003</v>
  </rv>
  <rv s="2">
    <v>2474</v>
  </rv>
  <rv s="0">
    <v>https://www.bing.com/financeapi/forcetrigger?t=ahikr7&amp;q=XNSE%3aKCP&amp;form=skydnc</v>
    <v>Learn more on Bing</v>
  </rv>
  <rv s="1">
    <v>en-US</v>
    <v>ahikr7</v>
    <v>268435456</v>
    <v>1</v>
    <v>Powered by Refinitiv</v>
    <v>0</v>
    <v>THE K C P LIMITED (XNSE:KCP)</v>
    <v>2</v>
    <v>3</v>
    <v>Finance</v>
    <v>4</v>
    <v>169</v>
    <v>67.2</v>
    <v>0.79420000000000002</v>
    <v>-5.9</v>
    <v>-4.2754E-2</v>
    <v>INR</v>
    <v>The KCP Limited is engaged in cement, engineering, power and other businesses. The Company's segments include Engineering, Cement, Power, Sugar and Others. It general engineering business offers a range products, such as anvils, cylinder for extrusion process and die molding. Its cement business offers a range of equipment, which includes crushers, rotary kiln, support roller with shaft assembly for kiln, horizontal ball mill, mill head/ends, vertical roll mills and roller press. Its power business offers a range of equipment, including vertical coal pulverizer mills, columns, reactors, boiler furnace, condensers, steam drum, storage tanks, deareator, air pre heaters, steel power and gear boxes, and loading frame. Its sugar business offers a range of equipment, such as shredders, head stocks, mills, diffuser, vacuum pans and co-generation boilers. Its other businesses include mining, mineral processing, metals, oil and gas, chemical and fertilizers, space and industrial gases.</v>
    <v>691</v>
    <v>National Stock Exchange of India</v>
    <v>XNSE</v>
    <v>XNSE</v>
    <v>2 Ramakrishna Bldgs, Dr P V Cherian Cresent Road, CHENNAI, TAMIL NADU, 600008 IN</v>
    <v>138</v>
    <v>Construction Materials</v>
    <v>Stock</v>
    <v>44585.469953703701</v>
    <v>2476</v>
    <v>129</v>
    <v>17791120000</v>
    <v>THE K C P LIMITED</v>
    <v>THE K C P LIMITED</v>
    <v>138</v>
    <v>7.58</v>
    <v>138</v>
    <v>132.1</v>
    <v>128921200</v>
    <v>KCP</v>
    <v>THE K C P LIMITED (XNSE:KCP)</v>
    <v>318133</v>
    <v>1941</v>
  </rv>
  <rv s="2">
    <v>2477</v>
  </rv>
  <rv s="0">
    <v>https://www.bing.com/financeapi/forcetrigger?t=ahiku2&amp;q=XNSE%3aKCPSUGIND&amp;form=skydnc</v>
    <v>Learn more on Bing</v>
  </rv>
  <rv s="1">
    <v>en-US</v>
    <v>ahiku2</v>
    <v>268435456</v>
    <v>1</v>
    <v>Powered by Refinitiv</v>
    <v>0</v>
    <v>K.C.P.SUGAR AND INDUSTRIES CORPORATION LIMITED (XNSE:KCPSUGIND)</v>
    <v>2</v>
    <v>3</v>
    <v>Finance</v>
    <v>4</v>
    <v>32.5</v>
    <v>14.6</v>
    <v>0.25380000000000003</v>
    <v>-2.35</v>
    <v>-8.1456000000000001E-2</v>
    <v>INR</v>
    <v>K.C.P. Sugar and Industries Corporation Limited is an India-based sugar manufacturing company. The Company's principal products/services include Sugar and Industrial Alcohol. The Company's segments include Sugar, Chemicals, Power &amp; Fuel, Engineering and Others. The Company's geographical segments include Sales within India and Sales outside India. The Company is also in the business of manufacturing and marketing of Rectified Spirit, Extra Neutral Alcohol, Ethanol, Incidental Cogeneration of Power, Organic Manure, Mycorrhiza Vam, Calcium Lactate and Carbon Dioxide (CO2). The Company offers various products, which include Sugar, Molasses, Bagasse, Industrial Alcohol, Anhydrous Alcohol, Bio Fertilizer, Electrical Energy and Steam. The Company has two sugar factories located in Krishna District Andhra Pradesh having an aggregate crushing capacity of 11,500 tons per day. The Company's subsidiaries include The Eimco-K.C.P.Limited and KCP Sugars Agricultural Research Farms Limited.</v>
    <v>466</v>
    <v>National Stock Exchange of India</v>
    <v>XNSE</v>
    <v>XNSE</v>
    <v>Ramakrishna Buildings, Post Box No. 727, No. 239, (Old No. 183), CHENNAI, TAMIL NADU, 600006 IN</v>
    <v>28.75</v>
    <v>Food &amp; Tobacco</v>
    <v>Stock</v>
    <v>44585.469953703701</v>
    <v>2479</v>
    <v>26.3</v>
    <v>3271159000</v>
    <v>K.C.P.SUGAR AND INDUSTRIES CORPORATION LIMITED</v>
    <v>K.C.P.SUGAR AND INDUSTRIES CORPORATION LIMITED</v>
    <v>28.75</v>
    <v>8.9600000000000009</v>
    <v>28.85</v>
    <v>26.5</v>
    <v>113385000</v>
    <v>KCPSUGIND</v>
    <v>K.C.P.SUGAR AND INDUSTRIES CORPORATION LIMITED (XNSE:KCPSUGIND)</v>
    <v>583784</v>
    <v>1995</v>
  </rv>
  <rv s="2">
    <v>2480</v>
  </rv>
  <rv s="0">
    <v>https://www.bing.com/financeapi/forcetrigger?t=ahikww&amp;q=XNSE%3aKDDL&amp;form=skydnc</v>
    <v>Learn more on Bing</v>
  </rv>
  <rv s="1">
    <v>en-US</v>
    <v>ahikww</v>
    <v>268435456</v>
    <v>1</v>
    <v>Powered by Refinitiv</v>
    <v>0</v>
    <v>KDDL LIMITED (XNSE:KDDL)</v>
    <v>2</v>
    <v>3</v>
    <v>Finance</v>
    <v>4</v>
    <v>1042</v>
    <v>220.97</v>
    <v>1.5237000000000001</v>
    <v>-34.9</v>
    <v>-3.5701000000000004E-2</v>
    <v>INR</v>
    <v>KDDL Limited is an engineering company engaged in the manufacture of watch components, precision stamped components and progressive tools for various applications. The Company's segments include Precision and watch components, Watch and accessories, and Others. Its principal products/services include watch dials and watch hands, and components and press tools. It supplies watch components to various brands in Switzerland and India. The Company's Precision Stamping Division offers precision pressed components and tooling solutions for a range of engineering applications. The Company is also engaged in the manufacture of packaging for the ornamental jewelry, watches, writing instruments and other accessories. The Company also manages the retail chain of Swiss Watches-ETHOS Swiss Watch Studios in the organized sector, through its subsidiary, Ethos Limited. The Company has manufacturing facilities at Pawanoo (Himachal Pradesh), Derabassi (Punjab) and Bangalore (Karnataka).</v>
    <v>1095</v>
    <v>National Stock Exchange of India</v>
    <v>XNSE</v>
    <v>XNSE</v>
    <v>Kamla Centre,, S.C.O. 88-89,, Sector 8-C, Madhya Marg, CHANDIGARH, CHANDIGARH, 160009 IN</v>
    <v>1010</v>
    <v>Textiles &amp; Apparel</v>
    <v>Stock</v>
    <v>44585.469953703701</v>
    <v>2482</v>
    <v>911</v>
    <v>12451120000</v>
    <v>KDDL LIMITED</v>
    <v>KDDL LIMITED</v>
    <v>984.2</v>
    <v>48.04</v>
    <v>977.55</v>
    <v>942.65</v>
    <v>12737060</v>
    <v>KDDL</v>
    <v>KDDL LIMITED (XNSE:KDDL)</v>
    <v>41649</v>
    <v>1981</v>
  </rv>
  <rv s="2">
    <v>2483</v>
  </rv>
  <rv s="0">
    <v>https://www.bing.com/financeapi/forcetrigger?t=ahikzr&amp;q=XNSE%3aKEC&amp;form=skydnc</v>
    <v>Learn more on Bing</v>
  </rv>
  <rv s="1">
    <v>en-US</v>
    <v>ahikzr</v>
    <v>268435456</v>
    <v>1</v>
    <v>Powered by Refinitiv</v>
    <v>0</v>
    <v>KEC INTERNATIONAL LIMITED (XNSE:KEC)</v>
    <v>2</v>
    <v>3</v>
    <v>Finance</v>
    <v>4</v>
    <v>550</v>
    <v>337.65</v>
    <v>1.1100000000000001</v>
    <v>-8.4</v>
    <v>-1.6912E-2</v>
    <v>INR</v>
    <v>KEC International Limited is engaged in the construction of utility projects. Its geographical segments include India and Outside India. Its Power Transmission and Distribution business includes providing end-to-end solutions in power transmission and distribution. Its Cables service offerings include extra-high voltage (EHV) cabling solutions provided through Cable Selection and Cabling System, and manufacturing of a range of power (high tension and EHV cables), control, telecommunication and instrumentation cables. It offers services in all the functional segments of railways infrastructure, including construction of civil infrastructure, including bridges, tunnels, platforms, station buildings, along with workshop modernization. Its water services include waste water treatment, including treatment of sewage and industrial effluent, and water resource management, including building of canals, construction of dams and water system, and civil works related to thermal power projects.</v>
    <v>9258</v>
    <v>National Stock Exchange of India</v>
    <v>XNSE</v>
    <v>XNSE</v>
    <v>RPG House, 463, Dr. Annie Besant Road, Worli, MUMBAI, MAHARASHTRA, 400030 IN</v>
    <v>504.35</v>
    <v>Construction &amp; Engineering</v>
    <v>Stock</v>
    <v>44585.469953703701</v>
    <v>2485</v>
    <v>485</v>
    <v>127695800000</v>
    <v>KEC INTERNATIONAL LIMITED</v>
    <v>KEC INTERNATIONAL LIMITED</v>
    <v>495.5</v>
    <v>27.43</v>
    <v>496.7</v>
    <v>488.3</v>
    <v>257088400</v>
    <v>KEC</v>
    <v>KEC INTERNATIONAL LIMITED (XNSE:KEC)</v>
    <v>270939</v>
    <v>2005</v>
  </rv>
  <rv s="2">
    <v>2486</v>
  </rv>
  <rv s="0">
    <v>https://www.bing.com/financeapi/forcetrigger?t=ahil3m&amp;q=XNSE%3aKECL&amp;form=skydnc</v>
    <v>Learn more on Bing</v>
  </rv>
  <rv s="1">
    <v>en-US</v>
    <v>ahil3m</v>
    <v>268435456</v>
    <v>1</v>
    <v>Powered by Refinitiv</v>
    <v>0</v>
    <v>KIRLOSKAR ELECTRIC COMPANY LIMITED (XNSE:KECL)</v>
    <v>2</v>
    <v>3</v>
    <v>Finance</v>
    <v>4</v>
    <v>30.6</v>
    <v>12</v>
    <v>1.8649</v>
    <v>-0.9</v>
    <v>-3.5088000000000001E-2</v>
    <v>INR</v>
    <v>Kirloskar Electric Company Limited is an India-based electrical engineering company. The Company is a manufacturer of electrical and electronic equipment. It offers solution for customized applications related to industrial power and electrical control equipment. The Company designs, manufactures, markets, and services rotating machines. It serves a range of industries, such as power generation, transmission and distribution, transportation, renewable energy, sugar, steel, cement, and allied industries. The Company's products consist of alternating current (AC) motors, AC Generators, direct current (DC) Motors, diesel generator (DG) sets, electronics, switchgear, traction, transformers, and projects and systems. It is engaged manufacturing transformers up to 100 Mega Volt-Amp (MVA) 220 kilo Volt (kV) for utilities, captive, and industrial users. The Company consists of approximately nine manufacturing locations and 34 sales offices.</v>
    <v>997</v>
    <v>National Stock Exchange of India</v>
    <v>XNSE</v>
    <v>XNSE</v>
    <v>No.19, 2nd Main Road,, Peenya 1st Stage, Phase-1, Peenya,, BANGALORE, KARNATAKA, 560058 IN</v>
    <v>25.9</v>
    <v>Machinery, Equipment &amp; Components</v>
    <v>Stock</v>
    <v>44585.469953703701</v>
    <v>2488</v>
    <v>24.4</v>
    <v>1703521000</v>
    <v>KIRLOSKAR ELECTRIC COMPANY LIMITED</v>
    <v>KIRLOSKAR ELECTRIC COMPANY LIMITED</v>
    <v>25.9</v>
    <v>0</v>
    <v>25.65</v>
    <v>24.75</v>
    <v>66414070</v>
    <v>KECL</v>
    <v>KIRLOSKAR ELECTRIC COMPANY LIMITED (XNSE:KECL)</v>
    <v>247723</v>
    <v>1946</v>
  </rv>
  <rv s="2">
    <v>2489</v>
  </rv>
  <rv s="0">
    <v>https://www.bing.com/financeapi/forcetrigger?t=b11thw&amp;q=XNSE%3aKEERTI&amp;form=skydnc</v>
    <v>Learn more on Bing</v>
  </rv>
  <rv s="3">
    <v>en-US</v>
    <v>b11thw</v>
    <v>268435456</v>
    <v>1</v>
    <v>Powered by Refinitiv</v>
    <v>5</v>
    <v>KEERTI KNOWLEDGE AND SKILLS LIMITED (XNSE:KEERTI)</v>
    <v>2</v>
    <v>6</v>
    <v>Finance</v>
    <v>4</v>
    <v>32.65</v>
    <v>16.100000000000001</v>
    <v>0.26790000000000003</v>
    <v>-1.1499999999999999</v>
    <v>-4.9569000000000002E-2</v>
    <v>INR</v>
    <v>Keerti Knowledge and Skills Limited (KKSL) is an India-based information technology (IT) institute. The Company is engaged in providing training youth and students in multiple segments of IT. The Company offers a range of courses including software, animation, hardware and networking, programming, MS-CIT/KliC, tally, and spoken English. Software course offers keerti certified office automation and graphics (K-OAG), keerti certified advanced office automation and financial accounting (K-AOAFA), keerti certified advanced graphic designing (K-AGD), Web designing, and advance excel program. Animation courses include 2D animation, design course, and editing professional. Hardware and networking course includes dynamic programmer (K-DP), advance Web developer (K-AWD), C programming, database programmer, and java development. The Company operates through 93 centers out of which four are being operated through its subsidiaries and 89 centers are being run as franchisee.</v>
    <v>National Stock Exchange of India</v>
    <v>XNSE</v>
    <v>XNSE</v>
    <v>65/2823, Ashadeep, Near MIG Cricket Club, MUMBAI, MAHARASHTRA, 400051 IN</v>
    <v>23.2</v>
    <v>Software &amp; IT Services</v>
    <v>Stock</v>
    <v>44585.469953703701</v>
    <v>2491</v>
    <v>22.05</v>
    <v>236387100</v>
    <v>KEERTI KNOWLEDGE AND SKILLS LIMITED</v>
    <v>KEERTI KNOWLEDGE AND SKILLS LIMITED</v>
    <v>23.2</v>
    <v>0</v>
    <v>23.2</v>
    <v>22.05</v>
    <v>10189100</v>
    <v>KEERTI</v>
    <v>KEERTI KNOWLEDGE AND SKILLS LIMITED (XNSE:KEERTI)</v>
    <v>34807</v>
    <v>1999</v>
  </rv>
  <rv s="2">
    <v>2492</v>
  </rv>
  <rv s="0">
    <v>https://www.bing.com/financeapi/forcetrigger?t=ahil6h&amp;q=XNSE%3aKEI&amp;form=skydnc</v>
    <v>Learn more on Bing</v>
  </rv>
  <rv s="1">
    <v>en-US</v>
    <v>ahil6h</v>
    <v>268435456</v>
    <v>1</v>
    <v>Powered by Refinitiv</v>
    <v>0</v>
    <v>KEI INDUSTRIES LIMITED (XNSE:KEI)</v>
    <v>2</v>
    <v>3</v>
    <v>Finance</v>
    <v>4</v>
    <v>1265</v>
    <v>459.65</v>
    <v>1.4641999999999999</v>
    <v>-56.85</v>
    <v>-4.8765000000000003E-2</v>
    <v>INR</v>
    <v>KEI Industries Limited is engaged in the manufacture and supply of power and other industrial cables. The Company's segments are Cables, which consists of extra high voltage (EHV), high tension (HT) and low tension (LT) power cables, control and instrumentation cables, winding wires, and flexible and house wires; Stainless Steel Wire, which consists of stainless steel wires, and Turnkey projects. Its product portfolio includes specialty cables, rubber cables, submersible cables and polyvinyl chloride (PVC)/poly wrapped winding wires. Its products are used in power, oil refineries, railways, automobiles, cement, steel, fertilizers, textiles and real estate sectors. It is engaged in engineering, procurement and construction (EPC) business. It offers fire survival cables, zero halogen cables, braided cables, solar cable, marine and offshore cables, and single or multicore flexible wires. Its manufacturing facilities are located at Bhiwadi, Chopanki and Silvassa.</v>
    <v>5353</v>
    <v>National Stock Exchange of India</v>
    <v>XNSE</v>
    <v>XNSE</v>
    <v>D-90, OKHLA INDUSTRIAL AREA PHASE -I, NEW DELHI, DELHI, 110020 IN</v>
    <v>1159.95</v>
    <v>Machinery, Equipment &amp; Components</v>
    <v>Stock</v>
    <v>44585.469953703701</v>
    <v>2494</v>
    <v>1081.1500000000001</v>
    <v>105044900000</v>
    <v>KEI INDUSTRIES LIMITED</v>
    <v>KEI INDUSTRIES LIMITED</v>
    <v>1145</v>
    <v>31.96</v>
    <v>1165.8</v>
    <v>1108.95</v>
    <v>90105440</v>
    <v>KEI</v>
    <v>KEI INDUSTRIES LIMITED (XNSE:KEI)</v>
    <v>394578</v>
    <v>1992</v>
  </rv>
  <rv s="2">
    <v>2495</v>
  </rv>
  <rv s="0">
    <v>https://www.bing.com/financeapi/forcetrigger?t=ahil9c&amp;q=XNSE%3aKELLTONTEC&amp;form=skydnc</v>
    <v>Learn more on Bing</v>
  </rv>
  <rv s="1">
    <v>en-US</v>
    <v>ahil9c</v>
    <v>268435456</v>
    <v>1</v>
    <v>Powered by Refinitiv</v>
    <v>0</v>
    <v>KELLTON TECH SOLUTIONS LIMITED (XNSE:KELLTONTEC)</v>
    <v>2</v>
    <v>3</v>
    <v>Finance</v>
    <v>4</v>
    <v>135</v>
    <v>39.299999999999997</v>
    <v>2.5337000000000001</v>
    <v>-6.15</v>
    <v>-0.05</v>
    <v>INR</v>
    <v>Kellton Tech Solutions Limited is a software development company. The Company offers end-to-end information technology (IT) solutions, technology consulting and product development services in Web; social, mobile, analytics and cloud (SMAC); enterprise resource planning-business process management (ERP-BPM), and Internet of things (IoT) space. Its segments include digital transformation, enterprise solutions and consulting. Its geographic segments include USA, India and Others. It offers KLGAME, which is a location-based gamification, analytics and messaging engine; Kellton Tech Mobility Platform, which acts as a mobile dashboard for users' enterprise system, and Kellton Tech IoT, which helps organizations connect and engage with the customers. It offers a range of services, including offshore product development, Internet marketing services and resourcing. The Company offers its services to clients in a range of verticals, including retail, consumer goods, logistics and non-profits.</v>
    <v>1046</v>
    <v>National Stock Exchange of India</v>
    <v>XNSE</v>
    <v>XNSE</v>
    <v>Plot No. 1367, Road No. 45,, Jubilee Hills,, HYDERABAD, TELANGANA, 500033 IN</v>
    <v>116.85</v>
    <v>Software &amp; IT Services</v>
    <v>Stock</v>
    <v>44585.469953703701</v>
    <v>2497</v>
    <v>116.85</v>
    <v>11864580000</v>
    <v>KELLTON TECH SOLUTIONS LIMITED</v>
    <v>KELLTON TECH SOLUTIONS LIMITED</v>
    <v>116.85</v>
    <v>15.68</v>
    <v>123</v>
    <v>116.85</v>
    <v>96459970</v>
    <v>KELLTONTEC</v>
    <v>KELLTON TECH SOLUTIONS LIMITED (XNSE:KELLTONTEC)</v>
    <v>232826</v>
    <v>1993</v>
  </rv>
  <rv s="2">
    <v>2498</v>
  </rv>
  <rv s="0">
    <v>https://www.bing.com/financeapi/forcetrigger?t=bra8c7&amp;q=XNSE%3aKENNAMET&amp;form=skydnc</v>
    <v>Learn more on Bing</v>
  </rv>
  <rv s="5">
    <v>en-US</v>
    <v>bra8c7</v>
    <v>268435456</v>
    <v>1</v>
    <v>Powered by Refinitiv</v>
    <v>9</v>
    <v>KENNAMETAL INDIA LIMITED (XNSE:KENNAMET)</v>
    <v>2</v>
    <v>10</v>
    <v>Finance</v>
    <v>4</v>
    <v>2037.8</v>
    <v>851.05</v>
    <v>-65.900000000000006</v>
    <v>-3.4105999999999997E-2</v>
    <v>INR</v>
    <v>Kennametal India Limited is an India-based company. The Company's segments include Machine Tools, Hard Metal and Hard Metal Products.</v>
    <v>747</v>
    <v>National Stock Exchange of India</v>
    <v>XNSE</v>
    <v>XNSE</v>
    <v>8/9TH MILE TUMKUR ROAD, BANGALORE, KARNATAKA, 560073 IN</v>
    <v>1932.2</v>
    <v>Machinery, Equipment &amp; Components</v>
    <v>Stock</v>
    <v>44585.469953703701</v>
    <v>2500</v>
    <v>1828</v>
    <v>42466360000</v>
    <v>KENNAMETAL INDIA LIMITED</v>
    <v>KENNAMETAL INDIA LIMITED</v>
    <v>1932.2</v>
    <v>48.03</v>
    <v>1932.2</v>
    <v>1866.3</v>
    <v>21978240</v>
    <v>KENNAMET</v>
    <v>KENNAMETAL INDIA LIMITED (XNSE:KENNAMET)</v>
    <v>32002</v>
    <v>1964</v>
  </rv>
  <rv s="2">
    <v>2501</v>
  </rv>
  <rv s="0">
    <v>https://www.bing.com/financeapi/forcetrigger?t=ahilc7&amp;q=XNSE%3aKERNEX&amp;form=skydnc</v>
    <v>Learn more on Bing</v>
  </rv>
  <rv s="1">
    <v>en-US</v>
    <v>ahilc7</v>
    <v>268435456</v>
    <v>1</v>
    <v>Powered by Refinitiv</v>
    <v>0</v>
    <v>KERNEX MICROSYSTEMS (INDIA)LIMITED (XNSE:KERNEX)</v>
    <v>2</v>
    <v>3</v>
    <v>Finance</v>
    <v>4</v>
    <v>149.80000000000001</v>
    <v>23.1</v>
    <v>1.3128</v>
    <v>-2.8</v>
    <v>-2.1995000000000001E-2</v>
    <v>INR</v>
    <v>Kernex Microsystems (India) Limited is an India-based company, which is engaged in the manufacture and sale of safety systems and software services for railways. The Company's principal activities include operational maintenance of anti-collision devices for railways; supply of Train Collision Avoidance Systems (TCAS) units, and installation of Lxcs Gates for Egyptian National Railways. The Company provides a range of value-added embedded research and development (R&amp;D) services and electronics manufacturing services (EMS/CEM) to its customers. The Company offers a range of products, including LxGuard, TrainSHIELD, SAFELx, Sentinex, Casry, KMDAX, Automatic Timing (Recording) Device for Railway Wagons (ATRW), KTPIS, and Battery Charger Cum Power Supply (BPCS2440). The Company also offers various services, which include turnkey product development, electronic product design, embedded software design, electronic manufacturing, Environmental Stress Screening (ESS) testing and training.</v>
    <v>262</v>
    <v>National Stock Exchange of India</v>
    <v>XNSE</v>
    <v>XNSE</v>
    <v>TECHNOPOLIS, Plot Nos: 38-41, Hardware Technology Park, TSIIC Layout, RAVIRYAL,Maheshwaram, Ranga Reddy, HYDERABAD, TELANGANA, 501510 IN</v>
    <v>133.65</v>
    <v>Communications &amp; Networking</v>
    <v>Stock</v>
    <v>44585.469953703701</v>
    <v>2503</v>
    <v>120.95</v>
    <v>1591206000</v>
    <v>KERNEX MICROSYSTEMS (INDIA)LIMITED</v>
    <v>KERNEX MICROSYSTEMS (INDIA)LIMITED</v>
    <v>130</v>
    <v>0</v>
    <v>127.3</v>
    <v>124.5</v>
    <v>12499660</v>
    <v>KERNEX</v>
    <v>KERNEX MICROSYSTEMS (INDIA)LIMITED (XNSE:KERNEX)</v>
    <v>63752</v>
    <v>1991</v>
  </rv>
  <rv s="2">
    <v>2504</v>
  </rv>
  <rv s="0">
    <v>https://www.bing.com/financeapi/forcetrigger?t=ahilhw&amp;q=XNSE%3aKESORAMIND&amp;form=skydnc</v>
    <v>Learn more on Bing</v>
  </rv>
  <rv s="1">
    <v>en-US</v>
    <v>ahilhw</v>
    <v>268435456</v>
    <v>1</v>
    <v>Powered by Refinitiv</v>
    <v>0</v>
    <v>KESORAM INDUSTRIES LTD (XNSE:KESORAMIND)</v>
    <v>2</v>
    <v>3</v>
    <v>Finance</v>
    <v>4</v>
    <v>90.26</v>
    <v>49.15</v>
    <v>2.0811000000000002</v>
    <v>-4</v>
    <v>-5.7845000000000008E-2</v>
    <v>INR</v>
    <v>Kesoram Industries Limited is an India-based company engaged in cement and automobile tire business. The Company is engaged in offering tires, tubes and cement. The Company markets its automobile tires under the brand name Birla Tyres. The Company markets cement under Birla Shakti brand. The Company operates over two cement manufacturing plants. Its cement manufacturing plants have a total combined capacity of approximately 7.25 million metric tons. The Company's tire manufacturing plant is located at Balasore, Odisha. Cavendish Industries Limited is the Company's subsidiary.</v>
    <v>1603</v>
    <v>National Stock Exchange of India</v>
    <v>XNSE</v>
    <v>XNSE</v>
    <v>9/1 R. N. Mukherjee Road, KOLKATA, WEST BENGAL, 700001 IN</v>
    <v>68.55</v>
    <v>Construction Materials</v>
    <v>Stock</v>
    <v>44585.469953703701</v>
    <v>2506</v>
    <v>62.8</v>
    <v>19200480000</v>
    <v>KESORAM INDUSTRIES LTD</v>
    <v>KESORAM INDUSTRIES LTD</v>
    <v>67.8</v>
    <v>7.74</v>
    <v>69.150000000000006</v>
    <v>65.150000000000006</v>
    <v>324806900</v>
    <v>KESORAMIND</v>
    <v>KESORAM INDUSTRIES LTD (XNSE:KESORAMIND)</v>
    <v>2019576</v>
    <v>1919</v>
  </rv>
  <rv s="2">
    <v>2507</v>
  </rv>
  <rv s="0">
    <v>https://www.bing.com/financeapi/forcetrigger?t=ahilkr&amp;q=XNSE%3aKEYFINSERV&amp;form=skydnc</v>
    <v>Learn more on Bing</v>
  </rv>
  <rv s="3">
    <v>en-US</v>
    <v>ahilkr</v>
    <v>268435456</v>
    <v>1</v>
    <v>Powered by Refinitiv</v>
    <v>5</v>
    <v>KEYNOTE FINANCIAL SERVICES LIMITED (XNSE:KEYFINSERV)</v>
    <v>2</v>
    <v>6</v>
    <v>Finance</v>
    <v>4</v>
    <v>131.65</v>
    <v>51.35</v>
    <v>1.2963</v>
    <v>-6.8</v>
    <v>-6.726E-2</v>
    <v>INR</v>
    <v>Keynote Financial Services Ltd, formerly Keynote Corporate Services Ltd, is engaged in providing investment banking services, corporate advisory services and employee stock ownership plan (ESOP) advisory services, among others. Its segments are Merchant Banking &amp; related activities, Broking &amp; related activities, Trading in securities and Financing Activities. It manages initial public offers, rights issues, follow-on offers, qualified institutional placements and preferential placements to institutional and strategic investors. It also provides project finance, syndication, asset-based bank loan, structured finance, restructuring advice, venture capital/private equity, valuation and financial modeling. It offers services, such as merger and acquisition and international finance advisory, stock broking, non-banking financial company (NBFC) and investment advisory, among others. Its subsidiaries include Keynote Capitals Limited, Keynote Fincorp Limited and Keynote Commodities Limited.</v>
    <v>National Stock Exchange of India</v>
    <v>XNSE</v>
    <v>XNSE</v>
    <v>The Ruby, 9th Floor, Senapati Bapat Marg, Dadar (West), MUMBAI, MAHARASHTRA, 400028 IN</v>
    <v>104.1</v>
    <v>Investment Banking &amp; Investment Services</v>
    <v>Stock</v>
    <v>44585.469953703701</v>
    <v>2509</v>
    <v>92.2</v>
    <v>709554100</v>
    <v>KEYNOTE FINANCIAL SERVICES LIMITED</v>
    <v>KEYNOTE FINANCIAL SERVICES LIMITED</v>
    <v>101.1</v>
    <v>3.54</v>
    <v>101.1</v>
    <v>94.3</v>
    <v>7018340</v>
    <v>KEYFINSERV</v>
    <v>KEYNOTE FINANCIAL SERVICES LIMITED (XNSE:KEYFINSERV)</v>
    <v>14176</v>
    <v>1993</v>
  </rv>
  <rv s="2">
    <v>2510</v>
  </rv>
  <rv s="0">
    <v>https://www.bing.com/financeapi/forcetrigger?t=axd3u2&amp;q=XNSE%3aKHADIM&amp;form=skydnc</v>
    <v>Learn more on Bing</v>
  </rv>
  <rv s="1">
    <v>en-US</v>
    <v>axd3u2</v>
    <v>268435456</v>
    <v>1</v>
    <v>Powered by Refinitiv</v>
    <v>0</v>
    <v>KHADIM INDIA LIMITED (XNSE:KHADIM)</v>
    <v>2</v>
    <v>3</v>
    <v>Finance</v>
    <v>4</v>
    <v>358</v>
    <v>119.3</v>
    <v>1.6024</v>
    <v>-14.2</v>
    <v>-4.9973999999999998E-2</v>
    <v>INR</v>
    <v>Khadim India Limited is an India-based footwear retail company. The Company is primarily engaged in the business of manufacturing and retail business of footwear, leather accessories and other lifestyle products. The Company offers leather and non-leather sandals, slippers, boots, ballerinas, stilettos, moccasins and sports shoes. The Company offers various categories of footwear, including Hawai, poly vinyl chloride (PVC), ethylene vinyl acetate (EVA), polyurethane (PU), direct injection process (DIP), stuck on and school shoes under the Khadim’s brand. The Company offers its products under the brands, such as Pro, Lazard, Softouch, Cleo, British Walker, Turk, Sharon, Bonito and Adrianna.</v>
    <v>740</v>
    <v>National Stock Exchange of India</v>
    <v>XNSE</v>
    <v>XNSE</v>
    <v>Kankaria Estate,5th Floor, 6, Little Russell Street, KOLKATA, WEST BENGAL, 700071 IN</v>
    <v>285</v>
    <v>Textiles &amp; Apparel</v>
    <v>Stock</v>
    <v>44585.469953703701</v>
    <v>2512</v>
    <v>269.95</v>
    <v>5106066000</v>
    <v>KHADIM INDIA LIMITED</v>
    <v>KHADIM INDIA LIMITED</v>
    <v>285</v>
    <v>44.26</v>
    <v>284.14999999999998</v>
    <v>269.95</v>
    <v>17969610</v>
    <v>KHADIM</v>
    <v>KHADIM INDIA LIMITED (XNSE:KHADIM)</v>
    <v>45578</v>
    <v>1981</v>
  </rv>
  <rv s="2">
    <v>2513</v>
  </rv>
  <rv s="0">
    <v>https://www.bing.com/financeapi/forcetrigger?t=bwmeu2&amp;q=XNSE%3aKHAICHEM&amp;form=skydnc</v>
    <v>Learn more on Bing</v>
  </rv>
  <rv s="4">
    <v>en-US</v>
    <v>bwmeu2</v>
    <v>268435456</v>
    <v>1</v>
    <v>Powered by Refinitiv</v>
    <v>7</v>
    <v>KHAITAN CHEMICALS AND FERTILIZERS LIMITED (XNSE:KHAICHEM)</v>
    <v>2</v>
    <v>8</v>
    <v>Finance</v>
    <v>4</v>
    <v>112.8</v>
    <v>20.350000000000001</v>
    <v>-5.5</v>
    <v>-5.3345999999999998E-2</v>
    <v>INR</v>
    <v>Khaitan Chemicals &amp; Fertilizers Limited is a manufacturer of straight inorganic fertilizers. The Company manufactures Single Super Phosphate (SSP), Sulfuric Acid (SA) and Soya Edible Oil. It has three segments: Fertilizers and Chemicals, Agri and Others. It has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Its products under Soya Division include Crude Soya Oil, Refined Vegetable Oil and De-Oiled Cake. The Company, through its Power Division, generates steam as a by-product in the manufacturing process and has a Turbo Generator that generates approximately 3,320 kilowatts power by utilizing this steam.</v>
    <v>National Stock Exchange of India</v>
    <v>XNSE</v>
    <v>XNSE</v>
    <v>Apollo Arcade, 3rd Floor, 1/2, Old Palasia, Indore - 452 018 (M.P.), INDORE, MADHYA PRADESH, 452018 IN</v>
    <v>110.5</v>
    <v>Chemicals</v>
    <v>Stock</v>
    <v>44585.469953703701</v>
    <v>2515</v>
    <v>95</v>
    <v>9999587000</v>
    <v>KHAITAN CHEMICALS AND FERTILIZERS LIMITED</v>
    <v>KHAITAN CHEMICALS AND FERTILIZERS LIMITED</v>
    <v>110.5</v>
    <v>12.7</v>
    <v>103.1</v>
    <v>97.6</v>
    <v>96989200</v>
    <v>KHAICHEM</v>
    <v>KHAITAN CHEMICALS AND FERTILIZERS LIMITED (XNSE:KHAICHEM)</v>
    <v>560953</v>
    <v>1982</v>
  </rv>
  <rv s="2">
    <v>2516</v>
  </rv>
  <rv s="0">
    <v>https://www.bing.com/financeapi/forcetrigger?t=ahilw7&amp;q=XNSE%3aKHANDSE&amp;form=skydnc</v>
    <v>Learn more on Bing</v>
  </rv>
  <rv s="3">
    <v>en-US</v>
    <v>ahilw7</v>
    <v>268435456</v>
    <v>1</v>
    <v>Powered by Refinitiv</v>
    <v>5</v>
    <v>KHANDWALA SECURITIES LIMITED (XNSE:KHANDSE)</v>
    <v>2</v>
    <v>6</v>
    <v>Finance</v>
    <v>4</v>
    <v>33.65</v>
    <v>12.35</v>
    <v>0.83250000000000002</v>
    <v>-1.5</v>
    <v>-4.8860000000000001E-2</v>
    <v>INR</v>
    <v>Khandwala Securities Limited is engaged in the business of financial services. The Company is engaged in stock broking, providing financial services and solutions, such as investment and institutional equities. It operates through two segments: Fee based and Investment/Trading In Stock. The Fee based division provides financial advisory services relating to mergers and acquisitions, equity and debt issue management, portfolio management and broking. The Investment and Stock division carries out trading, investing and speculation activities in capital markets (debt and equity) for the Company. It is a merchant banker, offering a range of products and services, such as broking and distribution, institutional equities, wealth management and investment banking. It offers equity (cash and derivatives) broking, commodity broking and currency, distribution of financial products and depository services. It offers portfolio management services, alternate assets and ancillary advisory services.</v>
    <v>National Stock Exchange of India</v>
    <v>XNSE</v>
    <v>XNSE</v>
    <v>Ground Floor,, White House Annexe,, White House 91, MUMBAI, MAHARASHTRA, 400006 IN</v>
    <v>29.2</v>
    <v>Investment Banking &amp; Investment Services</v>
    <v>Stock</v>
    <v>44585.469953703701</v>
    <v>2518</v>
    <v>29.2</v>
    <v>366527300</v>
    <v>KHANDWALA SECURITIES LIMITED</v>
    <v>KHANDWALA SECURITIES LIMITED</v>
    <v>29.2</v>
    <v>0</v>
    <v>30.7</v>
    <v>29.2</v>
    <v>11939000</v>
    <v>KHANDSE</v>
    <v>KHANDWALA SECURITIES LIMITED (XNSE:KHANDSE)</v>
    <v>9239</v>
    <v>1993</v>
  </rv>
  <rv s="2">
    <v>2519</v>
  </rv>
  <rv s="0">
    <v>https://www.bing.com/financeapi/forcetrigger?t=ahilz2&amp;q=XNSE%3aKICL&amp;form=skydnc</v>
    <v>Learn more on Bing</v>
  </rv>
  <rv s="1">
    <v>en-US</v>
    <v>ahilz2</v>
    <v>268435456</v>
    <v>1</v>
    <v>Powered by Refinitiv</v>
    <v>0</v>
    <v>KALYANI INVESTMENT COMPANY LIMITED (XNSE:KICL)</v>
    <v>2</v>
    <v>3</v>
    <v>Finance</v>
    <v>4</v>
    <v>2430</v>
    <v>1385</v>
    <v>0.93500000000000005</v>
    <v>-44.5</v>
    <v>-2.4156E-2</v>
    <v>INR</v>
    <v>Kalyani Investment Company Limited is a Non-Deposit taking Core Investment company. The Company offers investments and loans. The Company holds an investment portfolio consisting of listed and unlisted companies, which are in various sectors, including forging, steel, power generation, chemicals and banking. The Company is a subsidiary of Sundaram Trading and Investment Private Limited.</v>
    <v>2</v>
    <v>National Stock Exchange of India</v>
    <v>XNSE</v>
    <v>XNSE</v>
    <v>Corporate Building, 2nd Floor,, Mundhwa, PUNE, MAHARASHTRA, 411036 IN</v>
    <v>1861</v>
    <v>Investment Banking &amp; Investment Services</v>
    <v>Stock</v>
    <v>44585.469953703701</v>
    <v>2521</v>
    <v>1775</v>
    <v>8041767000</v>
    <v>KALYANI INVESTMENT COMPANY LIMITED</v>
    <v>KALYANI INVESTMENT COMPANY LIMITED</v>
    <v>1830</v>
    <v>14.63</v>
    <v>1842.2</v>
    <v>1797.7</v>
    <v>4365310</v>
    <v>KICL</v>
    <v>KALYANI INVESTMENT COMPANY LIMITED (XNSE:KICL)</v>
    <v>442</v>
    <v>2009</v>
  </rv>
  <rv s="2">
    <v>2522</v>
  </rv>
  <rv s="0">
    <v>https://www.bing.com/financeapi/forcetrigger?t=ahim2w&amp;q=XNSE%3aKILITCH&amp;form=skydnc</v>
    <v>Learn more on Bing</v>
  </rv>
  <rv s="1">
    <v>en-US</v>
    <v>ahim2w</v>
    <v>268435456</v>
    <v>1</v>
    <v>Powered by Refinitiv</v>
    <v>0</v>
    <v>KILITCH DRUGS (INDIA) LIMITED. (XNSE:KILITCH)</v>
    <v>2</v>
    <v>3</v>
    <v>Finance</v>
    <v>4</v>
    <v>275.10000000000002</v>
    <v>79.05</v>
    <v>0.85389999999999999</v>
    <v>-11.95</v>
    <v>-4.9687999999999996E-2</v>
    <v>INR</v>
    <v>Kilitch Drugs (India) Limited is an India-based company, which is engaged in the development and operations of its pharmaceutical business. The Company primarily offers ONECEF INJ.1GM and KILITCH SRO 20.80GMS. The Company's parenteral solutions include Hyoce, Metoclop, K-Suxa, Kytoin, Artim, Neticin, Klavmox, Kilox, Clinda, Flork, Adron, Pivac, Ergomet, Kilmeta, Zovikil, Bivadin, Dexo, Dokine, Kain, K-Fol, Kiol, Vankom, Kabalin, Chlorpheniramine, Mectin, Cybuta, Onecef, Carboplatin Injection, Paclitaxel Injection, Snake Venom Antiserum (Lyophilized), Gas Gangrene and Carboxymethylcellulose Sodium Ophthalmic solution. Its effervescent products include ROIPAR, DUREGRA and ROIVIT. The Company's nutritional product range includes Celtine. The Company offers medical devices, such as C-Seal. The Company offers products for various categories, such as gastroenterology, non-steroidal anti-inflammatory drugs, anticonvulsant/antiepileptic, anti-inflammatory, anti-malarials and aminoglycosides.</v>
    <v>123</v>
    <v>National Stock Exchange of India</v>
    <v>XNSE</v>
    <v>XNSE</v>
    <v>37, Ujagar Industrial Estate, Waman Tukaram Patil Marg, Deonar, MUMBAI, MAHARASHTRA, 400088 IN</v>
    <v>238</v>
    <v>Pharmaceuticals</v>
    <v>Stock</v>
    <v>44585.469953703701</v>
    <v>2524</v>
    <v>228.5</v>
    <v>3747548000</v>
    <v>KILITCH DRUGS (INDIA) LIMITED.</v>
    <v>KILITCH DRUGS (INDIA) LIMITED.</v>
    <v>238</v>
    <v>59.53</v>
    <v>240.5</v>
    <v>228.55</v>
    <v>15582320</v>
    <v>KILITCH</v>
    <v>KILITCH DRUGS (INDIA) LIMITED. (XNSE:KILITCH)</v>
    <v>6741</v>
    <v>1992</v>
  </rv>
  <rv s="2">
    <v>2525</v>
  </rv>
  <rv s="0">
    <v>https://www.bing.com/financeapi/forcetrigger?t=ahim5r&amp;q=XNSE%3aKINGFA&amp;form=skydnc</v>
    <v>Learn more on Bing</v>
  </rv>
  <rv s="1">
    <v>en-US</v>
    <v>ahim5r</v>
    <v>268435456</v>
    <v>1</v>
    <v>Powered by Refinitiv</v>
    <v>0</v>
    <v>Kingfa Science &amp; Technology (India) Limited (XNSE:KINGFA)</v>
    <v>2</v>
    <v>3</v>
    <v>Finance</v>
    <v>4</v>
    <v>1625</v>
    <v>550</v>
    <v>1.3120000000000001</v>
    <v>-127.4</v>
    <v>-8.9413000000000006E-2</v>
    <v>INR</v>
    <v>Kingfa Science &amp; Technology (India) Limited, formerly Hdro S &amp; S Industries Limited, is engaged in the manufacturing of modified thermoplastics business. The Company operates through Reinforced Polypropylene segment. The Company manufactures and supplies Reinforced Polypropylene Compounds, Thermoplastics Elastomers and Fiber Re-Inforced composites. Its Polypropylene is modified by the addition of reinforcements, such as talc, chalk, mica and glass fiber for use as a metal substitute in engineering applications. It manufactures a range of thermoplastic elastomers under the HYPRENE brand name. The Company's products and materials are used in automobile, electronic appliances, industrial equipment, consumer goods, packaging and toys, among others. Its manufacturing facilities are located at Pudukkottai in Tamil Nadu; Puducherry; Jejuri in Pune, and Manesar in Delhi. The Company has a total compounding capacity of approximately 35,000 million metric tons annually (MTA).</v>
    <v>219</v>
    <v>National Stock Exchange of India</v>
    <v>XNSE</v>
    <v>XNSE</v>
    <v>Dhun Building, 3rd Floor, 827, Annasalai, Chennai, CHENNAI, TAMIL NADU, 600002 IN</v>
    <v>1456.7</v>
    <v>Chemicals</v>
    <v>Stock</v>
    <v>44585.469953703701</v>
    <v>2527</v>
    <v>1289.2</v>
    <v>17255590000</v>
    <v>Kingfa Science &amp; Technology (India) Limited</v>
    <v>Kingfa Science &amp; Technology (India) Limited</v>
    <v>1456.7</v>
    <v>76.88</v>
    <v>1424.85</v>
    <v>1297.45</v>
    <v>12110460</v>
    <v>KINGFA</v>
    <v>Kingfa Science &amp; Technology (India) Limited (XNSE:KINGFA)</v>
    <v>17723</v>
    <v>1983</v>
  </rv>
  <rv s="2">
    <v>2528</v>
  </rv>
  <rv s="0">
    <v>https://www.bing.com/financeapi/forcetrigger?t=ahim8m&amp;q=XNSE%3aKIOCL&amp;form=skydnc</v>
    <v>Learn more on Bing</v>
  </rv>
  <rv s="1">
    <v>en-US</v>
    <v>ahim8m</v>
    <v>268435456</v>
    <v>1</v>
    <v>Powered by Refinitiv</v>
    <v>0</v>
    <v>KIOCL LIMITED (XNSE:KIOCL)</v>
    <v>2</v>
    <v>3</v>
    <v>Finance</v>
    <v>4</v>
    <v>319</v>
    <v>123</v>
    <v>1.7464999999999999</v>
    <v>-16.899999999999999</v>
    <v>-6.5225999999999992E-2</v>
    <v>INR</v>
    <v>KIOCL Ltd is an India-based company engaged in manufacturing iron ore pellets. The Company’s products include pellets and pig iron castings. It operates a pellet manufacturing plant in Mangalore, India. Its services include operation and maintenance (O&amp;M) contracts.</v>
    <v>746</v>
    <v>National Stock Exchange of India</v>
    <v>XNSE</v>
    <v>XNSE</v>
    <v>II Block, Koramangala,, Bangalore,, BANGALORE, KARNATAKA, 560034 IN</v>
    <v>259.64999999999998</v>
    <v>Metals &amp; Mining</v>
    <v>Stock</v>
    <v>44585.469953703701</v>
    <v>2530</v>
    <v>239</v>
    <v>157468300000</v>
    <v>KIOCL LIMITED</v>
    <v>KIOCL LIMITED</v>
    <v>258</v>
    <v>35.57</v>
    <v>259.10000000000002</v>
    <v>242.2</v>
    <v>607751100</v>
    <v>KIOCL</v>
    <v>KIOCL LIMITED (XNSE:KIOCL)</v>
    <v>55166</v>
    <v>1976</v>
  </rv>
  <rv s="2">
    <v>2531</v>
  </rv>
  <rv s="0">
    <v>https://www.bing.com/financeapi/forcetrigger?t=ahimbh&amp;q=XNSE%3aKIRIINDUS&amp;form=skydnc</v>
    <v>Learn more on Bing</v>
  </rv>
  <rv s="1">
    <v>en-US</v>
    <v>ahimbh</v>
    <v>268435456</v>
    <v>1</v>
    <v>Powered by Refinitiv</v>
    <v>0</v>
    <v>KIRI INDUSTRIES LIMITED (XNSE:KIRIINDUS)</v>
    <v>2</v>
    <v>3</v>
    <v>Finance</v>
    <v>4</v>
    <v>679</v>
    <v>405.95</v>
    <v>1.3265</v>
    <v>-34.799999999999997</v>
    <v>-6.6647999999999999E-2</v>
    <v>INR</v>
    <v>Kiri Industries Limited is an India-based holding company. The Company is engaged in manufacturing dyes, intermediaries and basic chemicals. The Company offers a range of reactive dyes, which include Kiractive P dyes, Kiraol VS dyes, Kiractive HE dyes, Kiractive ME dyes, Kirazol KR/KX dyes and Kiractive KF dyes. The Company also offers acid dyes and direct dyes. It produces Direct Black 22 powder, as well as liquid form under direct dyes category. Its other direct dyes are under development. Its acid dyes include Acid Black 210, Acid Black 194, Acid Blue 193, Acid green 104, Acid violet 90, Acid Red 357, Acid Red 362 and Acid Orange 142. The Company's intermediates include Sulpho J.acid, Sulpho Tobias acid, PNTOSA and SULPHO GAMA ACID. The Company's basic chemicals include Sulphuric ACID 98%, Spent Sulphuric Acid, OLEUM 65%, OLUME 23% and Chloro Sulphonic ACID. Its plants are located at Vadodara, Gujarat. The Company operates in over 50 countries across approximately seven continents.</v>
    <v>1030</v>
    <v>National Stock Exchange of India</v>
    <v>XNSE</v>
    <v>XNSE</v>
    <v>Plot No. 299/1/A and 299/1/B, Near Water Tank, Phase II, GIDC, Vatva, AHMEDABAD, GUJARAT, 382445 IN</v>
    <v>530</v>
    <v>Chemicals</v>
    <v>Stock</v>
    <v>44585.469953703701</v>
    <v>2533</v>
    <v>480.25</v>
    <v>27065230000</v>
    <v>KIRI INDUSTRIES LIMITED</v>
    <v>KIRI INDUSTRIES LIMITED</v>
    <v>520.20000000000005</v>
    <v>3.96</v>
    <v>522.15</v>
    <v>487.35</v>
    <v>51834210</v>
    <v>KIRIINDUS</v>
    <v>KIRI INDUSTRIES LIMITED (XNSE:KIRIINDUS)</v>
    <v>245400</v>
    <v>1998</v>
  </rv>
  <rv s="2">
    <v>2534</v>
  </rv>
  <rv s="0">
    <v>https://www.bing.com/financeapi/forcetrigger?t=bsq1rw&amp;q=XNSE%3aKIRLFER&amp;form=skydnc</v>
    <v>Learn more on Bing</v>
  </rv>
  <rv s="5">
    <v>en-US</v>
    <v>bsq1rw</v>
    <v>268435456</v>
    <v>1</v>
    <v>Powered by Refinitiv</v>
    <v>9</v>
    <v>KIRLOSKAR FERROUS INDUSTRIES LTD (XNSE:KIRLFER)</v>
    <v>2</v>
    <v>10</v>
    <v>Finance</v>
    <v>4</v>
    <v>314</v>
    <v>138.65</v>
    <v>-11.55</v>
    <v>-5.5648999999999997E-2</v>
    <v>INR</v>
    <v>Kirloskar Ferrous Industries Limited (KFIL) is engaged in producing iron castings. The Company is a manufacturer of pig iron and grey iron castings. The Company supplies pig iron to foundries that cater to the auto, engines and compressors, textile, pumps, pipes and fittings and fans, among others. Its pig iron products include foundry grade pig iron, spherodized graphite (S.G.) grade pig iron and basic grade pig iron. It produces grey iron and S.G iron castings for various applications, such as cylinder blocks, cylinder heads and various housings for automobile, tractor and diesel engine industries. Its casting products include cylinder blocks, cylinder head and housings. It caters to various industry sectors, such as tractors, automotive and diesel engines. It has manufacturing facilities at Koppal and Solapur.</v>
    <v>1087</v>
    <v>National Stock Exchange of India</v>
    <v>XNSE</v>
    <v>XNSE</v>
    <v>13, Laxmanrao Kirloskar Road, Khadki, PUNE, MAHARASHTRA, 411003 IN</v>
    <v>208</v>
    <v>Metals &amp; Mining</v>
    <v>Stock</v>
    <v>44585.469953703701</v>
    <v>2536</v>
    <v>192.55</v>
    <v>28785580000</v>
    <v>KIRLOSKAR FERROUS INDUSTRIES LTD</v>
    <v>KIRLOSKAR FERROUS INDUSTRIES LTD</v>
    <v>208</v>
    <v>5.59</v>
    <v>207.55</v>
    <v>196</v>
    <v>138692200</v>
    <v>KIRLFER</v>
    <v>KIRLOSKAR FERROUS INDUSTRIES LTD (XNSE:KIRLFER)</v>
    <v>185773</v>
    <v>1991</v>
  </rv>
  <rv s="2">
    <v>2537</v>
  </rv>
  <rv s="0">
    <v>https://www.bing.com/financeapi/forcetrigger?t=ahimec&amp;q=XNSE%3aKIRLOSBROS&amp;form=skydnc</v>
    <v>Learn more on Bing</v>
  </rv>
  <rv s="1">
    <v>en-US</v>
    <v>ahimec</v>
    <v>268435456</v>
    <v>1</v>
    <v>Powered by Refinitiv</v>
    <v>0</v>
    <v>KIRLOSKAR BROTHERS LIMITED (XNSE:KIRLOSBROS)</v>
    <v>2</v>
    <v>3</v>
    <v>Finance</v>
    <v>4</v>
    <v>499.2</v>
    <v>130.94999999999999</v>
    <v>1.37</v>
    <v>-9.8000000000000007</v>
    <v>-2.7030999999999999E-2</v>
    <v>INR</v>
    <v>Kirloskar Brothers Limited (KBL) is a manufacturer and exporter of centrifugal pumps and valves from India. The Company is engaged in providing global fluid management solutions. The Company operates through two segments: pumps and other. KBL is also engaged in the businesses of infrastructure projects, which include water supply, power plants and irrigation. The products of the Company are Engineered Pumps, Industrial Pumps, Agriculture and Domestic Pumps, Valves and Hydro turbines. It offers Pumps, including End Suction Pump, Monobloc Pump, Split Case Pump, Submersible Pump, Multistage Pump, Sump Pump, Vertical Turbine Pump, Special and Engineered Pump. It offers Hydro turbines, including Francis Turbines, Kaplan Turbines and Pelton Wheel Turbines. It offers valves, including Butterfly Valve, Sluice valve, Kinetic Air Valve, Foot Valve, Ball Valve, Steam Trap Device, Forged Steel Gate, Globe, Check Valve, and Suction Diffuser and Triple Duty Valve.</v>
    <v>4206</v>
    <v>National Stock Exchange of India</v>
    <v>XNSE</v>
    <v>XNSE</v>
    <v>Yamuna, Survey No. 98(3-7),, Baner,, PUNE, MAHARASHTRA, 411045 IN</v>
    <v>380.5</v>
    <v>Machinery, Equipment &amp; Components</v>
    <v>Stock</v>
    <v>44585.469953703701</v>
    <v>2539</v>
    <v>338</v>
    <v>28789710000</v>
    <v>KIRLOSKAR BROTHERS LIMITED</v>
    <v>KIRLOSKAR BROTHERS LIMITED</v>
    <v>380.5</v>
    <v>16.79</v>
    <v>362.55</v>
    <v>352.75</v>
    <v>79408930</v>
    <v>KIRLOSBROS</v>
    <v>KIRLOSKAR BROTHERS LIMITED (XNSE:KIRLOSBROS)</v>
    <v>28451</v>
    <v>1920</v>
  </rv>
  <rv s="2">
    <v>2540</v>
  </rv>
  <rv s="0">
    <v>https://www.bing.com/financeapi/forcetrigger?t=ahimh7&amp;q=XNSE%3aKIRLOSENG&amp;form=skydnc</v>
    <v>Learn more on Bing</v>
  </rv>
  <rv s="1">
    <v>en-US</v>
    <v>ahimh7</v>
    <v>268435456</v>
    <v>1</v>
    <v>Powered by Refinitiv</v>
    <v>0</v>
    <v>KIRLOSKAR OIL ENGINES LIMITED (XNSE:KIRLOSENG)</v>
    <v>2</v>
    <v>3</v>
    <v>Finance</v>
    <v>4</v>
    <v>277.7</v>
    <v>121.25</v>
    <v>1.3359000000000001</v>
    <v>-11.1</v>
    <v>-6.2289999999999998E-2</v>
    <v>INR</v>
    <v>Kirloskar Oil Engines Limited is engaged in manufacturing of diesel engines, agricultural pumpsets and generating sets. The Company is involved in the manufacture of internal combustion engines, generating sets and parts, which are used for various applications, such as agriculture, industrial, stationery power plants and construction equipment, among others. The Company's businesses include power generation domestic, industrial engines, agriculture, large engines and international business power generation. It specializes in the manufacture of both air-cooled and liquid-cooled diesel engines and generating sets across a range of power output from 5 kilo-volt-ampere (kVA) to 3,000kVA. The Company also offers engines operating on alternative fuels, such as bio-diesel, natural gas, biogas and straight vegetable oil (SVO). It manufactures and markets diesel engines from 2,400 horsepower (hp) to 11,000 hp. The Company's brands include KOEL Green and KOEL Chhota Chilli (KCC).</v>
    <v>2122</v>
    <v>National Stock Exchange of India</v>
    <v>XNSE</v>
    <v>XNSE</v>
    <v>13, Laxmanrao Kirloskar Road, Khadki, PUNE, MAHARASHTRA, 411003 IN</v>
    <v>180</v>
    <v>Machinery, Equipment &amp; Components</v>
    <v>Stock</v>
    <v>44585.469953703701</v>
    <v>2542</v>
    <v>164.3</v>
    <v>31802660000</v>
    <v>KIRLOSKAR OIL ENGINES LIMITED</v>
    <v>KIRLOSKAR OIL ENGINES LIMITED</v>
    <v>180</v>
    <v>11.78</v>
    <v>178.2</v>
    <v>167.1</v>
    <v>178466100</v>
    <v>KIRLOSENG</v>
    <v>KIRLOSKAR OIL ENGINES LIMITED (XNSE:KIRLOSENG)</v>
    <v>234412</v>
    <v>2009</v>
  </rv>
  <rv s="2">
    <v>2543</v>
  </rv>
  <rv s="0">
    <v>https://www.bing.com/financeapi/forcetrigger?t=ahimmw&amp;q=XNSE%3aKIRLOSIND&amp;form=skydnc</v>
    <v>Learn more on Bing</v>
  </rv>
  <rv s="1">
    <v>en-US</v>
    <v>ahimmw</v>
    <v>268435456</v>
    <v>1</v>
    <v>Powered by Refinitiv</v>
    <v>0</v>
    <v>KIRLOSKAR INDUSTRIES LIMITED (XNSE:KIRLOSIND)</v>
    <v>2</v>
    <v>3</v>
    <v>Finance</v>
    <v>4</v>
    <v>1973.85</v>
    <v>800.05</v>
    <v>1.0606</v>
    <v>-58.15</v>
    <v>-3.7985000000000005E-2</v>
    <v>INR</v>
    <v>Kirloskar Industries Limited is a holding company engaged in the manufacturing of iron castings. The Company's segments are Wind power generation; Investments (Securities and Properties), and Iron Casting. The Company has approximately seven windmills in Maharashtra with total installed capacity of over 5.6 Megawatt (MW). Its windmills are located in atlirade Village, Ahmednagar. The windmills generate net wind energy of approximately 89.93 Lakh units of electricity per year. The Company owns lands and buildings thereon and apartments and offices in Pune, Bangalore, New Delhi and Jaipur. The Company has granted most of these lands and buildings and offices on leave and license basis to other companies. Kirloskar Ferrous Industries Limited (KFIL) is the subsidiary of the Company. KFIL is engaged in the business of manufacturing of iron castings and has its manufacturing facilities located at Bevinahalli Village in Karnataka and Solapur in Maharashtra.</v>
    <v>14</v>
    <v>National Stock Exchange of India</v>
    <v>XNSE</v>
    <v>XNSE</v>
    <v>13 A, Karve Road, Kothrud, PUNE, MAHARASHTRA, 411038 IN</v>
    <v>1574.9</v>
    <v>Real Estate Operations</v>
    <v>Stock</v>
    <v>44585.469953703701</v>
    <v>2545</v>
    <v>1460.5</v>
    <v>14964390000</v>
    <v>KIRLOSKAR INDUSTRIES LIMITED</v>
    <v>KIRLOSKAR INDUSTRIES LIMITED</v>
    <v>1560</v>
    <v>5.37</v>
    <v>1530.85</v>
    <v>1472.7</v>
    <v>9775220</v>
    <v>KIRLOSIND</v>
    <v>KIRLOSKAR INDUSTRIES LIMITED (XNSE:KIRLOSIND)</v>
    <v>4505</v>
    <v>1978</v>
  </rv>
  <rv s="2">
    <v>2546</v>
  </rv>
  <rv s="0">
    <v>https://www.bing.com/financeapi/forcetrigger?t=ahimpr&amp;q=XNSE%3aKITEX&amp;form=skydnc</v>
    <v>Learn more on Bing</v>
  </rv>
  <rv s="1">
    <v>en-US</v>
    <v>ahimpr</v>
    <v>268435456</v>
    <v>1</v>
    <v>Powered by Refinitiv</v>
    <v>0</v>
    <v>KITEX GARMENTS LIMITED (XNSE:KITEX)</v>
    <v>2</v>
    <v>3</v>
    <v>Finance</v>
    <v>4</v>
    <v>280</v>
    <v>91.15</v>
    <v>0.87860000000000005</v>
    <v>-16</v>
    <v>-6.4922000000000007E-2</v>
    <v>INR</v>
    <v>Kitex Garments Limited is an India-based company engaged in the manufacture of fabric and readymade garments. The Company operates through two business segments: Garments and Fabric. The Company exports cotton garments principally infants wear. The Company exports its products to the United States and European markets. The Company's products include body suits, rompers, bibs, sleepwear, burps and training pants.</v>
    <v>4644</v>
    <v>National Stock Exchange of India</v>
    <v>XNSE</v>
    <v>XNSE</v>
    <v>Kitex House, 3rd Floor,, Shenoy Chambers,, Shanmugham Road,, KOCHI, KERALA, 682031 IN</v>
    <v>251.4</v>
    <v>Textiles &amp; Apparel</v>
    <v>Stock</v>
    <v>44585.469953703701</v>
    <v>2548</v>
    <v>224.3</v>
    <v>16388930000</v>
    <v>KITEX GARMENTS LIMITED</v>
    <v>KITEX GARMENTS LIMITED</v>
    <v>246.45</v>
    <v>23.4</v>
    <v>246.45</v>
    <v>230.45</v>
    <v>66500000</v>
    <v>KITEX</v>
    <v>KITEX GARMENTS LIMITED (XNSE:KITEX)</v>
    <v>880770</v>
    <v>1992</v>
  </rv>
  <rv s="2">
    <v>2549</v>
  </rv>
  <rv s="0">
    <v>https://www.bing.com/financeapi/forcetrigger?t=ahimsm&amp;q=XNSE%3aKKCL&amp;form=skydnc</v>
    <v>Learn more on Bing</v>
  </rv>
  <rv s="1">
    <v>en-US</v>
    <v>ahimsm</v>
    <v>268435456</v>
    <v>1</v>
    <v>Powered by Refinitiv</v>
    <v>0</v>
    <v>KEWAL KIRAN CLOTHING LIMITED (XNSE:KKCL)</v>
    <v>2</v>
    <v>3</v>
    <v>Finance</v>
    <v>4</v>
    <v>292</v>
    <v>154.72</v>
    <v>1.0093000000000001</v>
    <v>-6.2</v>
    <v>-2.6886E-2</v>
    <v>INR</v>
    <v>Kewal Kiran Clothing Limited is engaged in manufacturing and marketing of wearing apparels. The Company's segments include Apparel &amp; Life style Accessories/Products, and Other/Reconciling Item. The Company is also engaged in generating power from Wind Turbine Generator. The Company offers a range of western wear for men and women. It offers a range of products under its four brands: Killer, Easies, LawmanPg3 and Integriti. The Company designs, manufactures and markets branded jeans, formals, semi-formal and casual wear for both men and women. It also offers a range of branded lifestyle accessories. K-Lounge and Addictions are the Company's Brand Outlets, as well as retail formats, which operate in various cities in India and the Middle East. It operates over 140 K-Lounge stores throughout the nation. The Company has approximately four manufacturing units located in Mumbai (Maharashtra), Vapi (Gujarat) and Daman. Its windmill is located in Taluka Porbunder, District Porbunder, Gujarat.</v>
    <v>1777</v>
    <v>National Stock Exchange of India</v>
    <v>XNSE</v>
    <v>XNSE</v>
    <v>Kewal Kiran Estate, Behind Tirupati Udyog,, 460/7, I. B. Patel Road,, Near W. E. Highway, Goregaon (East),, MUMBAI, MAHARASHTRA, 400063 IN</v>
    <v>231.95</v>
    <v>Textiles &amp; Apparel</v>
    <v>Stock</v>
    <v>44585.469953703701</v>
    <v>2551</v>
    <v>219.8</v>
    <v>14210770000</v>
    <v>KEWAL KIRAN CLOTHING LIMITED</v>
    <v>KEWAL KIRAN CLOTHING LIMITED</v>
    <v>231.9</v>
    <v>25.82</v>
    <v>230.6</v>
    <v>224.4</v>
    <v>61625190</v>
    <v>KKCL</v>
    <v>KEWAL KIRAN CLOTHING LIMITED (XNSE:KKCL)</v>
    <v>157505</v>
    <v>1992</v>
  </rv>
  <rv s="2">
    <v>2552</v>
  </rv>
  <rv s="0">
    <v>https://www.bing.com/financeapi/forcetrigger?t=ahimyc&amp;q=XNSE%3aKMSUGAR&amp;form=skydnc</v>
    <v>Learn more on Bing</v>
  </rv>
  <rv s="3">
    <v>en-US</v>
    <v>ahimyc</v>
    <v>268435456</v>
    <v>1</v>
    <v>Powered by Refinitiv</v>
    <v>5</v>
    <v>K M SUGAR MILLS LIMITED (XNSE:KMSUGAR)</v>
    <v>2</v>
    <v>6</v>
    <v>Finance</v>
    <v>4</v>
    <v>39.049999999999997</v>
    <v>9.1999999999999993</v>
    <v>0.57079999999999997</v>
    <v>-3.15</v>
    <v>-9.2375000000000013E-2</v>
    <v>INR</v>
    <v>K.M. Sugar Mills Limited manufactures sugar and rectified spirit/ethanol. The Company's segments include Sugar, Power Generation, Distillery and Others. It manufactures and sells three grades of sugar in jute bags, as well as in polypropylene (PP) bags. It offers various sized sugar products, including L 31, M 31, M 30, S 31 and S 30. It manufactures rectified spirit, ethanol and extra neutral alcohol at its facility at Motinagar, Faizabad. It has its own baggased-based co-generation power plant with the capacity of 25 megawatts in Motinagar, Faizabad, Uttar Pradesh. Its Bio Compost unit manufactures bio fertilizer, which is marketed in the name of Moti Super. Its Bio Fertilizer is manufactured by utilizing the by-product of sugar unit, Press Mud and the by-product of Distillery division, spent wash along with culture. Its bottling plant is located in Bapudham Motihari, Bihar that supplies country liquor in pet bottles of 200 milliliters with the capacity of four lacs bottles per day.</v>
    <v>National Stock Exchange of India</v>
    <v>XNSE</v>
    <v>XNSE</v>
    <v>Motinagar,, FAIZABAD, UTTAR PRADESH, 224201 IN</v>
    <v>34.200000000000003</v>
    <v>Food &amp; Tobacco</v>
    <v>Stock</v>
    <v>44585.469953703701</v>
    <v>2554</v>
    <v>30.1</v>
    <v>3137206000</v>
    <v>K M SUGAR MILLS LIMITED</v>
    <v>K M SUGAR MILLS LIMITED</v>
    <v>34.1</v>
    <v>8.35</v>
    <v>34.1</v>
    <v>30.95</v>
    <v>92000170</v>
    <v>KMSUGAR</v>
    <v>K M SUGAR MILLS LIMITED (XNSE:KMSUGAR)</v>
    <v>1314334</v>
    <v>1971</v>
  </rv>
  <rv s="2">
    <v>2555</v>
  </rv>
  <rv s="0">
    <v>https://www.bing.com/financeapi/forcetrigger?t=ahin52&amp;q=XNSE%3aKNRCON&amp;form=skydnc</v>
    <v>Learn more on Bing</v>
  </rv>
  <rv s="1">
    <v>en-US</v>
    <v>ahin52</v>
    <v>268435456</v>
    <v>1</v>
    <v>Powered by Refinitiv</v>
    <v>0</v>
    <v>KNR CONSTRUCTIONS LIMITED (XNSE:KNRCON)</v>
    <v>2</v>
    <v>3</v>
    <v>Finance</v>
    <v>4</v>
    <v>343.9</v>
    <v>175.25</v>
    <v>1.204</v>
    <v>-18.350000000000001</v>
    <v>-5.8244999999999998E-2</v>
    <v>INR</v>
    <v>KNR Constructions Limited is an India-based holding company. The Company is a multi-domain infrastructure project development company. The Company undertakes engineering, procurement and construction (EPC) contracts, as well as build-operate-transfer (BOT) projects across various sectors, such as construction and maintenance of roads, highways, flyovers and bridges. Its range of verticals also include irrigation projects, water management, agriculture and trading business. It has completed approximately 5,890 kilometers of projects across over 10 states in India. Its urban water infrastructure management project is Challaghatta Main Valley Project, which involves the remodeling of primary and secondary storm drains, bridges/culverts and related works in Challaghatta Main Valley in Bangalore City. The Company's irrigation and water management projects include Shankara Samudram Balancing Reservoir, Eastern Kosi Canal system, Reservoir across Mathadivagu and Budpur Balancing Reservoir.</v>
    <v>2162</v>
    <v>National Stock Exchange of India</v>
    <v>XNSE</v>
    <v>XNSE</v>
    <v>KNR House, 3rd &amp; 4th Floor, Plot No. 114, Phase - I, Kavuri Hills, HYDERABAD, TELANGANA, 500033 IN</v>
    <v>319.55</v>
    <v>Construction &amp; Engineering</v>
    <v>Stock</v>
    <v>44585.469953703701</v>
    <v>2557</v>
    <v>291</v>
    <v>88602960000</v>
    <v>KNR CONSTRUCTIONS LIMITED</v>
    <v>KNR CONSTRUCTIONS LIMITED</v>
    <v>315.55</v>
    <v>22.41</v>
    <v>315.05</v>
    <v>296.7</v>
    <v>281234600</v>
    <v>KNRCON</v>
    <v>KNR CONSTRUCTIONS LIMITED (XNSE:KNRCON)</v>
    <v>717456</v>
    <v>1995</v>
  </rv>
  <rv s="2">
    <v>2558</v>
  </rv>
  <rv s="0">
    <v>https://www.bing.com/financeapi/forcetrigger?t=ahinar&amp;q=XNSE%3aKOKUYOCMLN&amp;form=skydnc</v>
    <v>Learn more on Bing</v>
  </rv>
  <rv s="1">
    <v>en-US</v>
    <v>ahinar</v>
    <v>268435456</v>
    <v>1</v>
    <v>Powered by Refinitiv</v>
    <v>0</v>
    <v>KOKUYO CAMLIN LIMITED (XNSE:KOKUYOCMLN)</v>
    <v>2</v>
    <v>3</v>
    <v>Finance</v>
    <v>4</v>
    <v>79.900000000000006</v>
    <v>52</v>
    <v>1.3224</v>
    <v>-2.15</v>
    <v>-3.2974999999999997E-2</v>
    <v>INR</v>
    <v>Kokuyo Camlin Limited is a holding company engaged in the business of dealing in consumer products. The Company's products are classified into three business segments: School and Education products, Fine Art and Hobby Materials, and Office Stationery products. Its product portfolio consists of inks, writing instruments, colors, technical and drawing instruments, office stationery, markers, fine art, notebooks, and scholastic and hobby art materials. Its student's products include adhesives, brush pens, geometry box, oil pastels, pens, plastic crayons, sketch pen and washable crayons. Its office professional's products include correction pens, gum and paste, markers and marker inks, and office products accessories. Its artist and designer products include art materials, artist's pastels, artist's water colors, artist's oil color, brushes and water color pencils. Its hobbyist's products include fabrica colors, fabrica coneliner, hobby brushes, hobby mediums and sparkle colors.</v>
    <v>1161</v>
    <v>National Stock Exchange of India</v>
    <v>XNSE</v>
    <v>XNSE</v>
    <v>Hilton House,, 48/2, Central Road, MIDC,, Andheri (East), MUMBAI, MAHARASHTRA, 400093 IN</v>
    <v>65.849999999999994</v>
    <v>Professional &amp; Commercial Services</v>
    <v>Stock</v>
    <v>44585.469953703701</v>
    <v>2560</v>
    <v>62.55</v>
    <v>6539808000</v>
    <v>KOKUYO CAMLIN LIMITED</v>
    <v>KOKUYO CAMLIN LIMITED</v>
    <v>65.400000000000006</v>
    <v>0</v>
    <v>65.2</v>
    <v>63.05</v>
    <v>100303800</v>
    <v>KOKUYOCMLN</v>
    <v>KOKUYO CAMLIN LIMITED (XNSE:KOKUYOCMLN)</v>
    <v>220669</v>
    <v>1946</v>
  </rv>
  <rv s="2">
    <v>2561</v>
  </rv>
  <rv s="0">
    <v>https://www.bing.com/financeapi/forcetrigger?t=ahindm&amp;q=XNSE%3aKOLTEPATIL&amp;form=skydnc</v>
    <v>Learn more on Bing</v>
  </rv>
  <rv s="1">
    <v>en-US</v>
    <v>ahindm</v>
    <v>268435456</v>
    <v>1</v>
    <v>Powered by Refinitiv</v>
    <v>0</v>
    <v>KOLTE-PATIL DEVELOPERS LIMITED (XNSE:KOLTEPATIL)</v>
    <v>2</v>
    <v>3</v>
    <v>Finance</v>
    <v>4</v>
    <v>360</v>
    <v>206.2</v>
    <v>1.6712</v>
    <v>-29.45</v>
    <v>-8.7493000000000001E-2</v>
    <v>INR</v>
    <v>Kolte-Patil Developers Limited is a real estate company. The Company is primarily engaged in business of construction of residential, commercial; information technology (IT) Parks along with renting of immovable properties and providing project management services for managing and developing real estate projects. The Company has developed and constructed approximately 50 projects, including residential complexes, commercial complexes and IT parks covering a saleable area of over 12 million square feet across Pune and Bengaluru. The Company markets its properties through two brands: Kolte-Patil, which addresses the mid-income segment and 24-K, which addresses the luxury segment. It has executed projects in multiple segments, such as standalone residential buildings and integrated townships. Its projects include Tuscan Estate, 24K Glitterati, 24K Allura, Floriana Estates, City Centre, City Bay, City tower, Commerspace, Ispace, Giga Retail, Shopper's Orbit, City Mall and Bizzbay.</v>
    <v>558</v>
    <v>National Stock Exchange of India</v>
    <v>XNSE</v>
    <v>XNSE</v>
    <v>8Th Floor,, City Bay, Dhole Patil Road, PUNE, MAHARASHTRA, 411001 IN</v>
    <v>337.2</v>
    <v>Real Estate Operations</v>
    <v>Stock</v>
    <v>44585.469953703701</v>
    <v>2563</v>
    <v>298.05</v>
    <v>25583080000</v>
    <v>KOLTE-PATIL DEVELOPERS LIMITED</v>
    <v>KOLTE-PATIL DEVELOPERS LIMITED</v>
    <v>336.6</v>
    <v>28.24</v>
    <v>336.6</v>
    <v>307.14999999999998</v>
    <v>76004410</v>
    <v>KOLTEPATIL</v>
    <v>KOLTE-PATIL DEVELOPERS LIMITED (XNSE:KOLTEPATIL)</v>
    <v>610526</v>
    <v>1991</v>
  </rv>
  <rv s="2">
    <v>2564</v>
  </rv>
  <rv s="0">
    <v>https://www.bing.com/financeapi/forcetrigger?t=ahingh&amp;q=XNSE%3aKOPRAN&amp;form=skydnc</v>
    <v>Learn more on Bing</v>
  </rv>
  <rv s="1">
    <v>en-US</v>
    <v>ahingh</v>
    <v>268435456</v>
    <v>1</v>
    <v>Powered by Refinitiv</v>
    <v>0</v>
    <v>KOPRAN LIMITED (XNSE:KOPRAN)</v>
    <v>2</v>
    <v>3</v>
    <v>Finance</v>
    <v>4</v>
    <v>370.45</v>
    <v>99.5</v>
    <v>0.95689999999999997</v>
    <v>-15.15</v>
    <v>-4.9992000000000002E-2</v>
    <v>INR</v>
    <v>Kopran Limited is engaged in pharmaceutical business. The Company's business units include Finished Dosage Forms, Active Pharmaceutical Ingredients, Research and Development, and Consumer Healthcare. It offers its products in therapeutic categories, such as anthelmintic, anti-allergic, antibiotic, cardiovascular, diabetic, gastroenterology, pain and antipyretic, and pain management, among others. The Company's bulk drugs include Atenolol, Amlodipine Besylate, Metoprolol Succinate, Metoprolol Tartrate, Ceftriaxone Sodium Sterile, Doripenem, Tebipenem, Roxithromycin, Rivaroxaban, Zolmitriptan, Azithromycin, Pregabalin, Lymecycline and Nitroxoline. In addition, it offers oral care, lifestyle, beauty and personalized hygiene products. Its manufacturing facility is located at Khopoli, Raigad District, Maharashtra. The Company's subsidiaries include Kopran Research Laboratories Limited, Kopran (H.K) Limited and Kopran Lifesciences Limited.</v>
    <v>348</v>
    <v>National Stock Exchange of India</v>
    <v>XNSE</v>
    <v>XNSE</v>
    <v>Parijat House, 1076, Dr. E. Moses Road, Worli, MUMBAI, MAHARASHTRA, 400018 IN</v>
    <v>308.60000000000002</v>
    <v>Pharmaceuticals</v>
    <v>Stock</v>
    <v>44585.469953703701</v>
    <v>2566</v>
    <v>287.89999999999998</v>
    <v>14610220000</v>
    <v>KOPRAN LIMITED</v>
    <v>KOPRAN LIMITED</v>
    <v>308</v>
    <v>24.2</v>
    <v>303.05</v>
    <v>287.89999999999998</v>
    <v>48210610</v>
    <v>KOPRAN</v>
    <v>KOPRAN LIMITED (XNSE:KOPRAN)</v>
    <v>222433</v>
    <v>1958</v>
  </rv>
  <rv s="2">
    <v>2567</v>
  </rv>
  <rv s="0">
    <v>https://www.bing.com/financeapi/forcetrigger?t=ahinjc&amp;q=XNSE%3aKOTAKBANK&amp;form=skydnc</v>
    <v>Learn more on Bing</v>
  </rv>
  <rv s="1">
    <v>en-US</v>
    <v>ahinjc</v>
    <v>268435456</v>
    <v>1</v>
    <v>Powered by Refinitiv</v>
    <v>0</v>
    <v>KOTAK MAHINDRA BANK LIMITED (XNSE:KOTAKBANK)</v>
    <v>2</v>
    <v>3</v>
    <v>Finance</v>
    <v>4</v>
    <v>2253</v>
    <v>1626</v>
    <v>0.98760000000000003</v>
    <v>-62.85</v>
    <v>-3.3188000000000002E-2</v>
    <v>INR</v>
    <v>Kotak Mahindra Bank Limited is a bank. The Bank's segments include Treasury, BMU and Corporate centre, which includes dealing in debt, equity, money market, forex market, derivatives and investments and primary dealership of Government securities and Balance Sheet Management unit (BMU); Retail Banking, which includes lending and credit cards; Corporate/Wholesale Banking, which includes wholesale borrowings and lending, and other related services; Vehicle Financing, which includes retail vehicle finance and wholesale trade finance; Other Lending Activities, which includes financing against securities and other loans; Broking, which is engaged in market transactions done on behalf of clients; Advisory and Transactional Services, which provide financial advisory and transactional services; Asset Management, which manages investments on behalf of clients and funds, and Insurance, which provides life insurance and general insurance.</v>
    <v>73000</v>
    <v>National Stock Exchange of India</v>
    <v>XNSE</v>
    <v>XNSE</v>
    <v>C-27 G Block, 27 BKC, Bandra Kurla Complex, Bandra(EAST), MUMBAI, MAHARASHTRA, 400051 IN</v>
    <v>1887.9</v>
    <v>Banking Services</v>
    <v>Stock</v>
    <v>44585.469953703701</v>
    <v>2569</v>
    <v>1810</v>
    <v>3761511000000</v>
    <v>KOTAK MAHINDRA BANK LIMITED</v>
    <v>KOTAK MAHINDRA BANK LIMITED</v>
    <v>1884.1</v>
    <v>37.58</v>
    <v>1893.75</v>
    <v>1830.9</v>
    <v>2983900000</v>
    <v>KOTAKBANK</v>
    <v>KOTAK MAHINDRA BANK LIMITED (XNSE:KOTAKBANK)</v>
    <v>2547434</v>
    <v>1985</v>
  </rv>
  <rv s="2">
    <v>2570</v>
  </rv>
  <rv s="0">
    <v>https://www.bing.com/financeapi/forcetrigger?t=ahio1h&amp;q=XNSE%3aKOTARISUG&amp;form=skydnc</v>
    <v>Learn more on Bing</v>
  </rv>
  <rv s="1">
    <v>en-US</v>
    <v>ahio1h</v>
    <v>268435456</v>
    <v>1</v>
    <v>Powered by Refinitiv</v>
    <v>0</v>
    <v>KOTHARI SUGARS AND CHEMICALS LIMITED (XNSE:KOTARISUG)</v>
    <v>2</v>
    <v>3</v>
    <v>Finance</v>
    <v>4</v>
    <v>50.35</v>
    <v>16.350000000000001</v>
    <v>0.73129999999999995</v>
    <v>-2.8</v>
    <v>-6.8966E-2</v>
    <v>INR</v>
    <v>Kothari Sugars and Chemicals Limited is engaged in the business of sugar, co-gen and distillery. The Company's segments include Sugar, Power generation and Distillery. The Company's Sugar segment includes sugar and molasses. Its Power segment includes generation of power from bagasse. The Distillery segment includes the manufacture of extra neutral and denatured alcohol. The Company's Kattur unit is engaged in sugar production. The unit also has facilities for co-generation of power, distillery and bio-compost. The Company also has facility for co-generation of power, production of industrial alcohol from molasses and bio-compost from press mud and distillery effluents. Kothari International Trading Limited is the subsidiary of the Company, which carries on the business as merchant, trader and commission agent. It exports sugar to Srilanka, Indonesia and Dubai. The Company has units at Kattur and Sathamangalam, Tamilnadu.</v>
    <v>603</v>
    <v>National Stock Exchange of India</v>
    <v>XNSE</v>
    <v>XNSE</v>
    <v>Kothari Buildings, No.115, Mahatma Gandhi Salai, Nungambakkam, CHENNAI, TAMIL NADU, 600034 IN</v>
    <v>40.700000000000003</v>
    <v>Food &amp; Tobacco</v>
    <v>Stock</v>
    <v>44585.469953703701</v>
    <v>2572</v>
    <v>37.200000000000003</v>
    <v>3365276000</v>
    <v>KOTHARI SUGARS AND CHEMICALS LIMITED</v>
    <v>KOTHARI SUGARS AND CHEMICALS LIMITED</v>
    <v>39.5</v>
    <v>15.78</v>
    <v>40.6</v>
    <v>37.799999999999997</v>
    <v>82888580</v>
    <v>KOTARISUG</v>
    <v>KOTHARI SUGARS AND CHEMICALS LIMITED (XNSE:KOTARISUG)</v>
    <v>522225</v>
    <v>1960</v>
  </rv>
  <rv s="2">
    <v>2573</v>
  </rv>
  <rv s="0">
    <v>https://www.bing.com/financeapi/forcetrigger?t=ahio4c&amp;q=XNSE%3aKOTHARIPET&amp;form=skydnc</v>
    <v>Learn more on Bing</v>
  </rv>
  <rv s="1">
    <v>en-US</v>
    <v>ahio4c</v>
    <v>268435456</v>
    <v>1</v>
    <v>Powered by Refinitiv</v>
    <v>0</v>
    <v>KOTHARI PETROCHEMICALS LIMITED. (XNSE:KOTHARIPET)</v>
    <v>2</v>
    <v>3</v>
    <v>Finance</v>
    <v>4</v>
    <v>119</v>
    <v>21.75</v>
    <v>1.1641999999999999</v>
    <v>-10.45</v>
    <v>-9.9808999999999995E-2</v>
    <v>INR</v>
    <v>Kothari Petrochemicals Limited is an India-based holding company. The Company is engaged in the manufacturing of Poly Iso Butene (PIB) and LPG. Its geographical segments include Outside India and India. It also offers products, including light polymers and others. The Company's products include KVIS 10, KVIS 30, KVIS 100 and KVIS 200. Its products are marketed across the world under the KVIS brand name. The Company's products are used in various applications, such as lubricants; adhesives; stretch/silage/cling wrap; sealants and caulks; coatings; polymer modification; asphalt and rubber; electrical cable insulation, and miscellaneous applications. It provides a range of packaging for International Standards Organization (ISO) containers, drums, palletization and various types of drums. It has offices in Chennai, Manali, Mumbai and Belgium. The Company's manufacturing plant is located in Sathangadu Village, Tiruvottiur-Ponneri High Road, Manali, Chennai.</v>
    <v>148</v>
    <v>National Stock Exchange of India</v>
    <v>XNSE</v>
    <v>XNSE</v>
    <v>17, Khader Nawaz Khan Road, Nawazish, III Floor, CHENNAI, TAMIL NADU, 600006 IN</v>
    <v>103.8</v>
    <v>Chemicals</v>
    <v>Stock</v>
    <v>44585.469953703701</v>
    <v>2575</v>
    <v>94.25</v>
    <v>6161218000</v>
    <v>KOTHARI PETROCHEMICALS LIMITED.</v>
    <v>KOTHARI PETROCHEMICALS LIMITED.</v>
    <v>102.65</v>
    <v>19.52</v>
    <v>104.7</v>
    <v>94.25</v>
    <v>58846400</v>
    <v>KOTHARIPET</v>
    <v>KOTHARI PETROCHEMICALS LIMITED. (XNSE:KOTHARIPET)</v>
    <v>516510</v>
    <v>1989</v>
  </rv>
  <rv s="2">
    <v>2576</v>
  </rv>
  <rv s="0">
    <v>https://www.bing.com/financeapi/forcetrigger?t=ahio77&amp;q=XNSE%3aKOTHARIPRO&amp;form=skydnc</v>
    <v>Learn more on Bing</v>
  </rv>
  <rv s="1">
    <v>en-US</v>
    <v>ahio77</v>
    <v>268435456</v>
    <v>1</v>
    <v>Powered by Refinitiv</v>
    <v>0</v>
    <v>KOTHARI PRODUCTS LIMITED. (XNSE:KOTHARIPRO)</v>
    <v>2</v>
    <v>3</v>
    <v>Finance</v>
    <v>4</v>
    <v>137.44999999999999</v>
    <v>59.05</v>
    <v>1.0647</v>
    <v>-5.25</v>
    <v>-4.8860000000000001E-2</v>
    <v>INR</v>
    <v>Kothari Products Limited is an India-based company, which manufactures and markets pan masala and gutka. The Company manufactures products under the brand name Parag. It has ventured into the import export trade of various products/commodities, including Agro based commodities, minerals, metals, petroleum products and coal, tiles, notebook, computer storage devices, computer hardware, electronic components, transformers, copier paper, steel, scrap and Polyvinyl chloride (PVC), and others. Its business include international trade, investments in securities, real estate ventures, hospitality and education.</v>
    <v>45</v>
    <v>National Stock Exchange of India</v>
    <v>XNSE</v>
    <v>XNSE</v>
    <v>Pan Parag House, 24/19, TheMall, KANPUR, UTTAR PRADESH, 208001 IN</v>
    <v>116</v>
    <v>Diversified Industrial Goods Wholesale</v>
    <v>Stock</v>
    <v>44585.469953703701</v>
    <v>2578</v>
    <v>99</v>
    <v>3206723000</v>
    <v>KOTHARI PRODUCTS LIMITED.</v>
    <v>KOTHARI PRODUCTS LIMITED.</v>
    <v>108.75</v>
    <v>0</v>
    <v>107.45</v>
    <v>102.2</v>
    <v>29843870</v>
    <v>KOTHARIPRO</v>
    <v>KOTHARI PRODUCTS LIMITED. (XNSE:KOTHARIPRO)</v>
    <v>41520</v>
    <v>1983</v>
  </rv>
  <rv s="2">
    <v>2579</v>
  </rv>
  <rv s="0">
    <v>https://www.bing.com/financeapi/forcetrigger?t=bpucm7&amp;q=XNSE%3aKPITTECH&amp;form=skydnc</v>
    <v>Learn more on Bing</v>
  </rv>
  <rv s="5">
    <v>en-US</v>
    <v>bpucm7</v>
    <v>268435456</v>
    <v>1</v>
    <v>Powered by Refinitiv</v>
    <v>9</v>
    <v>KPIT TECHNOLOGIES LIMITED (XNSE:KPITTECH)</v>
    <v>2</v>
    <v>10</v>
    <v>Finance</v>
    <v>4</v>
    <v>801</v>
    <v>126.8</v>
    <v>-42.4</v>
    <v>-6.2950000000000006E-2</v>
    <v>INR</v>
    <v>KPIT Technologies Limited is an India-based technology company, which is focused on automobile engineering and mobility solutions. The Company offers electronic and mechanical engineering solutions to its customers.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Its solutions and services include autonomous driving and advanced driver assistance systems (ADAS), connected vehicles, electric and conventional powertrain, vehicle diagnostics, mechatronics and automotive open system architecture (AUTOSAR). The Company’s geographical segments include Americas, United Kingdom (UK) and Europe, and Rest of the world. It also provides software, artificial intelligence (AI) and digital solutions.</v>
    <v>5034</v>
    <v>National Stock Exchange of India</v>
    <v>XNSE</v>
    <v>XNSE</v>
    <v>SEZ Unit, Plot-17, Rajiv Gandhi Infotech Park, MIDC-SEZ, Phase-III, Hinjawadi, PUNE, MAHARASHTRA, 411057 IN</v>
    <v>698.7</v>
    <v>Software &amp; IT Services</v>
    <v>Stock</v>
    <v>44585.469953703701</v>
    <v>2581</v>
    <v>610</v>
    <v>181766800000</v>
    <v>KPIT TECHNOLOGIES LIMITED</v>
    <v>KPIT TECHNOLOGIES LIMITED</v>
    <v>675</v>
    <v>82.5</v>
    <v>673.55</v>
    <v>631.15</v>
    <v>269863900</v>
    <v>KPITTECH</v>
    <v>KPIT TECHNOLOGIES LIMITED (XNSE:KPITTECH)</v>
    <v>3347587</v>
    <v>2018</v>
  </rv>
  <rv s="2">
    <v>2582</v>
  </rv>
  <rv s="0">
    <v>https://www.bing.com/financeapi/forcetrigger?t=ahiocw&amp;q=XNSE%3aKPRMILL&amp;form=skydnc</v>
    <v>Learn more on Bing</v>
  </rv>
  <rv s="1">
    <v>en-US</v>
    <v>ahiocw</v>
    <v>268435456</v>
    <v>1</v>
    <v>Powered by Refinitiv</v>
    <v>0</v>
    <v>K.P.R. MILL LIMITED (XNSE:KPRMILL)</v>
    <v>2</v>
    <v>3</v>
    <v>Finance</v>
    <v>4</v>
    <v>769</v>
    <v>166.04</v>
    <v>1.2324999999999999</v>
    <v>-64.5</v>
    <v>-9.1268999999999989E-2</v>
    <v>INR</v>
    <v>KPR Mill Limited is a holding company. The Company is an apparel manufacturing company, which is engaged in the business of producing yarn, knitted fabric, readymade garments and wind power. The Company operates in Domestic and Export segments geographically. The Company is engaged in producing white crystal sugar. The Company has production facilities in the State of Tamil Nadu, India. Its Yarn division has over 353,570 spindles with a production capacity of approximately 90,000 million tons per annum. Its fabric division is equipped with automatic circular knitting machines that can knit over 27,000 million tons per annum of various kinds of fabric. Its fabric processing unit has a capacity to process over 9,000 million tons per annum. Its garment manufacturing facility has a capacity to produce over 95 million garments per annum. The Company has over 66 wind mills with total captive power generation capacity of approximately 61.92 megawatts.</v>
    <v>20027</v>
    <v>National Stock Exchange of India</v>
    <v>XNSE</v>
    <v>XNSE</v>
    <v>1st Floor, Srivari Shrimat, 1045, Avinashi Road, COIMBATORE, TAMIL NADU, 641018 IN</v>
    <v>720</v>
    <v>Textiles &amp; Apparel</v>
    <v>Stock</v>
    <v>44585.469953703701</v>
    <v>2584</v>
    <v>624</v>
    <v>243140100000</v>
    <v>K.P.R. MILL LIMITED</v>
    <v>K.P.R. MILL LIMITED</v>
    <v>707.95</v>
    <v>32.299999999999997</v>
    <v>706.7</v>
    <v>642.20000000000005</v>
    <v>344050000</v>
    <v>KPRMILL</v>
    <v>K.P.R. MILL LIMITED (XNSE:KPRMILL)</v>
    <v>1038905</v>
    <v>2003</v>
  </rv>
  <rv s="2">
    <v>2585</v>
  </rv>
  <rv s="0">
    <v>https://www.bing.com/financeapi/forcetrigger?t=ahiofr&amp;q=XNSE%3aKRBL&amp;form=skydnc</v>
    <v>Learn more on Bing</v>
  </rv>
  <rv s="1">
    <v>en-US</v>
    <v>ahiofr</v>
    <v>268435456</v>
    <v>1</v>
    <v>Powered by Refinitiv</v>
    <v>0</v>
    <v>KRBL LIMITED (XNSE:KRBL)</v>
    <v>2</v>
    <v>3</v>
    <v>Finance</v>
    <v>4</v>
    <v>337.95</v>
    <v>173.15</v>
    <v>1.5155000000000001</v>
    <v>-12.05</v>
    <v>-4.8776E-2</v>
    <v>INR</v>
    <v>KRBL Limited is an India-based basmati rice processing company. The Company is engaged in seed development, contact farming, procurement of paddy, storage, processing, packaging, branding and marketing of basmati rice. The Company's operating segments include Agri, which includes agricultural commodities, such as rice, Furfural, seed, bran and bran oil, among others, and Energy, which includes power generation from wind turbine, husk based power plant and solar power plant. The Company's geographical segments include Sales within India and Sales outside India, including Middle East and Other than Middle East. The Company offers its rice under a range of brands, including India Gate, Nur Jahan, Telephone, Train, Unity, Lotus, Lion, Doon, Aarati, Shubh Mangal, Al Wisam, Al Bustan, Alhussam, Blue Bird, City Palace, Necklace, Southern Girl, Taj Mahal Tilla, Bemisal and Indian Farm, among others. It exports its products to Saudi Arabia, the United Arab Emirates, Iraq, Kuwait and Qatar.</v>
    <v>2296</v>
    <v>National Stock Exchange of India</v>
    <v>XNSE</v>
    <v>XNSE</v>
    <v>C-32, 5th &amp; 6th Floor, Sector-62, Noida, NOIDA, UTTAR PRADESH, 201301 IN</v>
    <v>247.05</v>
    <v>Food &amp; Tobacco</v>
    <v>Stock</v>
    <v>44585.469953703701</v>
    <v>2587</v>
    <v>231.5</v>
    <v>58153070000</v>
    <v>KRBL LIMITED</v>
    <v>KRBL LIMITED</v>
    <v>246.1</v>
    <v>10.38</v>
    <v>247.05</v>
    <v>235</v>
    <v>235389900</v>
    <v>KRBL</v>
    <v>KRBL LIMITED (XNSE:KRBL)</v>
    <v>421848</v>
    <v>1993</v>
  </rv>
  <rv s="2">
    <v>2588</v>
  </rv>
  <rv s="0">
    <v>https://www.bing.com/financeapi/forcetrigger?t=ahioim&amp;q=XNSE%3aKREBSBIO&amp;form=skydnc</v>
    <v>Learn more on Bing</v>
  </rv>
  <rv s="1">
    <v>en-US</v>
    <v>ahioim</v>
    <v>268435456</v>
    <v>1</v>
    <v>Powered by Refinitiv</v>
    <v>0</v>
    <v>KREBS BIOCHEMICALS AND INDUSTRIES LIMITED (XNSE:KREBSBIO)</v>
    <v>2</v>
    <v>3</v>
    <v>Finance</v>
    <v>4</v>
    <v>227.9</v>
    <v>83.1</v>
    <v>0.89280000000000004</v>
    <v>-10.15</v>
    <v>-5.5677000000000004E-2</v>
    <v>INR</v>
    <v>Krebs Biochemicals &amp; Industries Limited is an India-based company, which develops biotechnology processes for application in medicine, agriculture and industry. The Company undertakes both contract manufacturing for pharmaceutical and multinational companies, and develops products for sale in global markets. The Company manufactures various products, such as Androstenedione for use as Steroid Intermediate, and Lovastatin and Simvastatin for anti-cholesterol. The Company's products in either pilot or research and development stages include Amlodipine, Cetirizine, Orlistat, Serratiopepetidase, Telmisartan and Phenylephrine. The Company's manufacturing plants, which are located in Nellore and Vizag, are equipped for chemical synthesis, fermentation and enzymatic technologies. The Unit I located at Nellore is a 60-acre site with an effluent treatment plant. The Unit II located at Vizag is a 48-acre site and has a 3.1-megawatt cogeneration power plant.</v>
    <v>390</v>
    <v>National Stock Exchange of India</v>
    <v>XNSE</v>
    <v>XNSE</v>
    <v>Plot no 34 8-2-577/b, 3Rd Floor Maas Heights, Road No 8 Banjara Hills, HYDERABAD, TELANGANA, 500034 IN</v>
    <v>183.1</v>
    <v>Pharmaceuticals</v>
    <v>Stock</v>
    <v>44585.469953703701</v>
    <v>2590</v>
    <v>167.05</v>
    <v>3930495000</v>
    <v>KREBS BIOCHEMICALS AND INDUSTRIES LIMITED</v>
    <v>KREBS BIOCHEMICALS AND INDUSTRIES LIMITED</v>
    <v>183</v>
    <v>0</v>
    <v>182.3</v>
    <v>172.15</v>
    <v>21560590</v>
    <v>KREBSBIO</v>
    <v>KREBS BIOCHEMICALS AND INDUSTRIES LIMITED (XNSE:KREBSBIO)</v>
    <v>32150</v>
    <v>1991</v>
  </rv>
  <rv s="2">
    <v>2591</v>
  </rv>
  <rv s="0">
    <v>https://www.bing.com/financeapi/forcetrigger?t=ahiolh&amp;q=XNSE%3aKRIDHANINF&amp;form=skydnc</v>
    <v>Learn more on Bing</v>
  </rv>
  <rv s="1">
    <v>en-US</v>
    <v>ahiolh</v>
    <v>268435456</v>
    <v>1</v>
    <v>Powered by Refinitiv</v>
    <v>0</v>
    <v>KRIDHAN INFRA LIMITED (XNSE:KRIDHANINF)</v>
    <v>2</v>
    <v>3</v>
    <v>Finance</v>
    <v>4</v>
    <v>8.5500000000000007</v>
    <v>3.25</v>
    <v>1.9623999999999999</v>
    <v>-0.3</v>
    <v>-4.1378999999999999E-2</v>
    <v>INR</v>
    <v>Kridhan Infra Limited is an India-based holding company. The Company operates as an engineering company, which provides pre-cut/bend bars (readymade steel bars) from 6 millimeters (mm) to 40 mm diameter; coupler, which is used to join two rebars of the same mechanical splice, and concrete piles, bored and cast-in place using dry and wet boring methods based on ground conditions enabling installation of larger diameter piles and permit construction through particularly stiff or hard soil. Its segments include India and outside India. The Company provides mechanical splicing (couplers) and threading solutions in India. Its services include bored piling for construction of large buildings; driven piling; micro piling for low-rise buildings, such as residential housing; soil improvement through addition of sand, and soil investigation to assess the suitability of soil for proposed construction. It has operations in Singapore, Myanmar, Malaysia and other South East Asian countries.</v>
    <v>348</v>
    <v>National Stock Exchange of India</v>
    <v>XNSE</v>
    <v>XNSE</v>
    <v>Unit No. 104, Samarpan Complex, Opp. Solitaire Park, Guru Hargovindji Road,Beside Mirador Hotel, Chakala, Andheri (East), MUMBAI, MAHARASHTRA, 400099 IN</v>
    <v>7.5</v>
    <v>Metals &amp; Mining</v>
    <v>Stock</v>
    <v>44585.469953703701</v>
    <v>2593</v>
    <v>6.9</v>
    <v>687149200</v>
    <v>KRIDHAN INFRA LIMITED</v>
    <v>KRIDHAN INFRA LIMITED</v>
    <v>7.5</v>
    <v>0</v>
    <v>7.25</v>
    <v>6.95</v>
    <v>94779210</v>
    <v>KRIDHANINF</v>
    <v>KRIDHAN INFRA LIMITED (XNSE:KRIDHANINF)</v>
    <v>157775</v>
    <v>2006</v>
  </rv>
  <rv s="2">
    <v>2594</v>
  </rv>
  <rv s="0">
    <v>https://www.bing.com/financeapi/forcetrigger?t=ahiooc&amp;q=XNSE%3aKRISHANA&amp;form=skydnc</v>
    <v>Learn more on Bing</v>
  </rv>
  <rv s="1">
    <v>en-US</v>
    <v>ahiooc</v>
    <v>268435456</v>
    <v>1</v>
    <v>Powered by Refinitiv</v>
    <v>0</v>
    <v>KRISHANA PHOSCHEM LIMITED (XNSE:KRISHANA)</v>
    <v>2</v>
    <v>3</v>
    <v>Finance</v>
    <v>4</v>
    <v>199.7</v>
    <v>61.5</v>
    <v>0.44059999999999999</v>
    <v>-7.05</v>
    <v>-3.9966000000000002E-2</v>
    <v>INR</v>
    <v>Krishana Phoschem Limited is an India-based company, which offers Single Super Phosphate (SSP) and Granulated Single Super Phosphate (GSSP). The Company is engaged in the manufacturing of fertilizers, intermediate dyes and other allied chemical products in the state of Madhya Pradesh. The Company also manufactures Benefited Rock Phosphate (BRP). It also focuses on integration in the manufacturing of SSP and GSSP. Its manufacturing facilities are located near the Jhabua, Meghnagar District (M.P), and distributed in units, including Unit-I and Unit-II. Its manufacturing facilities are equipped with facilities, including machinery, Feed Hopper, Conveyor Belt, Crusher and other handling equipment to facilitate manufacturing process. It also offers fertilizers, such as Zincated SSP-P and Zincated SSP-P; mineral benefactions, such as Rock Phosphate Benefaction; chemicals or acids, such as Sulphuric Acid, and dyes intermediates, Violet Acid, Sulpho Topic Acid and Vinyl Supphone.</v>
    <v>104</v>
    <v>National Stock Exchange of India</v>
    <v>XNSE</v>
    <v>XNSE</v>
    <v>Plot No 115/120, Akvn, Industrial Area, Meghnagar, Jhabua, 457779 IN</v>
    <v>176.2</v>
    <v>Chemicals</v>
    <v>Stock</v>
    <v>44585.469953703701</v>
    <v>2596</v>
    <v>167.6</v>
    <v>52274160000</v>
    <v>KRISHANA PHOSCHEM LIMITED</v>
    <v>KRISHANA PHOSCHEM LIMITED</v>
    <v>175.9</v>
    <v>20.83</v>
    <v>176.4</v>
    <v>169.35</v>
    <v>296338800</v>
    <v>KRISHANA</v>
    <v>KRISHANA PHOSCHEM LIMITED (XNSE:KRISHANA)</v>
    <v>20017</v>
    <v>2004</v>
  </rv>
  <rv s="2">
    <v>2597</v>
  </rv>
  <rv s="0">
    <v>https://www.bing.com/financeapi/forcetrigger?t=ahior7&amp;q=XNSE%3aKSB&amp;form=skydnc</v>
    <v>Learn more on Bing</v>
  </rv>
  <rv s="1">
    <v>en-US</v>
    <v>ahior7</v>
    <v>268435456</v>
    <v>1</v>
    <v>Powered by Refinitiv</v>
    <v>0</v>
    <v>KSB LIMITED (XNSE:KSB)</v>
    <v>2</v>
    <v>3</v>
    <v>Finance</v>
    <v>4</v>
    <v>1411</v>
    <v>625.1</v>
    <v>1.1876</v>
    <v>-14.55</v>
    <v>-1.1453999999999999E-2</v>
    <v>INR</v>
    <v>KSB Limited, formerly KSB Pumps Limited, is engaged in the business of manufacture of power driven pumps and industrial valves. The Company's operational segment includes Pumps segment, Valves segment and Others. The Pumps segment includes manufacturing or trading of all types of pumps, such as industrial, submersible, effluent treatment, and spares and services. The Valves segment consists of manufacturing and trading of industrial valves, and spares and services. The Others segment is engaged in the manufacturing of castings. The Company offers submersible pumps and waste water pumps or circulator pumps, among others. It provides solutions for various areas of automation and drive technology. Its products include KWP, Ama Porter, Ama Drainer, KRTU, MEGA, WKL, MOVI, Multitec and Movitec B. Its products and services are designed for industry, building services and process engineering applications, as well as for the waste water and water sector, mining and energy applications.</v>
    <v>1749</v>
    <v>National Stock Exchange of India</v>
    <v>XNSE</v>
    <v>XNSE</v>
    <v>126 Maker Chambers 3, Nariman Point, MUMBAI, MAHARASHTRA, 400021 IN</v>
    <v>1272.75</v>
    <v>Machinery, Equipment &amp; Components</v>
    <v>Stock</v>
    <v>44585.469953703701</v>
    <v>2599</v>
    <v>1202.55</v>
    <v>44214660000</v>
    <v>KSB LIMITED</v>
    <v>KSB LIMITED</v>
    <v>1260</v>
    <v>31.14</v>
    <v>1270.25</v>
    <v>1255.7</v>
    <v>34807840</v>
    <v>KSB</v>
    <v>KSB LIMITED (XNSE:KSB)</v>
    <v>33087</v>
    <v>1960</v>
  </rv>
  <rv s="2">
    <v>2600</v>
  </rv>
  <rv s="0">
    <v>https://www.bing.com/financeapi/forcetrigger?t=ahiou2&amp;q=XNSE%3aKSCL&amp;form=skydnc</v>
    <v>Learn more on Bing</v>
  </rv>
  <rv s="1">
    <v>en-US</v>
    <v>ahiou2</v>
    <v>268435456</v>
    <v>1</v>
    <v>Powered by Refinitiv</v>
    <v>0</v>
    <v>KAVERI SEED COMPANY LTD. (XNSE:KSCL)</v>
    <v>2</v>
    <v>3</v>
    <v>Finance</v>
    <v>4</v>
    <v>816.65</v>
    <v>472.1</v>
    <v>0.91890000000000005</v>
    <v>-16.3</v>
    <v>-2.8811E-2</v>
    <v>INR</v>
    <v>Kaveri Seed Company Limited is an India-based seed company. The Company is engaged in the production, processing and marketing of hybrid seeds. It owns over 600 acres of farm land. It offers products in two categories: filed crops and vegetables. Its range of field crops includes corn, paddy, cotton, sunflower, mustard, sorghum, pulses, bajra and wheat. Its range of vegetables includes tomatoes, okra, chilies, watermelon, gourds and brinjal. Its range of corn seeds includes Kaveri 225, Kaveri 2288 (Ekka), Kaveri 244+, Kaveri 50 and Kaveri 25K55. Its range of paddy seeds includes Supreme Sona, Kaveri 9090, Kaveri 108 (Sampurna), KPH 412 and Chintu. Its range of cotton seeds includes Jaadoo, Jackpot, ATM and Singha. Its range of sunflower seeds includes Kaveri 678 (Leader), Kaveri 618 Extra, Kaveri 7049 (Champ), KSFH 7032 (Sunkranti) and Kaveri 9004. Its range of mustard seeds includes Kaveri AK47 and Kaveri 36.</v>
    <v>1195</v>
    <v>National Stock Exchange of India</v>
    <v>XNSE</v>
    <v>XNSE</v>
    <v>513B Vth Floor, Minerva Complex, Sarojini Devi, SECUNDERABAD, TELANGANA, 500003 IN</v>
    <v>563</v>
    <v>Food &amp; Tobacco</v>
    <v>Stock</v>
    <v>44585.469953703701</v>
    <v>2602</v>
    <v>545</v>
    <v>33081950000</v>
    <v>KAVERI SEED COMPANY LTD.</v>
    <v>KAVERI SEED COMPANY LTD.</v>
    <v>563</v>
    <v>16.13</v>
    <v>565.75</v>
    <v>549.45000000000005</v>
    <v>58474500</v>
    <v>KSCL</v>
    <v>KAVERI SEED COMPANY LTD. (XNSE:KSCL)</v>
    <v>156450</v>
    <v>1986</v>
  </rv>
  <rv s="2">
    <v>2603</v>
  </rv>
  <rv s="0">
    <v>https://www.bing.com/financeapi/forcetrigger?t=ahip3m&amp;q=XNSE%3aKSL&amp;form=skydnc</v>
    <v>Learn more on Bing</v>
  </rv>
  <rv s="1">
    <v>en-US</v>
    <v>ahip3m</v>
    <v>268435456</v>
    <v>1</v>
    <v>Powered by Refinitiv</v>
    <v>0</v>
    <v>KALYANI STEELS LTD (XNSE:KSL)</v>
    <v>2</v>
    <v>3</v>
    <v>Finance</v>
    <v>4</v>
    <v>466.2</v>
    <v>258.85000000000002</v>
    <v>1.5066999999999999</v>
    <v>-7.1</v>
    <v>-2.1349999999999997E-2</v>
    <v>INR</v>
    <v>Kalyani Steels Limited offers iron and steel products, such as bars and rods alloy rolled, and bars and rods iron or non-alloy rolled. The integrated steel plant of the Company is located at Village Ginigera, Taluka and District Koppal, in the State of Karnataka. The Company's subsidiary is Lord Ganesha Minerals Private Limited.</v>
    <v>1046</v>
    <v>National Stock Exchange of India</v>
    <v>XNSE</v>
    <v>XNSE</v>
    <v>Corporate Building, 2nd Floor, Mundhwa, PUNE, MAHARASHTRA, 411036 IN</v>
    <v>337.9</v>
    <v>Metals &amp; Mining</v>
    <v>Stock</v>
    <v>44585.469953703701</v>
    <v>2605</v>
    <v>319.64999999999998</v>
    <v>14516830000</v>
    <v>KALYANI STEELS LTD</v>
    <v>KALYANI STEELS LTD</v>
    <v>334.25</v>
    <v>5.42</v>
    <v>332.55</v>
    <v>325.45</v>
    <v>43653060</v>
    <v>KSL</v>
    <v>KALYANI STEELS LTD (XNSE:KSL)</v>
    <v>34380</v>
    <v>1973</v>
  </rv>
  <rv s="2">
    <v>2606</v>
  </rv>
  <rv s="0">
    <v>https://www.bing.com/financeapi/forcetrigger?t=ahip9c&amp;q=XNSE%3aKTKBANK&amp;form=skydnc</v>
    <v>Learn more on Bing</v>
  </rv>
  <rv s="1">
    <v>en-US</v>
    <v>ahip9c</v>
    <v>268435456</v>
    <v>1</v>
    <v>Powered by Refinitiv</v>
    <v>0</v>
    <v>THE KARNATAKA BANK LIMITED (XNSE:KTKBANK)</v>
    <v>2</v>
    <v>3</v>
    <v>Finance</v>
    <v>4</v>
    <v>81.849999999999994</v>
    <v>51.6</v>
    <v>1.373</v>
    <v>-2.5499999999999998</v>
    <v>-3.8753999999999997E-2</v>
    <v>INR</v>
    <v>Karnataka Bank Limited is a banking company. The Company is engaged in providing a range of banking and financial services, including retail, corporate banking and para-banking activities in addition to treasury and foreign exchange business. It operates in four segments: Treasury, Corporate/Wholesale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loans, including Apna Ghar home loans and Varthak loans; deposit products, such as Soulabhya deposit and Cumulative deposit; mobile banking, and Internet banking. It has approximately 2,003 service outlets, including over 1,275 automatic teller machines (ATMs), over 725 branches and over three extension counters in over 20 states and two union territories.</v>
    <v>8421</v>
    <v>National Stock Exchange of India</v>
    <v>XNSE</v>
    <v>XNSE</v>
    <v>P B No 599, Mahaveera Circle, MANGALORE, KARNATAKA, 575002 IN</v>
    <v>66.099999999999994</v>
    <v>Banking Services</v>
    <v>Stock</v>
    <v>44585.469953703701</v>
    <v>2608</v>
    <v>61.8</v>
    <v>20455220000</v>
    <v>THE KARNATAKA BANK LIMITED</v>
    <v>THE KARNATAKA BANK LIMITED</v>
    <v>65.599999999999994</v>
    <v>5.14</v>
    <v>65.8</v>
    <v>63.25</v>
    <v>310869700</v>
    <v>KTKBANK</v>
    <v>THE KARNATAKA BANK LIMITED (XNSE:KTKBANK)</v>
    <v>1038881</v>
    <v>1924</v>
  </rv>
  <rv s="2">
    <v>2609</v>
  </rv>
  <rv s="0">
    <v>https://www.bing.com/financeapi/forcetrigger?t=bsim77&amp;q=XNSE%3aKUANTUM&amp;form=skydnc</v>
    <v>Learn more on Bing</v>
  </rv>
  <rv s="5">
    <v>en-US</v>
    <v>bsim77</v>
    <v>268435456</v>
    <v>1</v>
    <v>Powered by Refinitiv</v>
    <v>9</v>
    <v>KUANTUM PAPERS LIMITED (XNSE:KUANTUM)</v>
    <v>2</v>
    <v>10</v>
    <v>Finance</v>
    <v>4</v>
    <v>103.95</v>
    <v>47.45</v>
    <v>-2.2999999999999998</v>
    <v>-2.6713000000000001E-2</v>
    <v>INR</v>
    <v>Kuantum Papers Limited is an India-based company. The Company is engaged in production and marketing of wood free writing and printing paper. It offers Maplitho, Colored Paper, Ledger, Cartridge, Parchment, Duplicating Paper and wood free papers. Its products are used in printing of books, trade directories, newsprint, diaries, calendar and computer stationery.</v>
    <v>1351</v>
    <v>National Stock Exchange of India</v>
    <v>XNSE</v>
    <v>XNSE</v>
    <v>W1A Godrej Eternia, 70 Indl Area Phase I, CHANDIGARH, CHANDIGARH, 160002 IN</v>
    <v>86.85</v>
    <v>Paper &amp; Forest Products</v>
    <v>Stock</v>
    <v>44585.469953703701</v>
    <v>2611</v>
    <v>82.3</v>
    <v>7513398000</v>
    <v>KUANTUM PAPERS LIMITED</v>
    <v>KUANTUM PAPERS LIMITED</v>
    <v>85.75</v>
    <v>52.54</v>
    <v>86.1</v>
    <v>83.8</v>
    <v>87263630</v>
    <v>KUANTUM</v>
    <v>KUANTUM PAPERS LIMITED (XNSE:KUANTUM)</v>
    <v>49191</v>
    <v>1997</v>
  </rv>
  <rv s="2">
    <v>2612</v>
  </rv>
  <rv s="0">
    <v>https://www.bing.com/financeapi/forcetrigger?t=ahis1h&amp;q=XNSE%3aL%26TFH&amp;form=skydnc</v>
    <v>Learn more on Bing</v>
  </rv>
  <rv s="1">
    <v>en-US</v>
    <v>ahis1h</v>
    <v>268435456</v>
    <v>1</v>
    <v>Powered by Refinitiv</v>
    <v>0</v>
    <v>L&amp;T FINANCE HOLDINGS LIMITED (XNSE:L&amp;TFH)</v>
    <v>2</v>
    <v>3</v>
    <v>Finance</v>
    <v>4</v>
    <v>113.4</v>
    <v>71.5</v>
    <v>1.9679</v>
    <v>-2.35</v>
    <v>-3.1105000000000001E-2</v>
    <v>INR</v>
    <v>L&amp;T Finance Holdings Limited is a non-banking financial institution-core investment company. The Company's segments include Retail and Mid Market Finance, which consists of rural products finance, personal vehicle finance, microfinance, housing finance, commercial vehicle finance, construction equipment finance, loans and leases and loan against shares; Wholesale Finance, which consists of project finance and non-project corporate finance to infra and non-infra segments across power-thermal and renewable; transportation-roads, ports and airports; telecom, and other non-infra segments; Investment Management, which consists of assets management of mutual fund and private equity fund, and Other Business, which consists of wealth management and financial product distribution. It offers a range of financial products and services across retail, corporate, housing and infrastructure finance sectors, as well as mutual fund products and investment management services.</v>
    <v>22532</v>
    <v>National Stock Exchange of India</v>
    <v>XNSE</v>
    <v>XNSE</v>
    <v>6th Floor, Brindavan, Plot No. 177, CST Road, Kalina Santacruz (E),, MUMBAI, MAHARASHTRA, 400098 IN</v>
    <v>76</v>
    <v>Banking Services</v>
    <v>Stock</v>
    <v>44585.469953703701</v>
    <v>2614</v>
    <v>72.150000000000006</v>
    <v>186903800000</v>
    <v>L&amp;T FINANCE HOLDINGS LIMITED</v>
    <v>L&amp;T FINANCE HOLDINGS LIMITED</v>
    <v>75</v>
    <v>20.100000000000001</v>
    <v>75.55</v>
    <v>73.2</v>
    <v>2473909000</v>
    <v>L&amp;TFH</v>
    <v>L&amp;T FINANCE HOLDINGS LIMITED (XNSE:L&amp;TFH)</v>
    <v>11520145</v>
    <v>2008</v>
  </rv>
  <rv s="2">
    <v>2615</v>
  </rv>
  <rv s="0">
    <v>https://www.bing.com/financeapi/forcetrigger?t=ahipf2&amp;q=XNSE%3aLAKPRE&amp;form=skydnc</v>
    <v>Learn more on Bing</v>
  </rv>
  <rv s="1">
    <v>en-US</v>
    <v>ahipf2</v>
    <v>268435456</v>
    <v>1</v>
    <v>Powered by Refinitiv</v>
    <v>0</v>
    <v>LAKSHMI PRECISION SCREWS LIMITED (XNSE:LAKPRE)</v>
    <v>2</v>
    <v>3</v>
    <v>Finance</v>
    <v>4</v>
    <v>10.55</v>
    <v>3.65</v>
    <v>1.488</v>
    <v>-0.45</v>
    <v>-4.4775999999999996E-2</v>
    <v>INR</v>
    <v>Lakshmi Precision Screws Limited is a holding company, which is engaged in the business of manufacturing and trading of high tensile fasteners. The Company manufactures bolts and screws, whether or not with their nuts or washers; nuts; axle parts and access of motorcycle and scooters parts, and assorted waste and scrap. It offers a range of cold forged high tensile fasteners in over 7,000 varieties. Its services include wire drawing, annealing, forging, secondary operation, heat treatment and finishing. It serves various sectors, including wind energy, oil and gas, locomotives, automobiles, agriculture equipment, machine building, printing machineries, textile sectors and others. The Company exports its products to various countries, which include the United States, Australia, Canada, Denmark, France, Germany, Hong-Kong, Indonesia, Japan, Malaysia, Switzerland, Sweden and Singapore. The Company has a manufacturing plant with a production capacity of 25,000 metric tons per year.</v>
    <v>1095</v>
    <v>National Stock Exchange of India</v>
    <v>XNSE</v>
    <v>XNSE</v>
    <v>46/1, Mile Stone,Hissar Road, ROHTAK, HARYANA, 124001 IN</v>
    <v>10.55</v>
    <v>Machinery, Equipment &amp; Components</v>
    <v>Stock</v>
    <v>44585.469965277778</v>
    <v>2617</v>
    <v>9.5500000000000007</v>
    <v>109963800</v>
    <v>LAKSHMI PRECISION SCREWS LIMITED</v>
    <v>LAKSHMI PRECISION SCREWS LIMITED</v>
    <v>10.55</v>
    <v>0</v>
    <v>10.050000000000001</v>
    <v>9.6</v>
    <v>10941670</v>
    <v>LAKPRE</v>
    <v>LAKSHMI PRECISION SCREWS LIMITED (XNSE:LAKPRE)</v>
    <v>24264</v>
    <v>1968</v>
  </rv>
  <rv s="2">
    <v>2618</v>
  </rv>
  <rv s="0">
    <v>https://www.bing.com/financeapi/forcetrigger?t=ahipnm&amp;q=XNSE%3aLALPATHLAB&amp;form=skydnc</v>
    <v>Learn more on Bing</v>
  </rv>
  <rv s="1">
    <v>en-US</v>
    <v>ahipnm</v>
    <v>268435456</v>
    <v>1</v>
    <v>Powered by Refinitiv</v>
    <v>0</v>
    <v>DR. LAL PATHLABS Limited (XNSE:LALPATHLAB)</v>
    <v>2</v>
    <v>3</v>
    <v>Finance</v>
    <v>4</v>
    <v>4245.5</v>
    <v>2198.15</v>
    <v>0.49459999999999998</v>
    <v>-142.44999999999999</v>
    <v>-4.7271000000000001E-2</v>
    <v>INR</v>
    <v>Dr. Lal PathLabs Limited is an India-based company, which is engaged in providing diagnostic and related healthcare tests and services. It has a network that comprises of a National Reference Laboratory in New Delhi, a Reference Laboratory in Kolkata and approximately 229 other clinical laboratories. The Company is engaged mainly in the business of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liver, disorders of bone, drugs of abuse, infertility, lymphoma, tuberculosis, ovarian cancer, osteoporosis, multiple sclerosis, muscular disorder and viral infections.</v>
    <v>3996</v>
    <v>National Stock Exchange of India</v>
    <v>XNSE</v>
    <v>XNSE</v>
    <v>12th Floor, Tower B, SAS Tower, Sector 38,, Medicity,, GURGAON, HARYANA, 122001 IN</v>
    <v>2999</v>
    <v>Healthcare Providers &amp; Services</v>
    <v>Stock</v>
    <v>44585.469965277778</v>
    <v>2620</v>
    <v>2820.25</v>
    <v>249147200000</v>
    <v>DR. LAL PATHLABS Limited</v>
    <v>DR. LAL PATHLABS Limited</v>
    <v>2970</v>
    <v>61.63</v>
    <v>3013.5</v>
    <v>2871.05</v>
    <v>82677020</v>
    <v>LALPATHLAB</v>
    <v>DR. LAL PATHLABS Limited (XNSE:LALPATHLAB)</v>
    <v>378370</v>
    <v>1995</v>
  </rv>
  <rv s="2">
    <v>2621</v>
  </rv>
  <rv s="0">
    <v>https://www.bing.com/financeapi/forcetrigger?t=ahipqh&amp;q=XNSE%3aLAMBODHARA&amp;form=skydnc</v>
    <v>Learn more on Bing</v>
  </rv>
  <rv s="3">
    <v>en-US</v>
    <v>ahipqh</v>
    <v>268435456</v>
    <v>1</v>
    <v>Powered by Refinitiv</v>
    <v>5</v>
    <v>LAMBODHARA TEXTILES LIMITED (XNSE:LAMBODHARA)</v>
    <v>2</v>
    <v>6</v>
    <v>Finance</v>
    <v>4</v>
    <v>130</v>
    <v>42.35</v>
    <v>1.5295000000000001</v>
    <v>-5.8</v>
    <v>-4.9743000000000002E-2</v>
    <v>INR</v>
    <v>Lambodhara Textiles Limited is an India-based textile company. The Company is engaged in the manufacturing of synthetic yarn. The Company's segments include Yarn Manufacturing, Wind Mills and Real Estate. The Company produces yarns in a count range from 10s to 60s. It specializes in manufacturing slub yarns, multi count and multi twist yarns, siro yarns and neppy yarns. These yarns are produced using a multitude of fibers (as polyester, polyester variants, viscose, modal, excel and flax) in any blend required by the customer. These yarns can be made for weaving or knitting. The Company has a capacity of 37,856 spindles with 33,224 spindles producing fancy yarns. The Company has a windmill capacity of 1.25 megawatt (MW) and 1.5 MW (Suzlon) totaling to approximately 2.75 MW. The Company's windmills are located at Koodankulam Village, Tirunelveli District and Kundadam Village, Tirupur District.</v>
    <v>National Stock Exchange of India</v>
    <v>XNSE</v>
    <v>XNSE</v>
    <v>3A, B-Block, Pioneer Apartments,, 1075-B, Avinashi Road,, COIMBATORE, TAMIL NADU, 641018 IN</v>
    <v>118.75</v>
    <v>Textiles &amp; Apparel</v>
    <v>Stock</v>
    <v>44585.469965277778</v>
    <v>2623</v>
    <v>110.8</v>
    <v>1210028000</v>
    <v>LAMBODHARA TEXTILES LIMITED</v>
    <v>LAMBODHARA TEXTILES LIMITED</v>
    <v>118.75</v>
    <v>6.51</v>
    <v>116.6</v>
    <v>110.8</v>
    <v>10377600</v>
    <v>LAMBODHARA</v>
    <v>LAMBODHARA TEXTILES LIMITED (XNSE:LAMBODHARA)</v>
    <v>67068</v>
    <v>1994</v>
  </rv>
  <rv s="2">
    <v>2624</v>
  </rv>
  <rv s="0">
    <v>https://www.bing.com/financeapi/forcetrigger?t=ahiptc&amp;q=XNSE%3aLAOPALA&amp;form=skydnc</v>
    <v>Learn more on Bing</v>
  </rv>
  <rv s="1">
    <v>en-US</v>
    <v>ahiptc</v>
    <v>268435456</v>
    <v>1</v>
    <v>Powered by Refinitiv</v>
    <v>0</v>
    <v>LA OPALA R G LIMITED (XNSE:LAOPALA)</v>
    <v>2</v>
    <v>3</v>
    <v>Finance</v>
    <v>4</v>
    <v>456.5</v>
    <v>200.25</v>
    <v>0.95069999999999999</v>
    <v>-19.95</v>
    <v>-4.9156000000000005E-2</v>
    <v>INR</v>
    <v>La Opala RG Limited is an India-based pure-play tableware company. The Company operates as a manufacturer and marketer of life style products in the tableware segment. The Company is engaged in the manufacture and marketing of opal glass tableware and approximately 24% lead crystalware products. The Company's glassware portfolio includes plates, bowls, dinner sets, cup-saucer sets, coffee mugs, coffee cups, tea sets, soup sets, pudding and dessert sets, and crystal ware products comprise barware, vases, bowls, stemware and heat-resistant borosilicate cookware. The Company's brands include La Opala, Diva and Solitare. Diva (tableware) and Solitare (crystal ware) address consumer needs. The Company exports products to more than 40 countries. It has facilities located at Sitarganj, Uttarakhand, which manufactures opalware and Madhupur, Jharkhand, which manufactures crystal ware and opal ware. Its manufacturing operations are located in India.</v>
    <v>978</v>
    <v>National Stock Exchange of India</v>
    <v>XNSE</v>
    <v>XNSE</v>
    <v>10th Floor, Chitrakoot, 230A, AJC Bose Road, KOLKATA, WEST BENGAL, 700020 IN</v>
    <v>405.7</v>
    <v>Household Goods</v>
    <v>Stock</v>
    <v>44585.469965277778</v>
    <v>2626</v>
    <v>372.75</v>
    <v>45049350000</v>
    <v>LA OPALA R G LIMITED</v>
    <v>LA OPALA R G LIMITED</v>
    <v>400.2</v>
    <v>55.3</v>
    <v>405.85</v>
    <v>385.9</v>
    <v>111000000</v>
    <v>LAOPALA</v>
    <v>LA OPALA R G LIMITED (XNSE:LAOPALA)</v>
    <v>253340</v>
    <v>1987</v>
  </rv>
  <rv s="2">
    <v>2627</v>
  </rv>
  <rv s="0">
    <v>https://www.bing.com/financeapi/forcetrigger?t=ahipw7&amp;q=XNSE%3aLASA&amp;form=skydnc</v>
    <v>Learn more on Bing</v>
  </rv>
  <rv s="3">
    <v>en-US</v>
    <v>ahipw7</v>
    <v>268435456</v>
    <v>1</v>
    <v>Powered by Refinitiv</v>
    <v>5</v>
    <v>LASA SUPERGENERICS LIMITED (XNSE:LASA)</v>
    <v>2</v>
    <v>6</v>
    <v>Finance</v>
    <v>4</v>
    <v>95</v>
    <v>54.85</v>
    <v>1.4135</v>
    <v>-5.4</v>
    <v>-7.3770000000000002E-2</v>
    <v>INR</v>
    <v>Lasa Supergenerics Limited is an India-based company engaged in the manufacturing of anthelmintics/veterinary active pharmaceutical ingredient (API). The Company also manufactures bulk drugs. Its product categories include veterinary API products, other API products, animal feed ingredients and reagents for therapeutic use. Its veterinary API products include toldimphos sodium, triclabendazole, rafoxanide, closantel sodium and oxyclozanide. other api products include povidone iodine, fluconazole, iodoquinol, gabapentin and furosemide. Its animal feed ingredients include potassium iodide, cobalt sulphate, sodium selenate, ethylediamine dihydroiodide and vanadyl sulphate. Its reagents for therapeutic use include cetylpyridinium chloride, bismuth subsalicylate and sodium selenite.</v>
    <v>National Stock Exchange of India</v>
    <v>XNSE</v>
    <v>XNSE</v>
    <v>B/207, CITI Point, Andheri Kurla Road, Andheri (East), MUMBAI, MAHARASHTRA, 400059 IN</v>
    <v>73.75</v>
    <v>Pharmaceuticals</v>
    <v>Stock</v>
    <v>44585.469965277778</v>
    <v>2629</v>
    <v>67.2</v>
    <v>2977239000</v>
    <v>LASA SUPERGENERICS LIMITED</v>
    <v>LASA SUPERGENERICS LIMITED</v>
    <v>73.2</v>
    <v>0</v>
    <v>73.2</v>
    <v>67.8</v>
    <v>40672670</v>
    <v>LASA</v>
    <v>LASA SUPERGENERICS LIMITED (XNSE:LASA)</v>
    <v>371668</v>
    <v>2016</v>
  </rv>
  <rv s="2">
    <v>2630</v>
  </rv>
  <rv s="0">
    <v>https://www.bing.com/financeapi/forcetrigger?t=ahipz2&amp;q=XNSE%3aLAURUSLABS&amp;form=skydnc</v>
    <v>Learn more on Bing</v>
  </rv>
  <rv s="1">
    <v>en-US</v>
    <v>ahipz2</v>
    <v>268435456</v>
    <v>1</v>
    <v>Powered by Refinitiv</v>
    <v>0</v>
    <v>LAURUS LABS LIMITED (XNSE:LAURUSLABS)</v>
    <v>2</v>
    <v>3</v>
    <v>Finance</v>
    <v>4</v>
    <v>723.75</v>
    <v>333.05</v>
    <v>1.4296</v>
    <v>-12.25</v>
    <v>-2.5425E-2</v>
    <v>INR</v>
    <v>Laurus Labs Limited is an India-based manufacturer of active pharmaceutical ingredietns (APIs) for anti-etrovirals (ARVs), oncology, cardiovascular, anti-diabetics, anti-asthma and gastroenterology. The Company develops and manufactures oral solid formulations, provides contract research and manufacturing services (CRAMS) and contract development and manufacturing organization (CDMO) to the global pharmaceutical companies. The Company also produces specialty ingredients for nutraceuticals, dietary supplements, and cosmeceuticals. Its business units include Generics APIs, Generics Finished Dosage Forms (FDFs) and Synthesis/Ingredients. The Generics APIs business comprises the development, manufacture and sale of APIs and advanced intermediates in the ARV, Hepatitis C, oncology, cardiovascular, anti-diabetic, anti-asthmatic, gastroenterology and ophthalmic therapeutic areas. The Generics FDFs is engaged in developing and manufacturing oral solid formulations.</v>
    <v>4492</v>
    <v>National Stock Exchange of India</v>
    <v>XNSE</v>
    <v>XNSE</v>
    <v>2nd Floor, Serene Chambers,, Road No. 7, Banjara Hills,, Hyderabad 500 034,, HYDERABAD, TELANGANA, 500034 IN</v>
    <v>481.8</v>
    <v>Pharmaceuticals</v>
    <v>Stock</v>
    <v>44585.469965277778</v>
    <v>2632</v>
    <v>460.75</v>
    <v>258899700000</v>
    <v>LAURUS LABS LIMITED</v>
    <v>LAURUS LABS LIMITED</v>
    <v>481.8</v>
    <v>25.52</v>
    <v>481.8</v>
    <v>469.55</v>
    <v>537359300</v>
    <v>LAURUSLABS</v>
    <v>LAURUS LABS LIMITED (XNSE:LAURUSLABS)</v>
    <v>2388950</v>
    <v>2005</v>
  </rv>
  <rv s="2">
    <v>2633</v>
  </rv>
  <rv s="0">
    <v>https://www.bing.com/financeapi/forcetrigger?t=ahiq5r&amp;q=XNSE%3aLAXMIMACH&amp;form=skydnc</v>
    <v>Learn more on Bing</v>
  </rv>
  <rv s="1">
    <v>en-US</v>
    <v>ahiq5r</v>
    <v>268435456</v>
    <v>1</v>
    <v>Powered by Refinitiv</v>
    <v>0</v>
    <v>LAKSHMI MACHINE WORKS LIMITED (XNSE:LAXMIMACH)</v>
    <v>2</v>
    <v>3</v>
    <v>Finance</v>
    <v>4</v>
    <v>11180</v>
    <v>4910.3</v>
    <v>0.86280000000000001</v>
    <v>-508.25</v>
    <v>-4.6463999999999998E-2</v>
    <v>INR</v>
    <v>Lakshmi Machine Works Limited is an India-based holding company. The Company is engaged in the manufacturing and selling of textile spinning machinery, computer numerical control machine tools, heavy castings, and parts and components for aerospace industry. Its segments include Textile Machinery Division; Machine Tool &amp; Foundry Division, and Advanced Technology Centre for Aero Space-Parts &amp; Components. Its textile machinery range of products includes Card Sliver System, such as Vario Clean LB9/2; Combing System, including Comber LK69, and Ring Spinning System, such as Ring Frame LR60 Series. It offers machine tool products, such as turning, milling and turn mills. Its foundry products include ductile iron castings and grey iron castings. The Advanced Technology Centre specializes in the manufacture and supply of parts and components required for the aerospace industry. Its products and services include aero structure components, aero engine components and sheet metal fabrications.</v>
    <v>2888</v>
    <v>National Stock Exchange of India</v>
    <v>XNSE</v>
    <v>XNSE</v>
    <v>34A, Kamaraj Road, COIMBATORE, TAMIL NADU, 641018 IN</v>
    <v>11142.95</v>
    <v>Machinery, Equipment &amp; Components</v>
    <v>Stock</v>
    <v>44585.469965277778</v>
    <v>2635</v>
    <v>10301</v>
    <v>116857600000</v>
    <v>LAKSHMI MACHINE WORKS LIMITED</v>
    <v>LAKSHMI MACHINE WORKS LIMITED</v>
    <v>10950</v>
    <v>125.29</v>
    <v>10938.65</v>
    <v>10430.4</v>
    <v>10683000</v>
    <v>LAXMIMACH</v>
    <v>LAKSHMI MACHINE WORKS LIMITED (XNSE:LAXMIMACH)</v>
    <v>19443</v>
    <v>1962</v>
  </rv>
  <rv s="2">
    <v>2636</v>
  </rv>
  <rv s="0">
    <v>https://www.bing.com/financeapi/forcetrigger?t=azlv5r&amp;q=XNSE%3aLEMONTREE&amp;form=skydnc</v>
    <v>Learn more on Bing</v>
  </rv>
  <rv s="1">
    <v>en-US</v>
    <v>azlv5r</v>
    <v>268435456</v>
    <v>1</v>
    <v>Powered by Refinitiv</v>
    <v>0</v>
    <v>LEMON TREE HOTELS LIMITED (XNSE:LEMONTREE)</v>
    <v>2</v>
    <v>3</v>
    <v>Finance</v>
    <v>4</v>
    <v>59.9</v>
    <v>27</v>
    <v>1.4354</v>
    <v>-1.65</v>
    <v>-3.4091000000000003E-2</v>
    <v>INR</v>
    <v>Lemon Tree Hotels Ltd is an India-based company, which operates a chain of upscale business and leisure hotels. The Company is engaged in acquiring land, building, leasing, owning, managing and marketing hotels. The Company offers three brands across various levels, that include Aurika Hotels and Resorts in Upscale; Lemon Tree Premier and Keys Prima in the upper midscale segment; Lemon Tree Hotels and Keys Select, in the midscale segment; and Red Fox Hotels and Keys Lite by Lemon Tree Hotels in the economy segment. Lemon Tree hotels are located across India, in metro regions, including the Mumbai, Bengaluru, Kolkata, Hyderabad and Chennai, as well as tier I and tier II cities such as Pune, Ahmedabad, Chandigarh, Jaipur, Udaipur, Indore, Vijaywada and Aurangabad.</v>
    <v>5177</v>
    <v>National Stock Exchange of India</v>
    <v>XNSE</v>
    <v>XNSE</v>
    <v>Asset No. 6, Aerocity Hospitality District, IGI Airport, NEW DELHI, DELHI, 110037 IN</v>
    <v>48.9</v>
    <v>Hotels &amp; Entertainment Services</v>
    <v>Stock</v>
    <v>44585.469965277778</v>
    <v>2638</v>
    <v>46</v>
    <v>38263930000</v>
    <v>LEMON TREE HOTELS LIMITED</v>
    <v>LEMON TREE HOTELS LIMITED</v>
    <v>48.9</v>
    <v>0</v>
    <v>48.4</v>
    <v>46.75</v>
    <v>790577100</v>
    <v>LEMONTREE</v>
    <v>LEMON TREE HOTELS LIMITED (XNSE:LEMONTREE)</v>
    <v>1705001</v>
    <v>1992</v>
  </rv>
  <rv s="2">
    <v>2639</v>
  </rv>
  <rv s="0">
    <v>https://www.bing.com/financeapi/forcetrigger?t=ahiqec&amp;q=XNSE%3aLFIC&amp;form=skydnc</v>
    <v>Learn more on Bing</v>
  </rv>
  <rv s="10">
    <v>en-US</v>
    <v>ahiqec</v>
    <v>268435456</v>
    <v>1</v>
    <v>Powered by Refinitiv</v>
    <v>20</v>
    <v>LAKSHMI FINANCE AND INDUSTRIAL CORPORATION LTD (XNSE:LFIC)</v>
    <v>2</v>
    <v>21</v>
    <v>Finance</v>
    <v>4</v>
    <v>219.25</v>
    <v>66.2</v>
    <v>-6.2</v>
    <v>-4.5124000000000004E-2</v>
    <v>INR</v>
    <v>Lakshmi Finance &amp; Industrial Corporation Limited is a non-banking finance company. The Company is engaged in the business of long-term investments in equity shares and mutual funds. It is involved in financial activities, which include leasing, hire purchase, bill discounting and corporate finance.</v>
    <v>National Stock Exchange of India</v>
    <v>XNSE</v>
    <v>XNSE</v>
    <v>1-10-60/3 1St Floor, Suryodaya, Begumpet, HYDERABAD, TELANGANA, 500016 IN</v>
    <v>139.6</v>
    <v>Stock</v>
    <v>44585.469965277778</v>
    <v>2641</v>
    <v>130.55000000000001</v>
    <v>LAKSHMI FINANCE AND INDUSTRIAL CORPORATION LTD</v>
    <v>LAKSHMI FINANCE AND INDUSTRIAL CORPORATION LTD</v>
    <v>139.6</v>
    <v>0</v>
    <v>137.4</v>
    <v>131.19999999999999</v>
    <v>LFIC</v>
    <v>LAKSHMI FINANCE AND INDUSTRIAL CORPORATION LTD (XNSE:LFIC)</v>
    <v>2098</v>
  </rv>
  <rv s="2">
    <v>2642</v>
  </rv>
  <rv s="0">
    <v>https://www.bing.com/financeapi/forcetrigger?t=ahiqh7&amp;q=XNSE%3aLGBBROSLTD&amp;form=skydnc</v>
    <v>Learn more on Bing</v>
  </rv>
  <rv s="1">
    <v>en-US</v>
    <v>ahiqh7</v>
    <v>268435456</v>
    <v>1</v>
    <v>Powered by Refinitiv</v>
    <v>0</v>
    <v>L G BALAKRISHNAN &amp; BROS LIMITED (XNSE:LGBBROSLTD)</v>
    <v>2</v>
    <v>3</v>
    <v>Finance</v>
    <v>4</v>
    <v>726</v>
    <v>278.05</v>
    <v>1.1224000000000001</v>
    <v>-16.95</v>
    <v>-2.4035999999999998E-2</v>
    <v>INR</v>
    <v>L.G. Balakrishnan &amp; Bros Limited is a transport company. The Company is engaged in the business of manufacturing chains, sprockets and metal formed parts for automotive applications. The Company's segments include transmission, metal forming and others. The transmission segment includes chains and sprockets. The metal forming segment includes fine blanking, machining and wire drawing products. The others segment includes trading goods. Its transmission products include tensioners, belts and brake shoe. It offers metal forming products, including fine blanking for precision sheet metal parts, machined components, and wire drawing products for internal use, other chain manufacturing plants, spring steel suppliers and umbrella manufacturers. The Company's products are marketed under the Rolon brand. It has manufacturing units spread across Tamil Nadu, Maharashtra, Uttrakhand, Karnataka, Haryana and Rajasthan.</v>
    <v>2277</v>
    <v>National Stock Exchange of India</v>
    <v>XNSE</v>
    <v>XNSE</v>
    <v>Krisnarayapuram Road,, Ganapathy, COIMBATORE, TAMIL NADU, 641006 IN</v>
    <v>726</v>
    <v>Machinery, Equipment &amp; Components</v>
    <v>Stock</v>
    <v>44585.469965277778</v>
    <v>2644</v>
    <v>666</v>
    <v>22137930000</v>
    <v>L G BALAKRISHNAN &amp; BROS LIMITED</v>
    <v>L G BALAKRISHNAN &amp; BROS LIMITED</v>
    <v>713.4</v>
    <v>9.9499999999999993</v>
    <v>705.2</v>
    <v>688.25</v>
    <v>31392420</v>
    <v>LGBBROSLTD</v>
    <v>L G BALAKRISHNAN &amp; BROS LIMITED (XNSE:LGBBROSLTD)</v>
    <v>377444</v>
    <v>1956</v>
  </rv>
  <rv s="2">
    <v>2645</v>
  </rv>
  <rv s="0">
    <v>https://www.bing.com/financeapi/forcetrigger?t=ahiqk2&amp;q=XNSE%3aLGBFORGE&amp;form=skydnc</v>
    <v>Learn more on Bing</v>
  </rv>
  <rv s="3">
    <v>en-US</v>
    <v>ahiqk2</v>
    <v>268435456</v>
    <v>1</v>
    <v>Powered by Refinitiv</v>
    <v>5</v>
    <v>LGB FORGE LIMITED (XNSE:LGBFORGE)</v>
    <v>2</v>
    <v>6</v>
    <v>Finance</v>
    <v>4</v>
    <v>23.7</v>
    <v>3.45</v>
    <v>1.0092000000000001</v>
    <v>-0.8</v>
    <v>-4.7904000000000002E-2</v>
    <v>INR</v>
    <v>LGB Forge Limited is engaged in manufacturing of cold and hot forged components, and machined components. The Company is engaged in manufacturing auto, electrical and transmission forged components for automobiles, non-automotive segments, such as valve industry and infrastructure equipment industry, including machining for customers in automotive, off-road and non-automotive segments. The Company's product categories include hot forging, hot and warm forging, and cold forging. The Company has three operations, which includes one in Mysore and one in Coimbatore for hot, warm and one for cold forging activities. Its hot forging products include Sring Seedle Bottom, Valve Bonnets, Rocker Arms and Bucket Tooths. Its hot and warm forging products include Bell, Body Starter Cluch, Tulip and Claw. Its cold forging products include Ball Pins, Ball Rods, Boss Rotor, Fuel Pump Components, Pinions, Sockets, and Pulley, Pleunger and Two Wheeler Gear.</v>
    <v>National Stock Exchange of India</v>
    <v>XNSE</v>
    <v>XNSE</v>
    <v>6/16/13, Krishnarayapuram Road, Ganapathy,, COIMBATORE, TAMIL NADU, 641006 IN</v>
    <v>17.5</v>
    <v>Metals &amp; Mining</v>
    <v>Stock</v>
    <v>44585.469965277778</v>
    <v>2647</v>
    <v>15.9</v>
    <v>3977981000</v>
    <v>LGB FORGE LIMITED</v>
    <v>LGB FORGE LIMITED</v>
    <v>17</v>
    <v>66.430000000000007</v>
    <v>16.7</v>
    <v>15.9</v>
    <v>238202500</v>
    <v>LGBFORGE</v>
    <v>LGB FORGE LIMITED (XNSE:LGBFORGE)</v>
    <v>551393</v>
    <v>2006</v>
  </rv>
  <rv s="2">
    <v>2648</v>
  </rv>
  <rv s="0">
    <v>https://www.bing.com/financeapi/forcetrigger?t=ahiqmw&amp;q=XNSE%3aLIBAS&amp;form=skydnc</v>
    <v>Learn more on Bing</v>
  </rv>
  <rv s="3">
    <v>en-US</v>
    <v>ahiqmw</v>
    <v>268435456</v>
    <v>1</v>
    <v>Powered by Refinitiv</v>
    <v>5</v>
    <v>LIBAS CONSUMER PRODUCTS LIMITED (XNSE:LIBAS)</v>
    <v>2</v>
    <v>6</v>
    <v>Finance</v>
    <v>4</v>
    <v>63.67</v>
    <v>24.5</v>
    <v>0.2989</v>
    <v>-2.25</v>
    <v>-7.2816000000000006E-2</v>
    <v>INR</v>
    <v>Libas Consumer Products Ltd., formerly Libas Designs Limited, is an India-based company, which is engaged in the process of fabrication of fabric into garments and other products through customization. Apart from retail sales, the Company also undertakes wholesale business where it provides its designs to other labels. The Company also provides solutions to corporates regarding their dressing needs and designing. The Company markets its product under the brand name of LIBAS RIYAZ GANGJI. It has approximately eight stores either own or on franchisee basis. The Company has a range of products, namely, Men’s wear-Sherwani, Suits, Indo-Western Wears, Nehru Jacket and Pants, Women Wear-Sarees, Suits, Lehenga, Gowns and Anarkalis, and Accessories-Jewelry, Belts, Mojaris, Cufflinks and Safa. In Ludhiana, the Company also provides beauty services. It also offers a range of jute bags, such as carry bags, gifts bags, bottle bags, lunch bags and grocery bags.</v>
    <v>National Stock Exchange of India</v>
    <v>XNSE</v>
    <v>XNSE</v>
    <v>401, 4th Floor, Crecent Royale,, Off New Link Road Lokhanwala Complex, Andheri (West), MUMBAI, MAHARASHTRA, 400053 IN</v>
    <v>31.15</v>
    <v>Specialty Retailers</v>
    <v>Stock</v>
    <v>44585.469965277778</v>
    <v>2650</v>
    <v>28.1</v>
    <v>545076000</v>
    <v>LIBAS CONSUMER PRODUCTS LIMITED</v>
    <v>LIBAS CONSUMER PRODUCTS LIMITED</v>
    <v>31.15</v>
    <v>6.06</v>
    <v>30.9</v>
    <v>28.65</v>
    <v>17640000</v>
    <v>LIBAS</v>
    <v>LIBAS CONSUMER PRODUCTS LIMITED (XNSE:LIBAS)</v>
    <v>315534</v>
    <v>2004</v>
  </rv>
  <rv s="2">
    <v>2651</v>
  </rv>
  <rv s="0">
    <v>https://www.bing.com/financeapi/forcetrigger?t=ahiqpr&amp;q=XNSE%3aLIBERTSHOE&amp;form=skydnc</v>
    <v>Learn more on Bing</v>
  </rv>
  <rv s="1">
    <v>en-US</v>
    <v>ahiqpr</v>
    <v>268435456</v>
    <v>1</v>
    <v>Powered by Refinitiv</v>
    <v>0</v>
    <v>LIBERTY SHOES LIMITED (XNSE:LIBERTSHOE)</v>
    <v>2</v>
    <v>3</v>
    <v>Finance</v>
    <v>4</v>
    <v>215.9</v>
    <v>115.9</v>
    <v>0.82669999999999999</v>
    <v>-12.2</v>
    <v>-7.2683999999999999E-2</v>
    <v>INR</v>
    <v>Liberty Shoes Limited is an India-based holding company. The Company is engaged in the business of manufacturing and trading of footwear and accessories through its retail and wholesale network. The Company's offerings include mens dress casuals shoes, wedge shoes, action shoes price, shoes online sale, discount designer shoes and men casual shoes. The Company's plants are located at Karnal in Haryana, Dehradun and Roorkee in Uttrakhand, and Ponta Sahib in Himachal Pradesh. The Company's subsidiary is Liberty Foot Fashion Middle East FZE.</v>
    <v>1849</v>
    <v>National Stock Exchange of India</v>
    <v>XNSE</v>
    <v>XNSE</v>
    <v>2nd floor, Tower-B,, Building No. 8,, DLF Cyber Citi, Phase - II,, GURGAON, HARYANA, 122002 IN</v>
    <v>169</v>
    <v>Textiles &amp; Apparel</v>
    <v>Stock</v>
    <v>44585.469965277778</v>
    <v>2653</v>
    <v>151.1</v>
    <v>2860164000</v>
    <v>LIBERTY SHOES LIMITED</v>
    <v>LIBERTY SHOES LIMITED</v>
    <v>167.85</v>
    <v>29.93</v>
    <v>167.85</v>
    <v>155.65</v>
    <v>17040000</v>
    <v>LIBERTSHOE</v>
    <v>LIBERTY SHOES LIMITED (XNSE:LIBERTSHOE)</v>
    <v>190128</v>
    <v>1986</v>
  </rv>
  <rv s="2">
    <v>2654</v>
  </rv>
  <rv s="0">
    <v>https://www.bing.com/financeapi/forcetrigger?t=ahiqsm&amp;q=XNSE%3aLICHSGFIN&amp;form=skydnc</v>
    <v>Learn more on Bing</v>
  </rv>
  <rv s="1">
    <v>en-US</v>
    <v>ahiqsm</v>
    <v>268435456</v>
    <v>1</v>
    <v>Powered by Refinitiv</v>
    <v>0</v>
    <v>LIC HOUSING FINANCE LTD (XNSE:LICHSGFIN)</v>
    <v>2</v>
    <v>3</v>
    <v>Finance</v>
    <v>4</v>
    <v>542.45000000000005</v>
    <v>332.2</v>
    <v>1.2373000000000001</v>
    <v>-13.8</v>
    <v>-3.9209999999999995E-2</v>
    <v>INR</v>
    <v>LIC Housing Finance Limited is engaged in the housing finance business. The Company provides loans for purchase, construction, repairs and renovation of houses/flats to individuals, corporate bodies, builders and co-operative housing societies. It operates through its subsidiaries, which include LICHFL Care Homes Limited, which is engaged in the business of setting up, running and maintaining assisted living community center/care homes for senior citizens; LICHFL Financial Services Limited, which is engaged in the business of marketing financial products and services; LICHFL Asset Management Company Limited, which is engaged in business of managing, advising, administering mutual funds, unit trusts, investment trusts and to act as financial and investment advisors, and LICHFL Trustee Company Private Limited, which acts as a trustee to venture capital trusts and funds. The Company operates primarily in India.</v>
    <v>2427</v>
    <v>National Stock Exchange of India</v>
    <v>XNSE</v>
    <v>XNSE</v>
    <v>131, Maker Tower, F Premises,13 th Floor, Cuffe Parade Mumbai-400005, MUMBAI, MAHARASHTRA, 400005 IN</v>
    <v>355.9</v>
    <v>Banking Services</v>
    <v>Stock</v>
    <v>44585.469965277778</v>
    <v>2656</v>
    <v>332.2</v>
    <v>193594700000</v>
    <v>LIC HOUSING FINANCE LTD</v>
    <v>LIC HOUSING FINANCE LTD</v>
    <v>352</v>
    <v>11.79</v>
    <v>351.95</v>
    <v>338.15</v>
    <v>550063000</v>
    <v>LICHSGFIN</v>
    <v>LIC HOUSING FINANCE LTD (XNSE:LICHSGFIN)</v>
    <v>5550090</v>
    <v>1989</v>
  </rv>
  <rv s="2">
    <v>2657</v>
  </rv>
  <rv s="0">
    <v>https://www.bing.com/financeapi/forcetrigger?t=bwhp1h&amp;q=XNSE%3aLIKHITHA&amp;form=skydnc</v>
    <v>Learn more on Bing</v>
  </rv>
  <rv s="5">
    <v>en-US</v>
    <v>bwhp1h</v>
    <v>268435456</v>
    <v>1</v>
    <v>Powered by Refinitiv</v>
    <v>9</v>
    <v>Likhitha Infrastructure Ltd (XNSE:LIKHITHA)</v>
    <v>2</v>
    <v>10</v>
    <v>Finance</v>
    <v>4</v>
    <v>480</v>
    <v>182.1</v>
    <v>-18.45</v>
    <v>-5.3355E-2</v>
    <v>INR</v>
    <v>Likhitha Infrastructure Limited is an oil &amp; gas infrastructure service provider in India, focused on laying pipeline networks along with construction of associated facilities and providing Operations &amp; Maintenance (O&amp;M) Services for City Gas Distribution (CGD) projects in India. The Company’s operations include three principal business lines: Cross Country Pipelines and associated facilities; CGD including compressed natural gas (CNG) stations; and O&amp;M of piped natural gas (PNG) services. Its Cross-Country Pipeline projects entail laying of oil and gas pipelines over long distances across the country. Its CGD projects entail transportation or distribution of natural gas to consumers in domestic, commercial or industrial and transport sectors through a network of pipelines. Its O&amp;M Services business includes management services for CGD networks, other repairs, modernization, scheduled shutdowns, as well as overhauling and maintenance of existing pipelines.</v>
    <v>402</v>
    <v>National Stock Exchange of India</v>
    <v>XNSE</v>
    <v>XNSE</v>
    <v>FLAT NO.701,PLOT NO 8-3-940 and 8-3-940/A TO E, Tirumala Shah Residency, Yellareddy Guda, Ameerpet, HYDERABAD, TELANGANA, 500073 IN</v>
    <v>347.9</v>
    <v>Construction &amp; Engineering</v>
    <v>Stock</v>
    <v>44585.469965277778</v>
    <v>2659</v>
    <v>300.8</v>
    <v>6820905000</v>
    <v>Likhitha Infrastructure Ltd</v>
    <v>Likhitha Infrastructure Ltd</v>
    <v>346</v>
    <v>15.68</v>
    <v>345.8</v>
    <v>327.35000000000002</v>
    <v>19725000</v>
    <v>LIKHITHA</v>
    <v>Likhitha Infrastructure Ltd (XNSE:LIKHITHA)</v>
    <v>80105</v>
    <v>1998</v>
  </rv>
  <rv s="2">
    <v>2660</v>
  </rv>
  <rv s="0">
    <v>https://www.bing.com/financeapi/forcetrigger?t=ahiqyc&amp;q=XNSE%3aLINCOLN&amp;form=skydnc</v>
    <v>Learn more on Bing</v>
  </rv>
  <rv s="1">
    <v>en-US</v>
    <v>ahiqyc</v>
    <v>268435456</v>
    <v>1</v>
    <v>Powered by Refinitiv</v>
    <v>0</v>
    <v>LINCOLN PHARMACEUTICALS LTD (XNSE:LINCOLN)</v>
    <v>2</v>
    <v>3</v>
    <v>Finance</v>
    <v>4</v>
    <v>414.7</v>
    <v>215</v>
    <v>1.1147</v>
    <v>-12.95</v>
    <v>-3.5832999999999997E-2</v>
    <v>INR</v>
    <v>Lincoln Pharmaceuticals Limited (LPL) is engaged in the business of manufacturing, marketing and distribution of pharmaceutical products. The Company operates through the Pharmaceuticals Products segment. The Company offers products, such as tablets, capsules, liquid injection, cream in tubes, dry power injection, liquid in bott, liquid injection and pharma products. It has operations in cardiac, diabetic, anti-malarial, anti-biotics, cephalosporins, analgesic, antipyretics, vitamin-minerals and iron preparations, among others. Its geographical segments include Domestic Sales and Export Sales. Its products include Tinnex, which is a medication for treating cochlear synaptic tinnitus; Pa 12 Proglet, which is a 1000 milligram programmed released paracetamol that is developed to offer control of pain and fever, and ARH 1, which is an anti-malarial drug that is formulated utilizing technology known as dose optimization technology.</v>
    <v>1246</v>
    <v>National Stock Exchange of India</v>
    <v>XNSE</v>
    <v>XNSE</v>
    <v>LINCOLN HOUSE, B/h. Satyam Complex, Science City Road, Sola, AHMEDABAD, GUJARAT, 380062 IN</v>
    <v>365.05</v>
    <v>Pharmaceuticals</v>
    <v>Stock</v>
    <v>44585.469965277778</v>
    <v>2662</v>
    <v>347.15</v>
    <v>7238744000</v>
    <v>LINCOLN PHARMACEUTICALS LTD</v>
    <v>LINCOLN PHARMACEUTICALS LTD</v>
    <v>365</v>
    <v>10.83</v>
    <v>361.4</v>
    <v>348.45</v>
    <v>20029730</v>
    <v>LINCOLN</v>
    <v>LINCOLN PHARMACEUTICALS LTD (XNSE:LINCOLN)</v>
    <v>112264</v>
    <v>1995</v>
  </rv>
  <rv s="2">
    <v>2663</v>
  </rv>
  <rv s="0">
    <v>https://www.bing.com/financeapi/forcetrigger?t=ahir27&amp;q=XNSE%3aLINC&amp;form=skydnc</v>
    <v>Learn more on Bing</v>
  </rv>
  <rv s="1">
    <v>en-US</v>
    <v>ahir27</v>
    <v>268435456</v>
    <v>1</v>
    <v>Powered by Refinitiv</v>
    <v>0</v>
    <v>LINC LIMITED (XNSE:LINC)</v>
    <v>2</v>
    <v>3</v>
    <v>Finance</v>
    <v>4</v>
    <v>300.2</v>
    <v>139.30000000000001</v>
    <v>0.72050000000000003</v>
    <v>-21.3</v>
    <v>-7.2771000000000002E-2</v>
    <v>INR</v>
    <v>Linc Limited, formerly Linc Pen &amp; Plastics Limited, is engaged in the manufacture and marketing of writing instruments and stationeries. The Company offers a range of products in domestic markets, which include Gel Pen, Ball Pen, Stationery, Notebook, and Files and Folders. Under Files and Folders, it offers Zipper bag, Polyvinyl chloride (PVC) Mesh Zipper Bag Check, PVC Mesh Zipper Bag A4, Multi-Function Expanding File, Elastic Expanding File, Collection Pocket and Assorted Poly Zipper Bag. In international markets, the Company offers Retractable Ball Pen, Stick Pen, Stationery, Packaging, and POP. Under POP, the Company offers T-shirt and Cap, Chain Bag, Umbrella, Carton Tape, Poly Bag, Writing Pads, Hand Towel, Square Pen Stand, Dangler, Posters, Beat Sticker, Key Chain and Foam Banner. The Company also offers personalized office business stationery. Its manufacturing operations are conducted in two manufacturing facilities: Falta special economic zone (SEZ) and Serakole on the outs</v>
    <v>1119</v>
    <v>National Stock Exchange of India</v>
    <v>XNSE</v>
    <v>XNSE</v>
    <v>Satyam Towers, 1st Floor,, 3, Alipor Road,, KOLKATA, WEST BENGAL, 700027 IN</v>
    <v>291.95</v>
    <v>Professional &amp; Commercial Services</v>
    <v>Stock</v>
    <v>44585.469965277778</v>
    <v>2665</v>
    <v>255.1</v>
    <v>4353120000</v>
    <v>LINC LIMITED</v>
    <v>LINC LIMITED</v>
    <v>291.8</v>
    <v>59.81</v>
    <v>292.7</v>
    <v>271.39999999999998</v>
    <v>14872290</v>
    <v>LINC</v>
    <v>LINC LIMITED (XNSE:LINC)</v>
    <v>106641</v>
    <v>1994</v>
  </rv>
  <rv s="2">
    <v>2666</v>
  </rv>
  <rv s="0">
    <v>https://www.bing.com/financeapi/forcetrigger?t=ahir52&amp;q=XNSE%3aLINDEINDIA&amp;form=skydnc</v>
    <v>Learn more on Bing</v>
  </rv>
  <rv s="1">
    <v>en-US</v>
    <v>ahir52</v>
    <v>268435456</v>
    <v>1</v>
    <v>Powered by Refinitiv</v>
    <v>0</v>
    <v>LINDE INDIA LIMITED (XNSE:LINDEINDIA)</v>
    <v>2</v>
    <v>3</v>
    <v>Finance</v>
    <v>4</v>
    <v>2945</v>
    <v>885.5</v>
    <v>1.2566999999999999</v>
    <v>-54.55</v>
    <v>-1.9661999999999999E-2</v>
    <v>INR</v>
    <v>Linde India Limited, formerly BOC India Limited, is engaged in the gases business. The Company is engaged in the manufacturing of liquefied or compressed inorganic industrial or medical gases and construction of utility projects. Its segments include Gases and Related Products and Project Engineering. The Gases and Related Products segment consists of pipeline gas supplies to industrial customers; supply of liquefied gases to mid-size demands, and compressed gas supply in cylinders for meeting smaller demand for gases across fabrication, manufacturing and construction industry. The Project Engineering segment is engaged in the business of designing and engineering, supply, installation and commissioning of tonnage air separation units, nitrogen plants, hydrogen pressure swing adsorption plants, compressed air systems and gas distribution systems. The Project Engineering Division also manufactures cryogenic vessels, steam bath vaporizers and containerized micro plants, among others.</v>
    <v>263</v>
    <v>National Stock Exchange of India</v>
    <v>XNSE</v>
    <v>XNSE</v>
    <v>Oxygen House, P43, Taratala Road, KOLKATA, WEST BENGAL, 700088 IN</v>
    <v>2880</v>
    <v>Chemicals</v>
    <v>Stock</v>
    <v>44585.469965277778</v>
    <v>2668</v>
    <v>2658.3</v>
    <v>236608300000</v>
    <v>LINDE INDIA LIMITED</v>
    <v>LINDE INDIA LIMITED</v>
    <v>2850</v>
    <v>47.69</v>
    <v>2774.35</v>
    <v>2719.8</v>
    <v>85284220</v>
    <v>LINDEINDIA</v>
    <v>LINDE INDIA LIMITED (XNSE:LINDEINDIA)</v>
    <v>437237</v>
    <v>1935</v>
  </rv>
  <rv s="2">
    <v>2669</v>
  </rv>
  <rv s="0">
    <v>https://www.bing.com/financeapi/forcetrigger?t=ahirgh&amp;q=XNSE%3aLOKESHMACH&amp;form=skydnc</v>
    <v>Learn more on Bing</v>
  </rv>
  <rv s="1">
    <v>en-US</v>
    <v>ahirgh</v>
    <v>268435456</v>
    <v>1</v>
    <v>Powered by Refinitiv</v>
    <v>0</v>
    <v>LOKESH MACHINES LTD (XNSE:LOKESHMACH)</v>
    <v>2</v>
    <v>3</v>
    <v>Finance</v>
    <v>4</v>
    <v>88</v>
    <v>30.05</v>
    <v>1.2862</v>
    <v>-6.2</v>
    <v>-7.8531000000000004E-2</v>
    <v>INR</v>
    <v>Lokesh Machines Limited is an India-based company, which is engaged in automobile sector and in the manufacturing of auto components, such as Cylinder Blocks, Cylinder Heads and Connecting Rods. The Company offers products, including General Purpose Machines, Special Purpose Machines and Jobwork charges. The Company operates through two segments: Machine division and Components division. The Company manufactures special purpose machines, including simplex and duplex milling machines, multi drilling machines, gun drilling machines, fine boring machines, mini transfer lines and semi-automated equipment; general purpose machines, including computerized numerical control (CNC) lathes and vertical machining centers; auto components, including machined engine cylinder blocks and cylinder heads, and others. It also offers cam and crank borers, fine borers and finish milling machines. It exports CNC machines to Japan, Germany, Netherlands, Italy, Turkey, China and the Middle East countries.</v>
    <v>1107</v>
    <v>National Stock Exchange of India</v>
    <v>XNSE</v>
    <v>XNSE</v>
    <v>B-29, EEIE Stage-II Balanagar, HYDERABAD, TELANGANA, 500037 IN</v>
    <v>85</v>
    <v>Machinery, Equipment &amp; Components</v>
    <v>Stock</v>
    <v>44585.469965277778</v>
    <v>2671</v>
    <v>71.2</v>
    <v>1412950000</v>
    <v>LOKESH MACHINES LTD</v>
    <v>LOKESH MACHINES LTD</v>
    <v>78.900000000000006</v>
    <v>25.15</v>
    <v>78.95</v>
    <v>72.75</v>
    <v>17896770</v>
    <v>LOKESHMACH</v>
    <v>LOKESH MACHINES LTD (XNSE:LOKESHMACH)</v>
    <v>488561</v>
    <v>1983</v>
  </rv>
  <rv s="2">
    <v>2672</v>
  </rv>
  <rv s="0">
    <v>https://www.bing.com/financeapi/forcetrigger?t=ahirjc&amp;q=XNSE%3aLOTUSEYE&amp;form=skydnc</v>
    <v>Learn more on Bing</v>
  </rv>
  <rv s="1">
    <v>en-US</v>
    <v>ahirjc</v>
    <v>268435456</v>
    <v>1</v>
    <v>Powered by Refinitiv</v>
    <v>0</v>
    <v>Lotus Eye Hospital and Institute Limited (XNSE:LOTUSEYE)</v>
    <v>2</v>
    <v>3</v>
    <v>Finance</v>
    <v>4</v>
    <v>59</v>
    <v>33.200000000000003</v>
    <v>0.28010000000000002</v>
    <v>0.6</v>
    <v>1.2461E-2</v>
    <v>INR</v>
    <v>Lotus Eye Hospital and Institute Limited, formerly Lotus Eye Care Hospital Limited, is an India-based company, which offers healthcare services. The Company operates primarily in the field of ophthalmology (Eye) and its related operation. The Company has approximately seven centers, located at Peelamedu, R.S. Puram, Mettupalayam, Tirupur, Salem, Cochin and Mulanthurthy. The Company offers a range of services for various eye conditions, such as cataracts and intraocular, retina and uvea, cornea, glaucoma, pediatric, orbit and oculoplasty, neuro ophthalmology and refractive. The Company also operates an eye bank, which is connected with its satellite centers located in Salem, Tirupur, Mettupalayam, R.S Puram and Cochin. The Company also generates revenues from pharmacy sales, and contact lens and optical.</v>
    <v>209</v>
    <v>National Stock Exchange of India</v>
    <v>XNSE</v>
    <v>XNSE</v>
    <v>770/12 Avinashi Road,, Civil Aerodrome post,, COIMBATORE, TAMIL NADU, 641014 IN</v>
    <v>52.9</v>
    <v>Healthcare Providers &amp; Services</v>
    <v>Stock</v>
    <v>44585.469965277778</v>
    <v>2674</v>
    <v>46.45</v>
    <v>1001343000</v>
    <v>Lotus Eye Hospital and Institute Limited</v>
    <v>Lotus Eye Hospital and Institute Limited</v>
    <v>50.75</v>
    <v>30.64</v>
    <v>48.15</v>
    <v>48.75</v>
    <v>20796330</v>
    <v>LOTUSEYE</v>
    <v>Lotus Eye Hospital and Institute Limited (XNSE:LOTUSEYE)</v>
    <v>39633</v>
    <v>1997</v>
  </rv>
  <rv s="2">
    <v>2675</v>
  </rv>
  <rv s="0">
    <v>https://www.bing.com/financeapi/forcetrigger?t=ahirm7&amp;q=XNSE%3aLOVABLE&amp;form=skydnc</v>
    <v>Learn more on Bing</v>
  </rv>
  <rv s="1">
    <v>en-US</v>
    <v>ahirm7</v>
    <v>268435456</v>
    <v>1</v>
    <v>Powered by Refinitiv</v>
    <v>0</v>
    <v>LOVABLE LINGERIE LIMITED (XNSE:LOVABLE)</v>
    <v>2</v>
    <v>3</v>
    <v>Finance</v>
    <v>4</v>
    <v>215.8</v>
    <v>74.2</v>
    <v>1.6742999999999999</v>
    <v>-4.95</v>
    <v>-2.9900000000000003E-2</v>
    <v>INR</v>
    <v>Lovable Lingerie Limited is engaged in the manufacture of Readymade Garments. The Company is in hosiery garment products. Its products include brassieres, panties, slips/camisoles, dealing homewear, shapewear, foundation garments and sleepwear products. Lovable and Daisy Dee are its brands. It offers Bra in various categories, including Full Coverage, Average Coverage, Semi Coverage, Demi Cup, Wire Free, Underwired, Padded, Big Size Bra, Strapless/Detachable, Sports and Nursing. It offers Sportswear in various categories, including Athleisure, Bottoms, Capris, Long Tops, Shorts, Tops and Printed Tracks. Its product segments include All Day Long, Cotton Essensuals, Encircle and Tease. It has approximately three manufacturing facilities of which over two facilities are situated at Kanakapura road in Bengaluru and approximately one facility is situated in Roorkee, Uttarakhand. The Company also offers an in house design studio for developing innerwear products and creating styles.</v>
    <v>939</v>
    <v>National Stock Exchange of India</v>
    <v>XNSE</v>
    <v>XNSE</v>
    <v>18/2, Opp. Khodays Breweries,, Behind R.M.S.International School, Kanakapura Road, BANGALORE, KARNATAKA, 560062 IN</v>
    <v>169.8</v>
    <v>Textiles &amp; Apparel</v>
    <v>Stock</v>
    <v>44585.469965277778</v>
    <v>2677</v>
    <v>157.30000000000001</v>
    <v>2450140000</v>
    <v>LOVABLE LINGERIE LIMITED</v>
    <v>LOVABLE LINGERIE LIMITED</v>
    <v>168.15</v>
    <v>36.93</v>
    <v>165.55</v>
    <v>160.6</v>
    <v>14800000</v>
    <v>LOVABLE</v>
    <v>LOVABLE LINGERIE LIMITED (XNSE:LOVABLE)</v>
    <v>35550</v>
    <v>1987</v>
  </rv>
  <rv s="2">
    <v>2678</v>
  </rv>
  <rv s="0">
    <v>https://www.bing.com/financeapi/forcetrigger?t=ahirrw&amp;q=XNSE%3aLPDC&amp;form=skydnc</v>
    <v>Learn more on Bing</v>
  </rv>
  <rv s="3">
    <v>en-US</v>
    <v>ahirrw</v>
    <v>268435456</v>
    <v>1</v>
    <v>Powered by Refinitiv</v>
    <v>5</v>
    <v>LANDMARK PROPERTY DEVELOPMENT COMPANY LIMITED (XNSE:LPDC)</v>
    <v>2</v>
    <v>6</v>
    <v>Finance</v>
    <v>4</v>
    <v>17.899999999999999</v>
    <v>1.85</v>
    <v>0.61529999999999996</v>
    <v>-0.6</v>
    <v>-4.9793000000000004E-2</v>
    <v>INR</v>
    <v>Landmark Property Development Company Limited is engaged in real estate development. The Company is engaged in providing consultancy, advisory services and real estate activities. The Company provides advisory services to overseas investors. The Company is also engaged in selling ready to move flats. The Company operates its office in New Delhi, India.</v>
    <v>National Stock Exchange of India</v>
    <v>XNSE</v>
    <v>XNSE</v>
    <v>11th Floor, Narain Manzil,, 23, Barakhamba Road,, NEW DELHI, DELHI, 110001 IN</v>
    <v>11.45</v>
    <v>Construction &amp; Engineering</v>
    <v>Stock</v>
    <v>44585.469965277778</v>
    <v>2680</v>
    <v>11.45</v>
    <v>1616425000</v>
    <v>LANDMARK PROPERTY DEVELOPMENT COMPANY LIMITED</v>
    <v>LANDMARK PROPERTY DEVELOPMENT COMPANY LIMITED</v>
    <v>11.45</v>
    <v>399.01</v>
    <v>12.05</v>
    <v>11.45</v>
    <v>134143200</v>
    <v>LPDC</v>
    <v>LANDMARK PROPERTY DEVELOPMENT COMPANY LIMITED (XNSE:LPDC)</v>
    <v>23334</v>
    <v>1976</v>
  </rv>
  <rv s="2">
    <v>2681</v>
  </rv>
  <rv s="0">
    <v>https://www.bing.com/financeapi/forcetrigger?t=ahirur&amp;q=XNSE%3aLSIL&amp;form=skydnc</v>
    <v>Learn more on Bing</v>
  </rv>
  <rv s="3">
    <v>en-US</v>
    <v>ahirur</v>
    <v>268435456</v>
    <v>1</v>
    <v>Powered by Refinitiv</v>
    <v>5</v>
    <v>LLOYDS STEELS INDUSTRIES LIMITED (XNSE:LSIL)</v>
    <v>2</v>
    <v>6</v>
    <v>Finance</v>
    <v>4</v>
    <v>28.8</v>
    <v>0.8</v>
    <v>0.76790000000000003</v>
    <v>-1.05</v>
    <v>-4.8611000000000001E-2</v>
    <v>INR</v>
    <v>Lloyds Steels Industries Limited is engaged in manufacturing of engineering and capital equipment products. The main business of the Company is design, engineering, manufacturing, fabrication, supply, erection and commissioning of all types of mechanical, hydraulic, structural, process plants, metallurgical, chemical plants equipment, including marine loading/unloading arms, truck/wagon loading/unloading arms, columns, pressure vessels, dryers, boilers, power plant, steel plant equipment, and execution of turn-key and engineering procurement construction (EPC) projects. The Company offers Hot Rolled Products, Cold Rolled Full Hard Products and Galvanised Products. Its Engineering Division designs and manufactures heavy equipment, machines for hydro carbon, oil and gas, steel plants, power plants, boilers and turn-key projects. Its steel plant equipment includes Ball Grinding Mills and Rotary Dryers, Equipment for Steel Melting Shop and Hot Rolling Mill Equipment.</v>
    <v>National Stock Exchange of India</v>
    <v>XNSE</v>
    <v>XNSE</v>
    <v>Trade World, C wing, 16th floor, kamala City,, Senapati Bapat Marg,, Lower parel, MUMBAI, MAHARASHTRA, 400013 IN</v>
    <v>20.55</v>
    <v>Metals &amp; Mining</v>
    <v>Stock</v>
    <v>44585.469965277778</v>
    <v>2683</v>
    <v>20.55</v>
    <v>19411880000</v>
    <v>LLOYDS STEELS INDUSTRIES LIMITED</v>
    <v>LLOYDS STEELS INDUSTRIES LIMITED</v>
    <v>20.55</v>
    <v>3323.08</v>
    <v>21.6</v>
    <v>20.55</v>
    <v>898698400</v>
    <v>LSIL</v>
    <v>LLOYDS STEELS INDUSTRIES LIMITED (XNSE:LSIL)</v>
    <v>648731</v>
    <v>1994</v>
  </rv>
  <rv s="2">
    <v>2684</v>
  </rv>
  <rv s="0">
    <v>https://www.bing.com/financeapi/forcetrigger?t=ahirxm&amp;q=XNSE%3aLT&amp;form=skydnc</v>
    <v>Learn more on Bing</v>
  </rv>
  <rv s="1">
    <v>en-US</v>
    <v>ahirxm</v>
    <v>268435456</v>
    <v>1</v>
    <v>Powered by Refinitiv</v>
    <v>0</v>
    <v>LARSEN AND TOUBRO LIMITED (XNSE:LT)</v>
    <v>2</v>
    <v>3</v>
    <v>Finance</v>
    <v>4</v>
    <v>2078.5500000000002</v>
    <v>1306</v>
    <v>1.1379999999999999</v>
    <v>-56.15</v>
    <v>-2.8705999999999999E-2</v>
    <v>INR</v>
    <v>Larsen &amp; Toubro Limited is engaged in engineering, procurement and construction (EPC) projects services. It provides solar photo voltaic (PV) based power plants helping customers save on the energy bills and contribute to reduction of Greenhouse gas (GHG) emissions from consumption of indirect energy. Its segments include Infrastructure, which is engaged in engineering and construction of building and factories, transportation infrastructure and heavy civil infrastructure; Power, which offers solutions for coal-based and gas-based thermal power plants; Heavy Engineering, which manufactures and supplies custom designed, engineered critical equipment and systems; Defense Engineering, which is engaged in designing, development, serial production and supporting of equipment, systems and platforms of defense and aerospace sectors, and Other segment includes communication projects , marketing and servicing of construction and mining machinery and parts.</v>
    <v>40253</v>
    <v>National Stock Exchange of India</v>
    <v>XNSE</v>
    <v>XNSE</v>
    <v>L&amp;T House, Ballard Estate, P. O. Box: 278,, MUMBAI, MAHARASHTRA, 400001 IN</v>
    <v>1959</v>
    <v>Construction &amp; Engineering</v>
    <v>Stock</v>
    <v>44585.469965277778</v>
    <v>2686</v>
    <v>1881.55</v>
    <v>2748006000000</v>
    <v>LARSEN AND TOUBRO LIMITED</v>
    <v>LARSEN AND TOUBRO LIMITED</v>
    <v>1955</v>
    <v>31.69</v>
    <v>1956.05</v>
    <v>1899.9</v>
    <v>1404875000</v>
    <v>LT</v>
    <v>LARSEN AND TOUBRO LIMITED (XNSE:LT)</v>
    <v>2307120</v>
    <v>1946</v>
  </rv>
  <rv s="2">
    <v>2687</v>
  </rv>
  <rv s="0">
    <v>https://www.bing.com/financeapi/forcetrigger?t=ahis4c&amp;q=XNSE%3aLTI&amp;form=skydnc</v>
    <v>Learn more on Bing</v>
  </rv>
  <rv s="1">
    <v>en-US</v>
    <v>ahis4c</v>
    <v>268435456</v>
    <v>1</v>
    <v>Powered by Refinitiv</v>
    <v>0</v>
    <v>LARSEN &amp; TOUBRO INFOTECH LIMITED (XNSE:LTI)</v>
    <v>2</v>
    <v>3</v>
    <v>Finance</v>
    <v>4</v>
    <v>7588.8</v>
    <v>3517.4</v>
    <v>0.76870000000000005</v>
    <v>-424.7</v>
    <v>-6.6423999999999997E-2</v>
    <v>INR</v>
    <v>Larsen &amp; Toubro Infotech Limited is an India-based company, which is engaged in computer programming, consultancy and related activities. The Company's business segments include Industrials Cluster and Services Cluster. The Industrials Cluster segment consists of the business verticals of energy and process, consumer packaged goods, retail and pharmaceuticals, hi-tech and consumer electronics, automotive and aerospace, plant equipment, and utilities, engineering and construction. The Services Cluster segment consists of the business verticals of banking and financial services, insurance, media and entertainment, travel and logistics, and other miscellaneous business verticals. The Company offers a range of services, such as Analytics &amp; Information Management (AIM), Consulting, Internet of Things, Applications Management, Enterprise Integration, Industrial Internet of Things, System Integration, Assurance Services, Geographical Information System (GIS) and Infrastructure Management.</v>
    <v>44200</v>
    <v>National Stock Exchange of India</v>
    <v>XNSE</v>
    <v>XNSE</v>
    <v>L&amp;T Technology Center, Gate No.5, Saki Vihar Road,, Powai, Mumbai 400 072, MUMBAI, MAHARASHTRA, 400072 IN</v>
    <v>6495</v>
    <v>Software &amp; IT Services</v>
    <v>Stock</v>
    <v>44585.469965277778</v>
    <v>2689</v>
    <v>5826</v>
    <v>1120551000000</v>
    <v>LARSEN &amp; TOUBRO INFOTECH LIMITED</v>
    <v>LARSEN &amp; TOUBRO INFOTECH LIMITED</v>
    <v>6408</v>
    <v>50.72</v>
    <v>6393.8</v>
    <v>5969.1</v>
    <v>175255800</v>
    <v>LTI</v>
    <v>LARSEN &amp; TOUBRO INFOTECH LIMITED (XNSE:LTI)</v>
    <v>632383</v>
    <v>1996</v>
  </rv>
  <rv s="2">
    <v>2690</v>
  </rv>
  <rv s="0">
    <v>https://www.bing.com/financeapi/forcetrigger?t=ahis77&amp;q=XNSE%3aLTTS&amp;form=skydnc</v>
    <v>Learn more on Bing</v>
  </rv>
  <rv s="1">
    <v>en-US</v>
    <v>ahis77</v>
    <v>268435456</v>
    <v>1</v>
    <v>Powered by Refinitiv</v>
    <v>0</v>
    <v>L&amp;T TECHNOLOGY SERVICES LIMITED (XNSE:LTTS)</v>
    <v>2</v>
    <v>3</v>
    <v>Finance</v>
    <v>4</v>
    <v>5955.5</v>
    <v>2295.91</v>
    <v>0.8528</v>
    <v>-252.8</v>
    <v>-5.2553000000000002E-2</v>
    <v>INR</v>
    <v>L&amp;T Technology Services Limited is an India-based engineering research and development services company. The Company is engaged in providing a range of engineering services and related technologies in the areas of embedded systems, mechanical and others. Its segments include Transportation, Process Engineering, Industrial Products, Medical devices and Telecom. The Company also acts as a service provider to companies in India and abroad. It offers services, including embedded system and applications; engineering process services; mechanical engineering; product lifecycle management (PLM), and consulting services. It also offers solutions, including engineering analytics; Internet of Things and machine to machine; power electronics, and semiconductor Internet protocol (IP) solutions. The Company exports engineering and design services to North America, Europe, the Middle East, Japan, Korea and other Asia-Pacific (APAC) countries. The Company is a subsidiary of Larsen &amp; Toubro Limited.</v>
    <v>20118</v>
    <v>National Stock Exchange of India</v>
    <v>XNSE</v>
    <v>XNSE</v>
    <v>L&amp;T Technology Services Limited, 5th Floor, West Block-II, L&amp;T Knowledge City (IT/ITES) SEZ, VADODARA, GUJARAT, 390019 IN</v>
    <v>4820</v>
    <v>Construction &amp; Engineering</v>
    <v>Stock</v>
    <v>44585.474444444444</v>
    <v>2692</v>
    <v>4477.05</v>
    <v>507552200000</v>
    <v>L&amp;T TECHNOLOGY SERVICES LIMITED</v>
    <v>L&amp;T TECHNOLOGY SERVICES LIMITED</v>
    <v>4800</v>
    <v>56.86</v>
    <v>4810.3999999999996</v>
    <v>4557.6000000000004</v>
    <v>105511400</v>
    <v>LTTS</v>
    <v>L&amp;T TECHNOLOGY SERVICES LIMITED (XNSE:LTTS)</v>
    <v>580400</v>
    <v>2012</v>
  </rv>
  <rv s="2">
    <v>2693</v>
  </rv>
  <rv s="0">
    <v>https://www.bing.com/financeapi/forcetrigger?t=ahisa2&amp;q=XNSE%3aLUMAXIND&amp;form=skydnc</v>
    <v>Learn more on Bing</v>
  </rv>
  <rv s="1">
    <v>en-US</v>
    <v>ahisa2</v>
    <v>268435456</v>
    <v>1</v>
    <v>Powered by Refinitiv</v>
    <v>0</v>
    <v>LUMAX INDUSTRIES LIMITED (XNSE:LUMAXIND)</v>
    <v>2</v>
    <v>3</v>
    <v>Finance</v>
    <v>4</v>
    <v>1783.4</v>
    <v>1072.95</v>
    <v>1.1225000000000001</v>
    <v>-32.700000000000003</v>
    <v>-2.9051999999999998E-2</v>
    <v>INR</v>
    <v>Lumax Industries Limited is engaged in the business of manufacture of various types of automotive lighting equipment. The Company's geographical segments are domestic and overseas market. The Company has business operations across four, two-wheeler and farm equipment segments. Its product portfolio includes an array of automobile lighting systems and solutions, which include stellar quality tail lamps and head lamps, sundry and auxiliary lamps, and all other products related to lighting accessories for trucks, buses, earth-movers, tractors and a range of applications. The Company has approximately nine manufacturing plants in India. Of these, over three are located in cities of Gurgaon, Dharuhera and Bawal in the state of Haryana, near New Delhi and approximately two plants in Pune, near Mumbai in Maharashtra, over two plants in Uttarakhand - Pantnagar, Haridwar, approximately one in Sanand in the state of Gujrat and over one is located in Bidadi in the state of Karnataka.</v>
    <v>2493</v>
    <v>National Stock Exchange of India</v>
    <v>XNSE</v>
    <v>XNSE</v>
    <v>B-86, Phase-I, Mayapuri Industrial Area, NEW DELHI, DELHI, 110064 IN</v>
    <v>1129.3499999999999</v>
    <v>Automobiles &amp; Auto Parts</v>
    <v>Stock</v>
    <v>44585.469965277778</v>
    <v>2695</v>
    <v>1072.95</v>
    <v>10521340000</v>
    <v>LUMAX INDUSTRIES LIMITED</v>
    <v>LUMAX INDUSTRIES LIMITED</v>
    <v>1125.55</v>
    <v>21.96</v>
    <v>1125.55</v>
    <v>1092.8499999999999</v>
    <v>9347730</v>
    <v>LUMAXIND</v>
    <v>LUMAX INDUSTRIES LIMITED (XNSE:LUMAXIND)</v>
    <v>13807</v>
    <v>1981</v>
  </rv>
  <rv s="2">
    <v>2696</v>
  </rv>
  <rv s="0">
    <v>https://www.bing.com/financeapi/forcetrigger?t=ahiscw&amp;q=XNSE%3aLUMAXTECH&amp;form=skydnc</v>
    <v>Learn more on Bing</v>
  </rv>
  <rv s="1">
    <v>en-US</v>
    <v>ahiscw</v>
    <v>268435456</v>
    <v>1</v>
    <v>Powered by Refinitiv</v>
    <v>0</v>
    <v>LUMAX AUTO TECHNOLOGIES LIMITED (XNSE:LUMAXTECH)</v>
    <v>2</v>
    <v>3</v>
    <v>Finance</v>
    <v>4</v>
    <v>210</v>
    <v>123</v>
    <v>1.6143000000000001</v>
    <v>-9.9499999999999993</v>
    <v>-4.9987000000000004E-2</v>
    <v>INR</v>
    <v>Lumax Auto Technologies Limited is an automotive company, which is engaged in the aftermarket sales of automotive parts. The Company is engaged in the business of dealing and manufacturing of automotive lighting equipment and automotive components. The Company's principal products/services include automotive lamps, plastic moulded parts, and frame chassis. It manufactures automotive parts, including sheet metal parts, fabricated assemblies and tubular parts, for two wheeler and three wheeler industries. It supplies its products to original equipment manufacturers (OEMs) in India and across the world. It manufactures various products, which include head lamp, tail lamp, seat frame and adjustor motor. The Company also offers silencers for scooter and scooterette; petrol tanks for scooter and scooterette; sheet metal and tubular welded parts, such as handle bar assy, side stand, main stand, footrest assy, fork assy and number plate; gear shift lever; parking brake, and lighting parts.</v>
    <v>1001</v>
    <v>National Stock Exchange of India</v>
    <v>XNSE</v>
    <v>XNSE</v>
    <v>Plot 70, Sector 10, Pcntda, Bhosari Industrial Area, Pune, PUNE, MAHARASHTRA, 411026 IN</v>
    <v>202.5</v>
    <v>Automobiles &amp; Auto Parts</v>
    <v>Stock</v>
    <v>44585.469965277778</v>
    <v>2698</v>
    <v>180</v>
    <v>13566790000</v>
    <v>LUMAX AUTO TECHNOLOGIES LIMITED</v>
    <v>LUMAX AUTO TECHNOLOGIES LIMITED</v>
    <v>201.8</v>
    <v>19.13</v>
    <v>199.05</v>
    <v>189.1</v>
    <v>68157710</v>
    <v>LUMAXTECH</v>
    <v>LUMAX AUTO TECHNOLOGIES LIMITED (XNSE:LUMAXTECH)</v>
    <v>487813</v>
    <v>1981</v>
  </rv>
  <rv s="2">
    <v>2699</v>
  </rv>
  <rv s="0">
    <v>https://www.bing.com/financeapi/forcetrigger?t=ahisfr&amp;q=XNSE%3aLUPIN&amp;form=skydnc</v>
    <v>Learn more on Bing</v>
  </rv>
  <rv s="1">
    <v>en-US</v>
    <v>ahisfr</v>
    <v>268435456</v>
    <v>1</v>
    <v>Powered by Refinitiv</v>
    <v>0</v>
    <v>LUPIN LIMITED (XNSE:LUPIN)</v>
    <v>2</v>
    <v>3</v>
    <v>Finance</v>
    <v>4</v>
    <v>1267.6500000000001</v>
    <v>853.5</v>
    <v>0.58340000000000003</v>
    <v>18.600000000000001</v>
    <v>2.0589E-2</v>
    <v>INR</v>
    <v>Lupin Limited is a pharmaceutical company. The Company is engaged in producing, developing and marketing a range of branded and generic formulations, biotechnology products and active pharmaceutical ingredients (APIs) across the world. The Company offers products in the cardiovascular, diabetology, asthma, pediatrics, central nervous system, gastro-intestinal, anti-infectives and non-steroidal anti-inflammatory drug therapy areas. The Company also offers solutions in the anti-tuberculosis (anti-TB) and cephalosporins therapy areas. The Company along with its subsidiaries has manufacturing locations spread across India, Japan, the United States, Mexico and Brazil. It has a pipeline of biosimilars addressing therapies, such as oncology, anti-inflammatory, anti-viral, rheumatoid arthritis, endocrinology, diabetes, ophthalmology and women's health. The Company's products include Antara, Methergine, Methylphenidate, Glumetza, Gluconorm, Tonact, Rcinex and Ramistar, among others.</v>
    <v>18573</v>
    <v>National Stock Exchange of India</v>
    <v>XNSE</v>
    <v>XNSE</v>
    <v>Laxmi Towers, 'B' Wing,, Bandra Kurla Complex,, Bandra (East),, MUMBAI, MAHARASHTRA, 400051 IN</v>
    <v>933.5</v>
    <v>Pharmaceuticals</v>
    <v>Stock</v>
    <v>44585.469965277778</v>
    <v>2701</v>
    <v>898.5</v>
    <v>410321400000</v>
    <v>LUPIN LIMITED</v>
    <v>LUPIN LIMITED</v>
    <v>898.5</v>
    <v>0</v>
    <v>903.4</v>
    <v>922</v>
    <v>454196900</v>
    <v>LUPIN</v>
    <v>LUPIN LIMITED (XNSE:LUPIN)</v>
    <v>2304612</v>
    <v>1983</v>
  </rv>
  <rv s="2">
    <v>2702</v>
  </rv>
  <rv s="0">
    <v>https://www.bing.com/financeapi/forcetrigger?t=ahisim&amp;q=XNSE%3aLUXIND&amp;form=skydnc</v>
    <v>Learn more on Bing</v>
  </rv>
  <rv s="1">
    <v>en-US</v>
    <v>ahisim</v>
    <v>268435456</v>
    <v>1</v>
    <v>Powered by Refinitiv</v>
    <v>0</v>
    <v>LUX INDUSTRIES LIMITED (XNSE:LUXIND)</v>
    <v>2</v>
    <v>3</v>
    <v>Finance</v>
    <v>4</v>
    <v>4644</v>
    <v>1567.1</v>
    <v>1.0069999999999999</v>
    <v>-134.5</v>
    <v>-3.6832999999999998E-2</v>
    <v>INR</v>
    <v>Lux Industries Limited is an India-based company engaged in the manufacture and sale of knitted apparel, including hosiery. The Company offers various products for men, women and kids. The Company's products include briefs, trunks and drawers, vests, bermudas, t-shirts, socks, leggings, bloomer, panties, slacks and slips. The Company also offers winter wear products. Its brands include Lux Cozi, Lux Cozi Bigshot, Lux Venus, Lux Classic, Lux Cozi GLO, Lux Karishma, Lux Touch, Lux Inferno and Lux Cottswool, among others. The Company exports products to the whole of Africa and the Middle East, Singapore, Malaysia, Cameroon, Australia and North America. The Company's manufacturing units are located in Kolkata (West Bengal) and Tirupur, in the state of Tamilnadu.</v>
    <v>2382</v>
    <v>National Stock Exchange of India</v>
    <v>XNSE</v>
    <v>XNSE</v>
    <v>P.S. Srijan Tech Park, DN 52,, Sector V, 10th Floor Salt Lake City,, KOLKATA, WEST BENGAL, 700091 IN</v>
    <v>3649</v>
    <v>Textiles &amp; Apparel</v>
    <v>Stock</v>
    <v>44585.469965277778</v>
    <v>2704</v>
    <v>3466</v>
    <v>109809800000</v>
    <v>LUX INDUSTRIES LIMITED</v>
    <v>LUX INDUSTRIES LIMITED</v>
    <v>3649</v>
    <v>29.38</v>
    <v>3651.6</v>
    <v>3517.1</v>
    <v>30071680</v>
    <v>LUXIND</v>
    <v>LUX INDUSTRIES LIMITED (XNSE:LUXIND)</v>
    <v>56514</v>
    <v>1995</v>
  </rv>
  <rv s="2">
    <v>2705</v>
  </rv>
  <rv s="0">
    <v>https://www.bing.com/financeapi/forcetrigger?t=ahisoc&amp;q=XNSE%3aLYKALABS&amp;form=skydnc</v>
    <v>Learn more on Bing</v>
  </rv>
  <rv s="1">
    <v>en-US</v>
    <v>ahisoc</v>
    <v>268435456</v>
    <v>1</v>
    <v>Powered by Refinitiv</v>
    <v>0</v>
    <v>LYKA LABS LIMITED (XNSE:LYKALABS)</v>
    <v>2</v>
    <v>3</v>
    <v>Finance</v>
    <v>4</v>
    <v>267</v>
    <v>21.75</v>
    <v>1.3748</v>
    <v>-11.05</v>
    <v>-4.9797000000000001E-2</v>
    <v>INR</v>
    <v>Lyka Labs Limited is engaged in the business of pharmaceutical products and pharma-related activities, including research. The Company's principal business activity is formulation. It is engaged in the manufacturing of pharmaceutical formulations and active pharmaceutical ingredients (APIs) across various therapeutic segments. Its geographical segments include Domestic and Exports. The Company, through Cerabelle, offers skin and hair care solutions for skin lightening, skin hydration, anti-aging, protective, trichology, cleansers and anti-acne. Its products include Hyglow Tablet, Hyglow Skin Lightening Cream, Hyglow Foaming Face Wash, Gomoist Moisturizing Cream/Lotion, Oral Moisturizer Capsules, Agestop Collagen Boosting Cream, Rejuvenating Stem Cell Cream, Anacare Hair Revitalizing Serum &amp; Shampoo, Sunsure Day Night Sunscreen, Anti Dandruff Shampoo, Hyglow Exfoliating Facial Scrub, Gomoist Daily Facial Cleanser, Anti Acne Foaming Face Wash and Phyto-Astringent Toner.</v>
    <v>713</v>
    <v>National Stock Exchange of India</v>
    <v>XNSE</v>
    <v>XNSE</v>
    <v>Ground floor, Spencer Building,, 30, Forjett Street, Grant Road (West), MUMBAI, MAHARASHTRA, 400036 IN</v>
    <v>210.85</v>
    <v>Pharmaceuticals</v>
    <v>Stock</v>
    <v>44585.469965277778</v>
    <v>2707</v>
    <v>210.85</v>
    <v>6366311000</v>
    <v>LYKA LABS LIMITED</v>
    <v>LYKA LABS LIMITED</v>
    <v>210.85</v>
    <v>11.55</v>
    <v>221.9</v>
    <v>210.85</v>
    <v>28690000</v>
    <v>LYKALABS</v>
    <v>LYKA LABS LIMITED (XNSE:LYKALABS)</v>
    <v>9689</v>
    <v>1976</v>
  </rv>
  <rv s="2">
    <v>2708</v>
  </rv>
  <rv s="0">
    <v>https://www.bing.com/financeapi/forcetrigger?t=ahisr7&amp;q=XNSE%3aLYPSAGEMS&amp;form=skydnc</v>
    <v>Learn more on Bing</v>
  </rv>
  <rv s="3">
    <v>en-US</v>
    <v>ahisr7</v>
    <v>268435456</v>
    <v>1</v>
    <v>Powered by Refinitiv</v>
    <v>5</v>
    <v>LYPSA GEMS &amp; JEWELLERY LIMITED (XNSE:LYPSAGEMS)</v>
    <v>2</v>
    <v>6</v>
    <v>Finance</v>
    <v>4</v>
    <v>8.6</v>
    <v>3.8</v>
    <v>1.5381</v>
    <v>-0.3</v>
    <v>-4.3164999999999995E-2</v>
    <v>INR</v>
    <v>Lypsa Gems &amp; Jewellery Limited is an India-based company, which is engaged in the trading and working in diamonds. The Company is also engaged in the import, export, making and polishing activities of diamonds, gems and other precious stones. The Company has three activities, including rough preparation, manufacturing and polished diamonds marketing. The Company is a rough preparer and distributor, catering to the small and mid-level diamond manufacturers based in Mumbai and Gujarat. The Company's sourcing of rough diamonds takes place through Antwerp, Dubai and Moscow. The goods that the Company deals in are four grainers and include sawables/makeable/color brown/natts/flat fancy/cleavage. The Company has its manufacturing facilities located at Navsari and at SurSez, Surat. The Company's subsidiary is Lypsa Gems &amp; Jewellery DMCC.</v>
    <v>National Stock Exchange of India</v>
    <v>XNSE</v>
    <v>XNSE</v>
    <v>Mehta Mahal, 2Nd Floor, North Side, Opp. Roxy Cinema, MUMBAI, MAHARASHTRA, 400004 IN</v>
    <v>7.1</v>
    <v>Textiles &amp; Apparel</v>
    <v>Stock</v>
    <v>44585.469965277778</v>
    <v>2710</v>
    <v>6.65</v>
    <v>204914200</v>
    <v>LYPSA GEMS &amp; JEWELLERY LIMITED</v>
    <v>LYPSA GEMS &amp; JEWELLERY LIMITED</v>
    <v>6.65</v>
    <v>0.8</v>
    <v>6.95</v>
    <v>6.65</v>
    <v>29484060</v>
    <v>LYPSAGEMS</v>
    <v>LYPSA GEMS &amp; JEWELLERY LIMITED (XNSE:LYPSAGEMS)</v>
    <v>31592</v>
    <v>1995</v>
  </rv>
  <rv s="2">
    <v>2711</v>
  </rv>
  <rv s="0">
    <v>http://en.wikipedia.org/wiki/Mahindra_&amp;_Mahindra</v>
    <v>Wikipedia</v>
  </rv>
  <rv s="6">
    <v>141</v>
    <v>2713</v>
  </rv>
  <rv s="7">
    <v>15</v>
    <v>https://www.bing.com/th?id=AMMS_7809404109fa52c669af5c5c7cbbcc64&amp;qlt=95</v>
    <v>2714</v>
    <v>0</v>
    <v>https://www.bing.com/images/search?form=xlimg&amp;q=mahindra+%26+mahindra</v>
    <v>Image of MAHINDRA AND MAHINDRA LIMITED</v>
  </rv>
  <rv s="0">
    <v>https://www.bing.com/financeapi/forcetrigger?t=ahizgh&amp;q=XNSE%3aM%26M&amp;form=skydnc</v>
    <v>Learn more on Bing</v>
  </rv>
  <rv s="8">
    <v>en-US</v>
    <v>ahizgh</v>
    <v>268435456</v>
    <v>1</v>
    <v>Powered by Refinitiv</v>
    <v>11</v>
    <v>MAHINDRA AND MAHINDRA LIMITED (XNSE:M&amp;M)</v>
    <v>13</v>
    <v>14</v>
    <v>Finance</v>
    <v>4</v>
    <v>979</v>
    <v>724.65</v>
    <v>1.4734</v>
    <v>-20.5</v>
    <v>-2.3422999999999999E-2</v>
    <v>INR</v>
    <v>Mahindra &amp; Mahindra Ltd. is an India-based mobility products and farm solutions provider. The Company’s segments include Automotive, Farm Equipment, Financial Services, Real Estate, Hospitality and Others. Automotive segment comprises of sale of automobiles, spares, mobility solutions and construction equipment. Its Farm Equipment segment comprises of sale of tractors, implements and spares. Financial Services segment comprises of offering financial products ranging from retail and other loans, housing finance, mutual funds and insurance broking services. Real Estate segment comprises of projects, project management and development, and operating of commercial complexes. Its Hospitality segment comprises of sale of timeshare and vacation ownership. Its Others segment include after-market, defense and steel trading. It provides taxi service through its subsidiary Meru Travel Solutions Pvt Ltd.</v>
    <v>19941</v>
    <v>National Stock Exchange of India</v>
    <v>XNSE</v>
    <v>XNSE</v>
    <v>Mahindra Towers,, Dr. G. M. Bhosale Marg,, P. K. Kurne Chowk, Worli,, MUMBAI, MAHARASHTRA, 400018 IN</v>
    <v>878.35</v>
    <v>2715</v>
    <v>Automobiles &amp; Auto Parts</v>
    <v>Stock</v>
    <v>44585.469965277778</v>
    <v>2716</v>
    <v>848.05</v>
    <v>1045085000000</v>
    <v>MAHINDRA AND MAHINDRA LIMITED</v>
    <v>MAHINDRA AND MAHINDRA LIMITED</v>
    <v>871.2</v>
    <v>17.32</v>
    <v>875.2</v>
    <v>854.7</v>
    <v>1194110000</v>
    <v>M&amp;M</v>
    <v>MAHINDRA AND MAHINDRA LIMITED (XNSE:M&amp;M)</v>
    <v>3386669</v>
    <v>1945</v>
  </rv>
  <rv s="2">
    <v>2717</v>
  </rv>
  <rv s="0">
    <v>https://www.bing.com/financeapi/forcetrigger?t=ahizjc&amp;q=XNSE%3aM%26MFIN&amp;form=skydnc</v>
    <v>Learn more on Bing</v>
  </rv>
  <rv s="1">
    <v>en-US</v>
    <v>ahizjc</v>
    <v>268435456</v>
    <v>1</v>
    <v>Powered by Refinitiv</v>
    <v>0</v>
    <v>MAHINDRA AND MAHINDRA FINANCIAL SERVICES LIMITED (XNSE:M&amp;MFIN)</v>
    <v>2</v>
    <v>3</v>
    <v>Finance</v>
    <v>4</v>
    <v>224.3</v>
    <v>138.55000000000001</v>
    <v>2.0055000000000001</v>
    <v>-4.95</v>
    <v>-3.1884000000000003E-2</v>
    <v>INR</v>
    <v>Mahindra &amp; Mahindra Financial Services Limited is a non-banking financial company (NBFC). The Company serves the financing needs of population residing in rural and semi-urban areas of India. The Company provides a range of retail products and services, such as financing vehicles for commercial and personal use, tractors, small and medium enterprise (SME) loans, and various other financial products. Through its housing finance subsidiary, Mahindra Rural Housing Finance Limited (MHRFL), the Company is enabling various low and middle income households to build their own home. The Company also provides mutual fund distribution, fixed deposit schemes and personal loans. The Company's subsidiary, Mahindra Insurance Brokers Limited, is in the business of distributing life and non-life insurance products through tie-ups with various insurance companies. It is a subsidiary of the Indian conglomerate, Mahindra &amp; Mahindra (M&amp;M).</v>
    <v>19952</v>
    <v>National Stock Exchange of India</v>
    <v>XNSE</v>
    <v>XNSE</v>
    <v>4th Floor, Mahindra Towers, Dr. G.M. Bhosale Marg, P.K. Kurne Chowk,Worli, MUMBAI, MAHARASHTRA, 400018 IN</v>
    <v>155.25</v>
    <v>Banking Services</v>
    <v>Stock</v>
    <v>44585.469965277778</v>
    <v>2719</v>
    <v>146.55000000000001</v>
    <v>191361800000</v>
    <v>MAHINDRA AND MAHINDRA FINANCIAL SERVICES LIMITED</v>
    <v>MAHINDRA AND MAHINDRA FINANCIAL SERVICES LIMITED</v>
    <v>155.25</v>
    <v>0</v>
    <v>155.25</v>
    <v>150.30000000000001</v>
    <v>1232604000</v>
    <v>M&amp;MFIN</v>
    <v>MAHINDRA AND MAHINDRA FINANCIAL SERVICES LIMITED (XNSE:M&amp;MFIN)</v>
    <v>4934271</v>
    <v>1991</v>
  </rv>
  <rv s="2">
    <v>2720</v>
  </rv>
  <rv s="0">
    <v>https://www.bing.com/financeapi/forcetrigger?t=ahiszr&amp;q=XNSE%3aMAANALU&amp;form=skydnc</v>
    <v>Learn more on Bing</v>
  </rv>
  <rv s="1">
    <v>en-US</v>
    <v>ahiszr</v>
    <v>268435456</v>
    <v>1</v>
    <v>Powered by Refinitiv</v>
    <v>0</v>
    <v>Maan Aluminium Limited (XNSE:MAANALU)</v>
    <v>2</v>
    <v>3</v>
    <v>Finance</v>
    <v>4</v>
    <v>234.05</v>
    <v>48.58</v>
    <v>2.173</v>
    <v>-6.4</v>
    <v>-5.4630999999999999E-2</v>
    <v>INR</v>
    <v>Maan Aluminium Limited is an India-based company, which is engaged in the business of manufacturing of aluminum profiles and other related activities. The Company's principal activity is engaged in the manufacturing of basic precious and other non-ferrous metals. The Company's products are offered in milled finish, silver matte finish and anodized finish in various shades between light bronze to black. The Company supplies its products in both heat treatable and non-heat treatable alloys, such as 1100, 6063, 6061, 6101, 6351 and 6082. The Company's products also include over 10,000 shapes and tools, among others. The Company has a manufacturing facility located at Pithampur Industrial Area, Pithampur, Dhar District, Madhya Pradesh.</v>
    <v>207</v>
    <v>National Stock Exchange of India</v>
    <v>XNSE</v>
    <v>XNSE</v>
    <v>4/5 1st Floor, Asaf Ali Road, NEW DELHI, DELHI, 110002 IN</v>
    <v>118.15</v>
    <v>Metals &amp; Mining</v>
    <v>Stock</v>
    <v>44585.469965277778</v>
    <v>2722</v>
    <v>109</v>
    <v>1584010000</v>
    <v>Maan Aluminium Limited</v>
    <v>Maan Aluminium Limited</v>
    <v>115.15</v>
    <v>6.42</v>
    <v>117.15</v>
    <v>110.75</v>
    <v>13521220</v>
    <v>MAANALU</v>
    <v>Maan Aluminium Limited (XNSE:MAANALU)</v>
    <v>37241</v>
    <v>2003</v>
  </rv>
  <rv s="2">
    <v>2723</v>
  </rv>
  <rv s="0">
    <v>https://www.bing.com/financeapi/forcetrigger?t=azfxbh&amp;q=XNSE%3aMACPOWER&amp;form=skydnc</v>
    <v>Learn more on Bing</v>
  </rv>
  <rv s="1">
    <v>en-US</v>
    <v>azfxbh</v>
    <v>268435456</v>
    <v>1</v>
    <v>Powered by Refinitiv</v>
    <v>0</v>
    <v>MACPOWER CNC MACHINES LIMITED (XNSE:MACPOWER)</v>
    <v>2</v>
    <v>3</v>
    <v>Finance</v>
    <v>4</v>
    <v>279.7</v>
    <v>79.25</v>
    <v>1.3773</v>
    <v>-24.2</v>
    <v>-9.5955999999999986E-2</v>
    <v>INR</v>
    <v>Macpower CNC Machines Limited is an India-based machines manufacturing company. The Company is engaged in manufacturing of CNC turning centers, vertical machining centers, horizontal machining centers, cylindrical grinder, vertical turret lathe, turn mill centers, drill tap center, twin spindle VMC and also Multi Tasking 5-axis along with sub spindle. In addition to solution capabilities, the Company has offered robotic automation integrated with CNC machines. CNC Machining is a process used in the manufacturing sector that involves the use of computers to control machine tools. Turning center, which offers various variants of turning centers to cater to various segments of different industry strata. Twin spindle turning and VMCs offers reduction in cycle time for a component manufacturing. Vertical turret lathe (VTL), which offers precision vertical turning for valve body, motor body and pump industry.</v>
    <v>482</v>
    <v>National Stock Exchange of India</v>
    <v>XNSE</v>
    <v>XNSE</v>
    <v>Plot No.2234, Nr. Krnati Gate, Gidc Metoda, Tal Lodhika, RAJKOT, GUJARAT, 360007 IN</v>
    <v>257</v>
    <v>Machinery, Equipment &amp; Components</v>
    <v>Stock</v>
    <v>44585.469965277778</v>
    <v>2725</v>
    <v>225</v>
    <v>2523049000</v>
    <v>MACPOWER CNC MACHINES LIMITED</v>
    <v>MACPOWER CNC MACHINES LIMITED</v>
    <v>257</v>
    <v>24.24</v>
    <v>252.2</v>
    <v>228</v>
    <v>10004160</v>
    <v>MACPOWER</v>
    <v>MACPOWER CNC MACHINES LIMITED (XNSE:MACPOWER)</v>
    <v>42471</v>
    <v>2003</v>
  </rv>
  <rv s="2">
    <v>2726</v>
  </rv>
  <rv s="0">
    <v>https://www.bing.com/financeapi/forcetrigger?t=ahit3m&amp;q=XNSE%3aMADHAV&amp;form=skydnc</v>
    <v>Learn more on Bing</v>
  </rv>
  <rv s="3">
    <v>en-US</v>
    <v>ahit3m</v>
    <v>268435456</v>
    <v>1</v>
    <v>Powered by Refinitiv</v>
    <v>5</v>
    <v>MADHAV MARBLES AND GRANITES LIMITED (XNSE:MADHAV)</v>
    <v>2</v>
    <v>6</v>
    <v>Finance</v>
    <v>4</v>
    <v>75</v>
    <v>43.15</v>
    <v>1.3717999999999999</v>
    <v>-4.8</v>
    <v>-8.4806000000000006E-2</v>
    <v>INR</v>
    <v>Madhav Marbles &amp; Granites Limited is engaged in the manufacturing, processing and trading of granite slabs/tiles/windmill power generation, marble slabs/tiles and reality business. The Company is also engaged in generation of power by wind turbine generators (WTG), land development, and trading of marble, granite and other stone. The Company's segments include Granite &amp; Stone Division, Realty Division and Power Generation Unit. It has an annual installed capacity of approximately 600,000 square meters consisting of over six Gaspari Ganagsaws, approximately two Breton Polishing lines, Maema Flaming machine and Resin Line for Slabs. It also has approximately six Pedrini BlockCutters, over two Pedrini Polishing Lines and Pedrini Resin Line for Tiles. Its granite division is situated in Tamil Nadu and marble/reality business is carried at Udaipur. The Company exports its products to North America, South America, Canada, Europe, Australia, South Africa, Russia and Far East.</v>
    <v>National Stock Exchange of India</v>
    <v>XNSE</v>
    <v>XNSE</v>
    <v>First Floor, Mumal Towers, 16, Saheli Marg, Udaipur-313001, UDAIPUR, RAJASTHAN, 313001 IN</v>
    <v>57.7</v>
    <v>Homebuilding &amp; Construction Supplies</v>
    <v>Stock</v>
    <v>44585.469965277778</v>
    <v>2728</v>
    <v>51.1</v>
    <v>506400200</v>
    <v>MADHAV MARBLES AND GRANITES LIMITED</v>
    <v>MADHAV MARBLES AND GRANITES LIMITED</v>
    <v>57.7</v>
    <v>0</v>
    <v>56.6</v>
    <v>51.8</v>
    <v>8947000</v>
    <v>MADHAV</v>
    <v>MADHAV MARBLES AND GRANITES LIMITED (XNSE:MADHAV)</v>
    <v>36952</v>
    <v>1989</v>
  </rv>
  <rv s="2">
    <v>2729</v>
  </rv>
  <rv s="0">
    <v>https://www.bing.com/financeapi/forcetrigger?t=ahit6h&amp;q=XNSE%3aMADHUCON&amp;form=skydnc</v>
    <v>Learn more on Bing</v>
  </rv>
  <rv s="3">
    <v>en-US</v>
    <v>ahit6h</v>
    <v>268435456</v>
    <v>1</v>
    <v>Powered by Refinitiv</v>
    <v>5</v>
    <v>MADHUCON PROJECTS LIMITED (XNSE:MADHUCON)</v>
    <v>2</v>
    <v>6</v>
    <v>Finance</v>
    <v>4</v>
    <v>12.85</v>
    <v>4.3</v>
    <v>2.5152999999999999</v>
    <v>-0.5</v>
    <v>-4.6082999999999999E-2</v>
    <v>INR</v>
    <v>Madhucon Projects Limited is an India-based construction, infrastructure development and management company. The Company's principal business includes construction and construction services. The Company's segments include Construction, Power, Toll Collection and Others. It has presence in multiple sectors of construction and infrastructure projects, such as transportation, irrigation, water resources infrastructures, railways, mining, energy, engineering, procurement and construction (EPC),turnkey projects, developments of smart cities, and properties, in India. The Company has built expressways, national highways, tunnels, dams, canals, spillways, flyovers and bridges throughout various states, including Andhra Pradesh, Telangana, New Delhi, Madhya Pradesh, Assam, Uttar Pradesh, Tamil Nadu, Rajasthan, Maharashtra and Bihar. Its subsidiaries include Madhucon Infra Limited, Madurai-Tuticorin Expressways Limited, Madhucon Mega Mall Private Limited and Nama Hotels Private Limited.</v>
    <v>National Stock Exchange of India</v>
    <v>XNSE</v>
    <v>XNSE</v>
    <v>Madhucon House, 1129/A, Road No. 36, Hitec City Road, Jubilee Hills, HYDERABAD, TELANGANA, 500033 IN</v>
    <v>11.35</v>
    <v>Construction &amp; Engineering</v>
    <v>Stock</v>
    <v>44585.469965277778</v>
    <v>2731</v>
    <v>10.35</v>
    <v>800675100</v>
    <v>MADHUCON PROJECTS LIMITED</v>
    <v>MADHUCON PROJECTS LIMITED</v>
    <v>11</v>
    <v>0</v>
    <v>10.85</v>
    <v>10.35</v>
    <v>73794940</v>
    <v>MADHUCON</v>
    <v>MADHUCON PROJECTS LIMITED (XNSE:MADHUCON)</v>
    <v>41809</v>
    <v>1990</v>
  </rv>
  <rv s="2">
    <v>2732</v>
  </rv>
  <rv s="0">
    <v>https://www.bing.com/financeapi/forcetrigger?t=ahit9c&amp;q=XNSE%3aMADRASFERT&amp;form=skydnc</v>
    <v>Learn more on Bing</v>
  </rv>
  <rv s="1">
    <v>en-US</v>
    <v>ahit9c</v>
    <v>268435456</v>
    <v>1</v>
    <v>Powered by Refinitiv</v>
    <v>0</v>
    <v>MADRAS FERTILIZERS LIMITED (XNSE:MADRASFERT)</v>
    <v>2</v>
    <v>3</v>
    <v>Finance</v>
    <v>4</v>
    <v>39.35</v>
    <v>23</v>
    <v>0.96289999999999998</v>
    <v>-3.3</v>
    <v>-8.8949E-2</v>
    <v>INR</v>
    <v>Madras Fertilizers Limited is engaged in manufacturing chemical fertilizers. The Company is engaged in the manufacture of Ammonia, Urea and Complex Fertilizers (N:P and N:P:K) at Manali, Chennai. It is also engaged in manufacturing bio-fertilizers and marketing agro chemicals under the brand name, VIJAY. It operates through fertilizer manufacture segment. Its chemical fertilizers include neem, neem coated urea, muriate of potash (MOP) (imported) and diammonium phosphate (DAP) (imported). VIJAY Urea with over 46% nitrogen is a nitrogenous fertilizer suitable for all crops and all soil types. It can be used separately as a top dressing fertilizer or in combination with other fertilizers also. It is also suitable for foliar application. VIJAY complexes are granulated fertilizers containing nitrogen, phosphorous and potash. It is used for application as basal fertilizers to all the crops. It also offers VIJAY 17:17:17 in amide and ammonical forms. The Company sells its products in India.</v>
    <v>539</v>
    <v>National Stock Exchange of India</v>
    <v>XNSE</v>
    <v>XNSE</v>
    <v>Manali, CHENNAI, TAMIL NADU, 600068 IN</v>
    <v>37.75</v>
    <v>Chemicals</v>
    <v>Stock</v>
    <v>44585.469965277778</v>
    <v>2734</v>
    <v>33.049999999999997</v>
    <v>5976858000</v>
    <v>MADRAS FERTILIZERS LIMITED</v>
    <v>MADRAS FERTILIZERS LIMITED</v>
    <v>37.25</v>
    <v>40.26</v>
    <v>37.1</v>
    <v>33.799999999999997</v>
    <v>161101300</v>
    <v>MADRASFERT</v>
    <v>MADRAS FERTILIZERS LIMITED (XNSE:MADRASFERT)</v>
    <v>735721</v>
    <v>1966</v>
  </rv>
  <rv s="2">
    <v>2735</v>
  </rv>
  <rv s="0">
    <v>https://www.bing.com/financeapi/forcetrigger?t=ahitf2&amp;q=XNSE%3aMAGADSUGAR&amp;form=skydnc</v>
    <v>Learn more on Bing</v>
  </rv>
  <rv s="1">
    <v>en-US</v>
    <v>ahitf2</v>
    <v>268435456</v>
    <v>1</v>
    <v>Powered by Refinitiv</v>
    <v>0</v>
    <v>MAGADH SUGAR &amp; ENERGY LIMITED (XNSE:MAGADSUGAR)</v>
    <v>2</v>
    <v>3</v>
    <v>Finance</v>
    <v>4</v>
    <v>386.95</v>
    <v>98.5</v>
    <v>0.61990000000000001</v>
    <v>-18.850000000000001</v>
    <v>-6.3769000000000006E-2</v>
    <v>INR</v>
    <v>Magadh Sugar &amp; Energy Limited is an India-based company engaged in manufacture and sale of Sugar and its By-products, and spirits. The Company operated through three segments: sugar, spirits and co-generation. The sugar segment consists of manufacture, trading and sale of Sugar, Molasses and Bagasse. The spirits segment consists of manufacture and sale of Industrial Spirits, including Ethanol, and Fuel Oil and Bio-Compost. The co-generation segment consists of generation and transmission of power. It operates three sugar mills, three co-generation power plants and two distilleries. Its sugar mills include New Swadeshi Sugar Mills, Bharat Sugar Mills and Hasanpur Sugar Mills. Its Co-Generation Power Plants include Co-generation Power Plant, Narkatiaganj, Dist, Sidhwalia Co-generation Power Plant and Hasanpur Sugar Mills. Its distillery plant is New Swadeshi Distillery.</v>
    <v>1158</v>
    <v>National Stock Exchange of India</v>
    <v>XNSE</v>
    <v>XNSE</v>
    <v>P.O. Narkatiaganj, District West Champaran, 845455 IN</v>
    <v>301.89999999999998</v>
    <v>Food &amp; Tobacco</v>
    <v>Stock</v>
    <v>44585.469965277778</v>
    <v>2737</v>
    <v>271.75</v>
    <v>4165486000</v>
    <v>MAGADH SUGAR &amp; ENERGY LIMITED</v>
    <v>MAGADH SUGAR &amp; ENERGY LIMITED</v>
    <v>298.7</v>
    <v>14.14</v>
    <v>295.60000000000002</v>
    <v>276.75</v>
    <v>14091630</v>
    <v>MAGADSUGAR</v>
    <v>MAGADH SUGAR &amp; ENERGY LIMITED (XNSE:MAGADSUGAR)</v>
    <v>54762</v>
    <v>2015</v>
  </rv>
  <rv s="2">
    <v>2738</v>
  </rv>
  <rv s="0">
    <v>https://www.bing.com/financeapi/forcetrigger?t=ahithw&amp;q=XNSE%3aPOONAWALLA&amp;form=skydnc</v>
    <v>Learn more on Bing</v>
  </rv>
  <rv s="1">
    <v>en-US</v>
    <v>ahithw</v>
    <v>268435456</v>
    <v>1</v>
    <v>Powered by Refinitiv</v>
    <v>0</v>
    <v>POONAWALLA FINCORP LIMITED (XNSE:POONAWALLA)</v>
    <v>2</v>
    <v>3</v>
    <v>Finance</v>
    <v>4</v>
    <v>302.89999999999998</v>
    <v>41.1</v>
    <v>2.4523999999999999</v>
    <v>-13.9</v>
    <v>-4.9829999999999999E-2</v>
    <v>INR</v>
    <v>Poonawalla Fincorp Limited, formerly Magma Fincorp Limited, is an India-based non-banking finance company that focuses on consumer, and micro, small and medium enterprise (MSME) financing. The Company offer a suite of product that address the financing needs of the retail financing and the enterprises. The Company’s products offering include business loans, professional loans, personal loans, home loans, loans against property, pre-owned car loans and insurance. The Company, through Magma HDI General Insurance Company Limited, offers motor insurance, liability insurance, fire insurance, engineering insurance, marine insurance, and burglary and risk insurance.</v>
    <v>5505</v>
    <v>National Stock Exchange of India</v>
    <v>XNSE</v>
    <v>XNSE</v>
    <v>601, 6th Floor, Zero One IT Park, Sr. No. 79/1, Ghorpadi, Mundhwa Road, PUNE, MAHARASHTRA, 411036 IN</v>
    <v>280.75</v>
    <v>Banking Services</v>
    <v>Stock</v>
    <v>44585.469965277778</v>
    <v>2740</v>
    <v>265.05</v>
    <v>213294000000</v>
    <v>POONAWALLA FINCORP LIMITED</v>
    <v>POONAWALLA FINCORP LIMITED</v>
    <v>279</v>
    <v>0</v>
    <v>278.95</v>
    <v>265.05</v>
    <v>764631700</v>
    <v>POONAWALLA</v>
    <v>POONAWALLA FINCORP LIMITED (XNSE:POONAWALLA)</v>
    <v>3274567</v>
    <v>1978</v>
  </rv>
  <rv s="2">
    <v>2741</v>
  </rv>
  <rv s="0">
    <v>https://www.bing.com/financeapi/forcetrigger?t=ahitkr&amp;q=XNSE%3aMAGNUM&amp;form=skydnc</v>
    <v>Learn more on Bing</v>
  </rv>
  <rv s="3">
    <v>en-US</v>
    <v>ahitkr</v>
    <v>268435456</v>
    <v>1</v>
    <v>Powered by Refinitiv</v>
    <v>5</v>
    <v>Magnum Ventures Limited. (XNSE:MAGNUM)</v>
    <v>2</v>
    <v>6</v>
    <v>Finance</v>
    <v>4</v>
    <v>15.65</v>
    <v>4</v>
    <v>0.69950000000000001</v>
    <v>-0.7</v>
    <v>-4.6980000000000001E-2</v>
    <v>INR</v>
    <v>Magnum Ventures Limited operates in paper industry and hotel industry. The Company's principal activities are Paper Board and Newsprint Manufacturing, and Hotel. The Company's segments are Paper Division and Hotel division. The Company's manufacturing activities cover printing and writing papers, duplex boards, Xerox paper, wrapping and packing paper. The Company's hotel division segment operates under the Country Inn &amp; Suites brand. Its Country Inn &amp; Suites hotel consists of over 210 rooms in various categories, which include over 60 standard rooms, approximately 80 superior rooms, over 70 club rooms and approximately six executive suites. Its Sahibabad hotel provides theme restaurants, banqueting areas, business center, health club and spa, beauty salon, shopping arcade and outdoor, and poolside bar. Its paperboard is used in packaging, and graphic printing, such as book and magazine covers or postcards. Its paperboard is also used in fine arts for creating sculptures.</v>
    <v>National Stock Exchange of India</v>
    <v>XNSE</v>
    <v>XNSE</v>
    <v>18/41, Site IV,, Industrial Area, Sahibabad,, GHAZIABAD, UTTAR PRADESH, 201010 IN</v>
    <v>15.1</v>
    <v>Paper &amp; Forest Products</v>
    <v>Stock</v>
    <v>44585.469965277778</v>
    <v>2743</v>
    <v>14.2</v>
    <v>560268100</v>
    <v>Magnum Ventures Limited.</v>
    <v>Magnum Ventures Limited.</v>
    <v>15</v>
    <v>1.89</v>
    <v>14.9</v>
    <v>14.2</v>
    <v>37601880</v>
    <v>MAGNUM</v>
    <v>Magnum Ventures Limited. (XNSE:MAGNUM)</v>
    <v>93124</v>
    <v>1980</v>
  </rv>
  <rv s="2">
    <v>2744</v>
  </rv>
  <rv s="0">
    <v>https://www.bing.com/financeapi/forcetrigger?t=ahitnm&amp;q=XNSE%3aMAHABANK&amp;form=skydnc</v>
    <v>Learn more on Bing</v>
  </rv>
  <rv s="1">
    <v>en-US</v>
    <v>ahitnm</v>
    <v>268435456</v>
    <v>1</v>
    <v>Powered by Refinitiv</v>
    <v>0</v>
    <v>THE BANK OF MAHARASHTRA LIMITED (XNSE:MAHABANK)</v>
    <v>2</v>
    <v>3</v>
    <v>Finance</v>
    <v>4</v>
    <v>32</v>
    <v>13.5</v>
    <v>0.93930000000000002</v>
    <v>-0.8</v>
    <v>-3.9312E-2</v>
    <v>INR</v>
    <v>Bank of Maharashtra is engaged in providing banking services. The Bank's segments include Treasury, Corporate/Wholesale Banking, Retail Banking and Other banking operations. The Treasury segment includes investment, balances with banks outside India, interest accrued on investments and related income. The Corporate/Wholesale Banking Segment include all advances to trusts, partnership firms, companies and statutory bodies. The Retail Banking Segment includes exposure to the individual person/persons or to a small business where total average annual turnover less than Indian Rupee 50 crores; no aggregate exposure to one counter party exceeds 0.2% of the overall retail portfolio of the Bank, and the maximum aggregated retail exposure to one counterpart is up to Indian Rupee five crores. Other Banking Operations segment includes all other banking transactions. Its products and services include e-payment taxes, credit card, door step banking and new pension scheme, among others.</v>
    <v>13128</v>
    <v>National Stock Exchange of India</v>
    <v>XNSE</v>
    <v>XNSE</v>
    <v>Central Office, Lokmangal, 1501, Shivajinagar, PUNE, MAHARASHTRA, 411005 IN</v>
    <v>20.45</v>
    <v>Banking Services</v>
    <v>Stock</v>
    <v>44585.469965277778</v>
    <v>2746</v>
    <v>19.399999999999999</v>
    <v>136965600000</v>
    <v>THE BANK OF MAHARASHTRA LIMITED</v>
    <v>THE BANK OF MAHARASHTRA LIMITED</v>
    <v>20.350000000000001</v>
    <v>13.92</v>
    <v>20.350000000000001</v>
    <v>19.55</v>
    <v>6730497000</v>
    <v>MAHABANK</v>
    <v>THE BANK OF MAHARASHTRA LIMITED (XNSE:MAHABANK)</v>
    <v>4963586</v>
    <v>1935</v>
  </rv>
  <rv s="2">
    <v>2747</v>
  </rv>
  <rv s="0">
    <v>https://www.bing.com/financeapi/forcetrigger?t=axd377&amp;q=XNSE%3aMAHAPEXLTD&amp;form=skydnc</v>
    <v>Learn more on Bing</v>
  </rv>
  <rv s="1">
    <v>en-US</v>
    <v>axd377</v>
    <v>268435456</v>
    <v>1</v>
    <v>Powered by Refinitiv</v>
    <v>0</v>
    <v>MAHA RASHTRA APEX CORPORATION LIMITED (XNSE:MAHAPEXLTD)</v>
    <v>2</v>
    <v>3</v>
    <v>Finance</v>
    <v>4</v>
    <v>124.35</v>
    <v>63.05</v>
    <v>1.1132</v>
    <v>-5.3</v>
    <v>-4.9695000000000003E-2</v>
    <v>INR</v>
    <v>Maha Rashtra Apex Corporation Limited is an India-based company engaged in the business of financial activities. The Company has over nine branches and one franchisee across the country with a network of agents for pursuing its business activities, such as deposit acceptance, hire purchase, lease financing and other business. The Company has branches in Bangalore, Mangalore, Chennai, Mumbai, Cochin, Secunderabad, Kasaragod, Kannur, Kollam and New Delhi. The Company's subsidiaries include Maharashtra Apex Asset Management Company Limited, Eldorado Investments Company Private Limited, and Crimson Estate &amp; Properties Private Limited.</v>
    <v>25</v>
    <v>National Stock Exchange of India</v>
    <v>XNSE</v>
    <v>XNSE</v>
    <v>Syndicate House, MANIPAL, KARNATAKA, 576119 IN</v>
    <v>107</v>
    <v>Banking Services</v>
    <v>Stock</v>
    <v>44585.469965277778</v>
    <v>2749</v>
    <v>101.35</v>
    <v>1502901000</v>
    <v>MAHA RASHTRA APEX CORPORATION LIMITED</v>
    <v>MAHA RASHTRA APEX CORPORATION LIMITED</v>
    <v>107</v>
    <v>4.47</v>
    <v>106.65</v>
    <v>101.35</v>
    <v>14091900</v>
    <v>MAHAPEXLTD</v>
    <v>MAHA RASHTRA APEX CORPORATION LIMITED (XNSE:MAHAPEXLTD)</v>
    <v>2270</v>
    <v>1943</v>
  </rv>
  <rv s="2">
    <v>2750</v>
  </rv>
  <rv s="0">
    <v>https://www.bing.com/financeapi/forcetrigger?t=ahittc&amp;q=XNSE%3aMAHASTEEL&amp;form=skydnc</v>
    <v>Learn more on Bing</v>
  </rv>
  <rv s="15">
    <v>en-US</v>
    <v>ahittc</v>
    <v>268435456</v>
    <v>1</v>
    <v>Powered by Refinitiv</v>
    <v>31</v>
    <v>MAHAMAYA STEEL INDUSTRIES LIMITED (XNSE:MAHASTEEL)</v>
    <v>2</v>
    <v>32</v>
    <v>Finance</v>
    <v>4</v>
    <v>128.55000000000001</v>
    <v>72.3</v>
    <v>0.64949999999999997</v>
    <v>-5.25</v>
    <v>-6.1189E-2</v>
    <v>INR</v>
    <v>Mahamaya Steel Industries Limited is an India-based company, which is engaged in manufacturing steel structures. The Company manufactures mild steel (MS) strips, MS channels, MS girders and MS flats of various sizes. The Company offers steel structures in the shape of angles, beams, joist, channels, rounds, flats and railway sleepers, among others. Its products consist of structural steel (including H-Beam) and bloom/billet. It manufactures 600 millimeter (MM) joist and 250 MM angles. The Company's plant is located in Raipur, Chhattisgarh.</v>
    <v>212</v>
    <v>National Stock Exchange of India</v>
    <v>XNSE</v>
    <v>XNSE</v>
    <v>Mahamaya Tower, Beside HDFC Bank Ltd, G.E. Road Raipur, RAIPUR, CHHATTISGARH IN</v>
    <v>85.9</v>
    <v>Metals &amp; Mining</v>
    <v>Stock</v>
    <v>44585.469965277778</v>
    <v>2752</v>
    <v>79</v>
    <v>1267300000</v>
    <v>MAHAMAYA STEEL INDUSTRIES LIMITED</v>
    <v>MAHAMAYA STEEL INDUSTRIES LIMITED</v>
    <v>85.8</v>
    <v>25.5</v>
    <v>85.8</v>
    <v>80.55</v>
    <v>14770400</v>
    <v>MAHASTEEL</v>
    <v>MAHAMAYA STEEL INDUSTRIES LIMITED (XNSE:MAHASTEEL)</v>
    <v>16020</v>
  </rv>
  <rv s="2">
    <v>2753</v>
  </rv>
  <rv s="0">
    <v>https://www.bing.com/financeapi/forcetrigger?t=btrp27&amp;q=XNSE%3aMAHEPC&amp;form=skydnc</v>
    <v>Learn more on Bing</v>
  </rv>
  <rv s="5">
    <v>en-US</v>
    <v>btrp27</v>
    <v>268435456</v>
    <v>1</v>
    <v>Powered by Refinitiv</v>
    <v>9</v>
    <v>MAHINDRA EPC IRRIGATION LIMITED (XNSE:MAHEPC)</v>
    <v>2</v>
    <v>10</v>
    <v>Finance</v>
    <v>4</v>
    <v>178.2</v>
    <v>110.1</v>
    <v>-8.25</v>
    <v>-6.6558999999999993E-2</v>
    <v>INR</v>
    <v>Mahindra EPC Irrigation Ltd, formerly EPC Industrie Limited, provides micro irrigation systems, including drip and sprinklers, agricultural pumps, greenhouses and land scape products. The Company provides solution for agriculture with a focus on micro-irrigation, pumps and inter-related requirements of fertigation and agronomic support. Its products consist of drip irrigation system, including online drip irrigation, inline drip irrigation and drip irrigation components; sprinkler irrigation system, including rain gun and nozzle; pumps, including bore well, monoblock and open well submersible pumps; pipes, including high-density polyethylene pipe coils and pipes, and landscape and turf irrigation, including valves, nozzles, rotors and spay bodies for commercial landscaping, residential landscaping and play grounds. Its services include argonomy support services and agri helpline for crop and farm advisory services.</v>
    <v>342</v>
    <v>National Stock Exchange of India</v>
    <v>XNSE</v>
    <v>XNSE</v>
    <v>Plot No. H-109, Midc, Ambad, NASHIK, MAHARASHTRA, 422010 IN</v>
    <v>125</v>
    <v>Machinery, Equipment &amp; Components</v>
    <v>Stock</v>
    <v>44585.469965277778</v>
    <v>2755</v>
    <v>110.1</v>
    <v>3450703000</v>
    <v>MAHINDRA EPC IRRIGATION LIMITED</v>
    <v>MAHINDRA EPC IRRIGATION LIMITED</v>
    <v>124.4</v>
    <v>47.26</v>
    <v>123.95</v>
    <v>115.7</v>
    <v>27839480</v>
    <v>MAHEPC</v>
    <v>MAHINDRA EPC IRRIGATION LIMITED (XNSE:MAHEPC)</v>
    <v>153943</v>
    <v>1981</v>
  </rv>
  <rv s="2">
    <v>2756</v>
  </rv>
  <rv s="0">
    <v>https://www.bing.com/financeapi/forcetrigger?t=ahitw7&amp;q=XNSE%3aMAHESHWARI&amp;form=skydnc</v>
    <v>Learn more on Bing</v>
  </rv>
  <rv s="1">
    <v>en-US</v>
    <v>ahitw7</v>
    <v>268435456</v>
    <v>1</v>
    <v>Powered by Refinitiv</v>
    <v>0</v>
    <v>MAHESHWARI LOGISTICS LIMITED (XNSE:MAHESHWARI)</v>
    <v>2</v>
    <v>3</v>
    <v>Finance</v>
    <v>4</v>
    <v>140.4</v>
    <v>73.3</v>
    <v>0.61260000000000003</v>
    <v>-1.1000000000000001</v>
    <v>-1.2557E-2</v>
    <v>INR</v>
    <v>Maheshwari Logistics Limited, formerly Maheshwari Logistics Private Limited, is an India-based company engaged in the business of logistic services and trading of coal. The Company is engaged in supplying non-coking coal; manufacturing of kraft papers, and trading in a range of papers. The Company's segments include Trading in coal &amp; papers &amp;other; Transportation &amp; Port services, and Manufacturing kraft paper. The Company offers full truckload freight services to large and medium size companies across the state of Gujrat and Rajasthan. It uses own trucks and third-party transportation services for carrying out its logistic operations. The Company has a screening plant at Vapi for sizing imported, as well as indigenous coal for its customers with specific requirements. The Company operates a fleet of over 60 trucks and has an association with approximately 1,000 trucks through third parties. Its paper manufacturing plant has a manufacturing capacity of 750 lakhs kilogram per annum.</v>
    <v>500</v>
    <v>National Stock Exchange of India</v>
    <v>XNSE</v>
    <v>XNSE</v>
    <v>MLL House, A - 2, 3/2, Opp., UPL, Phase - 1, GIDC, VAPI, GUJARAT IN</v>
    <v>88</v>
    <v>Freight &amp; Logistics Services</v>
    <v>Stock</v>
    <v>44585.469965277778</v>
    <v>2758</v>
    <v>85.4</v>
    <v>2592715000</v>
    <v>MAHESHWARI LOGISTICS LIMITED</v>
    <v>MAHESHWARI LOGISTICS LIMITED</v>
    <v>87.05</v>
    <v>12.61</v>
    <v>87.6</v>
    <v>86.5</v>
    <v>29597200</v>
    <v>MAHESHWARI</v>
    <v>MAHESHWARI LOGISTICS LIMITED (XNSE:MAHESHWARI)</v>
    <v>20837</v>
    <v>2006</v>
  </rv>
  <rv s="2">
    <v>2759</v>
  </rv>
  <rv s="0">
    <v>https://www.bing.com/financeapi/forcetrigger?t=ahitz2&amp;q=XNSE%3aMAHINDCIE&amp;form=skydnc</v>
    <v>Learn more on Bing</v>
  </rv>
  <rv s="1">
    <v>en-US</v>
    <v>ahitz2</v>
    <v>268435456</v>
    <v>1</v>
    <v>Powered by Refinitiv</v>
    <v>0</v>
    <v>Mahindra CIE Automotive Limited (XNSE:MAHINDCIE)</v>
    <v>2</v>
    <v>3</v>
    <v>Finance</v>
    <v>4</v>
    <v>312</v>
    <v>150.25</v>
    <v>1.4842</v>
    <v>-9.15</v>
    <v>-4.2117000000000002E-2</v>
    <v>INR</v>
    <v>Mahindra CIE Automotive Limited is an auto components supplier with presence in many technologies, which include forgings, castings, stampings, magnetic products and composites. The Company is focused on the automotive market, including cars, utility vehicles, commercial vehicles and tractors. The Company's Forgings business offers crankshafts, stub axles, forged and machined parts, front axle beams and steel pistons, flashless near nett forgings and forged steel parts; Stampings business offers sheet metal stampings, components and assemblies; Castings business offers turbocharger housings, axle and transmission parts; Magnetic Products business offers soft and hard magnets, and magnetic induction lighting; Composites business offers compounds, components, and products, and Gears business offers engine gears, timing gears, transmission gears, transmission drive shafts and crown wheel pinion. It operates in India, Italy, Spain, Lithuania, Germany and the United Kingdom.</v>
    <v>8449</v>
    <v>National Stock Exchange of India</v>
    <v>XNSE</v>
    <v>XNSE</v>
    <v>Suite F9D, Grand Hyatt Plaza (Lobby Level),, Off Western Express Highway,, Santacruz (E), MUMBAI, MAHARASHTRA, 400055 IN</v>
    <v>217.85</v>
    <v>Automobiles &amp; Auto Parts</v>
    <v>Stock</v>
    <v>44585.469965277778</v>
    <v>2761</v>
    <v>202</v>
    <v>82348820000</v>
    <v>Mahindra CIE Automotive Limited</v>
    <v>Mahindra CIE Automotive Limited</v>
    <v>215.45</v>
    <v>14.58</v>
    <v>217.25</v>
    <v>208.1</v>
    <v>379051000</v>
    <v>MAHINDCIE</v>
    <v>Mahindra CIE Automotive Limited (XNSE:MAHINDCIE)</v>
    <v>395655</v>
    <v>1999</v>
  </rv>
  <rv s="2">
    <v>2762</v>
  </rv>
  <rv s="0">
    <v>https://www.bing.com/financeapi/forcetrigger?t=ahiu2w&amp;q=XNSE%3aMAHLIFE&amp;form=skydnc</v>
    <v>Learn more on Bing</v>
  </rv>
  <rv s="1">
    <v>en-US</v>
    <v>ahiu2w</v>
    <v>268435456</v>
    <v>1</v>
    <v>Powered by Refinitiv</v>
    <v>0</v>
    <v>MAHINDRA LIFESPACE DEVELOPERS LIMITED (XNSE:MAHLIFE)</v>
    <v>2</v>
    <v>3</v>
    <v>Finance</v>
    <v>4</v>
    <v>298.8</v>
    <v>122.33</v>
    <v>1.1614</v>
    <v>-10.1</v>
    <v>-3.9116999999999999E-2</v>
    <v>INR</v>
    <v>Mahindra Lifespace Developers Limited is a real estate development company. The Company, along with its subsidiary companies, is engaged in the development of residential projects and large format developments, such as integrated cities and industrial clusters. The Company is engaged in construction of buildings. Its segments include Projects, Project Management and Development activities, and Operating of commercial complexes. It serves both consumer households and businesses. Its projects in Chennai include Aqualily, Iris Court and Nova. Its projects in Mumbai include Vivante, The Serenes and Happinest. The Company's projects in Pune include L'Artista and Antheia. The Company's projects in Gurgaon include Aura and Luminare. The Company's projects in Hyderabad include Ashvita. Its projects in Bangalore include Windchimes. Its projects in Nagpur include Bloomdale. The Company's subsidiaries include Mahindra Infrastructure Developers Limited and Mahindra World City Developers Limited.</v>
    <v>301</v>
    <v>National Stock Exchange of India</v>
    <v>XNSE</v>
    <v>XNSE</v>
    <v>5Th Floor, Mahindra Towers, P K Kurne Chowk Worli, MUMBAI, MAHARASHTRA, 400018 IN</v>
    <v>259.7</v>
    <v>Real Estate Operations</v>
    <v>Stock</v>
    <v>44585.469965277778</v>
    <v>2764</v>
    <v>239</v>
    <v>39893880000</v>
    <v>MAHINDRA LIFESPACE DEVELOPERS LIMITED</v>
    <v>MAHINDRA LIFESPACE DEVELOPERS LIMITED</v>
    <v>258.14999999999998</v>
    <v>0</v>
    <v>258.2</v>
    <v>248.1</v>
    <v>154507700</v>
    <v>MAHLIFE</v>
    <v>MAHINDRA LIFESPACE DEVELOPERS LIMITED (XNSE:MAHLIFE)</v>
    <v>189356</v>
    <v>1999</v>
  </rv>
  <rv s="2">
    <v>2765</v>
  </rv>
  <rv s="0">
    <v>https://www.bing.com/financeapi/forcetrigger?t=axd34c&amp;q=XNSE%3aMAHLOG&amp;form=skydnc</v>
    <v>Learn more on Bing</v>
  </rv>
  <rv s="1">
    <v>en-US</v>
    <v>axd34c</v>
    <v>268435456</v>
    <v>1</v>
    <v>Powered by Refinitiv</v>
    <v>0</v>
    <v>MAHINDRA LOGISTICS LIMITED (XNSE:MAHLOG)</v>
    <v>2</v>
    <v>3</v>
    <v>Finance</v>
    <v>4</v>
    <v>821</v>
    <v>411.9</v>
    <v>1.1515</v>
    <v>-70.25</v>
    <v>-9.8783999999999997E-2</v>
    <v>INR</v>
    <v>Mahindra Logistics Limited is an India-based company, which operates as a third-party logistics (3PL) service provider. The Company offers a range of integrated logistics and mobility solutions. The Company’s segments include Supply Chain Management and Enterprise Mobility Services. The Supply Chain Management segment offers customized, end-to-end logistics solutions and services, including transportation and distribution, warehousing, in-factory logistics, and value-added services to its clients. The Enterprise Mobility Services segment provides technology-enabled people transportation solutions and services across India for domestic and multinational companies operating in the information technology (IT), information technology-enabled services (ITeS), business process outsourcing, financial services, consulting and manufacturing industries. Its services also include on-call services, green-fleet solutions, event transportation, and subscription services.</v>
    <v>3571</v>
    <v>National Stock Exchange of India</v>
    <v>XNSE</v>
    <v>XNSE</v>
    <v>1A&amp; 1B, 4th Floor,, Techniplex 1, Techniplex Complex,, Veer Savarkar Flyover,, MUMBAI, MAHARASHTRA, 400062 IN</v>
    <v>721.25</v>
    <v>Freight &amp; Logistics Services</v>
    <v>Stock</v>
    <v>44585.469965277778</v>
    <v>2767</v>
    <v>638</v>
    <v>51111500000</v>
    <v>MAHINDRA LOGISTICS LIMITED</v>
    <v>MAHINDRA LOGISTICS LIMITED</v>
    <v>714.9</v>
    <v>101.85</v>
    <v>711.15</v>
    <v>640.9</v>
    <v>71871620</v>
    <v>MAHLOG</v>
    <v>MAHINDRA LOGISTICS LIMITED (XNSE:MAHLOG)</v>
    <v>173632</v>
    <v>2007</v>
  </rv>
  <rv s="2">
    <v>2768</v>
  </rv>
  <rv s="0">
    <v>https://www.bing.com/financeapi/forcetrigger?t=ahiu5r&amp;q=XNSE%3aMAHSCOOTER&amp;form=skydnc</v>
    <v>Learn more on Bing</v>
  </rv>
  <rv s="1">
    <v>en-US</v>
    <v>ahiu5r</v>
    <v>268435456</v>
    <v>1</v>
    <v>Powered by Refinitiv</v>
    <v>0</v>
    <v>MAHARASHTRA SCOOTERS LTD (XNSE:MAHSCOOTER)</v>
    <v>2</v>
    <v>3</v>
    <v>Finance</v>
    <v>4</v>
    <v>5050</v>
    <v>3275</v>
    <v>1.7144999999999999</v>
    <v>-169.6</v>
    <v>-4.446E-2</v>
    <v>INR</v>
    <v>Maharashtra Scooters Limited is an investment company. The Company is engaged in the manufacturing of pressure die casting dies, jigs and fixtures, among others for two and three-wheelers, primarily for the automobile industry.</v>
    <v>102</v>
    <v>National Stock Exchange of India</v>
    <v>XNSE</v>
    <v>XNSE</v>
    <v>C/o. Bajaj Auto Ltd., Mumbai - Pune Road, Akurdi, PUNE, MAHARASHTRA, 411035 IN</v>
    <v>3849</v>
    <v>Automobiles &amp; Auto Parts</v>
    <v>Stock</v>
    <v>44585.469965277778</v>
    <v>2770</v>
    <v>3621</v>
    <v>43595990000</v>
    <v>MAHARASHTRA SCOOTERS LTD</v>
    <v>MAHARASHTRA SCOOTERS LTD</v>
    <v>3849</v>
    <v>30.28</v>
    <v>3814.65</v>
    <v>3645.05</v>
    <v>11428570</v>
    <v>MAHSCOOTER</v>
    <v>MAHARASHTRA SCOOTERS LTD (XNSE:MAHSCOOTER)</v>
    <v>12882</v>
    <v>1975</v>
  </rv>
  <rv s="2">
    <v>2771</v>
  </rv>
  <rv s="0">
    <v>https://www.bing.com/financeapi/forcetrigger?t=ahiu8m&amp;q=XNSE%3aMAHSEAMLES&amp;form=skydnc</v>
    <v>Learn more on Bing</v>
  </rv>
  <rv s="1">
    <v>en-US</v>
    <v>ahiu8m</v>
    <v>268435456</v>
    <v>1</v>
    <v>Powered by Refinitiv</v>
    <v>0</v>
    <v>MAHARASHTRA SEAMLESS LIMITED (XNSE:MAHSEAMLES)</v>
    <v>2</v>
    <v>3</v>
    <v>Finance</v>
    <v>4</v>
    <v>594.85</v>
    <v>265</v>
    <v>1.2294</v>
    <v>-23.35</v>
    <v>-4.3750999999999998E-2</v>
    <v>INR</v>
    <v>Maharashtra Seamless Limited is an India-based company, which is engaged in manufacturing steel pipes and tubes. The Company operates through two segments: Steel Pipes &amp; Tubes and Power - Electricity. It offers electric resistance welding (ERW) pipes, including mild steel (MS) and galvanized pipes and American Petroleum Institute (API) line pipes; seamless pipes, such as hot finished pipes and tubes, cold drawn tubes and boiler tubes; coated pipes, including three layer polyethylene coating, fusion bonded epoxy coating, internal coating and three layer polypropylene, and pipe fittings. Its manufacturing plant has a capacity to produce 150,000 tons per annum (TPA) of carbon and alloy steel hot finished and cold finished seamless pipes with size range from 10.3 millimeters (mm) to 177.8 mm. It has a seven megawatt wind power generating plant in Maharashtra and a five megawatt solar power plant in Rajasthan. The Company also owns a 20 megawatt solar power project in Rajasthan.</v>
    <v>1444</v>
    <v>National Stock Exchange of India</v>
    <v>XNSE</v>
    <v>XNSE</v>
    <v>Jindal Corporate Centre, Plot No. 30, Institutional Sector 44, GURGAON, HARYANA, 122001 IN</v>
    <v>541.79999999999995</v>
    <v>Metals &amp; Mining</v>
    <v>Stock</v>
    <v>44585.469965277778</v>
    <v>2773</v>
    <v>506</v>
    <v>35757700000</v>
    <v>MAHARASHTRA SEAMLESS LIMITED</v>
    <v>MAHARASHTRA SEAMLESS LIMITED</v>
    <v>532.9</v>
    <v>19.64</v>
    <v>533.70000000000005</v>
    <v>510.35</v>
    <v>66999630</v>
    <v>MAHSEAMLES</v>
    <v>MAHARASHTRA SEAMLESS LIMITED (XNSE:MAHSEAMLES)</v>
    <v>156292</v>
    <v>1988</v>
  </rv>
  <rv s="2">
    <v>2774</v>
  </rv>
  <rv s="0">
    <v>https://www.bing.com/financeapi/forcetrigger?t=ahiubh&amp;q=XNSE%3aMAITHANALL&amp;form=skydnc</v>
    <v>Learn more on Bing</v>
  </rv>
  <rv s="1">
    <v>en-US</v>
    <v>ahiubh</v>
    <v>268435456</v>
    <v>1</v>
    <v>Powered by Refinitiv</v>
    <v>0</v>
    <v>MAITHAN ALLOYS LTD. (XNSE:MAITHANALL)</v>
    <v>2</v>
    <v>3</v>
    <v>Finance</v>
    <v>4</v>
    <v>1254.95</v>
    <v>519.5</v>
    <v>0.93320000000000003</v>
    <v>-58.9</v>
    <v>-5.8548999999999997E-2</v>
    <v>INR</v>
    <v>Maithan Alloys Limited is a holding company. The Company is engaged in the business of manufacturing and exporting of all three bulk Ferro alloys, including Ferro Silicon, Ferro Manganese and Silico Manganese, and has a captive power plant. It operates through two segments: Ferro Alloys and Wind Mill. It is also engaged in the generation and supply of wind power. Ferro manganese is alloy of manganese and iron, which is used primarily in stainless steel and flat products. Silico manganese is an alloy of manganese, silicon and iron, which is used in all steel products, with higher quantities in 200 series stainless steel, alloy steel and manganese steel. Ferro silicon is an alloy of silicon and iron, which is used in special steels and in small quantities in mid steel. Its subsidiaries include Anjaney Minerals Limited and AXL Exploration Private Limited, which are engaged in export, import, production, processing, sale, purchase, distribution and dealing in metals and minerals.</v>
    <v>548</v>
    <v>National Stock Exchange of India</v>
    <v>XNSE</v>
    <v>XNSE</v>
    <v>Po. Kalyaneshwari, Vill. Debipur, Dist., Burdwan, WEST BENGAL, 713369 IN</v>
    <v>1007.85</v>
    <v>Metals &amp; Mining</v>
    <v>Stock</v>
    <v>44585.469965277778</v>
    <v>2776</v>
    <v>929</v>
    <v>29286220000</v>
    <v>MAITHAN ALLOYS LTD.</v>
    <v>MAITHAN ALLOYS LTD.</v>
    <v>1000.1</v>
    <v>7.03</v>
    <v>1006</v>
    <v>947.1</v>
    <v>29111550</v>
    <v>MAITHANALL</v>
    <v>MAITHAN ALLOYS LTD. (XNSE:MAITHANALL)</v>
    <v>83961</v>
    <v>1985</v>
  </rv>
  <rv s="2">
    <v>2777</v>
  </rv>
  <rv s="0">
    <v>https://www.bing.com/financeapi/forcetrigger?t=ahiuec&amp;q=XNSE%3aAURUM&amp;form=skydnc</v>
    <v>Learn more on Bing</v>
  </rv>
  <rv s="1">
    <v>en-US</v>
    <v>ahiuec</v>
    <v>268435456</v>
    <v>1</v>
    <v>Powered by Refinitiv</v>
    <v>0</v>
    <v>AURUM PROPTECH LIMITED (XNSE:AURUM)</v>
    <v>2</v>
    <v>3</v>
    <v>Finance</v>
    <v>4</v>
    <v>223.2</v>
    <v>27.35</v>
    <v>0.84030000000000005</v>
    <v>-6.7</v>
    <v>-4.6528E-2</v>
    <v>INR</v>
    <v>Aurum Proptech Ltd, formerly Majesco Limited, is an India-based company. The Company is engaged in developing digital and technology ecosystem focused on complete value chain of Real Estate. The Company is developing a PropTech Ecosystem covering customer digital journey, property and asset management, development, investment and financing of assets.</v>
    <v>2404</v>
    <v>National Stock Exchange of India</v>
    <v>XNSE</v>
    <v>XNSE</v>
    <v>Majesco New Development Centre, MBP-P-136,136A, Mahape, NAVI MUMBAI, MAHARASHTRA, 400710 IN</v>
    <v>147.5</v>
    <v>Software &amp; IT Services</v>
    <v>Stock</v>
    <v>44585.469942129632</v>
    <v>2779</v>
    <v>136.80000000000001</v>
    <v>4122675000</v>
    <v>AURUM PROPTECH LIMITED</v>
    <v>AURUM PROPTECH LIMITED</v>
    <v>146.69999999999999</v>
    <v>21.06</v>
    <v>144</v>
    <v>137.30000000000001</v>
    <v>28629690</v>
    <v>AURUM</v>
    <v>AURUM PROPTECH LIMITED (XNSE:AURUM)</v>
    <v>204482</v>
    <v>2013</v>
  </rv>
  <rv s="2">
    <v>2780</v>
  </rv>
  <rv s="0">
    <v>https://www.bing.com/financeapi/forcetrigger?t=ahiuh7&amp;q=XNSE%3aMALUPAPER&amp;form=skydnc</v>
    <v>Learn more on Bing</v>
  </rv>
  <rv s="3">
    <v>en-US</v>
    <v>ahiuh7</v>
    <v>268435456</v>
    <v>1</v>
    <v>Powered by Refinitiv</v>
    <v>5</v>
    <v>MALU PAPER MILLS LIMITED (XNSE:MALUPAPER)</v>
    <v>2</v>
    <v>6</v>
    <v>Finance</v>
    <v>4</v>
    <v>44</v>
    <v>24</v>
    <v>1.3814</v>
    <v>-0.45</v>
    <v>-1.3493E-2</v>
    <v>INR</v>
    <v>Malu Paper Mills Limited is an India-based company, which is engaged in manufacturing of paper. The Company manufactures Kraft paper and newsprint and writing printing paper. The Company has two divisions: Kraft Division and Newsprint &amp; Writing Printing Division. The Company has approximately three paper manufacturing units in Nagpur, Central India, which have a capacity of over 13,500 tons per annum (TPA) of Kraft Paper, approximately 19,800 TPA of Newsprint and over 49,500 million tons (MT) of Newsprint and Writing Printing Paper. The Company has interests in steam coal trading, manufacturing of welding electrodes, manganese processing, steel castings and exports. The Company's plants are located in Saoner Taluka of Nagpur District approximately 30 kilometers from Nagpur on the Nagpur-Bhopal National Highway in Vidarbha Region of Maharashtra.</v>
    <v>National Stock Exchange of India</v>
    <v>XNSE</v>
    <v>XNSE</v>
    <v>Heera Plaza, 4th Floor, Near Telephone Exchange, Central Avenue, NAGPUR, MAHARASHTRA, 440002 IN</v>
    <v>33.5</v>
    <v>Paper &amp; Forest Products</v>
    <v>Stock</v>
    <v>44585.469965277778</v>
    <v>2782</v>
    <v>32</v>
    <v>568926000</v>
    <v>MALU PAPER MILLS LIMITED</v>
    <v>MALU PAPER MILLS LIMITED</v>
    <v>33.450000000000003</v>
    <v>0</v>
    <v>33.35</v>
    <v>32.9</v>
    <v>17059250</v>
    <v>MALUPAPER</v>
    <v>MALU PAPER MILLS LIMITED (XNSE:MALUPAPER)</v>
    <v>30484</v>
    <v>1994</v>
  </rv>
  <rv s="2">
    <v>2783</v>
  </rv>
  <rv s="0">
    <v>https://www.bing.com/financeapi/forcetrigger?t=ahiumw&amp;q=XNSE%3aMANAKALUCO&amp;form=skydnc</v>
    <v>Learn more on Bing</v>
  </rv>
  <rv s="17">
    <v>en-US</v>
    <v>ahiumw</v>
    <v>268435456</v>
    <v>1</v>
    <v>Powered by Refinitiv</v>
    <v>34</v>
    <v>MANAKSIA ALUMINIUM COMPANY LIMITED (XNSE:MANAKALUCO)</v>
    <v>2</v>
    <v>35</v>
    <v>Finance</v>
    <v>4</v>
    <v>33.65</v>
    <v>8</v>
    <v>2.1002999999999998</v>
    <v>-1.3</v>
    <v>-4.9149000000000005E-2</v>
    <v>INR</v>
    <v>Manaksia Aluminium Company Limited manufactures Aluminium rolled products in coil and sheet form. The Company manufactures Aluminium Alloy Ingots. The Company operates through Metals segment. The Company has approximately 20 manufacturing plants in India and approximately two in Nigeria, and a plant in Ghana and Georgia. The Company's Aluminium Sheets and Coils are used in commercial quality and general engineering. Its Aluminium Sheets and Coils are produced at the Company's Haldia Plant, West Bengal. The Company offers supplying Sheet, Ready to Print Sheet and Printed Sheet to its clients. It focuses on the production of Closure Stock Coil in alloy of AA8011, temperH2, thickness varying between 0.15 millimeters (mm)0.20 mm for the packaging field. The Company's Aluminum Flooring Sheets have an option of approximately five Bar and Diamond Pattern. Its Aluminum Flooring Sheets are produced in Haldia Plant. It produces Closure Stock Coil for the packaging field.</v>
    <v>National Stock Exchange of India</v>
    <v>XNSE</v>
    <v>XNSE</v>
    <v>Bikaner Building, 3rd Floor, 8/1, Lalbazar Street, KOLKATA, WEST BENGAL, 700001 IN</v>
    <v>26.95</v>
    <v>Metals &amp; Mining</v>
    <v>Stock</v>
    <v>44585.469965277778</v>
    <v>2785</v>
    <v>25.15</v>
    <v>1733376000</v>
    <v>MANAKSIA ALUMINIUM COMPANY LIMITED</v>
    <v>MANAKSIA ALUMINIUM COMPANY LIMITED</v>
    <v>26.45</v>
    <v>21.7</v>
    <v>26.45</v>
    <v>25.15</v>
    <v>65534050</v>
    <v>MANAKALUCO</v>
    <v>MANAKSIA ALUMINIUM COMPANY LIMITED (XNSE:MANAKALUCO)</v>
    <v>60536</v>
  </rv>
  <rv s="2">
    <v>2786</v>
  </rv>
  <rv s="0">
    <v>https://www.bing.com/financeapi/forcetrigger?t=ahiupr&amp;q=XNSE%3aMANAKCOAT&amp;form=skydnc</v>
    <v>Learn more on Bing</v>
  </rv>
  <rv s="3">
    <v>en-US</v>
    <v>ahiupr</v>
    <v>268435456</v>
    <v>1</v>
    <v>Powered by Refinitiv</v>
    <v>5</v>
    <v>MANAKSIA COATED METALS &amp; INDUSTRIES LIMITED (XNSE:MANAKCOAT)</v>
    <v>2</v>
    <v>6</v>
    <v>Finance</v>
    <v>4</v>
    <v>62.55</v>
    <v>8.0500000000000007</v>
    <v>1.4556</v>
    <v>-2.15</v>
    <v>-4.9086999999999999E-2</v>
    <v>INR</v>
    <v>Manaksia Coated Metals &amp; Industries Limited (MCMIL) is an India-based manufacturer and exporter of coated metal products and fast-moving consumer goods (FMCG) products. The Company is primarily engaged in the manufacturing of mosquito repellent coils and secondary metal products like galvanized corrugated sheets, galvanized plain sheets, and color coated (pre-painted) sheets. The manufacturing units of the Company are located at Kutch, Hyderabad, Guwahati And Bhopal. It has also started a contract manufacturing operation with Reckitt Benckiser to produce ultramarine blue powder in Bhopal. The Company's subsidiaries include Manaksia Internaonal FZE and JPA Snacks Private Limited. Its brands include Color Strong, Zingalvo and Singham.</v>
    <v>National Stock Exchange of India</v>
    <v>XNSE</v>
    <v>XNSE</v>
    <v>Bikaner Building, 3rd Floor, 8/1, Lalbazar Street, KOLKATA, WEST BENGAL, 700001 IN</v>
    <v>41.65</v>
    <v>Metals &amp; Mining</v>
    <v>Stock</v>
    <v>44585.469965277778</v>
    <v>2788</v>
    <v>41.65</v>
    <v>2870391000</v>
    <v>MANAKSIA COATED METALS &amp; INDUSTRIES LIMITED</v>
    <v>MANAKSIA COATED METALS &amp; INDUSTRIES LIMITED</v>
    <v>41.65</v>
    <v>34.94</v>
    <v>43.8</v>
    <v>41.65</v>
    <v>65534050</v>
    <v>MANAKCOAT</v>
    <v>MANAKSIA COATED METALS &amp; INDUSTRIES LIMITED (XNSE:MANAKCOAT)</v>
    <v>31345</v>
    <v>2010</v>
  </rv>
  <rv s="2">
    <v>2789</v>
  </rv>
  <rv s="0">
    <v>https://www.bing.com/financeapi/forcetrigger?t=ahiuvh&amp;q=XNSE%3aMANAKSIA&amp;form=skydnc</v>
    <v>Learn more on Bing</v>
  </rv>
  <rv s="1">
    <v>en-US</v>
    <v>ahiuvh</v>
    <v>268435456</v>
    <v>1</v>
    <v>Powered by Refinitiv</v>
    <v>0</v>
    <v>MANAKSIA LIMITED (XNSE:MANAKSIA)</v>
    <v>2</v>
    <v>3</v>
    <v>Finance</v>
    <v>4</v>
    <v>91.05</v>
    <v>48</v>
    <v>1.3285</v>
    <v>-3.85</v>
    <v>-5.1539000000000001E-2</v>
    <v>INR</v>
    <v>Manaksia Limited is a holding company, which is engaged in the trading of steel products, aluminum rolled products and roll on pilfer proof (ROPP) closures. The Company's segments include Packaging Product, Metal Products and Others. The Packaging segment is engaged in the manufacture and sale of pilfer proof (PP) cap, crown closures, metal containers, expanded polyethylene (EP) liners, washer and EP sheets. The Metal Products segment manufactures and sells aluminum and steel galvanized sheets, and coils. The Others segment is engaged in the manufacture and sale of machines and spare parts. Its aluminum rolled products in coil and sheet form are used in closures, bus bodies, flooring and general engineering purposes, and aluminum alloy ingots are used in the steel and automotive industry.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75.7</v>
    <v>Metals &amp; Mining</v>
    <v>Stock</v>
    <v>44585.469965277778</v>
    <v>2791</v>
    <v>70.5</v>
    <v>4895394000</v>
    <v>MANAKSIA LIMITED</v>
    <v>MANAKSIA LIMITED</v>
    <v>75.650000000000006</v>
    <v>5.3</v>
    <v>74.7</v>
    <v>70.849999999999994</v>
    <v>65534050</v>
    <v>MANAKSIA</v>
    <v>MANAKSIA LIMITED (XNSE:MANAKSIA)</v>
    <v>166377</v>
    <v>1984</v>
  </rv>
  <rv s="2">
    <v>2792</v>
  </rv>
  <rv s="0">
    <v>https://www.bing.com/financeapi/forcetrigger?t=ahiuyc&amp;q=XNSE%3aMANAKSTEEL&amp;form=skydnc</v>
    <v>Learn more on Bing</v>
  </rv>
  <rv s="3">
    <v>en-US</v>
    <v>ahiuyc</v>
    <v>268435456</v>
    <v>1</v>
    <v>Powered by Refinitiv</v>
    <v>5</v>
    <v>MANAKSIA STEELS LIMITED (XNSE:MANAKSTEEL)</v>
    <v>2</v>
    <v>6</v>
    <v>Finance</v>
    <v>4</v>
    <v>54.6</v>
    <v>18.75</v>
    <v>1.7785</v>
    <v>-3.3</v>
    <v>-7.3414999999999994E-2</v>
    <v>INR</v>
    <v>Manaksia Steels Limited is a manufacturer of value added secondary steel products. The Company offers hot/cold rolled products of steel. It operates through Metals segment. The Company manufactures and sells steel products consisting of Cold Rolled Sheets, which are used in interior and exterior panels of automobiles, buses and commercial vehicles; Galvanised Corrugated Sheets, which are used in the rural housing sector and factory buildings; Galvanised Plain Sheets, which are used in the manufacture of containers and water tanks, and Colour Coated (Pre-painted) Coils and Sheets for sale to construction, housing, consumer durable and other industries. The Company has a 120,000 million tons per annum (MTPA) steel cold rolling plant at Haldia for manufacture of Cold Rolled Coils and Sheets, and continuous galvanizing plants at Bankura (30,000 MTPA) and Haldia (60,000 MTPA). The Company has also facilities for roll forming/profiling for direct supply to projects for industrial roofing.</v>
    <v>National Stock Exchange of India</v>
    <v>XNSE</v>
    <v>XNSE</v>
    <v>Bikaner Building, 3rd Floor, 8/1, Lalbazar Street, KOLKATA, WEST BENGAL, 700001 IN</v>
    <v>45.8</v>
    <v>Metals &amp; Mining</v>
    <v>Stock</v>
    <v>44585.469965277778</v>
    <v>2794</v>
    <v>39.5</v>
    <v>2945756000</v>
    <v>MANAKSIA STEELS LIMITED</v>
    <v>MANAKSIA STEELS LIMITED</v>
    <v>44.1</v>
    <v>9.31</v>
    <v>44.95</v>
    <v>41.65</v>
    <v>65534050</v>
    <v>MANAKSTEEL</v>
    <v>MANAKSIA STEELS LIMITED (XNSE:MANAKSTEEL)</v>
    <v>197419</v>
    <v>2001</v>
  </rv>
  <rv s="2">
    <v>2795</v>
  </rv>
  <rv s="0">
    <v>https://www.bing.com/financeapi/forcetrigger?t=ahiv27&amp;q=XNSE%3aMANALIPETC&amp;form=skydnc</v>
    <v>Learn more on Bing</v>
  </rv>
  <rv s="1">
    <v>en-US</v>
    <v>ahiv27</v>
    <v>268435456</v>
    <v>1</v>
    <v>Powered by Refinitiv</v>
    <v>0</v>
    <v>Manali Petrochemicals Limited (XNSE:MANALIPETC)</v>
    <v>2</v>
    <v>3</v>
    <v>Finance</v>
    <v>4</v>
    <v>138.65</v>
    <v>30.45</v>
    <v>1.6887000000000001</v>
    <v>-4.55</v>
    <v>-4.0141000000000003E-2</v>
    <v>INR</v>
    <v>Manali Petrochemicals Limited (MPL) is engaged in the business of manufacture of petrochemicals. The Company is engaged in offering polyols and propylene glycol. The Company also specializes in the manufacture of polyether polyol. The Company is the manufacturer of propylene oxide, the input material for the derivative products. The Company manufactures Polyols in four grades: Flexible Slabstock (FSP), Flexible Cold Cure, Rigids and Elastomers. The polyols have application in the automobile, refrigeration and temperature control, adhesive, sealant, coatings, furniture and textile industries. Propylene Glycol is used in pharmaceuticals, food, flavor and fragrance industries and also for manufacture of polyester resins, carbonless paper and automobile consumables, such as brake fluid and anti-freeze liquid. The Company also produces propylene glycol mono methyl ether (PGMME), a solvent used in the paints and coatings and electronics industries.</v>
    <v>293</v>
    <v>National Stock Exchange of India</v>
    <v>XNSE</v>
    <v>XNSE</v>
    <v>Manali Petrochemicals Limited, Ponneri High Road,, Manali, CHENNAI, TAMIL NADU, 600068 IN</v>
    <v>116</v>
    <v>Chemicals</v>
    <v>Stock</v>
    <v>44585.469965277778</v>
    <v>2797</v>
    <v>107.95</v>
    <v>19496110000</v>
    <v>Manali Petrochemicals Limited</v>
    <v>Manali Petrochemicals Limited</v>
    <v>116</v>
    <v>5.21</v>
    <v>113.35</v>
    <v>108.8</v>
    <v>171999200</v>
    <v>MANALIPETC</v>
    <v>Manali Petrochemicals Limited (XNSE:MANALIPETC)</v>
    <v>284675</v>
    <v>1986</v>
  </rv>
  <rv s="2">
    <v>2798</v>
  </rv>
  <rv s="0">
    <v>https://www.bing.com/financeapi/forcetrigger?t=ahiv52&amp;q=XNSE%3aMANAPPURAM&amp;form=skydnc</v>
    <v>Learn more on Bing</v>
  </rv>
  <rv s="1">
    <v>en-US</v>
    <v>ahiv52</v>
    <v>268435456</v>
    <v>1</v>
    <v>Powered by Refinitiv</v>
    <v>0</v>
    <v>MANAPPURAM FINANCE LIMITED (XNSE:MANAPPURAM)</v>
    <v>2</v>
    <v>3</v>
    <v>Finance</v>
    <v>4</v>
    <v>224.5</v>
    <v>139.1</v>
    <v>1.4634</v>
    <v>-6.1</v>
    <v>-3.9317000000000005E-2</v>
    <v>INR</v>
    <v>Manappuram Finance Ltd is an India-based non-banking financial company. The Company provides a range of retail credit products and financial services. It operates through two segments: Gold loan &amp; others and Microfinance. Its product offerings include gold loans, microfinance, housing finance business, vehicle and equipment finance business and others. It offers three types of loan under microfinance, such as Income generating program (IGP) loan, product loan and small and medium-sized enterprises small and medium enterprises (SME) loan. It offers commercial vehicle loans and equipment finance. Its other products and services include forex and money transfer and insurance broking. The Company’s subsidiaries include Asirvad Microfinance Limited (AML), Manappuram Home Finance Limited (MHF) and Manappuram Insurance Brokers Limited (MAIBRO).</v>
    <v>24934</v>
    <v>National Stock Exchange of India</v>
    <v>XNSE</v>
    <v>XNSE</v>
    <v>IV / 470 (old) W638A (New), Manappuram House,, Valapad, TRICHUR, KERALA, 680567 IN</v>
    <v>156.5</v>
    <v>Banking Services</v>
    <v>Stock</v>
    <v>44585.469965277778</v>
    <v>2800</v>
    <v>146.6</v>
    <v>131318100000</v>
    <v>MANAPPURAM FINANCE LIMITED</v>
    <v>MANAPPURAM FINANCE LIMITED</v>
    <v>156.5</v>
    <v>7.47</v>
    <v>155.15</v>
    <v>149.05000000000001</v>
    <v>846394700</v>
    <v>MANAPPURAM</v>
    <v>MANAPPURAM FINANCE LIMITED (XNSE:MANAPPURAM)</v>
    <v>5637013</v>
    <v>1992</v>
  </rv>
  <rv s="2">
    <v>2801</v>
  </rv>
  <rv s="0">
    <v>https://www.bing.com/financeapi/forcetrigger?t=ahivar&amp;q=XNSE%3aMANGALAM&amp;form=skydnc</v>
    <v>Learn more on Bing</v>
  </rv>
  <rv s="1">
    <v>en-US</v>
    <v>ahivar</v>
    <v>268435456</v>
    <v>1</v>
    <v>Powered by Refinitiv</v>
    <v>0</v>
    <v>MANGALAM DRUGS AND ORGANICS LIMITED (XNSE:MANGALAM)</v>
    <v>2</v>
    <v>3</v>
    <v>Finance</v>
    <v>4</v>
    <v>196.95</v>
    <v>96</v>
    <v>1.2575000000000001</v>
    <v>-6.8</v>
    <v>-4.8312999999999995E-2</v>
    <v>INR</v>
    <v>Mangalam Drugs and Organics Limited is an India-based company, which is engaged in the manufacture of drugs, medicines and allied products. The Company's geographical segments include Domestic and Export. It also manufactures active pharmaceutical ingredients (APIs), intermediates and specialty chemicals. Its API products include Allopurinol, Amodiaquine HCl, Artemether, Atazanavir Sulfate, Bisoprolol Fumarate, Lumefantrine, Primaquine Phosphate and Pyronaridine Tetraphosphate. Its intermediates include 4-Bromo-1-phthalimidopentane, 2-Aminodiphenyl Ether/2-Phenoxyaniline, 6-chloro-5-fluoro-1H-indole, 6-chloro-5-fluoro-1H-indole-3-carbaldehyde and 7, 10-dichloro-2-methoxybenzo(b)-1,5-naphthyridine. Its specialty chemicals include L (+)-Menthol, 2, 3-Dihydrophthalazine-1, 4-dione OR Phthalazine-1, 4-dione and 4-Cynoethyl-2-methyl Phenol. It has a range of products that involves various chemistries, including Acylations, Polymoph Transformations, Chlorination and Hydride Reductions.</v>
    <v>529</v>
    <v>National Stock Exchange of India</v>
    <v>XNSE</v>
    <v>XNSE</v>
    <v>General Post Office Mumbai, 239,, 3rd Floor, Rupam Building, Near, East,, P D'Mello Rd,, MUMBAI, MAHARASHTRA, 400001 IN</v>
    <v>143</v>
    <v>Pharmaceuticals</v>
    <v>Stock</v>
    <v>44585.469965277778</v>
    <v>2803</v>
    <v>132.19999999999999</v>
    <v>2227826000</v>
    <v>MANGALAM DRUGS AND ORGANICS LIMITED</v>
    <v>MANGALAM DRUGS AND ORGANICS LIMITED</v>
    <v>143</v>
    <v>12.7</v>
    <v>140.75</v>
    <v>133.94999999999999</v>
    <v>15828250</v>
    <v>MANGALAM</v>
    <v>MANGALAM DRUGS AND ORGANICS LIMITED (XNSE:MANGALAM)</v>
    <v>51047</v>
    <v>1972</v>
  </rv>
  <rv s="2">
    <v>2804</v>
  </rv>
  <rv s="0">
    <v>https://www.bing.com/financeapi/forcetrigger?t=ahivdm&amp;q=XNSE%3aMANGCHEFER&amp;form=skydnc</v>
    <v>Learn more on Bing</v>
  </rv>
  <rv s="1">
    <v>en-US</v>
    <v>ahivdm</v>
    <v>268435456</v>
    <v>1</v>
    <v>Powered by Refinitiv</v>
    <v>0</v>
    <v>MANGALORE CHEMICALS AND FERTILISERS LIMITED (XNSE:MANGCHEFER)</v>
    <v>2</v>
    <v>3</v>
    <v>Finance</v>
    <v>4</v>
    <v>101</v>
    <v>51.3</v>
    <v>1.0949</v>
    <v>-2.4</v>
    <v>-3.0948000000000003E-2</v>
    <v>INR</v>
    <v>Mangalore Chemicals &amp; Fertilizers Limited is engaged in the business of manufacture, purchase and sale of fertilizers. The Company manufactures both nitrogenous and phosphatic fertilizers. The Company's products include Urea and Di Ammonium Phosphate (DAP), including imported DAP. Its fertilizers include Mangala Urea, Mangala DAP, Mangala Muriate of Potash (MOP) and Mangala Single Superphosphate (SSP). Its plant nutrition products include Soil Conditioners, Organic Products, Micronutrients, Specialty Agri Products, Water Soluble Fertilizers, Crop Specific Soil Products, and Wetting and Spreading Agent. Its plant protection (PP) chemicals include Insecticides, Fungicides, Herbicides and Mangala Brand PP Chemicals. It offers a range of insecticides in Mangala brand, such as Mangala Bold, Mangala Hytop, Mangala Phoramcf and Mangala Monster, and a fungicide, Mangala Akraman. Its other products include Ammonium Bi Carbonate, Sulphonated Naphthalene Formaldehyde and Sulphuric Acid.</v>
    <v>680</v>
    <v>National Stock Exchange of India</v>
    <v>XNSE</v>
    <v>XNSE</v>
    <v>Level- 11, UB Towers, UB City,, 24, Vittal Mallya Road,, BANGALORE, KARNATAKA, 560001 IN</v>
    <v>77.849999999999994</v>
    <v>Chemicals</v>
    <v>Stock</v>
    <v>44585.469965277778</v>
    <v>2806</v>
    <v>73</v>
    <v>9190850000</v>
    <v>MANGALORE CHEMICALS AND FERTILISERS LIMITED</v>
    <v>MANGALORE CHEMICALS AND FERTILISERS LIMITED</v>
    <v>77.099999999999994</v>
    <v>13.34</v>
    <v>77.55</v>
    <v>75.150000000000006</v>
    <v>118515200</v>
    <v>MANGCHEFER</v>
    <v>MANGALORE CHEMICALS AND FERTILISERS LIMITED (XNSE:MANGCHEFER)</v>
    <v>250775</v>
    <v>1966</v>
  </rv>
  <rv s="2">
    <v>2807</v>
  </rv>
  <rv s="0">
    <v>https://www.bing.com/financeapi/forcetrigger?t=ahivgh&amp;q=XNSE%3aMANGLMCEM&amp;form=skydnc</v>
    <v>Learn more on Bing</v>
  </rv>
  <rv s="1">
    <v>en-US</v>
    <v>ahivgh</v>
    <v>268435456</v>
    <v>1</v>
    <v>Powered by Refinitiv</v>
    <v>0</v>
    <v>MANGALAM CEMENT LTD (XNSE:MANGLMCEM)</v>
    <v>2</v>
    <v>3</v>
    <v>Finance</v>
    <v>4</v>
    <v>543.6</v>
    <v>223.8</v>
    <v>1.3521000000000001</v>
    <v>-18.7</v>
    <v>-4.7270000000000006E-2</v>
    <v>INR</v>
    <v>Mangalam Cement Ltd is an India-based company, which manufactures cement. The Company's product portfolio include Portland Pozzolana Cement ( PPC ), 43 Grade Cement, 53 Grade Cement Mangalam ProMaxX. Mangalam ProMaxX is suitable for diverse application, including foundations, columns, beams, slabs, masonry and plastering. Its Portland Pozzolana Cement ( PPC ) which has hydraulic binding properties. Its 43 Grade Cement is an Ordinary Portland Cement which is used in constructions, including plain and reinforced cement concrete, brick and stone masonry, floors and plastering. It is also used in the finishing of all types of buildings, bridges, culverts, roads, water retaining structures, and others. Its 53 Grade Cement contains purity gypsum. Its Birla Uttam Cement is a brand used by engineers, builders, contractors and individual house builders. It is available in three variation, such as Portland Pozzolana Cement, Ordinary Portland Cement 43 Grade, Ordinary Portland Cement 53 Grade.</v>
    <v>1005</v>
    <v>National Stock Exchange of India</v>
    <v>XNSE</v>
    <v>XNSE</v>
    <v>Birla Building, 10th Floor, 9/1, R.N. Mukherjee Road, KOLKATA, WEST BENGAL, 700001 IN</v>
    <v>396.95</v>
    <v>Construction Materials</v>
    <v>Stock</v>
    <v>44585.469965277778</v>
    <v>2809</v>
    <v>371.4</v>
    <v>10877930000</v>
    <v>MANGALAM CEMENT LTD</v>
    <v>MANGALAM CEMENT LTD</v>
    <v>395.6</v>
    <v>8.9</v>
    <v>395.6</v>
    <v>376.9</v>
    <v>27497300</v>
    <v>MANGLMCEM</v>
    <v>MANGALAM CEMENT LTD (XNSE:MANGLMCEM)</v>
    <v>27297</v>
    <v>1976</v>
  </rv>
  <rv s="2">
    <v>2810</v>
  </rv>
  <rv s="0">
    <v>https://www.bing.com/financeapi/forcetrigger?t=ahivjc&amp;q=XNSE%3aMANGTIMBER&amp;form=skydnc</v>
    <v>Learn more on Bing</v>
  </rv>
  <rv s="3">
    <v>en-US</v>
    <v>ahivjc</v>
    <v>268435456</v>
    <v>1</v>
    <v>Powered by Refinitiv</v>
    <v>5</v>
    <v>MANGALAM TIMBER PRODUCTS LTD (XNSE:MANGTIMBER)</v>
    <v>2</v>
    <v>6</v>
    <v>Finance</v>
    <v>4</v>
    <v>20.2</v>
    <v>8.0500000000000007</v>
    <v>1.1848000000000001</v>
    <v>0.55000000000000004</v>
    <v>3.2738000000000003E-2</v>
    <v>INR</v>
    <v>Mangalam Timber Products Limited is principally engaged in the manufacturing of medium density fiberboard (MDF). The Company offers its products under the brand name Duratuff MDF. The Company offers products, which include Plain Interior Grade MDF, Plain Exterior Grade MDF, Pre-laminated Interior Grade MDF, Pre-laminated Exterior Grade MDF and HDF. The Company's interior grade MDF is branded as DURATUFF-Super Regular/Gold Premium. The Company's exterior grade MDF is branded as DURATUFF-X. The Company's pre-laminated interior grade MDF is branded as Lamina. The pre-laminated interior grade MDF is available in variants of one side laminated (OSL) and both side laminated (BSL). The Company's pre-laminated exterior grade MDF is branded as Laminex. The pre-laminated exterior grade MDF is available in variants of one side laminated (OSL) and both side laminated (BSL). The Company's high density fiber boards are available in variants of plain and pre-laminated.</v>
    <v>National Stock Exchange of India</v>
    <v>XNSE</v>
    <v>XNSE</v>
    <v>Birla Building 7th Floor, 9/1, R N Mukherjee Road, KOLKATA, WEST BENGAL, 700001 IN</v>
    <v>18.45</v>
    <v>Paper &amp; Forest Products</v>
    <v>Stock</v>
    <v>44565.477546296293</v>
    <v>2812</v>
    <v>16.75</v>
    <v>307900300</v>
    <v>MANGALAM TIMBER PRODUCTS LTD</v>
    <v>MANGALAM TIMBER PRODUCTS LTD</v>
    <v>17.149999999999999</v>
    <v>0</v>
    <v>16.8</v>
    <v>17.350000000000001</v>
    <v>18327400</v>
    <v>MANGTIMBER</v>
    <v>MANGALAM TIMBER PRODUCTS LTD (XNSE:MANGTIMBER)</v>
    <v>506809</v>
    <v>1982</v>
  </rv>
  <rv s="2">
    <v>2813</v>
  </rv>
  <rv s="0">
    <v>https://www.bing.com/financeapi/forcetrigger?t=ahivm7&amp;q=XNSE%3aMANINDS&amp;form=skydnc</v>
    <v>Learn more on Bing</v>
  </rv>
  <rv s="1">
    <v>en-US</v>
    <v>ahivm7</v>
    <v>268435456</v>
    <v>1</v>
    <v>Powered by Refinitiv</v>
    <v>0</v>
    <v>MAN INDUSTRIES (INDIA) LIMITED (XNSE:MANINDS)</v>
    <v>2</v>
    <v>3</v>
    <v>Finance</v>
    <v>4</v>
    <v>147.1</v>
    <v>71.099999999999994</v>
    <v>0.81399999999999995</v>
    <v>-2.35</v>
    <v>-2.3119000000000001E-2</v>
    <v>INR</v>
    <v>Man Industries (India) Limited is an India-based holding company. The Company is engaged in the manufacturing and coating of large diameter carbon steel pipes, infrastructure, and realty and trading. The Company is a manufacturer and exporter of large diameter carbon steel line pipes for various high pressure transmission applications for gas, crude oil, petrochemical products and potable water. The Company offers products, including longitudinal submerged arc welded (LSAW) pipes, helically submerged arc welded (HSAW) pipes and coating products. The Company's LSAW Line Pipes are manufactured in diameter, ranging from 16 to 56 inches. Its HSAW products are used in oil transportation, water supply, sewerage, agriculture, construction and other applications. The Company has its manufacturing facilities for LSAW and HSAW line pipes and also for various types of anti-corrosion coating systems.</v>
    <v>832</v>
    <v>National Stock Exchange of India</v>
    <v>XNSE</v>
    <v>XNSE</v>
    <v>Man House, 101, S.V. Road, Vile Parle (W), MUMBAI, MAHARASHTRA, 400056 IN</v>
    <v>103</v>
    <v>Oil &amp; Gas Related Equipment and Services</v>
    <v>Stock</v>
    <v>44585.469965277778</v>
    <v>2815</v>
    <v>97</v>
    <v>5804525000</v>
    <v>MAN INDUSTRIES (INDIA) LIMITED</v>
    <v>MAN INDUSTRIES (INDIA) LIMITED</v>
    <v>101.5</v>
    <v>5.79</v>
    <v>101.65</v>
    <v>99.3</v>
    <v>57103050</v>
    <v>MANINDS</v>
    <v>MAN INDUSTRIES (INDIA) LIMITED (XNSE:MANINDS)</v>
    <v>142006</v>
    <v>1988</v>
  </rv>
  <rv s="2">
    <v>2816</v>
  </rv>
  <rv s="0">
    <v>https://www.bing.com/financeapi/forcetrigger?t=ahivp2&amp;q=XNSE%3aMANINFRA&amp;form=skydnc</v>
    <v>Learn more on Bing</v>
  </rv>
  <rv s="1">
    <v>en-US</v>
    <v>ahivp2</v>
    <v>268435456</v>
    <v>1</v>
    <v>Powered by Refinitiv</v>
    <v>0</v>
    <v>Man Infraconstruction Limited (XNSE:MANINFRA)</v>
    <v>2</v>
    <v>3</v>
    <v>Finance</v>
    <v>4</v>
    <v>131.1</v>
    <v>22.27</v>
    <v>1.4843999999999999</v>
    <v>-5.4</v>
    <v>-4.5434999999999996E-2</v>
    <v>INR</v>
    <v>Man Infraconstruction Limited is a construction company engaged in the business of civil construction. The Company provides construction services for port infrastructure, such as land reclamation, soil consolidation, and operational services; residential constructions, such as high rise building, townships and luxury villas; commercial and institutional constructions, such as information technology parks, office complexes, shopping malls, schools and hotels; industrial constructions, such as factories, cold storages, heavy engineering and warehouse facilities, and road constructions, such as earthwork and paving, electrification, landscaping, up-gradation and drainage. Its residential projects include Blue Ridge, SRA Township, Lifescapes Amber, Signia Sky, Mundra Township and Neelkanth Greens. Its infrastructure projects include Gateway Terminal and Vallarpadam ICTT. Its commercial and industrial projects include Kohinoor Education Complex, Sai Complex and VIRAJ PROFILES LTD.</v>
    <v>260</v>
    <v>National Stock Exchange of India</v>
    <v>XNSE</v>
    <v>XNSE</v>
    <v>12th Floor, Krushal Commercial Complex, Above Shoppers Stop,G M Road, Chembur (West), MUMBAI, MAHARASHTRA, 400089 IN</v>
    <v>119.55</v>
    <v>Construction &amp; Engineering</v>
    <v>Stock</v>
    <v>44585.469965277778</v>
    <v>2818</v>
    <v>111.2</v>
    <v>44123110000</v>
    <v>Man Infraconstruction Limited</v>
    <v>Man Infraconstruction Limited</v>
    <v>118</v>
    <v>25.59</v>
    <v>118.85</v>
    <v>113.45</v>
    <v>371250400</v>
    <v>MANINFRA</v>
    <v>Man Infraconstruction Limited (XNSE:MANINFRA)</v>
    <v>1014560</v>
    <v>2002</v>
  </rv>
  <rv s="2">
    <v>2819</v>
  </rv>
  <rv s="0">
    <v>https://www.bing.com/financeapi/forcetrigger?t=ahivur&amp;q=XNSE%3aMANUGRAPH&amp;form=skydnc</v>
    <v>Learn more on Bing</v>
  </rv>
  <rv s="1">
    <v>en-US</v>
    <v>ahivur</v>
    <v>268435456</v>
    <v>1</v>
    <v>Powered by Refinitiv</v>
    <v>0</v>
    <v>MANUGRAPH INDIA LIMITED (XNSE:MANUGRAPH)</v>
    <v>2</v>
    <v>3</v>
    <v>Finance</v>
    <v>4</v>
    <v>23.2</v>
    <v>9.85</v>
    <v>0.82189999999999996</v>
    <v>-1</v>
    <v>-4.8544000000000004E-2</v>
    <v>INR</v>
    <v>Manugraph India Limited is a holding company. The Company is engaged in manufacturing printing machinery. The Company operates through Engineering segment. The Company offers printing machinery, including newspaper Web and folders. Its products include SMARTLINE, DREAMLINE, FRONTLINE, HILINE, HILINE EXPRESS, 430 MAX, M360, M360-BK, CITYLINE EXPRESS and ECOLINE. SMARTLINE features single circumference plate cylinder and double circumference blanket cylinder both in double width. DREAMLINE is an eight-page newspaper press featuring double width but single circumference plate and blanket cylinders. The Company's other products include F-1270, F-233, F-1240, F-222, F-122 and F-122-BK. The Company's subsidiaries include Constrad Agencies (Bombay) Private Limited, Manugraph Americas Inc. and Offset Services, Inc.</v>
    <v>1110</v>
    <v>National Stock Exchange of India</v>
    <v>XNSE</v>
    <v>XNSE</v>
    <v>Sidhwa House, N. A. Sawant Marg, Colaba, MUMBAI, MAHARASHTRA, 400005 IN</v>
    <v>19.649999999999999</v>
    <v>Machinery, Equipment &amp; Components</v>
    <v>Stock</v>
    <v>44585.469965277778</v>
    <v>2821</v>
    <v>19.600000000000001</v>
    <v>626550200</v>
    <v>MANUGRAPH INDIA LIMITED</v>
    <v>MANUGRAPH INDIA LIMITED</v>
    <v>19.649999999999999</v>
    <v>0</v>
    <v>20.6</v>
    <v>19.600000000000001</v>
    <v>30415060</v>
    <v>MANUGRAPH</v>
    <v>MANUGRAPH INDIA LIMITED (XNSE:MANUGRAPH)</v>
    <v>22839</v>
    <v>1972</v>
  </rv>
  <rv s="2">
    <v>2822</v>
  </rv>
  <rv s="0">
    <v>https://www.bing.com/financeapi/forcetrigger?t=ahivxm&amp;q=XNSE%3aMARALOVER&amp;form=skydnc</v>
    <v>Learn more on Bing</v>
  </rv>
  <rv s="1">
    <v>en-US</v>
    <v>ahivxm</v>
    <v>268435456</v>
    <v>1</v>
    <v>Powered by Refinitiv</v>
    <v>0</v>
    <v>MARAL OVERSEAS LIMITED (XNSE:MARALOVER)</v>
    <v>2</v>
    <v>3</v>
    <v>Finance</v>
    <v>4</v>
    <v>138.19999999999999</v>
    <v>24.3</v>
    <v>1.8656999999999999</v>
    <v>-6.55</v>
    <v>-4.9621000000000005E-2</v>
    <v>INR</v>
    <v>Maral Overseas Limited is a textile company. The Company operates through three segments: Yarn, Fabric and Textile Made-ups. The Yarn segment includes bought out yarn, as well as production of cotton yarn over a range of counts, which besides being sold, is also used for further value addition in fabric. It also includes surplus captive and standby power. Its Fabric segment includes both bought out fabric, as well as the value added activities relating to knitting, dyeing and processing. The Textile Made-ups segment comprises made-ups made for international brands. Its principal product/services include Cotton Yarn, Knitted Fabric and Garments. It manufactures garments for various categories, such as active wear, casual wear and sleepwear for men's and ladies in conventional and organic, Fairtrade garments and soft toys for infants and kids, besides producing a whole range of home accessories hand made by under privileged ladies. The Company also manufactures fashion wear garments.</v>
    <v>2642</v>
    <v>National Stock Exchange of India</v>
    <v>XNSE</v>
    <v>XNSE</v>
    <v>BHILWARA Towers, A-12, Sector-1, NOIDA, UTTAR PRADESH, 201301 IN</v>
    <v>133.1</v>
    <v>Textiles &amp; Apparel</v>
    <v>Stock</v>
    <v>44585.469965277778</v>
    <v>2824</v>
    <v>125.4</v>
    <v>5479056000</v>
    <v>MARAL OVERSEAS LIMITED</v>
    <v>MARAL OVERSEAS LIMITED</v>
    <v>131.6</v>
    <v>8.43</v>
    <v>132</v>
    <v>125.45</v>
    <v>41508000</v>
    <v>MARALOVER</v>
    <v>MARAL OVERSEAS LIMITED (XNSE:MARALOVER)</v>
    <v>66325</v>
    <v>1989</v>
  </rv>
  <rv s="2">
    <v>2825</v>
  </rv>
  <rv s="0">
    <v>https://www.bing.com/financeapi/forcetrigger?t=ahiw1h&amp;q=XNSE%3aMARATHON&amp;form=skydnc</v>
    <v>Learn more on Bing</v>
  </rv>
  <rv s="1">
    <v>en-US</v>
    <v>ahiw1h</v>
    <v>268435456</v>
    <v>1</v>
    <v>Powered by Refinitiv</v>
    <v>0</v>
    <v>MARATHON NEXTGEN REALTY LIMITED (XNSE:MARATHON)</v>
    <v>2</v>
    <v>3</v>
    <v>Finance</v>
    <v>4</v>
    <v>127.65</v>
    <v>42.05</v>
    <v>2.0651999999999999</v>
    <v>-5</v>
    <v>-4.8733000000000005E-2</v>
    <v>INR</v>
    <v>Marathon Nextgen Realty Limited is a holding company. The Company is engaged in the business of construction, development and sale of commercial and residential real estate projects. The Company focuses on the slum rehabilitation and high-end residential segment. The Company's business activities are carried out under various business models, such as own development, through joint development and other arrangements with third parties. The Company ventures in to various areas, such as special economic zones, townships, infrastructure development, entertainment and leisure, education, hospitality and the capital markets. The Company is engaged in the redevelopment of properties in locations across Mulund, Bhandup and Kanjurmarg. The Company's projects include Poonam, Kumudini, Mahavir Dham, Rita Apartments, Padmashree, Tirupati and Balaji, Jupiter and Venus, Olympic, Antariksh, Marathon Galaxy, Mount View, Virayatan, Marathon Heights, Udyog Kshetra, Marathon Heritage and Marathon Max.</v>
    <v>55</v>
    <v>National Stock Exchange of India</v>
    <v>XNSE</v>
    <v>XNSE</v>
    <v>8th Floor,Marathon Max, Mulund-Goregaon Link Road, LBS Marg,Mulund(W),, MUMBAI, MAHARASHTRA, 400080 IN</v>
    <v>104</v>
    <v>Real Estate Operations</v>
    <v>Stock</v>
    <v>44585.469965277778</v>
    <v>2827</v>
    <v>97.5</v>
    <v>4719600000</v>
    <v>MARATHON NEXTGEN REALTY LIMITED</v>
    <v>MARATHON NEXTGEN REALTY LIMITED</v>
    <v>101.4</v>
    <v>63.36</v>
    <v>102.6</v>
    <v>97.6</v>
    <v>46000000</v>
    <v>MARATHON</v>
    <v>MARATHON NEXTGEN REALTY LIMITED (XNSE:MARATHON)</v>
    <v>47549</v>
    <v>1978</v>
  </rv>
  <rv s="2">
    <v>2828</v>
  </rv>
  <rv s="0">
    <v>https://www.bing.com/financeapi/forcetrigger?t=ahiw4c&amp;q=XNSE%3aMARICO&amp;form=skydnc</v>
    <v>Learn more on Bing</v>
  </rv>
  <rv s="1">
    <v>en-US</v>
    <v>ahiw4c</v>
    <v>268435456</v>
    <v>1</v>
    <v>Powered by Refinitiv</v>
    <v>0</v>
    <v>MARICO LIMITED (XNSE:MARICO)</v>
    <v>2</v>
    <v>3</v>
    <v>Finance</v>
    <v>4</v>
    <v>607.70000000000005</v>
    <v>379.1</v>
    <v>0.37430000000000002</v>
    <v>-6.45</v>
    <v>-1.3498000000000001E-2</v>
    <v>INR</v>
    <v>Marico Limited is a consumer products company operating in the beauty and wellness space. The Company's principal products include edible oils and value added hair oils. The Company's geographic segments include India and International, which includes primarily the Middle East, The South Asian Association for Regional Cooperation (SAARC) countries, Egypt, Myanmar, Malaysia, South Africa and Vietnam. It offers various brands in the categories of hair care, skin care, health foods, male grooming and fabric care. In India, the Company manufactures and markets products under various brands, such as Parachute, Parachute Advansed, Nihar, Nihar Naturals, Saffola, Hair &amp; Care, Revive, Mediker, Livon, Set-wet and Code 10. Its international portfolio includes brands, such as Fiancee, Hair Code, Caivil, Hercules, Black Chic, Ingwe, X-men and Thuan Phat. Its subsidiaries include Marico Bangladesh Limited, Marico Middle East FZE, Marico South Africa (Pty) Limited and Marico Consumer Care Limited.</v>
    <v>1695</v>
    <v>National Stock Exchange of India</v>
    <v>XNSE</v>
    <v>XNSE</v>
    <v>7th Floor, Grande Palladium, 175,CST Road, Kalina,, Santacruz (East), MUMBAI, MAHARASHTRA, 400098 IN</v>
    <v>476.8</v>
    <v>Personal &amp; Household Products &amp; Services</v>
    <v>Stock</v>
    <v>44585.469965277778</v>
    <v>2830</v>
    <v>466.7</v>
    <v>616959100000</v>
    <v>MARICO LIMITED</v>
    <v>MARICO LIMITED</v>
    <v>476.7</v>
    <v>51.75</v>
    <v>477.85</v>
    <v>471.4</v>
    <v>1291115000</v>
    <v>MARICO</v>
    <v>MARICO LIMITED (XNSE:MARICO)</v>
    <v>1225487</v>
    <v>1988</v>
  </rv>
  <rv s="2">
    <v>2831</v>
  </rv>
  <rv s="0">
    <v>https://www.bing.com/financeapi/forcetrigger?t=bmzzvh&amp;q=XNSE%3aMARINE&amp;form=skydnc</v>
    <v>Learn more on Bing</v>
  </rv>
  <rv s="5">
    <v>en-US</v>
    <v>bmzzvh</v>
    <v>268435456</v>
    <v>1</v>
    <v>Powered by Refinitiv</v>
    <v>9</v>
    <v>MARINE ELECTRICALS (INDIA) LIMITED (XNSE:MARINE)</v>
    <v>2</v>
    <v>10</v>
    <v>Finance</v>
    <v>4</v>
    <v>90.7</v>
    <v>24.65</v>
    <v>-1.75</v>
    <v>-4.7683999999999997E-2</v>
    <v>INR</v>
    <v>Marine Electricals (India) Limited, formerly Marine Electricals (India) Pvt Ltd, is an integrated electrical and automation solution provider. The Company is focused on providing its electrical solution across industries with presence in marine and non marine sectors, which include Indian Navy, commercial shipbuilding, data centre and other industrial sectors. The Company provides solution in low voltage, medium voltage and industrial automation backed by In-house product design &amp; development, manufacturing, installations and after sale services for marine equipments, switch boards, control panels and busducts. It also manufactures electric motors, raising mains and pump sets. Its subsidiaries are MEL power systems FZC, Eltech Engineers Madras Pvt. Ltd, Automatic Electronic Controls Mfg. Co and Narhari Engieering Works.</v>
    <v>387</v>
    <v>National Stock Exchange of India</v>
    <v>XNSE</v>
    <v>XNSE</v>
    <v>B-1, Udyog Sadan - 3, MIDC, Marol Industrial Area, Andheri East, MUMBAI, MAHARASHTRA, 400093 IN</v>
    <v>37.700000000000003</v>
    <v>Electronic Equipment &amp; Parts</v>
    <v>Stock</v>
    <v>44585.469965277778</v>
    <v>2833</v>
    <v>34.9</v>
    <v>4501814000</v>
    <v>MARINE ELECTRICALS (INDIA) LIMITED</v>
    <v>MARINE ELECTRICALS (INDIA) LIMITED</v>
    <v>37.700000000000003</v>
    <v>44.83</v>
    <v>36.700000000000003</v>
    <v>34.950000000000003</v>
    <v>122665300</v>
    <v>MARINE</v>
    <v>MARINE ELECTRICALS (INDIA) LIMITED (XNSE:MARINE)</v>
    <v>378639</v>
    <v>2007</v>
  </rv>
  <rv s="2">
    <v>2834</v>
  </rv>
  <rv s="0">
    <v>https://www.bing.com/financeapi/forcetrigger?t=ahiw77&amp;q=XNSE%3aMARKSANS&amp;form=skydnc</v>
    <v>Learn more on Bing</v>
  </rv>
  <rv s="1">
    <v>en-US</v>
    <v>ahiw77</v>
    <v>268435456</v>
    <v>1</v>
    <v>Powered by Refinitiv</v>
    <v>0</v>
    <v>MARKSANS PHARMA LIMITED (XNSE:MARKSANS)</v>
    <v>2</v>
    <v>3</v>
    <v>Finance</v>
    <v>4</v>
    <v>97.6</v>
    <v>49.15</v>
    <v>1.3462000000000001</v>
    <v>-3.55</v>
    <v>-6.0220999999999997E-2</v>
    <v>INR</v>
    <v>Marksans Pharma Limited is a pharmaceutical holding company. The Company is engaged in the research, manufacturing and marketing of generic pharmaceutical formulations. The Company's product portfolio addresses various therapeutic segments, including Pain management, Cough and cold, Anti-diabetic, Cardiovascular system, Central nervous system, Antibiotic, Gastrointestinal, Anti-allergic and Miscellaneous. The Company undertakes research and development initiatives, and offers customer relationship management (CRM) services to global pharmaceutical companies. The Company has a manufacturing facility for the manufacture of oral solid tablets and soft gelatin capsules in Goa; a liquids/ointments/sachets manufacturing facility in Southport, the United Kingdom, and a solid oral dosages manufacturing facility in New York, the United States. It supplies products to approximately 20 countries. Its subsidiaries include Nova Pharmaceuticals Australasia Pty Ltd. and Marksans Pharma (UK) Limited.</v>
    <v>1138</v>
    <v>National Stock Exchange of India</v>
    <v>XNSE</v>
    <v>XNSE</v>
    <v>11th Floor Grandeur,, Off Veera Desai Road, Opp Gundecha Symphony,Andheri (W), MUMBAI, MAHARASHTRA, 400053 IN</v>
    <v>58.9</v>
    <v>Pharmaceuticals</v>
    <v>Stock</v>
    <v>44585.469965277778</v>
    <v>2836</v>
    <v>55.1</v>
    <v>24129040000</v>
    <v>MARKSANS PHARMA LIMITED</v>
    <v>MARKSANS PHARMA LIMITED</v>
    <v>58.7</v>
    <v>9.86</v>
    <v>58.95</v>
    <v>55.4</v>
    <v>409313700</v>
    <v>MARKSANS</v>
    <v>MARKSANS PHARMA LIMITED (XNSE:MARKSANS)</v>
    <v>1600918</v>
    <v>1992</v>
  </rv>
  <rv s="2">
    <v>2837</v>
  </rv>
  <rv s="0">
    <v>https://www.bing.com/financeapi/forcetrigger?t=ahiwa2&amp;q=XNSE%3aMARUTI&amp;form=skydnc</v>
    <v>Learn more on Bing</v>
  </rv>
  <rv s="1">
    <v>en-US</v>
    <v>ahiwa2</v>
    <v>268435456</v>
    <v>1</v>
    <v>Powered by Refinitiv</v>
    <v>0</v>
    <v>MARUTI SUZUKI INDIA LIMITED (XNSE:MARUTI)</v>
    <v>2</v>
    <v>3</v>
    <v>Finance</v>
    <v>4</v>
    <v>8368.9</v>
    <v>6400</v>
    <v>1.1480999999999999</v>
    <v>-137.30000000000001</v>
    <v>-1.6765000000000002E-2</v>
    <v>INR</v>
    <v>Maruti Suzuki India Limited is a holding company. The Company is engaged in the manufacture, purchase and sale of motor vehicles, components and spare parts (automobiles). The other activities of the Company comprise facilitation of pre-owned car sales, fleet management and car financing. Its geographical segments include the domestic segment, which includes sales to customers located in India, and the overseas segment, which includes sales to customers located outside India. The Company's product portfolio includes Alto 800, Alto K10, Wagon R, Celerio, Ritz, Swift, DZire, Ertiga, Omni, Eeco, Gypsy and Ciaz. Its service offerings include Maruti Finance, True Value, Maruti Genuine Parts, Maruti Genuine Accessories, Maruti Suzuki Auto Card and Maruti Driving School. It has approximately five plants, located in Palam Gurgaon Road, Gurgaon, Haryana, and at Manesar Industrial Town, Gurgaon, Haryana, with an installed capacity of over 1.5 million vehicles per year.</v>
    <v>16025</v>
    <v>National Stock Exchange of India</v>
    <v>XNSE</v>
    <v>XNSE</v>
    <v>1, Nelson Mandela Road,, Vasant Kunj,, NEW DELHI, DELHI, 110070 IN</v>
    <v>8332.7999999999993</v>
    <v>Automobiles &amp; Auto Parts</v>
    <v>Stock</v>
    <v>44585.469965277778</v>
    <v>2839</v>
    <v>7952.8</v>
    <v>2473915000000</v>
    <v>MARUTI SUZUKI INDIA LIMITED</v>
    <v>MARUTI SUZUKI INDIA LIMITED</v>
    <v>8189</v>
    <v>58.91</v>
    <v>8189.6</v>
    <v>8052.3</v>
    <v>302080000</v>
    <v>MARUTI</v>
    <v>MARUTI SUZUKI INDIA LIMITED (XNSE:MARUTI)</v>
    <v>1153538</v>
    <v>1981</v>
  </rv>
  <rv s="2">
    <v>2840</v>
  </rv>
  <rv s="0">
    <v>https://www.bing.com/financeapi/forcetrigger?t=ahiwcw&amp;q=XNSE%3aMASFIN&amp;form=skydnc</v>
    <v>Learn more on Bing</v>
  </rv>
  <rv s="1">
    <v>en-US</v>
    <v>ahiwcw</v>
    <v>268435456</v>
    <v>1</v>
    <v>Powered by Refinitiv</v>
    <v>0</v>
    <v>MAS FINANCIAL SERVICES LIMITED (XNSE:MASFIN)</v>
    <v>2</v>
    <v>3</v>
    <v>Finance</v>
    <v>4</v>
    <v>977</v>
    <v>516</v>
    <v>1.3741000000000001</v>
    <v>-36</v>
    <v>-6.3840999999999995E-2</v>
    <v>INR</v>
    <v>MAS Financial Services Limited is an India-based non-banking financial company. The Company is engaged primarily in the business of Financing and all its operations are in India only. The Company is focused on fulfilling the requirements of lower income and middle-income groups of the society. The Company offers various products, such as Micro Enterprise Loan (MEL); Two Wheeler Loan; Small and Medium Enterprises Loan; Commercial Vehicles Loan; Used Car Loan, and Tractor Loan. The Company's Small and Medium Enterprises Loan includes Machinery Loan, Industrial Shed Loan, Working Capital Loan and Loans against Property (LAP). A micro-enterprise under this loan category is usually a small business with a turnover ranging from 25 Lakhs to 2 Crores, engaged into manufacturing, trading or services. The Company's network has over 70 branches in major cities of Gujarat, Maharashtra, Rajasthan, Madhya Pradesh, Tamil Nadu and Karnataka, through which over 3200 centers are catered.</v>
    <v>719</v>
    <v>National Stock Exchange of India</v>
    <v>XNSE</v>
    <v>XNSE</v>
    <v>6, Ground Floor, Narayan Chambers B/h Patang Hotel, Patang Hotel, Nehru Bridge Corner, Ashram, Road,, Ellisbridge, AHMEDABAD, GUJARAT, 380009 IN</v>
    <v>565</v>
    <v>Banking Services</v>
    <v>Stock</v>
    <v>44585.469965277778</v>
    <v>2842</v>
    <v>516</v>
    <v>30823930000</v>
    <v>MAS FINANCIAL SERVICES LIMITED</v>
    <v>MAS FINANCIAL SERVICES LIMITED</v>
    <v>561</v>
    <v>20.81</v>
    <v>563.9</v>
    <v>527.9</v>
    <v>54662040</v>
    <v>MASFIN</v>
    <v>MAS FINANCIAL SERVICES LIMITED (XNSE:MASFIN)</v>
    <v>62169</v>
    <v>1995</v>
  </rv>
  <rv s="2">
    <v>2843</v>
  </rv>
  <rv s="0">
    <v>https://www.bing.com/financeapi/forcetrigger?t=axd2xm&amp;q=XNSE%3aMASKINVEST&amp;form=skydnc</v>
    <v>Learn more on Bing</v>
  </rv>
  <rv s="16">
    <v>en-US</v>
    <v>axd2xm</v>
    <v>268435456</v>
    <v>1</v>
    <v>Powered by Refinitiv</v>
    <v>33</v>
    <v>Mask Investments Ltd (XNSE:MASKINVEST)</v>
    <v>2</v>
    <v>21</v>
    <v>Finance</v>
    <v>4</v>
    <v>50.15</v>
    <v>21.3</v>
    <v>0.2</v>
    <v>5.1749999999999999E-3</v>
    <v>INR</v>
    <v>National Stock Exchange of India</v>
    <v>XNSE</v>
    <v>XNSE</v>
    <v>A-601/B, International Trade Centre,, Majura Gate, Ring Road, SURAT, GUJARAT, 395002 IN</v>
    <v>39.950000000000003</v>
    <v>Stock</v>
    <v>44585.469965277778</v>
    <v>2845</v>
    <v>36.75</v>
    <v>Mask Investments Ltd</v>
    <v>Mask Investments Ltd</v>
    <v>39</v>
    <v>0</v>
    <v>38.65</v>
    <v>38.85</v>
    <v>MASKINVEST</v>
    <v>Mask Investments Ltd (XNSE:MASKINVEST)</v>
    <v>1375</v>
  </rv>
  <rv s="2">
    <v>2846</v>
  </rv>
  <rv s="0">
    <v>https://www.bing.com/financeapi/forcetrigger?t=ahiwfr&amp;q=XNSE%3aMASTEK&amp;form=skydnc</v>
    <v>Learn more on Bing</v>
  </rv>
  <rv s="1">
    <v>en-US</v>
    <v>ahiwfr</v>
    <v>268435456</v>
    <v>1</v>
    <v>Powered by Refinitiv</v>
    <v>0</v>
    <v>MASTEK LIMITED (XNSE:MASTEK)</v>
    <v>2</v>
    <v>3</v>
    <v>Finance</v>
    <v>4</v>
    <v>3669</v>
    <v>1065</v>
    <v>1.8740000000000001</v>
    <v>-153.19999999999999</v>
    <v>-5.3822000000000002E-2</v>
    <v>INR</v>
    <v>Mastek Limited (Mastek) is an information technology (IT) solutions provider. The Company and its subsidiaries are providers of vertically focused enterprise technology solutions. The Company's segments include UK, North America and Others. The Company's portfolio includes business and technology services, which consists of IT consulting, application development, systems integration, application management outsourcing, testing, data warehousing and business intelligence, application security, customer relationship management (CRM) services and legacy modernization. The Company specializes in developing, maintaining and managing digital solutions for clients in government, health, retail and financial services. The Company carries out its operations in the United Kingdom and India, and has its offshore software development centers in India at Mumbai, Pune, Chennai and Mahape.</v>
    <v>3792</v>
    <v>National Stock Exchange of India</v>
    <v>XNSE</v>
    <v>XNSE</v>
    <v>106,Sdf-Iv ,Seepz, Andheri(e), MUMBAI, MAHARASHTRA, 400096 IN</v>
    <v>2861.85</v>
    <v>Software &amp; IT Services</v>
    <v>Stock</v>
    <v>44585.469965277778</v>
    <v>2848</v>
    <v>2636.75</v>
    <v>84605980000</v>
    <v>MASTEK LIMITED</v>
    <v>MASTEK LIMITED</v>
    <v>2846.4</v>
    <v>27.33</v>
    <v>2846.4</v>
    <v>2693.2</v>
    <v>29723850</v>
    <v>MASTEK</v>
    <v>MASTEK LIMITED (XNSE:MASTEK)</v>
    <v>117677</v>
    <v>1982</v>
  </rv>
  <rv s="2">
    <v>2849</v>
  </rv>
  <rv s="0">
    <v>https://www.bing.com/financeapi/forcetrigger?t=ahiwim&amp;q=XNSE%3aMATRIMONY&amp;form=skydnc</v>
    <v>Learn more on Bing</v>
  </rv>
  <rv s="1">
    <v>en-US</v>
    <v>ahiwim</v>
    <v>268435456</v>
    <v>1</v>
    <v>Powered by Refinitiv</v>
    <v>0</v>
    <v>MATRIMONY.COM LIMITED (XNSE:MATRIMONY)</v>
    <v>2</v>
    <v>3</v>
    <v>Finance</v>
    <v>4</v>
    <v>1242</v>
    <v>783</v>
    <v>1.6911</v>
    <v>-18.3</v>
    <v>-2.1396000000000002E-2</v>
    <v>INR</v>
    <v>Matrimony.Com Ltd is an India-based provider of online matchmaking services in India. The Company provides matchmaking services to its users in India and the Indian Diaspora through its Websites, mobile sites and mobile applications complemented by its on-the ground network in India. It operates through three segments: Matchmaking Services, Marriage services and related sale of products, and other. Matchmaking services comprises of membership subscription through matrimonial websites owned by the Company. Marriage services comprises of matrimony directory services, photography services and Mbazaar. The other segment services represent operations of matchify.com private limited. Its matchmaking brands include BharatMatrimony.com, CommunityMatrimony.com and EliteMatrimony.com. Its marriage services include MatrimonyDirectory.com, MatrimonyPhotography.com, MatrimonyBazaar.com, and MatrimonyMandaps.com.</v>
    <v>3505</v>
    <v>National Stock Exchange of India</v>
    <v>XNSE</v>
    <v>XNSE</v>
    <v>Tvh Beliciaa Towers, Ii, CHENNAI, TAMIL NADU, 600028 IN</v>
    <v>858.85</v>
    <v>Software &amp; IT Services</v>
    <v>Stock</v>
    <v>44585.469965277778</v>
    <v>2851</v>
    <v>795.05</v>
    <v>19578740000</v>
    <v>MATRIMONY.COM LIMITED</v>
    <v>MATRIMONY.COM LIMITED</v>
    <v>846</v>
    <v>37.92</v>
    <v>855.3</v>
    <v>837</v>
    <v>22891080</v>
    <v>MATRIMONY</v>
    <v>MATRIMONY.COM LIMITED (XNSE:MATRIMONY)</v>
    <v>22094</v>
    <v>2001</v>
  </rv>
  <rv s="2">
    <v>2852</v>
  </rv>
  <rv s="0">
    <v>https://www.bing.com/financeapi/forcetrigger?t=ahiwlh&amp;q=XNSE%3aMAWANASUG&amp;form=skydnc</v>
    <v>Learn more on Bing</v>
  </rv>
  <rv s="1">
    <v>en-US</v>
    <v>ahiwlh</v>
    <v>268435456</v>
    <v>1</v>
    <v>Powered by Refinitiv</v>
    <v>0</v>
    <v>Mawana Sugars Limited (XNSE:MAWANASUG)</v>
    <v>2</v>
    <v>3</v>
    <v>Finance</v>
    <v>4</v>
    <v>120</v>
    <v>29.5</v>
    <v>0.93520000000000003</v>
    <v>-4.8499999999999996</v>
    <v>-5.7668999999999998E-2</v>
    <v>INR</v>
    <v>Mawana Sugars Limited is engaged in the manufacture and marketing of sugar and related by products from sugar cane at its units at Mawana Sugar Works, Titawi Sugar Complex and Nanglamal Sugar Complex and Co-generation of Power and production of Ethanol. The Company's segments include Sugar, Power, Chemical and Distillery. It produces plantation white sugar, refined sugar and specialty sugars for pharmaceutical segment. The Company is engaged in manufacturing of anhydrous and hydrous ethanol from molasses by plant having production capacity of approximately 120,000 liters per day, at Nanglamal (Meerut). It produces rectified spirit, denatured spirit, fuel ethanol, organic manure and fusel oil. The Company's chemical business includes caustic soda (lye and flake), chlorine and stable bleaching powder. The Company's subsidiaries include Siel Financial Services Limited, Siel Industrial Estate Limited and Siel Infrastructure &amp; Estate Developers Pvt. Ltd.</v>
    <v>1519</v>
    <v>National Stock Exchange of India</v>
    <v>XNSE</v>
    <v>XNSE</v>
    <v>Plot No 3,, Institutional Area, Sector 32, GURGAON, HARYANA, 122001 IN</v>
    <v>85.7</v>
    <v>Food &amp; Tobacco</v>
    <v>Stock</v>
    <v>44585.469965277778</v>
    <v>2854</v>
    <v>77.55</v>
    <v>3289728000</v>
    <v>Mawana Sugars Limited</v>
    <v>Mawana Sugars Limited</v>
    <v>85</v>
    <v>3.64</v>
    <v>84.1</v>
    <v>79.25</v>
    <v>39116860</v>
    <v>MAWANASUG</v>
    <v>Mawana Sugars Limited (XNSE:MAWANASUG)</v>
    <v>85041</v>
    <v>1961</v>
  </rv>
  <rv s="2">
    <v>2855</v>
  </rv>
  <rv s="0">
    <v>https://www.bing.com/financeapi/forcetrigger?t=bvirr7&amp;q=XNSE%3aMAXHEALTH&amp;form=skydnc</v>
    <v>Learn more on Bing</v>
  </rv>
  <rv s="5">
    <v>en-US</v>
    <v>bvirr7</v>
    <v>268435456</v>
    <v>1</v>
    <v>Powered by Refinitiv</v>
    <v>9</v>
    <v>MAX HEALTHCARE INSTITUTE LIMITED (XNSE:MAXHEALTH)</v>
    <v>2</v>
    <v>10</v>
    <v>Finance</v>
    <v>4</v>
    <v>458.05</v>
    <v>158.5</v>
    <v>-8.4499999999999993</v>
    <v>-2.2572000000000002E-2</v>
    <v>INR</v>
    <v>Max Healthcare Institute Limited is an India-based healthcare company. The Company provides healthcare services across secondary and tertiary care specialties with focus on oncology, neurosciences, cardiac sciences, orthopedics, renal sciences, liver and biliary sciences and minimal access metabolic and bariatric surgery (MAMBS). Max@Home is a platform that provides health and wellness services at home and MaxLab offers pathology services to patients outside of its hospitals through a variety of channels, including third party hospital laboratory management.</v>
    <v>4464</v>
    <v>National Stock Exchange of India</v>
    <v>XNSE</v>
    <v>XNSE</v>
    <v>5th &amp; 6th Floor, Tower-A, DLF Centre Court,, DLF City Phase-V Sector-42, Golf Course Road, 122002 IN</v>
    <v>376.45</v>
    <v>Healthcare Providers &amp; Services</v>
    <v>Stock</v>
    <v>44585.469965277778</v>
    <v>2857</v>
    <v>357</v>
    <v>362965500000</v>
    <v>MAX HEALTHCARE INSTITUTE LIMITED</v>
    <v>MAX HEALTHCARE INSTITUTE LIMITED</v>
    <v>370.2</v>
    <v>78.290000000000006</v>
    <v>374.35</v>
    <v>365.9</v>
    <v>969588500</v>
    <v>MAXHEALTH</v>
    <v>MAX HEALTHCARE INSTITUTE LIMITED (XNSE:MAXHEALTH)</v>
    <v>1518028</v>
    <v>2001</v>
  </rv>
  <rv s="2">
    <v>2858</v>
  </rv>
  <rv s="0">
    <v>https://www.bing.com/financeapi/forcetrigger?t=bvlo8m&amp;q=XNSE%3aMAXIND&amp;form=skydnc</v>
    <v>Learn more on Bing</v>
  </rv>
  <rv s="1">
    <v>en-US</v>
    <v>bvlo8m</v>
    <v>268435456</v>
    <v>1</v>
    <v>Powered by Refinitiv</v>
    <v>0</v>
    <v>MAX INDIA LIMITED (XNSE:MAXIND)</v>
    <v>2</v>
    <v>3</v>
    <v>Finance</v>
    <v>4</v>
    <v>84.5</v>
    <v>60.05</v>
    <v>0.88349999999999995</v>
    <v>-2</v>
    <v>-2.5974000000000001E-2</v>
    <v>INR</v>
    <v>Max India Limited is an India-based company, which operates in the health and allied services space. The Company’s operating businesses include: Max Healthcare Institute Limited, Max Bupa Health Insurance Company Limited, Antara Senior Living Limited and Max SkillFirst Limited. The Max Healthcare Institute Limited offers healthcare services through primary care clinics, hospitals, medical centers and tertiary care facilities. The Max Bupa Health Insurance Company Limited offers individual and family-oriented health insurance policies across all age groups. The Antara Senior Living Limited is its wholly-owned subsidiary and offers senior living communities that fulfill lifestyle, wellness and health-related requirements of senior citizens. The Max SkillFirst Limited is its wholly-owned subsidiary and operates as a shared service center that offers learning and development solutions as well as training services to companies.</v>
    <v>19</v>
    <v>National Stock Exchange of India</v>
    <v>XNSE</v>
    <v>XNSE</v>
    <v>DLF Centre, Ground Floor, Sansad Marg, New Delhi, NEW DELHI, DELHI, 110001 IN</v>
    <v>77</v>
    <v>Healthcare Providers &amp; Services</v>
    <v>Stock</v>
    <v>44585.469965277778</v>
    <v>2860</v>
    <v>74.75</v>
    <v>4141542000</v>
    <v>MAX INDIA LIMITED</v>
    <v>MAX INDIA LIMITED</v>
    <v>76.5</v>
    <v>0</v>
    <v>77</v>
    <v>75</v>
    <v>53786260</v>
    <v>MAXIND</v>
    <v>MAX INDIA LIMITED (XNSE:MAXIND)</v>
    <v>388892</v>
    <v>2015</v>
  </rv>
  <rv s="2">
    <v>2861</v>
  </rv>
  <rv s="0">
    <v>https://www.bing.com/financeapi/forcetrigger?t=ahiwr7&amp;q=XNSE%3aMAXVIL&amp;form=skydnc</v>
    <v>Learn more on Bing</v>
  </rv>
  <rv s="1">
    <v>en-US</v>
    <v>ahiwr7</v>
    <v>268435456</v>
    <v>1</v>
    <v>Powered by Refinitiv</v>
    <v>0</v>
    <v>MAX VENTURES AND INDUSTRIES LIMITED (XNSE:MAXVIL)</v>
    <v>2</v>
    <v>3</v>
    <v>Finance</v>
    <v>4</v>
    <v>156.1</v>
    <v>46.1</v>
    <v>1.0408999999999999</v>
    <v>-8.9</v>
    <v>-7.0384000000000002E-2</v>
    <v>INR</v>
    <v>Max Ventures and Industries Limited, formerly Capricorn Ventures Ltd., is an India-based holding company. The Company is engaged in the business of investments and providing consultancy services to group companies. The Company's operating businesses include Max Speciality Films Limited (MSFL), Max Estates Limited (Max Estates) and Max I. Limited (Max I). MSFL is engaged in the manufacturing of a range of bi-axial polypropylene barrier and packaging films. MSFL also produces graphic lamination films for print finishing and luxury packaging. Max Estates is engaged in the Company's real estate business. Max Estates has initiated construction and site development activities on its project in Dehradun, Uttarakhand. Max I facilitates intellectual and financial capital to early-stage organizations across identified sectors.</v>
    <v>10</v>
    <v>National Stock Exchange of India</v>
    <v>XNSE</v>
    <v>XNSE</v>
    <v>Max House, A-81, Sector ? 2, Nooida, NOIDA, UTTAR PRADESH, 201301 IN</v>
    <v>130.80000000000001</v>
    <v>Containers &amp; Packaging</v>
    <v>Stock</v>
    <v>44585.469965277778</v>
    <v>2863</v>
    <v>115.1</v>
    <v>18570920000</v>
    <v>MAX VENTURES AND INDUSTRIES LIMITED</v>
    <v>MAX VENTURES AND INDUSTRIES LIMITED</v>
    <v>130.80000000000001</v>
    <v>36.380000000000003</v>
    <v>126.45</v>
    <v>117.55</v>
    <v>146863800</v>
    <v>MAXVIL</v>
    <v>MAX VENTURES AND INDUSTRIES LIMITED (XNSE:MAXVIL)</v>
    <v>289315</v>
    <v>2015</v>
  </rv>
  <rv s="2">
    <v>2864</v>
  </rv>
  <rv s="0">
    <v>https://www.bing.com/financeapi/forcetrigger?t=ahiwu2&amp;q=XNSE%3aMAYURUNIQ&amp;form=skydnc</v>
    <v>Learn more on Bing</v>
  </rv>
  <rv s="1">
    <v>en-US</v>
    <v>ahiwu2</v>
    <v>268435456</v>
    <v>1</v>
    <v>Powered by Refinitiv</v>
    <v>0</v>
    <v>MAYUR UNIQUOTERS LIMITED (XNSE:MAYURUNIQ)</v>
    <v>2</v>
    <v>3</v>
    <v>Finance</v>
    <v>4</v>
    <v>626.9</v>
    <v>271.8</v>
    <v>1.1565000000000001</v>
    <v>-38.65</v>
    <v>-7.571E-2</v>
    <v>INR</v>
    <v>Mayur Uniquoters Limited is a holding company. The Company is engaged in the manufacturing of artificial leather/foam leather, and other substitutes of leather. It manufactures coated textile fabric. The Company's products are used in segments, such as footwear, furnishings, automotive original equipment manufacturer (OEM), automotive replacement market, and automotive exports. It sells its products to OEMs and other manufacturers, and wholesalers in India, and also exports to various countries, including the United States and the United Kingdom. It produces specialized polyvinyl chloride (PVC) vinyl for the footwear industry. It offers products for various parts of footwear, such as shoe uppers, shoe lining and insoles. It offers products, which are used in upholstery for sofas, chairs, cushion-covers and bean bags. Its manufacturing units are located at village Jaipura and Dhodsar, Jaipur. Knitted fabric manufactured at Dhodsar plant is consumed primarily as captive consumption.</v>
    <v>513</v>
    <v>National Stock Exchange of India</v>
    <v>XNSE</v>
    <v>XNSE</v>
    <v>28, 4th Floor, Lakshmi Complex, M.I. Road, JAIPUR, RAJASTHAN, 302001 IN</v>
    <v>507</v>
    <v>Textiles &amp; Apparel</v>
    <v>Stock</v>
    <v>44585.469965277778</v>
    <v>2866</v>
    <v>462.35</v>
    <v>22756870000</v>
    <v>MAYUR UNIQUOTERS LIMITED</v>
    <v>MAYUR UNIQUOTERS LIMITED</v>
    <v>505.4</v>
    <v>20.22</v>
    <v>510.5</v>
    <v>471.85</v>
    <v>44577600</v>
    <v>MAYURUNIQ</v>
    <v>MAYUR UNIQUOTERS LIMITED (XNSE:MAYURUNIQ)</v>
    <v>234893</v>
    <v>1992</v>
  </rv>
  <rv s="2">
    <v>2867</v>
  </rv>
  <rv s="0">
    <v>https://www.bing.com/financeapi/forcetrigger?t=ahiwww&amp;q=XNSE%3aMAZDA&amp;form=skydnc</v>
    <v>Learn more on Bing</v>
  </rv>
  <rv s="1">
    <v>en-US</v>
    <v>ahiwww</v>
    <v>268435456</v>
    <v>1</v>
    <v>Powered by Refinitiv</v>
    <v>0</v>
    <v>MAZDA LIMITED (XNSE:MAZDA)</v>
    <v>2</v>
    <v>3</v>
    <v>Finance</v>
    <v>4</v>
    <v>752.95</v>
    <v>415</v>
    <v>1.3994</v>
    <v>-22.7</v>
    <v>-3.7427999999999996E-2</v>
    <v>INR</v>
    <v>Mazda Limited is an India-based engineering company. The Company is engaged in the manufacture of Engineering Goods and the manufacturing of food products, such as food color, and various fruit jams and fruit mix powders. The Company operates through two segments: Engineering Division and Food division. The Company is also engaged in the business of manufacturing and sales of Vacuum Systems, Condensers, Steam Jet Ejectors, low pressure (L.P.) Heaters, high pressure (H.P.) Heaters, Evaporators and Pollution Control Equipments. The Company's geographical segments include Domestic and Overseas. The Company specializes in supplying equipments to various Industries, such as Power, Fertilizers, Chemicals and Bulk Drugs. The Company also caters to the needs of Refineries; Sugar and Food industries; Pulp and Paper, and others. The Company sells its products in the domestic, as well as export markets. The Company has four manufacturing plants, which are located in Ahmedabad, Gujarat State.</v>
    <v>219</v>
    <v>National Stock Exchange of India</v>
    <v>XNSE</v>
    <v>XNSE</v>
    <v>650/1, Mazda House, Panchwati, 2Nd Lane, Ambawadi, AHMEDABAD, GUJARAT, 380006 IN</v>
    <v>609.9</v>
    <v>Machinery, Equipment &amp; Components</v>
    <v>Stock</v>
    <v>44585.469965277778</v>
    <v>2869</v>
    <v>578</v>
    <v>2429032000</v>
    <v>MAZDA LIMITED</v>
    <v>MAZDA LIMITED</v>
    <v>606.5</v>
    <v>14.87</v>
    <v>606.5</v>
    <v>583.79999999999995</v>
    <v>4005000</v>
    <v>MAZDA</v>
    <v>MAZDA LIMITED (XNSE:MAZDA)</v>
    <v>3404</v>
    <v>1990</v>
  </rv>
  <rv s="2">
    <v>2870</v>
  </rv>
  <rv s="0">
    <v>https://www.bing.com/financeapi/forcetrigger?t=bwg4cw&amp;q=XNSE%3aMAZDOCK&amp;form=skydnc</v>
    <v>Learn more on Bing</v>
  </rv>
  <rv s="5">
    <v>en-US</v>
    <v>bwg4cw</v>
    <v>268435456</v>
    <v>1</v>
    <v>Powered by Refinitiv</v>
    <v>9</v>
    <v>Mazagon Dock Shipbuilders Ltd (XNSE:MAZDOCK)</v>
    <v>2</v>
    <v>10</v>
    <v>Finance</v>
    <v>4</v>
    <v>321</v>
    <v>191.85</v>
    <v>-16.55</v>
    <v>-6.0400999999999996E-2</v>
    <v>INR</v>
    <v>Mazagon Dock Shipbuilders Limited, formerly Mazagon Dock Ltd, is engaged in the business of ship building and ship repairing. The Company operates through two business segment namely Ship Building and Submarine. Shipbuilding segment builds naval ship and commercial vessel which include nilgiri, corvettes, missile boat, Godavari class frigates, patrol vessels, destroyer, leander class frigates, trilling suction hopper dredger, general cargo vessel, offshore supply vessel, special trade passenger cum cargo vessel, 45T Bollard Pull Voithtug and BOP vessel. Submarine segment builds submarines which include INS Shalki, INS Shankul and Scorpene submarine.</v>
    <v>3686</v>
    <v>National Stock Exchange of India</v>
    <v>XNSE</v>
    <v>XNSE</v>
    <v>Dockyard Road, Mazagon, MUMBAI, MAHARASHTRA, 400010 IN</v>
    <v>275</v>
    <v>Machinery, Equipment &amp; Components</v>
    <v>Stock</v>
    <v>44585.469965277778</v>
    <v>2872</v>
    <v>253</v>
    <v>55263060000</v>
    <v>Mazagon Dock Shipbuilders Ltd</v>
    <v>Mazagon Dock Shipbuilders Ltd</v>
    <v>275</v>
    <v>8.67</v>
    <v>274</v>
    <v>257.45</v>
    <v>201690000</v>
    <v>MAZDOCK</v>
    <v>Mazagon Dock Shipbuilders Ltd (XNSE:MAZDOCK)</v>
    <v>476222</v>
    <v>1934</v>
  </rv>
  <rv s="2">
    <v>2873</v>
  </rv>
  <rv s="0">
    <v>https://www.bing.com/financeapi/forcetrigger?t=ahiwzr&amp;q=XNSE%3aMBAPL&amp;form=skydnc</v>
    <v>Learn more on Bing</v>
  </rv>
  <rv s="1">
    <v>en-US</v>
    <v>ahiwzr</v>
    <v>268435456</v>
    <v>1</v>
    <v>Powered by Refinitiv</v>
    <v>0</v>
    <v>MADHYA BHARAT AGRO PRODUCTS LIMITED (XNSE:MBAPL)</v>
    <v>2</v>
    <v>3</v>
    <v>Finance</v>
    <v>4</v>
    <v>227.4</v>
    <v>67</v>
    <v>0.54369999999999996</v>
    <v>-3.3</v>
    <v>-1.8723E-2</v>
    <v>INR</v>
    <v>Madhya Bharat Agro Products Limited (MBAPL) is an India-based fertilizer manufacturer. The Company is engaged in manufacturing of beneficiated rock phosphate (BRP), single super phosphate (SSP) and sulfuric acid. The Company is also engaged in business of purchase and sale of textiles and agricultural commodity. MBAPL is dealing in manufacturing of BRP with installed production capacity of 99,000 tons per annum (TPA), SSP with installed capacity of 180,000 tons per year (TPY) and sulfuric acid with installed capacity of 36,000 TPY. The Company's SSP and sulfuric acid plant is located at village Sorai, Tehsil Banda, Sagar.</v>
    <v>199</v>
    <v>National Stock Exchange of India</v>
    <v>XNSE</v>
    <v>XNSE</v>
    <v>Sourai,, Industrial Area, Village Sourai,, Tehsil Banda,, 470335 IN</v>
    <v>181.55</v>
    <v>Chemicals</v>
    <v>Stock</v>
    <v>44585.469965277778</v>
    <v>2875</v>
    <v>172</v>
    <v>3861062000</v>
    <v>MADHYA BHARAT AGRO PRODUCTS LIMITED</v>
    <v>MADHYA BHARAT AGRO PRODUCTS LIMITED</v>
    <v>181.55</v>
    <v>16.309999999999999</v>
    <v>176.25</v>
    <v>172.95</v>
    <v>21906740</v>
    <v>MBAPL</v>
    <v>MADHYA BHARAT AGRO PRODUCTS LIMITED (XNSE:MBAPL)</v>
    <v>7254</v>
    <v>1997</v>
  </rv>
  <rv s="2">
    <v>2876</v>
  </rv>
  <rv s="0">
    <v>https://www.bing.com/financeapi/forcetrigger?t=ahix6h&amp;q=XNSE%3aMBLINFRA&amp;form=skydnc</v>
    <v>Learn more on Bing</v>
  </rv>
  <rv s="1">
    <v>en-US</v>
    <v>ahix6h</v>
    <v>268435456</v>
    <v>1</v>
    <v>Powered by Refinitiv</v>
    <v>0</v>
    <v>MBL INFRASTRUCTURES LIMITED (XNSE:MBLINFRA)</v>
    <v>2</v>
    <v>3</v>
    <v>Finance</v>
    <v>4</v>
    <v>43.85</v>
    <v>15.55</v>
    <v>1.9941</v>
    <v>-2</v>
    <v>-4.9444000000000002E-2</v>
    <v>INR</v>
    <v>MBL Infrastructures Limited (MBL) is a holding company, which is engaged in construction and project related activities. The Company is engaged in the execution of various civil engineering projects. It provides integrated engineering, procurement and construction services for civil construction and infrastructure sector projects. It operates through highway construction; road operations and maintenance; highway-build operate transfer projects; industrial infrastructure; housing infrastructure; railway infrastructure, water infrastructure and other infrastructure projects. It has executed and commenced various projects in the states of West Bengal, Madhya Pradesh, Maharashtra, Assam, Uttar Pradesh, Delhi, Rajasthan, Karnataka, Haryana, Odisha, Andhra Pradesh, Bihar and Uttarakhand. MBL has started undertaking civil engineering projects of water infrastructure, including construction of ports, harbor/marine structure, water supply/sanitation, bridges, viaducts and elevated structures.</v>
    <v>314</v>
    <v>National Stock Exchange of India</v>
    <v>XNSE</v>
    <v>XNSE</v>
    <v>SU 2-3, Bhikaji Cama Bhavan,, Bhikaji Cama Place,, Ground Floor,, NEW DELHI, DELHI, 110066 IN</v>
    <v>39.25</v>
    <v>Construction &amp; Engineering</v>
    <v>Stock</v>
    <v>44585.469965277778</v>
    <v>2878</v>
    <v>38.450000000000003</v>
    <v>4237325000</v>
    <v>MBL INFRASTRUCTURES LIMITED</v>
    <v>MBL INFRASTRUCTURES LIMITED</v>
    <v>38.450000000000003</v>
    <v>12.4</v>
    <v>40.450000000000003</v>
    <v>38.450000000000003</v>
    <v>104754600</v>
    <v>MBLINFRA</v>
    <v>MBL INFRASTRUCTURES LIMITED (XNSE:MBLINFRA)</v>
    <v>146962</v>
    <v>1995</v>
  </rv>
  <rv s="2">
    <v>2879</v>
  </rv>
  <rv s="0">
    <v>https://www.bing.com/financeapi/forcetrigger?t=ahix9c&amp;q=XNSE%3aMCDHOLDING&amp;form=skydnc</v>
    <v>Learn more on Bing</v>
  </rv>
  <rv s="1">
    <v>en-US</v>
    <v>ahix9c</v>
    <v>268435456</v>
    <v>1</v>
    <v>Powered by Refinitiv</v>
    <v>0</v>
    <v>MCDOWELL HOLDINGS LIMITED (XNSE:MCDHOLDING)</v>
    <v>2</v>
    <v>3</v>
    <v>Finance</v>
    <v>4</v>
    <v>193.2</v>
    <v>29.25</v>
    <v>1.0818000000000001</v>
    <v>2.1</v>
    <v>2.1309000000000002E-2</v>
    <v>INR</v>
    <v>McDowell Holdings Limited is an India-based financing/investment holding company. The Company is principally engaged in investing in securities, providing guarantee and security, and lending money. The Company operates in two business segments: Investment and Financial Services. The Company has investments in the UB Group companies, which are engaged in the business of property development and exports, manufacture and sale of beer, and chemicals and fertilizers, among others.</v>
    <v>0</v>
    <v>National Stock Exchange of India</v>
    <v>XNSE</v>
    <v>XNSE</v>
    <v>51, Richmond Road, BANGALORE, KARNATAKA, 560025 IN</v>
    <v>103.25</v>
    <v>Holding Companies</v>
    <v>Stock</v>
    <v>44585.469965277778</v>
    <v>2881</v>
    <v>93.65</v>
    <v>1378937000</v>
    <v>MCDOWELL HOLDINGS LIMITED</v>
    <v>MCDOWELL HOLDINGS LIMITED</v>
    <v>103.25</v>
    <v>0</v>
    <v>98.55</v>
    <v>100.65</v>
    <v>13992260</v>
    <v>MCDHOLDING</v>
    <v>MCDOWELL HOLDINGS LIMITED (XNSE:MCDHOLDING)</v>
    <v>50583</v>
    <v>2004</v>
  </rv>
  <rv s="2">
    <v>2882</v>
  </rv>
  <rv s="0">
    <v>https://www.bing.com/financeapi/forcetrigger?t=ahixc7&amp;q=XNSE%3aMCDOWELL-N&amp;form=skydnc</v>
    <v>Learn more on Bing</v>
  </rv>
  <rv s="1">
    <v>en-US</v>
    <v>ahixc7</v>
    <v>268435456</v>
    <v>1</v>
    <v>Powered by Refinitiv</v>
    <v>0</v>
    <v>United Spirits Limited (XNSE:MCDOWELL-N)</v>
    <v>2</v>
    <v>3</v>
    <v>Finance</v>
    <v>4</v>
    <v>1019.95</v>
    <v>507.5</v>
    <v>0.82130000000000003</v>
    <v>-43.95</v>
    <v>-4.8871000000000005E-2</v>
    <v>INR</v>
    <v>United Spirits Limited is a spirits company engaged in the business of manufacture, purchase and sale of alcoholic beverages. The Company operates through two segments: India and Outside India. The India segment is engaged in the business of manufacture, purchase and sale of Beverage Alcohol (Spirits and Wines), including through Tie-up units/brand franchisees within India. The Outside India segment is engaged in the business of manufacture, purchase and sale of Beverage Alcohol (Spirits and Wines), including through Tie-up units/brand franchisees outside India. Its product portfolio includes whisky, vodka and rum segments, and caters to various consumers through luxury, premium, prestige and popular spirits categories. Its brand portfolio includes McDowell's No.1, Royal Challenge, Signature and Antiquity. It has over 80 (74 excluding Royalty and Franchise units) manufacturing facilities spread across approximately 20 states and over three union territories in India.</v>
    <v>3261</v>
    <v>National Stock Exchange of India</v>
    <v>XNSE</v>
    <v>XNSE</v>
    <v>'UB Tower', Level 6, UB City,, # 24, Vittal Mallya Road,, BANGALORE, KARNATAKA, 560001 IN</v>
    <v>899.3</v>
    <v>Beverages</v>
    <v>Stock</v>
    <v>44585.469965277778</v>
    <v>2884</v>
    <v>846.65</v>
    <v>653466200000</v>
    <v>United Spirits Limited</v>
    <v>United Spirits Limited</v>
    <v>896</v>
    <v>75.78</v>
    <v>899.3</v>
    <v>855.35</v>
    <v>726638700</v>
    <v>MCDOWELL-N</v>
    <v>United Spirits Limited (XNSE:MCDOWELL-N)</v>
    <v>1910110</v>
    <v>1999</v>
  </rv>
  <rv s="2">
    <v>2885</v>
  </rv>
  <rv s="0">
    <v>https://www.bing.com/financeapi/forcetrigger?t=ahixhw&amp;q=XNSE%3aMCL&amp;form=skydnc</v>
    <v>Learn more on Bing</v>
  </rv>
  <rv s="1">
    <v>en-US</v>
    <v>ahixhw</v>
    <v>268435456</v>
    <v>1</v>
    <v>Powered by Refinitiv</v>
    <v>0</v>
    <v>MADHAV COPPER LIMITED (XNSE:MCL)</v>
    <v>2</v>
    <v>3</v>
    <v>Finance</v>
    <v>4</v>
    <v>107</v>
    <v>29.45</v>
    <v>0.4647</v>
    <v>-0.45</v>
    <v>-1.3392999999999999E-2</v>
    <v>INR</v>
    <v>Madhav Copper Limited is an India-based company, which is engaged in the manufacture and supply of enameled copper wire and poly wrap submersible winding wire. The Company offers enameled, copper rod profile and poly wrap submersible winding wires for industry application in transformers, motors, alternators, contactors and relays. Its wires are also used in high speed coil winding machines. The Company offers products under the brand, Madhav Copper. It manufactures enameled copper wire, which offers applications, such as general purpose rotating; submersible winding wire, which is used in manufacturing of submersible pumps and motors; copper bare wire or copper strip and copper profile, which is used in switch gears, pumps and motors, among others, and copper lamination end rings, which are used in manufacturing of submersible pumps and motors. It is also engaged in trading of products, including drawn bare cooper wire.</v>
    <v>59</v>
    <v>National Stock Exchange of India</v>
    <v>XNSE</v>
    <v>XNSE</v>
    <v>202/203, D &amp; I Excelus, Opp., Home School, Wagha Wadi Road, BHAVNAGAR, GUJARAT, 364001 IN</v>
    <v>33.85</v>
    <v>Machinery, Equipment &amp; Components</v>
    <v>Stock</v>
    <v>44585.469965277778</v>
    <v>2887</v>
    <v>33</v>
    <v>911998100</v>
    <v>MADHAV COPPER LIMITED</v>
    <v>MADHAV COPPER LIMITED</v>
    <v>33</v>
    <v>28.13</v>
    <v>33.6</v>
    <v>33.15</v>
    <v>27142800</v>
    <v>MCL</v>
    <v>MADHAV COPPER LIMITED (XNSE:MCL)</v>
    <v>42664</v>
    <v>2012</v>
  </rv>
  <rv s="2">
    <v>2888</v>
  </rv>
  <rv s="0">
    <v>https://www.bing.com/financeapi/forcetrigger?t=ahixf2&amp;q=XNSE%3aMCLEODRUSS&amp;form=skydnc</v>
    <v>Learn more on Bing</v>
  </rv>
  <rv s="1">
    <v>en-US</v>
    <v>ahixf2</v>
    <v>268435456</v>
    <v>1</v>
    <v>Powered by Refinitiv</v>
    <v>0</v>
    <v>MCLEOD RUSSEL INDIA LIMITED (XNSE:MCLEODRUSS)</v>
    <v>2</v>
    <v>3</v>
    <v>Finance</v>
    <v>4</v>
    <v>43.5</v>
    <v>17.3</v>
    <v>2.5392000000000001</v>
    <v>-2.2000000000000002</v>
    <v>-6.9291000000000005E-2</v>
    <v>INR</v>
    <v>McLeod Russel India Limited is a holding company. The Company is engaged in manufacturing of tea in India. Its segments include India, Vietnam, Uganda and Rwanda. It manufactures approximately 100 million kilograms of tea in a year from its tea estates in Assam and West Bengal, India, Vietnam, Uganda and Rwanda. It manages approximately 50 tea estates in the Assam Valley; over five in the Dooars region of West Bengal; approximately three factories in Vietnam; over six estates in Uganda, and Gisovu estate in Rwanda. Its blending units include Nilpur Blending Unit and Dubai Blending Unit. Its facility operates over two bulk blending line that can blend both Orthodox and crushed, torn and curled (CTC) tea varieties. Its subsidiaries include Borelli Tea Holdings Limited, McLeod Russel Uganda Limited, Phu Ben Tea Company Limited, Rwenzori Tea Investments Limited, McLeod Russel Middle East DMCC, Gisovu Tea Company Limited, McLeod Russel Africa Limited and Pfunda Tea Company Limited.</v>
    <v>46606</v>
    <v>National Stock Exchange of India</v>
    <v>XNSE</v>
    <v>XNSE</v>
    <v>Four Mangoe Lane, Surendra Mohan Ghosh Sarani, KOLKATA, WEST BENGAL, 700001 IN</v>
    <v>32.5</v>
    <v>Food &amp; Tobacco</v>
    <v>Stock</v>
    <v>44585.469965277778</v>
    <v>2890</v>
    <v>29</v>
    <v>3316469000</v>
    <v>MCLEOD RUSSEL INDIA LIMITED</v>
    <v>MCLEOD RUSSEL INDIA LIMITED</v>
    <v>31.85</v>
    <v>0</v>
    <v>31.75</v>
    <v>29.55</v>
    <v>104455700</v>
    <v>MCLEODRUSS</v>
    <v>MCLEOD RUSSEL INDIA LIMITED (XNSE:MCLEODRUSS)</v>
    <v>1907049</v>
    <v>1998</v>
  </rv>
  <rv s="2">
    <v>2891</v>
  </rv>
  <rv s="0">
    <v>https://www.bing.com/financeapi/forcetrigger?t=ahixkr&amp;q=XNSE%3aMCX&amp;form=skydnc</v>
    <v>Learn more on Bing</v>
  </rv>
  <rv s="1">
    <v>en-US</v>
    <v>ahixkr</v>
    <v>268435456</v>
    <v>1</v>
    <v>Powered by Refinitiv</v>
    <v>0</v>
    <v>MULTI COMMODITY EXCHANGE OF INDIA LIMITED (XNSE:MCX)</v>
    <v>2</v>
    <v>3</v>
    <v>Finance</v>
    <v>4</v>
    <v>2135</v>
    <v>1432.3</v>
    <v>0.40899999999999997</v>
    <v>-55.35</v>
    <v>-3.6101999999999995E-2</v>
    <v>INR</v>
    <v>Multi Commodity Exchange of India Limited (MCX) is a holding company. The Company is engaged in Facilitating Trading, and Clearing and Settlement of Commodity Derivatives. It operates as a commodity futures exchange. It offers its products in various segments, such as Bullion, including Gold, Gold Mini, Gold Petal and Silver; Base Metals, including, Aluminum, Copper, Lead, Nickel and Zinc; Energy, including Crude Oil, Brent Crude Oil and Natural Gas, and Agro Commodities, including Cardamom, Cotton, Crude Palm Oil, Kapas and Mentha Oil. Its MCXCOMDEX is a real-time commodity index based on commodity futures price of an exchange. Other commodity indices developed by the Company include MCXAgri, MCXEnergy and MCXMetal. Its online trading platform is accessible to its members through its trader workstation or computer-to-computer link (CTCL) using multiple connectivity media, including point of presence (POP) connectivity, very small aperture terminal (VSATs) and the Internet.</v>
    <v>338</v>
    <v>National Stock Exchange of India</v>
    <v>XNSE</v>
    <v>XNSE</v>
    <v>Exchange Square, Suren Road chakala, Andheri (East), MUMBAI, MAHARASHTRA, 400093 IN</v>
    <v>1539.6</v>
    <v>Investment Banking &amp; Investment Services</v>
    <v>Stock</v>
    <v>44585.469965277778</v>
    <v>2893</v>
    <v>1462</v>
    <v>78041660000</v>
    <v>MULTI COMMODITY EXCHANGE OF INDIA LIMITED</v>
    <v>MULTI COMMODITY EXCHANGE OF INDIA LIMITED</v>
    <v>1534.5</v>
    <v>42.71</v>
    <v>1533.15</v>
    <v>1477.8</v>
    <v>50902820</v>
    <v>MCX</v>
    <v>MULTI COMMODITY EXCHANGE OF INDIA LIMITED (XNSE:MCX)</v>
    <v>546015</v>
    <v>2002</v>
  </rv>
  <rv s="2">
    <v>2894</v>
  </rv>
  <rv s="0">
    <v>https://www.bing.com/financeapi/forcetrigger?t=ahixnm&amp;q=XNSE%3aMEGASOFT&amp;form=skydnc</v>
    <v>Learn more on Bing</v>
  </rv>
  <rv s="1">
    <v>en-US</v>
    <v>ahixnm</v>
    <v>268435456</v>
    <v>1</v>
    <v>Powered by Refinitiv</v>
    <v>0</v>
    <v>MEGASOFT LIMITED (XNSE:MEGASOFT)</v>
    <v>2</v>
    <v>3</v>
    <v>Finance</v>
    <v>4</v>
    <v>87.75</v>
    <v>7.64</v>
    <v>0.83589999999999998</v>
    <v>-3.65</v>
    <v>-4.9828999999999998E-2</v>
    <v>INR</v>
    <v>Megasoft Limited is an India-based company, which is engaged in the business of providing information technology services to customers. The Company operates through telecom segment. The Company's geographical segment includes USA &amp; Canada, South America &amp; Latam, Middle East &amp; Africa, and APAC. The Company's products/services are computer programming, consultancy and related activities. The Company's analytics services focus on machine data analytics, enterprise data analytics, telecom analytics, public service analytics and predictive policing. Its cloud services are focused on advisory and consultancy services to enterprises, evaluation and recommendation on cloud providers, development of openstack cloud technologies, and cloud deployment, migration and managed services. Its cyber security focuses on Data Security, Cloud Security, Ethical Hacking, Mobile Security, Network Security, Application Security, Security Audit, and Awareness and Training Services.</v>
    <v>885</v>
    <v>National Stock Exchange of India</v>
    <v>XNSE</v>
    <v>XNSE</v>
    <v>01st Floor, Block-3, My Home Hub, Madhapur, HYDERABAD, TELANGANA, 500081 IN</v>
    <v>71.75</v>
    <v>Software &amp; IT Services</v>
    <v>Stock</v>
    <v>44585.469965277778</v>
    <v>2896</v>
    <v>69.599999999999994</v>
    <v>5403655000</v>
    <v>MEGASOFT LIMITED</v>
    <v>MEGASOFT LIMITED</v>
    <v>70.099999999999994</v>
    <v>104.67</v>
    <v>73.25</v>
    <v>69.599999999999994</v>
    <v>73770040</v>
    <v>MEGASOFT</v>
    <v>MEGASOFT LIMITED (XNSE:MEGASOFT)</v>
    <v>158183</v>
    <v>1999</v>
  </rv>
  <rv s="2">
    <v>2897</v>
  </rv>
  <rv s="0">
    <v>https://www.bing.com/financeapi/forcetrigger?t=ahixtc&amp;q=XNSE%3aMELSTAR&amp;form=skydnc</v>
    <v>Learn more on Bing</v>
  </rv>
  <rv s="1">
    <v>en-US</v>
    <v>ahixtc</v>
    <v>268435456</v>
    <v>1</v>
    <v>Powered by Refinitiv</v>
    <v>0</v>
    <v>MELSTAR INFORMATION TECHNOLOGIES LIMITED (XNSE:MELSTAR)</v>
    <v>2</v>
    <v>3</v>
    <v>Finance</v>
    <v>4</v>
    <v>6.65</v>
    <v>1.7</v>
    <v>1.0532999999999999</v>
    <v>-0.25</v>
    <v>-4.5872000000000003E-2</v>
    <v>INR</v>
    <v>Melstar Information Technologies Limited is an India-based software service company. The Company is an information technology (IT) solution provider to the banking, insurance, government and IT sectors. The Company's segments include Software Services and IT Infra Projects. The Company offers services, such as application services, application development, application management, enterprise application services, business practices and technology practices. The Company's enterprise application services practice provides end-to-end packaged application services in the areas of enterprise resource planning (ERP). The services include consulting, implementation, application maintenance and support, upgrades and testing. The Company's business practices include testing, data engineering, applications modernization and transition services. The Company's technology practices include enterprise Web technologies and enterprise application integration.</v>
    <v>471</v>
    <v>National Stock Exchange of India</v>
    <v>XNSE</v>
    <v>XNSE</v>
    <v>5th Floor,159 Industry House,, Churchgate Reclamation, Mumbai 400020, MUMBAI, MAHARASHTRA, 400020 IN</v>
    <v>5.2</v>
    <v>Software &amp; IT Services</v>
    <v>Stock</v>
    <v>44578.499479166669</v>
    <v>2899</v>
    <v>5.2</v>
    <v>77843110</v>
    <v>MELSTAR INFORMATION TECHNOLOGIES LIMITED</v>
    <v>MELSTAR INFORMATION TECHNOLOGIES LIMITED</v>
    <v>5.2</v>
    <v>0</v>
    <v>5.45</v>
    <v>5.2</v>
    <v>14283140</v>
    <v>MELSTAR</v>
    <v>MELSTAR INFORMATION TECHNOLOGIES LIMITED (XNSE:MELSTAR)</v>
    <v>5121</v>
    <v>1986</v>
  </rv>
  <rv s="2">
    <v>2900</v>
  </rv>
  <rv s="0">
    <v>https://www.bing.com/financeapi/forcetrigger?t=ahixw7&amp;q=XNSE%3aMENONBE&amp;form=skydnc</v>
    <v>Learn more on Bing</v>
  </rv>
  <rv s="1">
    <v>en-US</v>
    <v>ahixw7</v>
    <v>268435456</v>
    <v>1</v>
    <v>Powered by Refinitiv</v>
    <v>0</v>
    <v>MENON BEARINGS LIMITED (XNSE:MENONBE)</v>
    <v>2</v>
    <v>3</v>
    <v>Finance</v>
    <v>4</v>
    <v>112.95</v>
    <v>49.6</v>
    <v>1.0863</v>
    <v>-6.9</v>
    <v>-6.7946999999999994E-2</v>
    <v>INR</v>
    <v>Menon Bearings Limited is engaged in the manufacturing of auto components. The Company's products include bi-metal engine bearings; bushes and thrust washers for light and heavy automobile engines; two wheeler engines, and compressors for refrigerators, air conditioners and others. It offers aluminum die casting components. Its bearing products include bearings for connecting rods, bearings for crank shafts, flanged bearings and trimetal bearings. It offers truncated bushes for connecting rods; ball indented bushes; bushes for connecting rods; cam shafts; rock shafts, and rocker arms. Its thrust washers include washers with thrust face contours and ring type thrust washers. Its aluminum products include engine components, gear case covers, clutch assembly, cylinder heads for automobile engines, break parts, engine parts, portable tools and fuel pump parts. The Company exports its products to the United States, the United Kingdom, Italy, France, China, Mexico and Brazil, among others.</v>
    <v>236</v>
    <v>National Stock Exchange of India</v>
    <v>XNSE</v>
    <v>XNSE</v>
    <v>G-1, Midc,, Gokul Shirgaon,, KOLHAPUR, MAHARASHTRA, 416234 IN</v>
    <v>103.1</v>
    <v>Automobiles &amp; Auto Parts</v>
    <v>Stock</v>
    <v>44585.469965277778</v>
    <v>2902</v>
    <v>90.1</v>
    <v>5690862000</v>
    <v>MENON BEARINGS LIMITED</v>
    <v>MENON BEARINGS LIMITED</v>
    <v>101</v>
    <v>23.09</v>
    <v>101.55</v>
    <v>94.65</v>
    <v>56040000</v>
    <v>MENONBE</v>
    <v>MENON BEARINGS LIMITED (XNSE:MENONBE)</v>
    <v>463406</v>
    <v>1991</v>
  </rv>
  <rv s="2">
    <v>2903</v>
  </rv>
  <rv s="0">
    <v>https://www.bing.com/financeapi/forcetrigger?t=ahixz2&amp;q=XNSE%3aMEP&amp;form=skydnc</v>
    <v>Learn more on Bing</v>
  </rv>
  <rv s="1">
    <v>en-US</v>
    <v>ahixz2</v>
    <v>268435456</v>
    <v>1</v>
    <v>Powered by Refinitiv</v>
    <v>0</v>
    <v>MEP INFRASTRUCTURE DEVELOPERS Limited (XNSE:MEP)</v>
    <v>2</v>
    <v>3</v>
    <v>Finance</v>
    <v>4</v>
    <v>32.15</v>
    <v>14</v>
    <v>1.9481999999999999</v>
    <v>-1.3</v>
    <v>-4.9057000000000003E-2</v>
    <v>INR</v>
    <v>MEP Infrastructure Developers Ltd is a toll management company. The Company operates network of roads, highways, bridges and toll plazas. The Company's services include toll management, which provides infrastructure management and toll collection covering Mumbai entry points, as well as build-operate-transfer (BOT) project at Baramati with Road Infrastructure Development Company of Rajasthan (RIDCOR) in Rajasthan and with National Highways Authority of India (NHAI) across the country, and operation and maintenance, which provides maintenance activities. Its security components include real-time surveillance, automatic vehicle identification based on sensors and laser-based toll audit systems. The Company's projects include Hyderabad-Bangalore Highway, IRDP Solapur, Kini-Tasawade Toll Plazas and Phalodi-Ramji, among others. The Company operates 47 Toll Plazas across nine states and has completed 73 projects with approximately 131 toll plazas and 825 lanes across 12 states in India.</v>
    <v>1524</v>
    <v>National Stock Exchange of India</v>
    <v>XNSE</v>
    <v>XNSE</v>
    <v>A 412, boomerang, Chandivali Farm Road,, Near Chandivali Studio, Andheri(E), MUMBAI, MAHARASHTRA, 400072 IN</v>
    <v>26.25</v>
    <v>Transport Infrastructure</v>
    <v>Stock</v>
    <v>44585.469965277778</v>
    <v>2905</v>
    <v>25.2</v>
    <v>4872689000</v>
    <v>MEP INFRASTRUCTURE DEVELOPERS Limited</v>
    <v>MEP INFRASTRUCTURE DEVELOPERS Limited</v>
    <v>26.25</v>
    <v>0</v>
    <v>26.5</v>
    <v>25.2</v>
    <v>183875000</v>
    <v>MEP</v>
    <v>MEP INFRASTRUCTURE DEVELOPERS Limited (XNSE:MEP)</v>
    <v>293561</v>
    <v>2002</v>
  </rv>
  <rv s="2">
    <v>2906</v>
  </rv>
  <rv s="0">
    <v>https://www.bing.com/financeapi/forcetrigger?t=ahiy2w&amp;q=XNSE%3aMERCATOR&amp;form=skydnc</v>
    <v>Learn more on Bing</v>
  </rv>
  <rv s="1">
    <v>en-US</v>
    <v>ahiy2w</v>
    <v>268435456</v>
    <v>1</v>
    <v>Powered by Refinitiv</v>
    <v>0</v>
    <v>Mercator Limited (XNSE:MERCATOR)</v>
    <v>2</v>
    <v>3</v>
    <v>Finance</v>
    <v>4</v>
    <v>3.45</v>
    <v>0.75</v>
    <v>0.79510000000000003</v>
    <v>-0.15</v>
    <v>-4.5454999999999995E-2</v>
    <v>INR</v>
    <v>Mercator Limited is engaged in sea and coastal freight water transport; renting and operational leasing of water-transport equipment without operator, and cargo handling Services. The Company's segments include Shipping, Offshore, and Coal Mining, Procurement/Trading and Logistics. The shipping activities are managed from India and Singapore. The Off Shore activities are managed from Singapore. The Coal Mining, Coal Procurement/Trading and logistics are managed from India, Singapore and Indonesia. It owns and operates a fleet of tankers, bulk carriers and a gas carrier serving Indian and international waters, its other operations and projects span across India, Indonesia, Myanmar, Middle-east and Nigeria though dredgers operating on Indian ports; coal mines in Indonesia and a mining license in Mozambique; oil blocks in India and Myanmar; an EPC project in Abu Dhabi, and a Floating Production Unit (FPU) in Nigerian waters.</v>
    <v>247</v>
    <v>National Stock Exchange of India</v>
    <v>XNSE</v>
    <v>XNSE</v>
    <v>Mittal Tower, 3rd Floor, B Wing, Nariman Point, MUMBAI, MAHARASHTRA, 400021 IN</v>
    <v>3.45</v>
    <v>Coal</v>
    <v>Stock</v>
    <v>44585.469965277778</v>
    <v>2908</v>
    <v>3.15</v>
    <v>998115800</v>
    <v>Mercator Limited</v>
    <v>Mercator Limited</v>
    <v>3.4</v>
    <v>0</v>
    <v>3.3</v>
    <v>3.15</v>
    <v>302459400</v>
    <v>MERCATOR</v>
    <v>Mercator Limited (XNSE:MERCATOR)</v>
    <v>2156501</v>
    <v>1983</v>
  </rv>
  <rv s="2">
    <v>2909</v>
  </rv>
  <rv s="0">
    <v>https://www.bing.com/financeapi/forcetrigger?t=ahiy8m&amp;q=XNSE%3aMETALFORGE&amp;form=skydnc</v>
    <v>Learn more on Bing</v>
  </rv>
  <rv s="1">
    <v>en-US</v>
    <v>ahiy8m</v>
    <v>268435456</v>
    <v>1</v>
    <v>Powered by Refinitiv</v>
    <v>0</v>
    <v>Metalyst Forgings Limited (XNSE:METALFORGE)</v>
    <v>2</v>
    <v>3</v>
    <v>Finance</v>
    <v>4</v>
    <v>8.9</v>
    <v>4.3</v>
    <v>0.92349999999999999</v>
    <v>-0.35</v>
    <v>-4.8951000000000001E-2</v>
    <v>INR</v>
    <v>Metalyst Forgings Limited, formerly Ahmednagar Forgings Limited, is an India-based forging axle beam and crankshaft manufacturing company. The Company operates through Automotive Components segment. Its product portfolio consists of a range of components for two/three wheelers, cars, tractors, light commercial vehicles (LCV), heavy commercial vehicles (HCV) and stationary engines. The Company has manufacturing facilities with vertical presses, hammers, upsetters and ring rolling machines. The Company has a product portfolio with a range of engineered components, including camshafts, connecting rods, crankshaft, crown wheel pinions and front axle beams. The Company's plants are located in Maharashtra Industrial Development Corporation (MIDC) Area, Ahmednagar; Chakan, Pune; Kuruli, Pune; Nalagarh, Himachal Pradesh, and MIDC Area, Aurangabad.</v>
    <v>654</v>
    <v>National Stock Exchange of India</v>
    <v>XNSE</v>
    <v>XNSE</v>
    <v>604, 6Th Floor, The Great Eastern Plaza Building, Airport Road, PUNE, MAHARASHTRA, 411006 IN</v>
    <v>7.1</v>
    <v>Metals &amp; Mining</v>
    <v>Stock</v>
    <v>44585.469965277778</v>
    <v>2911</v>
    <v>6.8</v>
    <v>311382500</v>
    <v>Metalyst Forgings Limited</v>
    <v>Metalyst Forgings Limited</v>
    <v>6.8</v>
    <v>0</v>
    <v>7.15</v>
    <v>6.8</v>
    <v>43550000</v>
    <v>METALFORGE</v>
    <v>Metalyst Forgings Limited (XNSE:METALFORGE)</v>
    <v>10911</v>
    <v>1977</v>
  </rv>
  <rv s="2">
    <v>2912</v>
  </rv>
  <rv s="0">
    <v>https://www.bing.com/financeapi/forcetrigger?t=bprmww&amp;q=XNSE%3aMETROPOLIS&amp;form=skydnc</v>
    <v>Learn more on Bing</v>
  </rv>
  <rv s="5">
    <v>en-US</v>
    <v>bprmww</v>
    <v>268435456</v>
    <v>1</v>
    <v>Powered by Refinitiv</v>
    <v>9</v>
    <v>METROPOLIS HEALTHCARE LIMITED (XNSE:METROPOLIS)</v>
    <v>2</v>
    <v>10</v>
    <v>Finance</v>
    <v>4</v>
    <v>3579.9</v>
    <v>1848</v>
    <v>-122.7</v>
    <v>-4.6158000000000005E-2</v>
    <v>INR</v>
    <v>Metropolis Healthcare Limited is an India-based diagnostic company that provides pathology services. The Company offers a range of clinical laboratory tests and profiles, which are used for prediction, early detection, diagnostic screening, confirmation and monitoring of the disease. It also offers analytical and support services to clinical research organizations for their clinical research projects. The Company’s test includes routine tests, such as blood chemistry analyses, blood cell counts and urine examination; semi-specialized tests, such as thyroid function tests, viral and bacterial cultures, histology, cytology and infectious disease tests; and specialized tests, such as tests for coagulation studies, autoimmunity tests, cytogenetics and molecular diagnostics. Its services also include home collection of specimens and online access to test reports. It also offers customized wellness packages to its institutional customers as per their requirement.</v>
    <v>3751</v>
    <v>National Stock Exchange of India</v>
    <v>XNSE</v>
    <v>XNSE</v>
    <v>Nh-8, Sco No. 30, Sector 15, Part Ii, GURGAON, HARYANA, 122001 IN</v>
    <v>2674.3</v>
    <v>Healthcare Providers &amp; Services</v>
    <v>Stock</v>
    <v>44585.469965277778</v>
    <v>2914</v>
    <v>2513.5500000000002</v>
    <v>136028300000</v>
    <v>METROPOLIS HEALTHCARE LIMITED</v>
    <v>METROPOLIS HEALTHCARE LIMITED</v>
    <v>2629.95</v>
    <v>53.66</v>
    <v>2658.25</v>
    <v>2535.5500000000002</v>
    <v>51172120</v>
    <v>METROPOLIS</v>
    <v>METROPOLIS HEALTHCARE LIMITED (XNSE:METROPOLIS)</v>
    <v>285835</v>
    <v>2000</v>
  </rv>
  <rv s="2">
    <v>2915</v>
  </rv>
  <rv s="0">
    <v>https://www.bing.com/financeapi/forcetrigger?t=ahiyec&amp;q=XNSE%3aMFSL&amp;form=skydnc</v>
    <v>Learn more on Bing</v>
  </rv>
  <rv s="1">
    <v>en-US</v>
    <v>ahiyec</v>
    <v>268435456</v>
    <v>1</v>
    <v>Powered by Refinitiv</v>
    <v>0</v>
    <v>Max Financial Services Limited (XNSE:MFSL)</v>
    <v>2</v>
    <v>3</v>
    <v>Finance</v>
    <v>4</v>
    <v>1148.05</v>
    <v>659.1</v>
    <v>1.0198</v>
    <v>-23.95</v>
    <v>-2.5663000000000002E-2</v>
    <v>INR</v>
    <v>Max Financial Services Ltd is an India-based company, which operates as a holding company for Max life insurance company. The Company is engaged in providing life insurance services through it's subsidiary Max life insurance company. It's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934</v>
    <v>Insurance</v>
    <v>Stock</v>
    <v>44585.469965277778</v>
    <v>2917</v>
    <v>891.2</v>
    <v>322078400000</v>
    <v>Max Financial Services Limited</v>
    <v>Max Financial Services Limited</v>
    <v>934</v>
    <v>95.52</v>
    <v>933.25</v>
    <v>909.3</v>
    <v>345114800</v>
    <v>MFSL</v>
    <v>Max Financial Services Limited (XNSE:MFSL)</v>
    <v>838522</v>
    <v>1988</v>
  </rv>
  <rv s="2">
    <v>2918</v>
  </rv>
  <rv s="0">
    <v>https://www.bing.com/financeapi/forcetrigger?t=bstzsm&amp;q=XNSE%3aMGEL&amp;form=skydnc</v>
    <v>Learn more on Bing</v>
  </rv>
  <rv s="4">
    <v>en-US</v>
    <v>bstzsm</v>
    <v>268435456</v>
    <v>1</v>
    <v>Powered by Refinitiv</v>
    <v>7</v>
    <v>MANGALAM GLOBAL ENTERPRISE LIMITED (XNSE:MGEL)</v>
    <v>2</v>
    <v>8</v>
    <v>Finance</v>
    <v>4</v>
    <v>145.44999999999999</v>
    <v>38.049999999999997</v>
    <v>-1.8</v>
    <v>-1.2444E-2</v>
    <v>INR</v>
    <v>Mangalam Global Enterprise Limited is an India-based company engaged in the business of manufacturing of refined castor oil first state grade (F.S.G), castor de oiled cake and high protein castor de oiled cake for domestic market, as well as for export to international market. The Company also has diversified its business operations into manufacturing of cotton bales and delineate cotton seeds. The Company is also engaged in the trading of castor seeds and raw cotton. It supplies its products in states, such as Gujarat, Rajasthan, Delhi, Maharashtra and West Bengal.</v>
    <v>National Stock Exchange of India</v>
    <v>XNSE</v>
    <v>XNSE</v>
    <v>19 / B, Kalyan Society,, Near M G International School, Mithakhali, Ahmedabad, GUJARAT, 380006 IN</v>
    <v>144.6</v>
    <v>Food &amp; Tobacco</v>
    <v>Stock</v>
    <v>44585.469965277778</v>
    <v>2920</v>
    <v>141.5</v>
    <v>3628707000</v>
    <v>MANGALAM GLOBAL ENTERPRISE LIMITED</v>
    <v>MANGALAM GLOBAL ENTERPRISE LIMITED</v>
    <v>144</v>
    <v>530.24</v>
    <v>144.65</v>
    <v>142.85</v>
    <v>25086110</v>
    <v>MGEL</v>
    <v>MANGALAM GLOBAL ENTERPRISE LIMITED (XNSE:MGEL)</v>
    <v>67953</v>
    <v>2010</v>
  </rv>
  <rv s="2">
    <v>2921</v>
  </rv>
  <rv s="0">
    <v>https://www.bing.com/financeapi/forcetrigger?t=ahiyh7&amp;q=XNSE%3aMGL&amp;form=skydnc</v>
    <v>Learn more on Bing</v>
  </rv>
  <rv s="1">
    <v>en-US</v>
    <v>ahiyh7</v>
    <v>268435456</v>
    <v>1</v>
    <v>Powered by Refinitiv</v>
    <v>0</v>
    <v>MAHANAGAR GAS LIMITED (XNSE:MGL)</v>
    <v>2</v>
    <v>3</v>
    <v>Finance</v>
    <v>4</v>
    <v>1284.4000000000001</v>
    <v>804</v>
    <v>0.85509999999999997</v>
    <v>-36.549999999999997</v>
    <v>-4.2859000000000001E-2</v>
    <v>INR</v>
    <v>Mahanagar Gas Limited is a city gas distribution company. The Company is engaged in the distribution of compressed natural gas (CNG) and piped natural gas (PNG) in Mumbai and its adjoining areas and in the Raigad district in the state of Maharashtra, India. It also supplies CNG for vehicles, including rickshaws, taxis and cars in Mumbai, Thane, Mira-Bhayander, Navi Mumbai. It supplies CNG to Brihanmumbai Electricity Supply and Transport/Thane Municipal Transport/Maharashtra State Road Transport Corporation/Navi Mumbai Municipal Transport (BEST/TMT/MSRTC/NMMT) buses, light commercial vehicles (LCVs)/ tempos/ trucks/private buses. It offers PNG for domestic, commercial and industrial purpose. It offers PNG for various industries, including metal, pharmaceuticals, food and beverages, printing and dyeing, oil mills, power generation and air conditioning. It also installs gas geysers. Its commercial PNG has various applications in hospitals, hotels, power, charitable trusts and industries.</v>
    <v>496</v>
    <v>National Stock Exchange of India</v>
    <v>XNSE</v>
    <v>XNSE</v>
    <v>MGL House,G-33 Block,, Bandra-Kurla Complex,, Bandra (East), MUMBAI, MAHARASHTRA, 400051 IN</v>
    <v>852</v>
    <v>Natural Gas Utilities</v>
    <v>Stock</v>
    <v>44585.469965277778</v>
    <v>2923</v>
    <v>804</v>
    <v>84237690000</v>
    <v>MAHANAGAR GAS LIMITED</v>
    <v>MAHANAGAR GAS LIMITED</v>
    <v>850</v>
    <v>10.050000000000001</v>
    <v>852.8</v>
    <v>816.25</v>
    <v>98777780</v>
    <v>MGL</v>
    <v>MAHANAGAR GAS LIMITED (XNSE:MGL)</v>
    <v>919745</v>
    <v>1995</v>
  </rv>
  <rv s="2">
    <v>2924</v>
  </rv>
  <rv s="0">
    <v>https://www.bing.com/financeapi/forcetrigger?t=ahiyk2&amp;q=XNSE%3aMHRIL&amp;form=skydnc</v>
    <v>Learn more on Bing</v>
  </rv>
  <rv s="1">
    <v>en-US</v>
    <v>ahiyk2</v>
    <v>268435456</v>
    <v>1</v>
    <v>Powered by Refinitiv</v>
    <v>0</v>
    <v>MAHINDRA HOLIDAYS &amp; RESORTS INDIA LIMITED (XNSE:MHRIL)</v>
    <v>2</v>
    <v>3</v>
    <v>Finance</v>
    <v>4</v>
    <v>267.5</v>
    <v>128.72999999999999</v>
    <v>0.92190000000000005</v>
    <v>-5.35</v>
    <v>-2.6002000000000001E-2</v>
    <v>INR</v>
    <v>Mahindra Holidays &amp; Resorts India Limited operates in leisure hospitality industry. The Company is engaged in the business of sale of Vacation Ownership and other related services in India. The Company's principal activities include income from sale of vacation ownership (VO); annual subscription fee from VO members, and income from sale of food and beverages. It offers vacation ownership products that provide holiday entitlements to its members over the life of the product. Apart from providing rooms in the form of furnished apartments and cottages at resorts, the Company offers its members various amenities, including dining, holiday activities, spa and wellness facilities. Club Mahindra is the Company's product in the vacation ownership business, which entitles its members a week's holiday every year for a period of 10 or 25 years depending upon the membership. The Company offers Heart-to-Heart, a member engagement initiative in their hometowns.</v>
    <v>4702</v>
    <v>National Stock Exchange of India</v>
    <v>XNSE</v>
    <v>XNSE</v>
    <v>Mahindra Towers, 2nd Floor, 18/18, Patullos Road,, Mount Road,, CHENNAI, TAMIL NADU, 600002 IN</v>
    <v>206.95</v>
    <v>Hotels &amp; Entertainment Services</v>
    <v>Stock</v>
    <v>44585.469965277778</v>
    <v>2926</v>
    <v>196.95</v>
    <v>41112060000</v>
    <v>MAHINDRA HOLIDAYS &amp; RESORTS INDIA LIMITED</v>
    <v>MAHINDRA HOLIDAYS &amp; RESORTS INDIA LIMITED</v>
    <v>206.8</v>
    <v>148.88999999999999</v>
    <v>205.75</v>
    <v>200.4</v>
    <v>199815600</v>
    <v>MHRIL</v>
    <v>MAHINDRA HOLIDAYS &amp; RESORTS INDIA LIMITED (XNSE:MHRIL)</v>
    <v>241212</v>
    <v>1996</v>
  </rv>
  <rv s="2">
    <v>2927</v>
  </rv>
  <rv s="0">
    <v>https://www.bing.com/financeapi/forcetrigger?t=ahiymw&amp;q=XNSE%3aMICEL&amp;form=skydnc</v>
    <v>Learn more on Bing</v>
  </rv>
  <rv s="1">
    <v>en-US</v>
    <v>ahiymw</v>
    <v>268435456</v>
    <v>1</v>
    <v>Powered by Refinitiv</v>
    <v>0</v>
    <v>MIC ELECTRONICS LIMITED (XNSE:MICEL)</v>
    <v>2</v>
    <v>3</v>
    <v>Finance</v>
    <v>4</v>
    <v>38.299999999999997</v>
    <v>2.2000000000000002</v>
    <v>1.2694000000000001</v>
    <v>-1.45</v>
    <v>-4.9153000000000002E-2</v>
    <v>INR</v>
    <v>MIC Electronics Limited is a manufacturer of electric lighting equipment. The Company is also engaged in manufacturing of light emitting diode (LED) displays and LED lighting. Its LED displays include indoor displays, outdoor displays, mobile displays and application specific displays. It offers LED lightings in various ranges, including indoor lighting, solar lighting, outdoor lighting and portables. Its indoor LED displays include digital posters and indoor video screens; outdoor LED displays include ticker displays, digital posters, perimeter displays, outdoor video walls and digital billboards; mobile LED displays include displays for trucks and trailers, and application specific LED displays include passenger information displays and digital theme park displays. Its indoor lighting includes tube lights and bulbs; solar lighting includes home lights and street lights; outdoor lighting includes parking lights and industrial lights, and portables include angel and lanterns.</v>
    <v>268</v>
    <v>National Stock Exchange of India</v>
    <v>XNSE</v>
    <v>XNSE</v>
    <v>A-4/II, Electronic Complex, Kushaiguda, ECIL Post, HYDERABAD, TELANGANA, 500062 IN</v>
    <v>29</v>
    <v>Semiconductors &amp; Semiconductor Equipment</v>
    <v>Stock</v>
    <v>44585.469965277778</v>
    <v>2929</v>
    <v>28.05</v>
    <v>1624388000</v>
    <v>MIC ELECTRONICS LIMITED</v>
    <v>MIC ELECTRONICS LIMITED</v>
    <v>28.05</v>
    <v>42.72</v>
    <v>29.5</v>
    <v>28.05</v>
    <v>55064000</v>
    <v>MICEL</v>
    <v>MIC ELECTRONICS LIMITED (XNSE:MICEL)</v>
    <v>227812</v>
    <v>1988</v>
  </rv>
  <rv s="2">
    <v>2930</v>
  </rv>
  <rv s="0">
    <v>https://www.bing.com/financeapi/forcetrigger?t=azkbjc&amp;q=XNSE%3aMIDHANI&amp;form=skydnc</v>
    <v>Learn more on Bing</v>
  </rv>
  <rv s="1">
    <v>en-US</v>
    <v>azkbjc</v>
    <v>268435456</v>
    <v>1</v>
    <v>Powered by Refinitiv</v>
    <v>0</v>
    <v>MISHRA DHATU NIGAM LIMITED (XNSE:MIDHANI)</v>
    <v>2</v>
    <v>3</v>
    <v>Finance</v>
    <v>4</v>
    <v>221.85</v>
    <v>174</v>
    <v>0.78029999999999999</v>
    <v>-6.7</v>
    <v>-3.5781E-2</v>
    <v>INR</v>
    <v>Mishra Dhatu Nigam Limited is an India-based company, which is engaged in development, manufacture and supply of critical alloys and products. The Company’s products include Super alloys; Titanium and Titanium Alloys; Special Steel; Electrical and Electronic Alloys; Other Products; and Special Products. Super alloys include Nickel Base (Superni), Cobal Base (Superco) and Iron Base (Superfer). Super alloys have application in industries, such as aeronautics, space, nuclear, chemical, petrochemical, power generation and furnace. Titanium and Titanium Alloys include Pure Titanium. Special Steel includes Martensitic Steels, Austennitic Steels and Percipitation Hardening Steels. Its other products include Molybdenum, Weld Consumables, Magnesium Alloys, Titanium Tubes, Fastners, Ttianium Castings and Columbium Alloy. Its Special products include Biomedical implants, Armour Products and Powder Metallurgy Product. The Company also provides testing, evaluation and consultancy services.</v>
    <v>761</v>
    <v>National Stock Exchange of India</v>
    <v>XNSE</v>
    <v>XNSE</v>
    <v>P.O. Kanchanbagh,, HYDERABAD, TELANGANA, 500058 IN</v>
    <v>186.95</v>
    <v>Metals &amp; Mining</v>
    <v>Stock</v>
    <v>44585.469965277778</v>
    <v>2932</v>
    <v>180</v>
    <v>35079410000</v>
    <v>MISHRA DHATU NIGAM LIMITED</v>
    <v>MISHRA DHATU NIGAM LIMITED</v>
    <v>185.8</v>
    <v>11.57</v>
    <v>187.25</v>
    <v>180.55</v>
    <v>187340000</v>
    <v>MIDHANI</v>
    <v>MISHRA DHATU NIGAM LIMITED (XNSE:MIDHANI)</v>
    <v>211126</v>
    <v>1973</v>
  </rv>
  <rv s="2">
    <v>2933</v>
  </rv>
  <rv s="0">
    <v>https://www.bing.com/financeapi/forcetrigger?t=ahiysm&amp;q=XNSE%3aMINDACORP&amp;form=skydnc</v>
    <v>Learn more on Bing</v>
  </rv>
  <rv s="1">
    <v>en-US</v>
    <v>ahiysm</v>
    <v>268435456</v>
    <v>1</v>
    <v>Powered by Refinitiv</v>
    <v>0</v>
    <v>MINDA CORPORATION LIMITED (XNSE:MINDACORP)</v>
    <v>2</v>
    <v>3</v>
    <v>Finance</v>
    <v>4</v>
    <v>214</v>
    <v>84.45</v>
    <v>1.2112000000000001</v>
    <v>-10.9</v>
    <v>-5.4241999999999999E-2</v>
    <v>INR</v>
    <v>Minda Corporation Limited is a holding company. The Company manufactures auto components/accessories from various locations in India. The Company's principal products/services include lock kits, spares, and locks and ignition switches. The Company's geographical segments include Revenue within India (Domestic) and Revenue outside India (Overseas). The Revenue within India (Domestic) segment includes sale to customers located within India. The Revenue outside India (Overseas) segment includes sale of products manufactured in India and outside India to customers located outside India. The Company offers a diversified product portfolio that encompasses safety, security and restraint systems; driver information and telematics systems, and interior systems for auto original equipment manufacturers. Its products cater to two/three wheelers, passenger vehicles, commercial vehicles and after-market. Its manufacturing facilities are located in India, South-East Asia, Europe and North America.</v>
    <v>3066</v>
    <v>National Stock Exchange of India</v>
    <v>XNSE</v>
    <v>XNSE</v>
    <v>D-6-11, Sector-59, Distt. G.B. Nagar, NOIDA, UTTAR PRADESH, 201301 IN</v>
    <v>201.9</v>
    <v>Automobiles &amp; Auto Parts</v>
    <v>Stock</v>
    <v>44585.469965277778</v>
    <v>2935</v>
    <v>181.5</v>
    <v>47176180000</v>
    <v>MINDA CORPORATION LIMITED</v>
    <v>MINDA CORPORATION LIMITED</v>
    <v>199.9</v>
    <v>30.89</v>
    <v>200.95</v>
    <v>190.05</v>
    <v>234765800</v>
    <v>MINDACORP</v>
    <v>MINDA CORPORATION LIMITED (XNSE:MINDACORP)</v>
    <v>2103267</v>
    <v>1985</v>
  </rv>
  <rv s="2">
    <v>2936</v>
  </rv>
  <rv s="0">
    <v>https://www.bing.com/financeapi/forcetrigger?t=ahiyvh&amp;q=XNSE%3aMINDAIND&amp;form=skydnc</v>
    <v>Learn more on Bing</v>
  </rv>
  <rv s="1">
    <v>en-US</v>
    <v>ahiyvh</v>
    <v>268435456</v>
    <v>1</v>
    <v>Powered by Refinitiv</v>
    <v>0</v>
    <v>MINDA INDUSTRIES LIMITED (XNSE:MINDAIND)</v>
    <v>2</v>
    <v>3</v>
    <v>Finance</v>
    <v>4</v>
    <v>1257.4000000000001</v>
    <v>402.4</v>
    <v>1.1198999999999999</v>
    <v>-28.95</v>
    <v>-2.6307000000000001E-2</v>
    <v>INR</v>
    <v>Minda Industries Limited is a supplier of automotive solutions to original equipment manufacturers. The Company offers a range of products across various verticals of auto components, such as switching systems, acoustic systems and alloy wheels, among others. Its business divisions include Lighting Systems Division, Switch &amp; Handle Bar Systems Division, Acoustics Systems Division, and Sensors Actuators and Controllers Division. It also has business divisions, which are engaged in production of batteries for two wheelers, fuel cap and compressed natural gas (CNG)/liquid petroleum gas (LPG) kits. It is also engaged in the business of blow molding components and aluminum die casting. Its product portfolio includes alloy wheel, and brake hoses and fuel hoses. It manufactures switching system and handle bar solutions for two/three-wheelers in India. It develops electronic products, including start stop sensors, electronic accelerator pedal module (EAPM) and head lamp leveling motors.</v>
    <v>3860</v>
    <v>National Stock Exchange of India</v>
    <v>XNSE</v>
    <v>XNSE</v>
    <v>Village - Nawada Fatehpur, P.O. - Sikanderpur Badda, Near IMT Manesar, GURGAON, HARYANA, 122004 IN</v>
    <v>1100.45</v>
    <v>Automobiles &amp; Auto Parts</v>
    <v>Stock</v>
    <v>44585.469965277778</v>
    <v>2938</v>
    <v>1046.3</v>
    <v>314311000000</v>
    <v>MINDA INDUSTRIES LIMITED</v>
    <v>MINDA INDUSTRIES LIMITED</v>
    <v>1090.4000000000001</v>
    <v>83.5</v>
    <v>1100.45</v>
    <v>1071.5</v>
    <v>285620500</v>
    <v>MINDAIND</v>
    <v>MINDA INDUSTRIES LIMITED (XNSE:MINDAIND)</v>
    <v>351515</v>
    <v>1992</v>
  </rv>
  <rv s="2">
    <v>2939</v>
  </rv>
  <rv s="0">
    <v>https://www.bing.com/financeapi/forcetrigger?t=ahiyyc&amp;q=XNSE%3aMINDTECK&amp;form=skydnc</v>
    <v>Learn more on Bing</v>
  </rv>
  <rv s="1">
    <v>en-US</v>
    <v>ahiyyc</v>
    <v>268435456</v>
    <v>1</v>
    <v>Powered by Refinitiv</v>
    <v>0</v>
    <v>MINDTECK (INDIA) LIMITED (XNSE:MINDTECK)</v>
    <v>2</v>
    <v>3</v>
    <v>Finance</v>
    <v>4</v>
    <v>300.2</v>
    <v>41</v>
    <v>1.5953999999999999</v>
    <v>-10.8</v>
    <v>-4.9793000000000004E-2</v>
    <v>INR</v>
    <v>Mindteck (India) Limited is a global technology company, which is engaged in providing software, information technology (IT)-enabled and related services. The Company provides product engineering and information technology services to startups, universities, and government entities around the globe, among others. Its segments are Software services and IT-enabled services. Its geographical segments are USA, India and Rest of the world. Its services include IV and V and certifications; product engineering, reengineering and sustenance; data center transformation and IT infrastructure management; application development and system integration; IT talent, and transition care. It serves a range of industries, including healthcare, life sciences and medical devices; manufacturing and industrial automation; semiconductor; storage, and energy. The Company's global footprint spans the United States, India, Europe and the Middle East, among others.</v>
    <v>843</v>
    <v>National Stock Exchange of India</v>
    <v>XNSE</v>
    <v>XNSE</v>
    <v>A. M. R. Tech Park, Block-1, 3rd Floor #664, 23/24, Hosur Main Road Bommanahalli, BANGALORE, KARNATAKA, 560068 IN</v>
    <v>206.1</v>
    <v>Software &amp; IT Services</v>
    <v>Stock</v>
    <v>44585.469965277778</v>
    <v>2941</v>
    <v>206.1</v>
    <v>5486048000</v>
    <v>MINDTECK (INDIA) LIMITED</v>
    <v>MINDTECK (INDIA) LIMITED</v>
    <v>206.1</v>
    <v>16.7</v>
    <v>216.9</v>
    <v>206.1</v>
    <v>25292980</v>
    <v>MINDTECK</v>
    <v>MINDTECK (INDIA) LIMITED (XNSE:MINDTECK)</v>
    <v>7544</v>
    <v>1991</v>
  </rv>
  <rv s="2">
    <v>2942</v>
  </rv>
  <rv s="0">
    <v>https://www.bing.com/financeapi/forcetrigger?t=ahiz27&amp;q=XNSE%3aMINDTREE&amp;form=skydnc</v>
    <v>Learn more on Bing</v>
  </rv>
  <rv s="1">
    <v>en-US</v>
    <v>ahiz27</v>
    <v>268435456</v>
    <v>1</v>
    <v>Powered by Refinitiv</v>
    <v>0</v>
    <v>MindTree Limited (XNSE:MINDTREE)</v>
    <v>2</v>
    <v>3</v>
    <v>Finance</v>
    <v>4</v>
    <v>5060</v>
    <v>1550.2</v>
    <v>0.93589999999999995</v>
    <v>-229.9</v>
    <v>-5.5816999999999999E-2</v>
    <v>INR</v>
    <v>MindTree Limited is a holding company. The Company is an international information technology consulting and implementation company that delivers business solutions through global software development. The Company operates in five segments: Retail, CPG and Manufacturing (RCM); Banking, Financial Services and Insurance (BFSI); Technology, Media and Services (TMS); Travel and Hospitality (TH), and Others. It offers services in the areas of analytics and information management, application development and maintenance, business process management, business technology consulting, cloud, digital business's, independent testing, infrastructure management services, mobility, product engineering, and systems, applications, products (SAP) services. It has offices in India, the United States, the United Kingdom, Japan, Singapore, Malaysia, Australia, Germany, Switzerland, Sweden, the United Arab Emirates, Netherlands, Canada, Belgium, France, Ireland, South Africa and Republic of China.</v>
    <v>22195</v>
    <v>National Stock Exchange of India</v>
    <v>XNSE</v>
    <v>XNSE</v>
    <v>Global Village, RVCE Post , Mysore Road, Bangalore, Mysore Road, BANGALORE, KARNATAKA, 560059 IN</v>
    <v>4118.8500000000004</v>
    <v>Software &amp; IT Services</v>
    <v>Stock</v>
    <v>44585.469965277778</v>
    <v>2944</v>
    <v>3838.65</v>
    <v>678904400000</v>
    <v>MindTree Limited</v>
    <v>MindTree Limited</v>
    <v>4118.8500000000004</v>
    <v>45.33</v>
    <v>4118.8500000000004</v>
    <v>3888.95</v>
    <v>164828600</v>
    <v>MINDTREE</v>
    <v>MindTree Limited (XNSE:MINDTREE)</v>
    <v>1043403</v>
    <v>1999</v>
  </rv>
  <rv s="2">
    <v>2945</v>
  </rv>
  <rv s="0">
    <v>https://www.bing.com/financeapi/forcetrigger?t=ahiz52&amp;q=XNSE%3aMIRCELECTR&amp;form=skydnc</v>
    <v>Learn more on Bing</v>
  </rv>
  <rv s="1">
    <v>en-US</v>
    <v>ahiz52</v>
    <v>268435456</v>
    <v>1</v>
    <v>Powered by Refinitiv</v>
    <v>0</v>
    <v>MIRC ELECTRONICS LIMITED (XNSE:MIRCELECTR)</v>
    <v>2</v>
    <v>3</v>
    <v>Finance</v>
    <v>4</v>
    <v>34.9</v>
    <v>10.55</v>
    <v>1.6939</v>
    <v>-1.55</v>
    <v>-4.9919000000000005E-2</v>
    <v>INR</v>
    <v>MIRC Electronics Limited is an electronics and consumer durables company. The Company is engaged in the business of manufacturing and marketing of electronics goods under the brand names, Onida and IGO. It serves various areas of consumer appliances, such as light emitting diode (LED) televisions, air conditioners, washing machines and microwave ovens. Its product portfolio includes flat panel televisions (LED and liquid crystal display televisions (LCD)), digital versatile disc and home theatre systems, mobile phones, projector systems and LED lights. Its product range includes televisions, such as LEO40KYFAIN, 50 FKY and 55UIB; air conditioners, including REGALIO-INV12RGO, PEARLZ-SA183PRL and Aura-SA125AUR-T; washing machines, including Splendor-WOF7010LS, Splendor-WOF6510PS and Splendor-W60FSP1WH; microwave ovens, such as I-Chef Power Barbecue 30L and Convection-MO30CJS28B, and mobile phones, including i4G1-Black and G1802.</v>
    <v>591</v>
    <v>National Stock Exchange of India</v>
    <v>XNSE</v>
    <v>XNSE</v>
    <v>Onida House,, G1, Midc,, Mahakali Caves Road, Andheri East,, MUMBAI, MAHARASHTRA, 400093 IN</v>
    <v>31.45</v>
    <v>Computers, Phones &amp; Household Electronics</v>
    <v>Stock</v>
    <v>44585.469965277778</v>
    <v>2947</v>
    <v>29.5</v>
    <v>7171079000</v>
    <v>MIRC ELECTRONICS LIMITED</v>
    <v>MIRC ELECTRONICS LIMITED</v>
    <v>31.05</v>
    <v>62.75</v>
    <v>31.05</v>
    <v>29.5</v>
    <v>230952600</v>
    <v>MIRCELECTR</v>
    <v>MIRC ELECTRONICS LIMITED (XNSE:MIRCELECTR)</v>
    <v>606731</v>
    <v>1981</v>
  </rv>
  <rv s="2">
    <v>2948</v>
  </rv>
  <rv s="0">
    <v>https://www.bing.com/financeapi/forcetrigger?t=ahiz7w&amp;q=XNSE%3aMIRZAINT&amp;form=skydnc</v>
    <v>Learn more on Bing</v>
  </rv>
  <rv s="1">
    <v>en-US</v>
    <v>ahiz7w</v>
    <v>268435456</v>
    <v>1</v>
    <v>Powered by Refinitiv</v>
    <v>0</v>
    <v>MIRZA INTERNATIONAL LIMITED (XNSE:MIRZAINT)</v>
    <v>2</v>
    <v>3</v>
    <v>Finance</v>
    <v>4</v>
    <v>169.85</v>
    <v>43</v>
    <v>0.97540000000000004</v>
    <v>-13.3</v>
    <v>-8.7126999999999996E-2</v>
    <v>INR</v>
    <v>Mirza International Limited is engaged in the business of manufacturing leather and leather footwear, and dealing in apparels. The Company operates through two segments: Tannery Division and Shoe Division. The Tannery Division is engaged in the manufacturing of finished leather from Raw Hides, Wet Blue and Crust. The Company's Shoe Division is engaged in manufacturing finished leather shoes. Its export products include tanned leather, white label footwear and branded footwear. Its brands include Red Tape and Oaktrak. Red Tape includes footwear; apparels, including shirts, jackets, denims, tees, pants/shorts, and accessories, such as belts, socks and wallets. Oaktrak includes both formal and urban styles serving mobile executives and businessmen. The Company exports its products to Germany, the United Kingdom, the United States and France, among others. In the United Kingdom, Red Tape branded products are sold through chain stores and multi-brand outlets.</v>
    <v>2774</v>
    <v>National Stock Exchange of India</v>
    <v>XNSE</v>
    <v>XNSE</v>
    <v>A-7, Mohan Co-op Industrial Estate,, Mathura Road, NEW DELHI, DELHI, 110044 IN</v>
    <v>156</v>
    <v>Textiles &amp; Apparel</v>
    <v>Stock</v>
    <v>44585.469965277778</v>
    <v>2950</v>
    <v>135.85</v>
    <v>18364710000</v>
    <v>MIRZA INTERNATIONAL LIMITED</v>
    <v>MIRZA INTERNATIONAL LIMITED</v>
    <v>153.4</v>
    <v>28.85</v>
    <v>152.65</v>
    <v>139.35</v>
    <v>120306000</v>
    <v>MIRZAINT</v>
    <v>MIRZA INTERNATIONAL LIMITED (XNSE:MIRZAINT)</v>
    <v>1651457</v>
    <v>1979</v>
  </rv>
  <rv s="2">
    <v>2951</v>
  </rv>
  <rv s="0">
    <v>https://www.bing.com/financeapi/forcetrigger?t=azjuxm&amp;q=XNSE%3aMITTAL&amp;form=skydnc</v>
    <v>Learn more on Bing</v>
  </rv>
  <rv s="3">
    <v>en-US</v>
    <v>azjuxm</v>
    <v>268435456</v>
    <v>1</v>
    <v>Powered by Refinitiv</v>
    <v>5</v>
    <v>MITTAL LIFE STYLE LIMITED (XNSE:MITTAL)</v>
    <v>2</v>
    <v>6</v>
    <v>Finance</v>
    <v>4</v>
    <v>31.55</v>
    <v>7.5</v>
    <v>0.2261</v>
    <v>-1.1000000000000001</v>
    <v>-4.9217000000000004E-2</v>
    <v>INR</v>
    <v>Mittal Life Style Limited is an India-based company, that is engaged in supply of bottom weight fabrics and denims. The Company is engaged in the business of fabrics and garments manufacturing, designing, trading and export and import of fabrics and garments. It is also engaged in the business of manufacturing, processing, weaving, bleaching, dyeing, knitting, importing, exporting, and dealing in all kinds of silk, art silk, cotton, rayon, wool and manmade fabrics, cloths and textile goods. It also carries on the business as manufactures, spinners, sizers, twisters, crimpers, texturizers, dyers, processors, dealers, importers, exporters and distributors of cotton, synthetic or nylon fibers, threads and yarns of all descriptions. It offers a variety of products, such as polyester dobby, cotton knits, satin silky, polyester shirting, satin silky and polyester knits, cotton satin silky, white ecru and cotton dyed fabrics.</v>
    <v>National Stock Exchange of India</v>
    <v>XNSE</v>
    <v>XNSE</v>
    <v>8/9, Ravi Kiran, Near Monginis, New Link Road, Andheri, West, Mumbai, MAHARASHTRA, 400053 IN</v>
    <v>21.25</v>
    <v>Textiles &amp; Apparel</v>
    <v>Stock</v>
    <v>44585.469965277778</v>
    <v>2953</v>
    <v>21.25</v>
    <v>288861400</v>
    <v>MITTAL LIFE STYLE LIMITED</v>
    <v>MITTAL LIFE STYLE LIMITED</v>
    <v>21.25</v>
    <v>97.9</v>
    <v>22.35</v>
    <v>21.25</v>
    <v>12924450</v>
    <v>MITTAL</v>
    <v>MITTAL LIFE STYLE LIMITED (XNSE:MITTAL)</v>
    <v>17064</v>
    <v>2005</v>
  </rv>
  <rv s="2">
    <v>2954</v>
  </rv>
  <rv s="0">
    <v>https://www.bing.com/financeapi/forcetrigger?t=ahizm7&amp;q=XNSE%3aMMFL&amp;form=skydnc</v>
    <v>Learn more on Bing</v>
  </rv>
  <rv s="1">
    <v>en-US</v>
    <v>ahizm7</v>
    <v>268435456</v>
    <v>1</v>
    <v>Powered by Refinitiv</v>
    <v>0</v>
    <v>MM FORGINGS LIMITED (XNSE:MMFL)</v>
    <v>2</v>
    <v>3</v>
    <v>Finance</v>
    <v>4</v>
    <v>955</v>
    <v>433.45</v>
    <v>1.4206000000000001</v>
    <v>-1.05</v>
    <v>-1.537E-3</v>
    <v>INR</v>
    <v>MM Forgings Limited is engaged in the manufacture of steel forgings. The Company is a manufacturer of automotive components. It manufactures steel forgings in raw, semi-machined and fully machined stages in various grades of carbon, alloy, micro-alloy and stainless steels in the weight range of 0.20 kilograms to 60 kilograms. The Company's manufacturing plants are located at Singampunari in Pasumpon Muthuramalingam District, Viralimalai in Pudukkottai District and Karainaithangal Village in Kanchipuram District, all within the state of Tamil Nadu. The Company has its Wind Farm at Panakudi Village in Tirunelveli District and at Meenakshipuram in Theni District. Its solar plant is located in Bommakkotai, Kalayar Karisalkulam Village. The Company has a battery of forging presses in the range of 1,600 tons (T) to 4,000 T. It has a battery of approximately 10 hammers with capacities ranging from 0.75 T to 6 T. It has both friction drop hammers (belt type) and air hammer.</v>
    <v>2203</v>
    <v>National Stock Exchange of India</v>
    <v>XNSE</v>
    <v>XNSE</v>
    <v>SVK Towers, A 24/25, Thiru Vi Ka Industrial Estate, Guindy,, Chennai - 600032, CHENNAI, TAMIL NADU, 600032 IN</v>
    <v>692.2</v>
    <v>Metals &amp; Mining</v>
    <v>Stock</v>
    <v>44585.469965277778</v>
    <v>2956</v>
    <v>665.1</v>
    <v>16491790000</v>
    <v>MM FORGINGS LIMITED</v>
    <v>MM FORGINGS LIMITED</v>
    <v>683.15</v>
    <v>19.27</v>
    <v>683.15</v>
    <v>682.1</v>
    <v>24140800</v>
    <v>MMFL</v>
    <v>MM FORGINGS LIMITED (XNSE:MMFL)</v>
    <v>23182</v>
    <v>1946</v>
  </rv>
  <rv s="2">
    <v>2957</v>
  </rv>
  <rv s="0">
    <v>https://www.bing.com/financeapi/forcetrigger?t=ahizp2&amp;q=XNSE%3aMMTC&amp;form=skydnc</v>
    <v>Learn more on Bing</v>
  </rv>
  <rv s="1">
    <v>en-US</v>
    <v>ahizp2</v>
    <v>268435456</v>
    <v>1</v>
    <v>Powered by Refinitiv</v>
    <v>0</v>
    <v>MMTC LIMITED (XNSE:MMTC)</v>
    <v>2</v>
    <v>3</v>
    <v>Finance</v>
    <v>4</v>
    <v>63.95</v>
    <v>26.65</v>
    <v>1.4348000000000001</v>
    <v>-2.0499999999999998</v>
    <v>-4.1371999999999999E-2</v>
    <v>INR</v>
    <v>MMTC Limited is a trading company. The Company's segments include Precious Metals, Metals, Minerals, Coal &amp; Hydrocarbon, Agro Products, Fertilizers and General Trade/Others. The Company is involved in the import of gold, silver, platinum, palladium, rough diamonds, emeralds, rubies and other semi-precious stones. The Company has retail jewelry and its own branded Sterling Silverware (Sanchi) showrooms in various metro cities of India. It also supplies branded hallmarked gold and studded jewelry. The Company sells imported non-ferrous metals, such as copper, aluminum, zinc, lead, tin and nickel. It also sells imported minor metals, such as magnesium, antimony, silicon and mercury, and also industrial raw materials, including asbestos. It exports and imports agro products. It sells and imports fertilizers and fertilizer raw materials. The Company also operates an approximately 15 megawatt wind mill project located in Karnataka. The Company's subsidiary is MMTC Transnational Pte. Ltd.</v>
    <v>702</v>
    <v>National Stock Exchange of India</v>
    <v>XNSE</v>
    <v>XNSE</v>
    <v>Core -1, SCOPE COMPLEX, 7 Institutional Area, Lodhi Road, NEW DELHI, DELHI, 110003 IN</v>
    <v>50.6</v>
    <v>Metals &amp; Mining</v>
    <v>Stock</v>
    <v>44585.469965277778</v>
    <v>2959</v>
    <v>46.3</v>
    <v>74325000000</v>
    <v>MMTC LIMITED</v>
    <v>MMTC LIMITED</v>
    <v>48.65</v>
    <v>0</v>
    <v>49.55</v>
    <v>47.5</v>
    <v>1500000000</v>
    <v>MMTC</v>
    <v>MMTC LIMITED (XNSE:MMTC)</v>
    <v>8388230</v>
    <v>1963</v>
  </rv>
  <rv s="2">
    <v>2960</v>
  </rv>
  <rv s="0">
    <v>https://www.bing.com/financeapi/forcetrigger?t=axd2ar&amp;q=XNSE%3aMODIRUBBER&amp;form=skydnc</v>
    <v>Learn more on Bing</v>
  </rv>
  <rv s="1">
    <v>en-US</v>
    <v>axd2ar</v>
    <v>268435456</v>
    <v>1</v>
    <v>Powered by Refinitiv</v>
    <v>0</v>
    <v>MODI RUBBER LIMITED (XNSE:MODIRUBBER)</v>
    <v>2</v>
    <v>3</v>
    <v>Finance</v>
    <v>4</v>
    <v>216.05</v>
    <v>40.1</v>
    <v>1.0052000000000001</v>
    <v>-4</v>
    <v>-4.9720000000000007E-2</v>
    <v>INR</v>
    <v>Modi Rubber Limited is an India-based company engaged in operating rental and real estate, guest house, and tubes and tires businesses. The Company is engaged in manufacturing automobile tires, tubes and flaps, and other allied products. The Company's plants are located in Modipuram, Meerut and Modinagar. The Company's subsidiaries include Spin Investment (India) Ltd. and Superior Investment (India) Ltd.</v>
    <v>19</v>
    <v>National Stock Exchange of India</v>
    <v>XNSE</v>
    <v>XNSE</v>
    <v>4-7C DDA Shopping Centre, New Friends Colony, NEW DELHI, DELHI, 110025 IN</v>
    <v>81.7</v>
    <v>Automobiles &amp; Auto Parts</v>
    <v>Stock</v>
    <v>44585.469965277778</v>
    <v>2962</v>
    <v>76.45</v>
    <v>2014511000</v>
    <v>MODI RUBBER LIMITED</v>
    <v>MODI RUBBER LIMITED</v>
    <v>81.7</v>
    <v>7.12</v>
    <v>80.45</v>
    <v>76.45</v>
    <v>25040530</v>
    <v>MODIRUBBER</v>
    <v>MODI RUBBER LIMITED (XNSE:MODIRUBBER)</v>
    <v>2394</v>
    <v>1971</v>
  </rv>
  <rv s="2">
    <v>2963</v>
  </rv>
  <rv s="0">
    <v>https://www.bing.com/financeapi/forcetrigger?t=ahizur&amp;q=XNSE%3aMOHITIND&amp;form=skydnc</v>
    <v>Learn more on Bing</v>
  </rv>
  <rv s="3">
    <v>en-US</v>
    <v>ahizur</v>
    <v>268435456</v>
    <v>1</v>
    <v>Powered by Refinitiv</v>
    <v>5</v>
    <v>MOHIT INDUSTRIES LIMITED (XNSE:MOHITIND)</v>
    <v>2</v>
    <v>6</v>
    <v>Finance</v>
    <v>4</v>
    <v>22.05</v>
    <v>5.55</v>
    <v>0.7661</v>
    <v>-0.95</v>
    <v>-4.8346E-2</v>
    <v>INR</v>
    <v>Mohit Industries Limited is a holding company. The Company is engaged in the manufacture of texturized yarn from partially oriented yarn (POY) and weaving of the yarn to grey cloth. The Company has approximately 20 texturizing machines, over 150 shuttle-less looms and approximately 140 conventional shuttle looms with a capacity to manufacture over 21,000 tons of draw texturized yarn (DTY) per annum and over 10 million meters grey fabrics per annum respectively. It offers various types of yarns, including DTY 50/36 NIM, DTY 75/34 SIM, DTY 75/34 HIM, DTY 90/36 SIM, DTY 150/48 NIM, DTY 150/144 SIM and DTY 200/48 NIM. The Company offers its products under the MOHIT brand name. The Company exports DTY Yarn to South Korea, Thailand, Czech Republic, Denmark, Germany, Bulgaria, Indonesia, the United Kingdom, Mexico, Brazil, Guatemala, Vietnam and various other countries. The Company's manufacturing plant is located in Kudasd Village, Taluka Olpad, Surat District.</v>
    <v>National Stock Exchange of India</v>
    <v>XNSE</v>
    <v>XNSE</v>
    <v>A/601-B, International Trade Centre, Majura Gate, Ring Road, SURAT, GUJARAT, 395002 IN</v>
    <v>20.2</v>
    <v>Textiles &amp; Apparel</v>
    <v>Stock</v>
    <v>44585.469965277778</v>
    <v>2965</v>
    <v>18.7</v>
    <v>278196400</v>
    <v>MOHIT INDUSTRIES LIMITED</v>
    <v>MOHIT INDUSTRIES LIMITED</v>
    <v>19.7</v>
    <v>7.61</v>
    <v>19.649999999999999</v>
    <v>18.7</v>
    <v>14157570</v>
    <v>MOHITIND</v>
    <v>MOHIT INDUSTRIES LIMITED (XNSE:MOHITIND)</v>
    <v>60878</v>
    <v>1991</v>
  </rv>
  <rv s="2">
    <v>2966</v>
  </rv>
  <rv s="0">
    <v>https://www.bing.com/financeapi/forcetrigger?t=ay2kw7&amp;q=XNSE%3aMOHOTAIND&amp;form=skydnc</v>
    <v>Learn more on Bing</v>
  </rv>
  <rv s="3">
    <v>en-US</v>
    <v>ay2kw7</v>
    <v>268435456</v>
    <v>1</v>
    <v>Powered by Refinitiv</v>
    <v>5</v>
    <v>MOHOTA INDUSTRIES LIMITED (XNSE:MOHOTAIND)</v>
    <v>2</v>
    <v>6</v>
    <v>Finance</v>
    <v>4</v>
    <v>12.2</v>
    <v>5.95</v>
    <v>2.3199000000000001</v>
    <v>-0.35</v>
    <v>-4.4585999999999994E-2</v>
    <v>INR</v>
    <v>Mohota Industries Limited, formerly The Rai Saheb Rekhchand Mohota Spinning &amp; Weaving Mills Ltd, is engaged in manufacturing of yarn and fabrics. The Company operates through Textiles segment. It operates through three product divisions: Spinning, Weaving and Processing. The Company, through Spinning division, supplies grey yarns for knitting and weaving in the medium count ranges for cotton, polyester and viscose, and their blends in carton or palette packing. The Company, through Weaving division, manufactures fabric from count range of 10 to 100s count with weight from 75 grams per square meter (gsm) to 400 gsm. The Company, through Processing division, specializes in suiting, shirting, trousering, school uniform materials, bed sheets, dress material and fabrics. It also specializes in the manufacture of fabrics with special effects, such as chiller finish, wrinkle free finish, Teflon finish, oil and water repellant finish, fire proof and duck.</v>
    <v>National Stock Exchange of India</v>
    <v>XNSE</v>
    <v>XNSE</v>
    <v>Ram Mandir Ward, Hinganghat, Wardha (M.S), HINGANGHAT, MAHARASHTRA, 442301 IN</v>
    <v>7.65</v>
    <v>Textiles &amp; Apparel</v>
    <v>Stock</v>
    <v>44585.484942129631</v>
    <v>2968</v>
    <v>7.5</v>
    <v>115450700</v>
    <v>MOHOTA INDUSTRIES LIMITED</v>
    <v>MOHOTA INDUSTRIES LIMITED</v>
    <v>7.5</v>
    <v>0</v>
    <v>7.85</v>
    <v>7.5</v>
    <v>14707090</v>
    <v>MOHOTAIND</v>
    <v>MOHOTA INDUSTRIES LIMITED (XNSE:MOHOTAIND)</v>
    <v>3161</v>
    <v>1946</v>
  </rv>
  <rv s="2">
    <v>2969</v>
  </rv>
  <rv s="0">
    <v>https://www.bing.com/financeapi/forcetrigger?t=ahj11h&amp;q=XNSE%3aMOIL&amp;form=skydnc</v>
    <v>Learn more on Bing</v>
  </rv>
  <rv s="1">
    <v>en-US</v>
    <v>ahj11h</v>
    <v>268435456</v>
    <v>1</v>
    <v>Powered by Refinitiv</v>
    <v>0</v>
    <v>MOIL LIMITED (XNSE:MOIL)</v>
    <v>2</v>
    <v>3</v>
    <v>Finance</v>
    <v>4</v>
    <v>207.95</v>
    <v>133.5</v>
    <v>0.91839999999999999</v>
    <v>-4.2</v>
    <v>-2.4355000000000002E-2</v>
    <v>INR</v>
    <v>MOIL Limited is engaged in the exploration, exploitation and marketing of manganese ore and products, such as electrolytic manganese dioxide and high carbon Ferro manganese alloy. The Company operates through three segments: mining, manufacturing and power generation. The Company operates approximately three opencast and over seven underground mines. The Company has total mining leases over an area of approximately 1,613.61 hectares land, out of which over 699.06 hectares land is in Maharashtra and approximately 914.54 hectares land is in Madhya Pradesh. The Company has produced over 1.03 million tons of various grades of manganese ore. The Company has approximately two wind farms of over 4.8 megawatts (MW) and approximately 15.2 MW situated at Nagda Hills and Ratedi Hills respectively in District Dewas near Indore, Madhya Pradesh. The Company has generated approximately 36.5 million kilowatt-hours of electricity.</v>
    <v>5866</v>
    <v>National Stock Exchange of India</v>
    <v>XNSE</v>
    <v>XNSE</v>
    <v>1-A, Moil Bhawan, Katol Road, NAGPUR, MAHARASHTRA, 440013 IN</v>
    <v>173.3</v>
    <v>Metals &amp; Mining</v>
    <v>Stock</v>
    <v>44585.469965277778</v>
    <v>2971</v>
    <v>167.1</v>
    <v>40927190000</v>
    <v>MOIL LIMITED</v>
    <v>MOIL LIMITED</v>
    <v>173.3</v>
    <v>12.2</v>
    <v>172.45</v>
    <v>168.25</v>
    <v>237327900</v>
    <v>MOIL</v>
    <v>MOIL LIMITED (XNSE:MOIL)</v>
    <v>264085</v>
    <v>1962</v>
  </rv>
  <rv s="2">
    <v>2972</v>
  </rv>
  <rv s="0">
    <v>https://www.bing.com/financeapi/forcetrigger?t=ahj14c&amp;q=XNSE%3aMOLDTECH&amp;form=skydnc</v>
    <v>Learn more on Bing</v>
  </rv>
  <rv s="1">
    <v>en-US</v>
    <v>ahj14c</v>
    <v>268435456</v>
    <v>1</v>
    <v>Powered by Refinitiv</v>
    <v>0</v>
    <v>MOLD-TEK TECHNOLOGIES LIMITED (XNSE:MOLDTECH)</v>
    <v>2</v>
    <v>3</v>
    <v>Finance</v>
    <v>4</v>
    <v>108</v>
    <v>38.299999999999997</v>
    <v>0.70789999999999997</v>
    <v>-4.0999999999999996</v>
    <v>-4.9367999999999995E-2</v>
    <v>INR</v>
    <v>Mold-Tek Technologies Limited is a holding company. The Company's principal products/services include Structural Engineering and Detailing; Mechanical Engineering Services, and Information Technology Services. It specializes in providing Information Technology, Civil, Structural and Mechanical Engineering services to its clients. It serves clients in various verticals across North America, Europe, Asia Pacific and Middle East. It specializes in Automotive; Poles and Towers, and Oil and Gas domains. It provides design, detailing and documentation services in various sectors, including Automotive, Rail, Power and Process industry. The Company's services include product conceptualization and development; finite element analysis; manufacturing support, and technical publications. In automotive sector, it offers end to end manufacturing engineering solutions in concept design, detailing, simulation and documentation services for body in white (BIW) fixtures tooling, Interiors and Seating.</v>
    <v>806</v>
    <v>National Stock Exchange of India</v>
    <v>XNSE</v>
    <v>XNSE</v>
    <v>Door No:8-2-293/82/A/700, Plot No:700, Road No:36, Jubliee Hills, HYDERABAD, TELANGANA, 500033 IN</v>
    <v>84.5</v>
    <v>Construction &amp; Engineering</v>
    <v>Stock</v>
    <v>44585.469965277778</v>
    <v>2974</v>
    <v>76.150000000000006</v>
    <v>2345545000</v>
    <v>MOLD-TEK TECHNOLOGIES LIMITED</v>
    <v>MOLD-TEK TECHNOLOGIES LIMITED</v>
    <v>84.5</v>
    <v>20.07</v>
    <v>83.05</v>
    <v>78.95</v>
    <v>28242560</v>
    <v>MOLDTECH</v>
    <v>MOLD-TEK TECHNOLOGIES LIMITED (XNSE:MOLDTECH)</v>
    <v>73814</v>
    <v>1985</v>
  </rv>
  <rv s="2">
    <v>2975</v>
  </rv>
  <rv s="0">
    <v>https://www.bing.com/financeapi/forcetrigger?t=ahj177&amp;q=XNSE%3aMOLDTKPAC&amp;form=skydnc</v>
    <v>Learn more on Bing</v>
  </rv>
  <rv s="1">
    <v>en-US</v>
    <v>ahj177</v>
    <v>268435456</v>
    <v>1</v>
    <v>Powered by Refinitiv</v>
    <v>0</v>
    <v>Mold-Tek Packaging Limited (XNSE:MOLDTKPAC)</v>
    <v>2</v>
    <v>3</v>
    <v>Finance</v>
    <v>4</v>
    <v>861.7</v>
    <v>312.05</v>
    <v>0.86880000000000002</v>
    <v>-66.5</v>
    <v>-8.2542000000000004E-2</v>
    <v>INR</v>
    <v>Mold-Tek Packaging Limited is a holding company. The Company is a packaging company, which is involved in the manufacturing of plastic packaging containers. The Company manufactures rigid plastic packaging containers through injection molding technology for paints, lubes, oils, food, fast-moving consumer goods (FMCG) and other sectors. The Company designs and manufactures airtight and pilfer-proof pails, as well as customized containers to meet its customer's packaging requirements. It also provides bulk containers for bulk drugs, chemicals and food. It offers a range of decorating processes and product sizes for its clients. The Company decorates products using technologies, including in-mold labeling (IML), heat transfer labeling and screen printing. The Company has over approximately seven processing plants, over 70 injection molding machines and approximately three stock points spread across India. It has an injection molding capacity of approximately 20,000 tons per annum (TPA).</v>
    <v>563</v>
    <v>National Stock Exchange of India</v>
    <v>XNSE</v>
    <v>XNSE</v>
    <v>Plot No.700, Road No.36,, Jubilee Hills,, HYDERABAD, TELANGANA, 500033 IN</v>
    <v>799.75</v>
    <v>Containers &amp; Packaging</v>
    <v>Stock</v>
    <v>44585.469965277778</v>
    <v>2977</v>
    <v>728</v>
    <v>24369720000</v>
    <v>Mold-Tek Packaging Limited</v>
    <v>Mold-Tek Packaging Limited</v>
    <v>790.1</v>
    <v>36.15</v>
    <v>805.65</v>
    <v>739.15</v>
    <v>30248530</v>
    <v>MOLDTKPAC</v>
    <v>Mold-Tek Packaging Limited (XNSE:MOLDTKPAC)</v>
    <v>121548</v>
    <v>1997</v>
  </rv>
  <rv s="2">
    <v>2978</v>
  </rv>
  <rv s="0">
    <v>https://www.bing.com/financeapi/forcetrigger?t=ahj1im&amp;q=XNSE%3aMONTECARLO&amp;form=skydnc</v>
    <v>Learn more on Bing</v>
  </rv>
  <rv s="1">
    <v>en-US</v>
    <v>ahj1im</v>
    <v>268435456</v>
    <v>1</v>
    <v>Powered by Refinitiv</v>
    <v>0</v>
    <v>MONTE CARLO FASHIONS LIMITED (XNSE:MONTECARLO)</v>
    <v>2</v>
    <v>3</v>
    <v>Finance</v>
    <v>4</v>
    <v>729</v>
    <v>207.1</v>
    <v>1.4955000000000001</v>
    <v>-56.15</v>
    <v>-8.6603999999999987E-2</v>
    <v>INR</v>
    <v>Monte Carlo Fashions Limited is an India-based apparel company. The Company is engaged in manufacturing of all types of textile garments and clothing accessories. Its product categories include cottons, woolens, kids and home furnishing. Under cotton segment, apart from jackets and coats, it also produces t-shirt, shirts, denims, trousers, suits, and different other garments. Its woolen knitted garments, include t-shirts, shirts, linen shirts, denim, trousers, dresses, shorts, tunics, sportswear and much more for men, women, and tweens. The Company has a range of products under the Monte Carlo brand: Luxuria, is for Menswear; Denim is for denim apparel; Alpha is for Womenswear; Tweens is a range for Kids wear; Cloak &amp; Decker is a range for Menswear; Rock-It is the range for Sports and Fitness wear. The Company's products reach the end user through different channels, including through brand outlets and multi brand outlets.</v>
    <v>1824</v>
    <v>National Stock Exchange of India</v>
    <v>XNSE</v>
    <v>XNSE</v>
    <v>B-XXIX-106, G.T. Road, Sherpur, LUDHIANA, PUNJAB, 141003 IN</v>
    <v>665</v>
    <v>Textiles &amp; Apparel</v>
    <v>Stock</v>
    <v>44585.469965277778</v>
    <v>2980</v>
    <v>583.54999999999995</v>
    <v>13441630000</v>
    <v>MONTE CARLO FASHIONS LIMITED</v>
    <v>MONTE CARLO FASHIONS LIMITED</v>
    <v>658.25</v>
    <v>13.56</v>
    <v>648.35</v>
    <v>592.20000000000005</v>
    <v>20732060</v>
    <v>MONTECARLO</v>
    <v>MONTE CARLO FASHIONS LIMITED (XNSE:MONTECARLO)</v>
    <v>94043</v>
    <v>2008</v>
  </rv>
  <rv s="2">
    <v>2981</v>
  </rv>
  <rv s="0">
    <v>https://www.bing.com/financeapi/forcetrigger?t=ahj1lh&amp;q=XNSE%3aMORARJEE&amp;form=skydnc</v>
    <v>Learn more on Bing</v>
  </rv>
  <rv s="3">
    <v>en-US</v>
    <v>ahj1lh</v>
    <v>268435456</v>
    <v>1</v>
    <v>Powered by Refinitiv</v>
    <v>5</v>
    <v>MORARJEE TEXTILES LIMITED (XNSE:MORARJEE)</v>
    <v>2</v>
    <v>6</v>
    <v>Finance</v>
    <v>4</v>
    <v>33.65</v>
    <v>11.25</v>
    <v>1.5150999999999999</v>
    <v>-1.3</v>
    <v>-4.8871999999999999E-2</v>
    <v>INR</v>
    <v>Morarjee Textiles Limited is engaged in manufacturing cotton fabrics and textile products. The Company operates as a cotton shirting fabric and high fashion printed fabric manufacturer. The Company's products include Shirting and Prints. Its Shirting division specializes in color woven shirtings with fine yarn counts of approximately 180/2. The Company operates a yarn dyed shirting fabric unit at Nagpur, India, which is also equipped with equipment for testing yarn, fabric and chemicals. Under Prints products category, the Company offers Fashion and Voiles. It offers a range of printed fabrics, which include satin, cambric, poplin, lawn and silk with subtle bi-prints, small geometric patterns and floral prints. Its Seasonal Collection is offered in various colors, such as aqua, grey, peach, black and brown. The Company also offers voiles for the Guthra (Arab headgear). It caters to the Middle East and African Subcontinent along with the conversion centers in Europe and the Far East.</v>
    <v>National Stock Exchange of India</v>
    <v>XNSE</v>
    <v>XNSE</v>
    <v>Peninsula Spenta, Mathuradas Mills Compound, Senapati Bapat Marg, Lower Parel, MUMBAI, MAHARASHTRA, 400013 IN</v>
    <v>27</v>
    <v>Textiles &amp; Apparel</v>
    <v>Stock</v>
    <v>44585.469965277778</v>
    <v>2983</v>
    <v>25.3</v>
    <v>926221400</v>
    <v>MORARJEE TEXTILES LIMITED</v>
    <v>MORARJEE TEXTILES LIMITED</v>
    <v>26.95</v>
    <v>0</v>
    <v>26.6</v>
    <v>25.3</v>
    <v>34820350</v>
    <v>MORARJEE</v>
    <v>MORARJEE TEXTILES LIMITED (XNSE:MORARJEE)</v>
    <v>19869</v>
    <v>1995</v>
  </rv>
  <rv s="2">
    <v>2984</v>
  </rv>
  <rv s="0">
    <v>https://www.bing.com/financeapi/forcetrigger?t=ahj1oc&amp;q=XNSE%3aMOREPENLAB&amp;form=skydnc</v>
    <v>Learn more on Bing</v>
  </rv>
  <rv s="1">
    <v>en-US</v>
    <v>ahj1oc</v>
    <v>268435456</v>
    <v>1</v>
    <v>Powered by Refinitiv</v>
    <v>0</v>
    <v>MOREPEN LABORATORIES LIMITED (XNSE:MOREPENLAB)</v>
    <v>2</v>
    <v>3</v>
    <v>Finance</v>
    <v>4</v>
    <v>75</v>
    <v>27.2</v>
    <v>1.4693000000000001</v>
    <v>-2.2999999999999998</v>
    <v>-4.4104000000000004E-2</v>
    <v>INR</v>
    <v>Morepen Laboratories Limited is a pharmaceutical company. The Company's divisions include Active Pharmaceutical Ingredients (API), Home Diagnostics and Finished Formulations. The API division offers products, such as Loratadine Process-1, Desloratadine, Atorvastatin Calcium Amorphous, Atorvastatin Calcium Crystalline Form VI and Linagliptin, among others. The Company offers products under the self-health diagnostic brand HomeHealth. Its HomeHealth portfolio includes automatic digital blood pressure monitors, digital and analog weighing scales, body and foot massagers, heat therapy range, nebulizers, pregnancy cards, and clinical and digital thermometers. The Company offers no coding blood glucose monitoring system under its brand, GlucoOne. It markets various brands of medical devices and clinical diagnostic products. The Company operates in India, the United States and Rest of World. Its subsidiaries include Dr. Morepen Limited, Total Care Limited and Morepen Inc.</v>
    <v>1510</v>
    <v>National Stock Exchange of India</v>
    <v>XNSE</v>
    <v>XNSE</v>
    <v>409, Antriksh Bhawan, 22, Kasturba Gandhi Marg, New Delhi, NEW DELHI, DELHI, 110001 IN</v>
    <v>52</v>
    <v>Pharmaceuticals</v>
    <v>Stock</v>
    <v>44585.469965277778</v>
    <v>2986</v>
    <v>48.85</v>
    <v>23458440000</v>
    <v>MOREPEN LABORATORIES LIMITED</v>
    <v>MOREPEN LABORATORIES LIMITED</v>
    <v>51.9</v>
    <v>19.760000000000002</v>
    <v>52.15</v>
    <v>49.85</v>
    <v>449826200</v>
    <v>MOREPENLAB</v>
    <v>MOREPEN LABORATORIES LIMITED (XNSE:MOREPENLAB)</v>
    <v>2131323</v>
    <v>1984</v>
  </rv>
  <rv s="2">
    <v>2987</v>
  </rv>
  <rv s="0">
    <v>https://www.bing.com/financeapi/forcetrigger?t=ahj1u2&amp;q=XNSE%3aMOTHERSUMI&amp;form=skydnc</v>
    <v>Learn more on Bing</v>
  </rv>
  <rv s="1">
    <v>en-US</v>
    <v>ahj1u2</v>
    <v>268435456</v>
    <v>1</v>
    <v>Powered by Refinitiv</v>
    <v>0</v>
    <v>MOTHERSON SUMI SYSTEMS LIMITED (XNSE:MOTHERSUMI)</v>
    <v>2</v>
    <v>3</v>
    <v>Finance</v>
    <v>4</v>
    <v>226.54</v>
    <v>118.85</v>
    <v>1.7427999999999999</v>
    <v>-2.2000000000000002</v>
    <v>-1.2095E-2</v>
    <v>INR</v>
    <v>Motherson Sumi Systems Limited is a system solutions provider to automotive and other industries, offering services from design and prototyping to production and delivery of solutions across a range of products. The Company's segments are Automotive, which includes product categories, such as wiring harness, high tension cords, wire, plastic components, rubber components, cockpit assembly, scuff plates, thermo-formed products, mold for wiring harness components and mold parts, heating, ventilation and air conditioning (HVAC) modules, plastic molded components and brass terminals, and Non-Automotive, which includes product categories, such as wiring harness, plastic components for white goods, household wires, plates and aerobin. It also has a presence in a range of other polymer, Re-timer light device, elastomer and metal-based parts and systems. The Company caters to a range of customers in the automotive and other industries across Asia, Europe, the Americas, Australia and Africa.</v>
    <v>117862</v>
    <v>National Stock Exchange of India</v>
    <v>XNSE</v>
    <v>XNSE</v>
    <v>C-14 A&amp;B,, Sector-1,, NOIDA, UTTAR PRADESH, 201301 IN</v>
    <v>185.95</v>
    <v>Automobiles &amp; Auto Parts</v>
    <v>Stock</v>
    <v>44585.469965277778</v>
    <v>2989</v>
    <v>175.7</v>
    <v>574428300000</v>
    <v>MOTHERSON SUMI SYSTEMS LIMITED</v>
    <v>MOTHERSON SUMI SYSTEMS LIMITED</v>
    <v>182.5</v>
    <v>38.369999999999997</v>
    <v>181.9</v>
    <v>179.7</v>
    <v>3157934000</v>
    <v>MOTHERSUMI</v>
    <v>MOTHERSON SUMI SYSTEMS LIMITED (XNSE:MOTHERSUMI)</v>
    <v>13813262</v>
    <v>1986</v>
  </rv>
  <rv s="2">
    <v>2990</v>
  </rv>
  <rv s="0">
    <v>https://www.bing.com/financeapi/forcetrigger?t=ahj1ww&amp;q=XNSE%3aMOTILALOFS&amp;form=skydnc</v>
    <v>Learn more on Bing</v>
  </rv>
  <rv s="1">
    <v>en-US</v>
    <v>ahj1ww</v>
    <v>268435456</v>
    <v>1</v>
    <v>Powered by Refinitiv</v>
    <v>0</v>
    <v>MOTILAL OSWAL FINANCIAL SERVICES LIMITED (XNSE:MOTILALOFS)</v>
    <v>2</v>
    <v>3</v>
    <v>Finance</v>
    <v>4</v>
    <v>1188</v>
    <v>580</v>
    <v>0.98899999999999999</v>
    <v>-36.25</v>
    <v>-3.9155000000000002E-2</v>
    <v>INR</v>
    <v>Motilal Oswal Financial Services Limited is a financial services company focused on wealth creation for its customers, such as institutional, corporate, high net worth individual (HNI) and retail. The Company's segments include Broking &amp; Other related activities; Fund based activities; Asset Management &amp; Advisory, Investment Banking and Housing Finance. The Broking &amp; Other related activities segment consists of broking and wealth management. The Fund based activities segment includes strategic allocation of capital to long return on equity (ROE) enhancing opportunities, such as sponsor commitments to mutual funds and private equity funds of the Company and non-bank financial company (NBFC) loan book. Its offerings include traditional capital markets businesses (retail and institutional broking, and investment banking) and asset management. The Company's products include Equities, Derivatives, Commodities, Currencies, Insurance, Fixed Income and Portfolio Management Services.</v>
    <v>5902</v>
    <v>National Stock Exchange of India</v>
    <v>XNSE</v>
    <v>XNSE</v>
    <v>Hoechst House,, 3rd Floor, Nariman Point,, MUMBAI, MAHARASHTRA, 400021 IN</v>
    <v>935.4</v>
    <v>Investment Banking &amp; Investment Services</v>
    <v>Stock</v>
    <v>44585.469965277778</v>
    <v>2992</v>
    <v>879.05</v>
    <v>136255600000</v>
    <v>MOTILAL OSWAL FINANCIAL SERVICES LIMITED</v>
    <v>MOTILAL OSWAL FINANCIAL SERVICES LIMITED</v>
    <v>927</v>
    <v>8.81</v>
    <v>925.8</v>
    <v>889.55</v>
    <v>147176100</v>
    <v>MOTILALOFS</v>
    <v>MOTILAL OSWAL FINANCIAL SERVICES LIMITED (XNSE:MOTILALOFS)</v>
    <v>210179</v>
    <v>2005</v>
  </rv>
  <rv s="2">
    <v>2993</v>
  </rv>
  <rv s="0">
    <v>https://www.bing.com/financeapi/forcetrigger?t=ahj1zr&amp;q=XNSE%3aMOTOGENFIN&amp;form=skydnc</v>
    <v>Learn more on Bing</v>
  </rv>
  <rv s="3">
    <v>en-US</v>
    <v>ahj1zr</v>
    <v>268435456</v>
    <v>1</v>
    <v>Powered by Refinitiv</v>
    <v>5</v>
    <v>THE MOTOR AND GENERAL FINANCE LIMITED (XNSE:MOTOGENFIN)</v>
    <v>2</v>
    <v>6</v>
    <v>Finance</v>
    <v>4</v>
    <v>38.950000000000003</v>
    <v>16.350000000000001</v>
    <v>0.85509999999999997</v>
    <v>-0.7</v>
    <v>-2.4517999999999998E-2</v>
    <v>INR</v>
    <v>The Motor &amp; General Finance Limited (MGF) is an India-based non-banking finance company. The Company is engaged in the business of leasing and development of real estate. The Company is diversified into financing earth moving equipment's for the construction and mining industries. MGF is engaged in the business of automobiles and hire purchase for financing the commercial vehicles. The Company is also involved into merchant banking activities and other areas, such as corporate advisory services, single point fund management for corporate clients and factoring of debts. The Company generates its revenue from the leasing of premises. MGF commenced its activities with Delhi as a base and to cater to the requirements of customers, it expanded its operations to various cities of the country.</v>
    <v>National Stock Exchange of India</v>
    <v>XNSE</v>
    <v>XNSE</v>
    <v>4/17-B, M.G.F. House, Asaf Ali Road, NEW DELHI, DELHI, 110002 IN</v>
    <v>28.95</v>
    <v>Real Estate Operations</v>
    <v>Stock</v>
    <v>44585.469965277778</v>
    <v>2995</v>
    <v>27.15</v>
    <v>1105661000</v>
    <v>THE MOTOR AND GENERAL FINANCE LIMITED</v>
    <v>THE MOTOR AND GENERAL FINANCE LIMITED</v>
    <v>28.95</v>
    <v>640.13</v>
    <v>28.55</v>
    <v>27.85</v>
    <v>38727190</v>
    <v>MOTOGENFIN</v>
    <v>THE MOTOR AND GENERAL FINANCE LIMITED (XNSE:MOTOGENFIN)</v>
    <v>6447</v>
    <v>1930</v>
  </rv>
  <rv s="2">
    <v>2996</v>
  </rv>
  <rv s="0">
    <v>https://www.bing.com/financeapi/forcetrigger?t=ahj23m&amp;q=XNSE%3aMPHASIS&amp;form=skydnc</v>
    <v>Learn more on Bing</v>
  </rv>
  <rv s="1">
    <v>en-US</v>
    <v>ahj23m</v>
    <v>268435456</v>
    <v>1</v>
    <v>Powered by Refinitiv</v>
    <v>0</v>
    <v>MphasiS Limited (XNSE:MPHASIS)</v>
    <v>2</v>
    <v>3</v>
    <v>Finance</v>
    <v>4</v>
    <v>3659.75</v>
    <v>1497.37</v>
    <v>0.93889999999999996</v>
    <v>-77.25</v>
    <v>-2.5541000000000001E-2</v>
    <v>INR</v>
    <v>Mphasis Limited is a information technology solution provider in cloud and cognitive services. The Company’s segments include Banking and Capital Market, Insurance, Information Technology, Communication and Entertainment and Emerging Industries. The geographical segments include United States of America, India, Asia Pacific and Europe, Middle East and Africa. It offers cloud computing, cognitive solutions, digital services, securing businesses, application services and infrastructure services. The Company serves various industries such as banking and capital market which includes, retail banking, credit cards and payments, wealth management and brokerage, corporate banking solutions and investment banking technology. Its insurance industry includes, property and casualty, life and retirement and health. Its other industries consist of communications, energy and utilities, healthcare, life science, logistics, manufacturing and travel and transportation.</v>
    <v>15110</v>
    <v>National Stock Exchange of India</v>
    <v>XNSE</v>
    <v>XNSE</v>
    <v>Bagmane Technology Park, Byrasandra, C V Raman Nagar, BANGALORE, KARNATAKA, 560095 IN</v>
    <v>3060</v>
    <v>Software &amp; IT Services</v>
    <v>Stock</v>
    <v>44585.469965277778</v>
    <v>2998</v>
    <v>2845.25</v>
    <v>567172300000</v>
    <v>MphasiS Limited</v>
    <v>MphasiS Limited</v>
    <v>3025.95</v>
    <v>41.76</v>
    <v>3024.6</v>
    <v>2947.35</v>
    <v>187519700</v>
    <v>MPHASIS</v>
    <v>MphasiS Limited (XNSE:MPHASIS)</v>
    <v>1189507</v>
    <v>1992</v>
  </rv>
  <rv s="2">
    <v>2999</v>
  </rv>
  <rv s="0">
    <v>https://www.bing.com/financeapi/forcetrigger?t=ahj26h&amp;q=XNSE%3aMPSLTD&amp;form=skydnc</v>
    <v>Learn more on Bing</v>
  </rv>
  <rv s="1">
    <v>en-US</v>
    <v>ahj26h</v>
    <v>268435456</v>
    <v>1</v>
    <v>Powered by Refinitiv</v>
    <v>0</v>
    <v>MPS LIMITED (XNSE:MPSLTD)</v>
    <v>2</v>
    <v>3</v>
    <v>Finance</v>
    <v>4</v>
    <v>807.75</v>
    <v>345</v>
    <v>1.2191000000000001</v>
    <v>-11.85</v>
    <v>-1.6749E-2</v>
    <v>INR</v>
    <v>MPS Limited provides publishing solutions, including typesetting and data digitization services for overseas publishers and supports international publishers through every stage of the publishing process. The Company provides content creation, production, transformation and technology services, such as computer programming and related activities, and information service activities. Its content creation and development service comprises authorship and foundation of the publishing business. Its content production and transformation service comprises the businesses of journals, books and digital services. The learning and new media solutions service includes media asset development. Its technology services include platform development and the platforms (author to reader) customized around customer needs (translating into outright sale and/or maintenance services). It provides end-to-end solutions for the subscription cycle and customer relations management for print and online products.</v>
    <v>2269</v>
    <v>National Stock Exchange of India</v>
    <v>XNSE</v>
    <v>XNSE</v>
    <v>C-35,, Sector 62,, NOIDA, UTTAR PRADESH, 201307 IN</v>
    <v>719.4</v>
    <v>Media &amp; Publishing</v>
    <v>Stock</v>
    <v>44585.469965277778</v>
    <v>3001</v>
    <v>694.95</v>
    <v>12770560000</v>
    <v>MPS LIMITED</v>
    <v>MPS LIMITED</v>
    <v>711.05</v>
    <v>17.3</v>
    <v>707.5</v>
    <v>695.65</v>
    <v>18050260</v>
    <v>MPSLTD</v>
    <v>MPS LIMITED (XNSE:MPSLTD)</v>
    <v>30162</v>
    <v>1970</v>
  </rv>
  <rv s="2">
    <v>3002</v>
  </rv>
  <rv s="0">
    <v>https://www.bing.com/financeapi/forcetrigger?t=ahj29c&amp;q=XNSE%3aMRF&amp;form=skydnc</v>
    <v>Learn more on Bing</v>
  </rv>
  <rv s="1">
    <v>en-US</v>
    <v>ahj29c</v>
    <v>268435456</v>
    <v>1</v>
    <v>Powered by Refinitiv</v>
    <v>0</v>
    <v>MRF LIMITED (XNSE:MRF)</v>
    <v>2</v>
    <v>3</v>
    <v>Finance</v>
    <v>4</v>
    <v>98599.95</v>
    <v>68700</v>
    <v>0.51180000000000003</v>
    <v>-1619.75</v>
    <v>-2.2280999999999999E-2</v>
    <v>INR</v>
    <v>MRF Limited is engaged in the manufacture and sale of automotive tires, tubes and flaps, among others. The Company also manufactures rubber products, such as tread rubber and conveyor belt. It offers various categories of products, such as heavy duty trucks/bus tires, including SUPERLUG, NULUG, M-77 and SUPER LUG EX; light truck tires, including SUPER TRACTION, SUPERMILER and STEEL MUSCLE; multi utility vehicle/remote control vehicle (MUV/RCV) passenger car, including ROVER and ESTATE; motor sports, including TARMAC RALLY and MOCROSS; farm service tires, including SHAKTI REAR and SHAKTI FRONT; military services tires, including SANDMASTER and SANDGRIP; fork lift tires, including MUSCLE LIFT SOLID; two/three wheeler tires, including NYLOGRIP ZAPPER FS and NYLOGRIP ZAPPER; off the road tires, including MUSCLEROK and SAVARI LUG, and pretreads. It also offers paints and coats, and various services, such as TireTok, Tyredrome, MRF FASST and the MRF Institute of Driver Development (MIDD).</v>
    <v>18180</v>
    <v>National Stock Exchange of India</v>
    <v>XNSE</v>
    <v>XNSE</v>
    <v>New No 114 Old No 124, Mrf House, Greams Road, Thousand Lights, CHENNAI, TAMIL NADU, 600006 IN</v>
    <v>72989.95</v>
    <v>Automobiles &amp; Auto Parts</v>
    <v>Stock</v>
    <v>44585.469965277778</v>
    <v>3004</v>
    <v>70002</v>
    <v>308318800000</v>
    <v>MRF LIMITED</v>
    <v>MRF LIMITED</v>
    <v>72700</v>
    <v>25.54</v>
    <v>72697.100000000006</v>
    <v>71077.350000000006</v>
    <v>4241140</v>
    <v>MRF</v>
    <v>MRF LIMITED (XNSE:MRF)</v>
    <v>10330</v>
    <v>1960</v>
  </rv>
  <rv s="2">
    <v>3005</v>
  </rv>
  <rv s="0">
    <v>https://www.bing.com/financeapi/forcetrigger?t=ahj2c7&amp;q=XNSE%3aMRO-TEK&amp;form=skydnc</v>
    <v>Learn more on Bing</v>
  </rv>
  <rv s="1">
    <v>en-US</v>
    <v>ahj2c7</v>
    <v>268435456</v>
    <v>1</v>
    <v>Powered by Refinitiv</v>
    <v>0</v>
    <v>MRO-TEK REALITY LIMITED (XNSE:MRO-TEK)</v>
    <v>2</v>
    <v>3</v>
    <v>Finance</v>
    <v>4</v>
    <v>78.3</v>
    <v>22.05</v>
    <v>0.73229999999999995</v>
    <v>-3.05</v>
    <v>-4.9232999999999999E-2</v>
    <v>INR</v>
    <v>MRO-TEK Realty Limited, formerly MRO-TEK Limited, is an India-based networking company. The Company is engaged in manufacture and supply, as well as distribution, of access and networking equipment and solutions. The Company operates through two segments: Access &amp; Networking Products, and Real Estate Development. The Company offers total networking solutions and a portfolio of products in the time-division multiplexing (TDM), Ethernet and wireless domains. Its TDM products include standalone modems and converters; multi-service access, Ethernet over plesiochronous digital hierarchy (PDH) and synchronous digital hierarchy (SDH), and PDH optical multiplexers. Its Ethernet products include media converters, managed media converters, Ethernet powered switches, Ethernet switches and managed Ethernet switches. Its wireless products include access point/customer-premises equipment (AP/CPE), dual radio and base station.</v>
    <v>197</v>
    <v>National Stock Exchange of India</v>
    <v>XNSE</v>
    <v>XNSE</v>
    <v>6 New Bel Road, BANGALORE, KARNATAKA, 560054 IN</v>
    <v>63.45</v>
    <v>Communications &amp; Networking</v>
    <v>Stock</v>
    <v>44585.469965277778</v>
    <v>3007</v>
    <v>58.9</v>
    <v>1157511000</v>
    <v>MRO-TEK REALITY LIMITED</v>
    <v>MRO-TEK REALITY LIMITED</v>
    <v>61.95</v>
    <v>1.47</v>
    <v>61.95</v>
    <v>58.9</v>
    <v>18684600</v>
    <v>MRO-TEK</v>
    <v>MRO-TEK REALITY LIMITED (XNSE:MRO-TEK)</v>
    <v>6942</v>
    <v>1984</v>
  </rv>
  <rv s="2">
    <v>3008</v>
  </rv>
  <rv s="0">
    <v>https://www.bing.com/financeapi/forcetrigger?t=ahj2f2&amp;q=XNSE%3aMRPL&amp;form=skydnc</v>
    <v>Learn more on Bing</v>
  </rv>
  <rv s="1">
    <v>en-US</v>
    <v>ahj2f2</v>
    <v>268435456</v>
    <v>1</v>
    <v>Powered by Refinitiv</v>
    <v>0</v>
    <v>MANGALORE REFINERY AND PETROCHEMICALS LIMITED (XNSE:MRPL)</v>
    <v>2</v>
    <v>3</v>
    <v>Finance</v>
    <v>4</v>
    <v>57.8</v>
    <v>33.799999999999997</v>
    <v>1.5029999999999999</v>
    <v>-2.8</v>
    <v>-6.3277E-2</v>
    <v>INR</v>
    <v>Mangalore Refinery and Petrochemicals Limited is a holding company .The Company is engaged in the business of refinery and manufacturing of refined petroleum products. Its segments include Domestic Sale and Export Sale. The Company is involved in the production of liquid or gaseous fuels, illuminating oils, lubricating oils or greases or other products from crude petroleum, and manufacture of other petroleum products, such as bitumen. Its products include pet coke, liquefied petroleum gas, fuel gas, mixed xylene, high speed diesel (HSD), vacuum gas oil (VGO) and automatic transmission fluid (ATF). It operates retail outlets under the HiQ brand. It has design capacity to process approximately 15 million metric tons per annum and over two hydrocrackers producing diesel. It has over two catalytic reformers producing unleaded petrol of high octane. It offers petroleum and petrochemical products to consumers in various industries, such as mining, power, agriculture, fertilizers and paint.</v>
    <v>1939</v>
    <v>National Stock Exchange of India</v>
    <v>XNSE</v>
    <v>XNSE</v>
    <v>Core - 8 , 7th Floor,, Scope Complex , Lodhi Road, NEW DELHI, DELHI IN</v>
    <v>44.65</v>
    <v>Oil &amp; Gas</v>
    <v>Stock</v>
    <v>44585.469965277778</v>
    <v>3010</v>
    <v>41.3</v>
    <v>77552490000</v>
    <v>MANGALORE REFINERY AND PETROCHEMICALS LIMITED</v>
    <v>MANGALORE REFINERY AND PETROCHEMICALS LIMITED</v>
    <v>44.3</v>
    <v>0</v>
    <v>44.25</v>
    <v>41.45</v>
    <v>1752599000</v>
    <v>MRPL</v>
    <v>MANGALORE REFINERY AND PETROCHEMICALS LIMITED (XNSE:MRPL)</v>
    <v>1933839</v>
    <v>1988</v>
  </rv>
  <rv s="2">
    <v>3011</v>
  </rv>
  <rv s="0">
    <v>https://www.bing.com/financeapi/forcetrigger?t=ahj2hw&amp;q=XNSE%3aMSPL&amp;form=skydnc</v>
    <v>Learn more on Bing</v>
  </rv>
  <rv s="1">
    <v>en-US</v>
    <v>ahj2hw</v>
    <v>268435456</v>
    <v>1</v>
    <v>Powered by Refinitiv</v>
    <v>0</v>
    <v>MSP STEEL &amp; POWER LIMITED (XNSE:MSPL)</v>
    <v>2</v>
    <v>3</v>
    <v>Finance</v>
    <v>4</v>
    <v>18.899999999999999</v>
    <v>6.9</v>
    <v>1.0651999999999999</v>
    <v>-1.1000000000000001</v>
    <v>-7.5601000000000002E-2</v>
    <v>INR</v>
    <v>MSP Steel &amp; Power Limited is engaged in manufacturing of steel and steel products. The Company is also engaged in the manufacture and sale of iron. The Company is also engaged in the generation and sale of power. The Company has manufacturing plant in Raigarh, Chhattisgarh. The Company also rolls steel at its rolling and structure mills to produce value-added rolled long products. The Company has beneficiation and pellet manufacturing facilities. The Company offers a portfolio, including pellets, sponge iron, billets, power and thermo mechanically treated (TMT) structural. The Company's captive pellet plant produces over 900,000 tons per annum (TPA) iron pellets. The Company power generation capacity of 24 megawatts is based out of Waste Heat Recovery (WHR) from Direct-reduced iron (DRI)/steel melting shop (SMS) facilities. The Company produces over 307,500 TPA unit of sponge iron at Raigarh, Chhattisgarh. MSP Cement Limited is the subsidiary of the Company.</v>
    <v>1073</v>
    <v>National Stock Exchange of India</v>
    <v>XNSE</v>
    <v>XNSE</v>
    <v>16/S, Block 'A', New Alipore, KOLKATA, WEST BENGAL, 700053 IN</v>
    <v>14.55</v>
    <v>Metals &amp; Mining</v>
    <v>Stock</v>
    <v>44585.469965277778</v>
    <v>3013</v>
    <v>13.3</v>
    <v>5607788000</v>
    <v>MSP STEEL &amp; POWER LIMITED</v>
    <v>MSP STEEL &amp; POWER LIMITED</v>
    <v>14.35</v>
    <v>19.38</v>
    <v>14.55</v>
    <v>13.45</v>
    <v>385415000</v>
    <v>MSPL</v>
    <v>MSP STEEL &amp; POWER LIMITED (XNSE:MSPL)</v>
    <v>1419936</v>
    <v>1968</v>
  </rv>
  <rv s="2">
    <v>3014</v>
  </rv>
  <rv s="0">
    <v>https://www.bing.com/financeapi/forcetrigger?t=bplj52&amp;q=XNSE%3aMSTCLTD&amp;form=skydnc</v>
    <v>Learn more on Bing</v>
  </rv>
  <rv s="5">
    <v>en-US</v>
    <v>bplj52</v>
    <v>268435456</v>
    <v>1</v>
    <v>Powered by Refinitiv</v>
    <v>9</v>
    <v>MSTC LIMITED (XNSE:MSTCLTD)</v>
    <v>2</v>
    <v>10</v>
    <v>Finance</v>
    <v>4</v>
    <v>542</v>
    <v>195</v>
    <v>-24.85</v>
    <v>-7.0296999999999998E-2</v>
    <v>INR</v>
    <v>MSTC Ltd is an India-based e-commerce company. The Company is engaged in providing e-commerce related services. The Company is offering e-auction/e-sale, e-procurement services and development of customized software solutions. The Company is offering an e-auction platform to Government departments and Government controlled entities. It also offers a range of services from preparation of the auction catalog to the issuance of delivery orders and advertisements. The Company’s e-commerce services, which includes disposal of scrap, the sale of coal, iron ore, chrome ore, human hair and tea.</v>
    <v>335</v>
    <v>National Stock Exchange of India</v>
    <v>XNSE</v>
    <v>XNSE</v>
    <v>225-C, A.J.C Bose Road,, KOLKATA, WEST BENGAL, 700020 IN</v>
    <v>352.35</v>
    <v>Software &amp; IT Services</v>
    <v>Stock</v>
    <v>44585.469965277778</v>
    <v>3016</v>
    <v>317.45</v>
    <v>24886400000</v>
    <v>MSTC LIMITED</v>
    <v>MSTC LIMITED</v>
    <v>350.2</v>
    <v>16.7</v>
    <v>353.5</v>
    <v>328.65</v>
    <v>70400000</v>
    <v>MSTCLTD</v>
    <v>MSTC LIMITED (XNSE:MSTCLTD)</v>
    <v>466723</v>
    <v>1964</v>
  </rv>
  <rv s="2">
    <v>3017</v>
  </rv>
  <rv s="0">
    <v>https://www.bing.com/financeapi/forcetrigger?t=ahj2kr&amp;q=XNSE%3aMTEDUCARE&amp;form=skydnc</v>
    <v>Learn more on Bing</v>
  </rv>
  <rv s="1">
    <v>en-US</v>
    <v>ahj2kr</v>
    <v>268435456</v>
    <v>1</v>
    <v>Powered by Refinitiv</v>
    <v>0</v>
    <v>MT EDUCARE LTD (XNSE:MTEDUCARE)</v>
    <v>2</v>
    <v>3</v>
    <v>Finance</v>
    <v>4</v>
    <v>14.75</v>
    <v>6.25</v>
    <v>1.5755999999999999</v>
    <v>-0.6</v>
    <v>-4.9793000000000004E-2</v>
    <v>INR</v>
    <v>MT Educare Limited is an education service company providing education support and coaching services. The Company operates through conducting commercial training, coaching, tutorial classes and activities incidental and ancillary segment. Its business segments include School Section, Science Section, Commerce Section/University of Virginia (UVA) and Robomate+. Its product offerings cater to students, right from standard VII to students appearing for Engineering and Medical Entrance Exams, exams for Chartered Accountancy course and Master of Business Administration. The Company, through its Lakshya brand, coaches for the Indian Institutes of Technology (IIT) preparation. It also operates over 20 Pre-University tie-ups through its Mahesh PU brand. Robomate+ is an application containing video lectures by faculties available online. It also operates under brand Mahesh Tutorials brand and has presence in approximately 160 locations across over 10 states and union territories of India.</v>
    <v>410</v>
    <v>National Stock Exchange of India</v>
    <v>XNSE</v>
    <v>XNSE</v>
    <v>220, 2Nd Floor, Neptune's Flying Colors, Near Check Naka Bus Depot, L.B.S , Cross Road, MUMBAI, MAHARASHTRA, 400080 IN</v>
    <v>12.35</v>
    <v>Miscellaneous Educational Service Providers</v>
    <v>Stock</v>
    <v>44585.469965277778</v>
    <v>3019</v>
    <v>11.45</v>
    <v>870348000</v>
    <v>MT EDUCARE LTD</v>
    <v>MT EDUCARE LTD</v>
    <v>12.05</v>
    <v>0</v>
    <v>12.05</v>
    <v>11.45</v>
    <v>72228050</v>
    <v>MTEDUCARE</v>
    <v>MT EDUCARE LTD (XNSE:MTEDUCARE)</v>
    <v>388893</v>
    <v>2006</v>
  </rv>
  <rv s="2">
    <v>3020</v>
  </rv>
  <rv s="0">
    <v>https://www.bing.com/financeapi/forcetrigger?t=ahj2nm&amp;q=XNSE%3aMTNL&amp;form=skydnc</v>
    <v>Learn more on Bing</v>
  </rv>
  <rv s="1">
    <v>en-US</v>
    <v>ahj2nm</v>
    <v>268435456</v>
    <v>1</v>
    <v>Powered by Refinitiv</v>
    <v>0</v>
    <v>MAHANAGAR TELEPHONE NIGAM LIMITED (XNSE:MTNL)</v>
    <v>2</v>
    <v>3</v>
    <v>Finance</v>
    <v>4</v>
    <v>40.85</v>
    <v>11.6</v>
    <v>1.4328000000000001</v>
    <v>-1.5</v>
    <v>-4.9505E-2</v>
    <v>INR</v>
    <v>Mahanagar Telephone Nigam Limited (MTNL) provides telecommunication services. The Company's segments include Basic and Cellular. It offers mobile services in Delhi city, including Noida, Gurgaon, Faridabad and Gaziabad, and the Mumbai city along with the areas falling under the Mumbai Municipal Corporation, New Mumbai Corporation and Thane Municipal Corporation. Its telecommunication services include fixed telephone service, global system for mobile communication (including third-generation (3G) services) and code division multiple access (CDMA)-based mobile service, Internet, broadband, integrated services digital network (ISDN) and leased line services. Its telecommunication technologies include Assymmetrical Digital Subscriber Line 2+ &amp; Very High Speed Digital Subscriber Line2 in broadband, Internet protocol television on Moving Picture Experts Group 4 technology, Voice over Internet protocol and 3G mobile service.</v>
    <v>3907</v>
    <v>National Stock Exchange of India</v>
    <v>XNSE</v>
    <v>XNSE</v>
    <v>Mahanagar Doorsanchar Sadan, 5Th Floor, 9 CGO Complex, Lodhi Road, NEW DELHI, DELHI, 110003 IN</v>
    <v>30.35</v>
    <v>Telecommunications Services</v>
    <v>Stock</v>
    <v>44585.469965277778</v>
    <v>3022</v>
    <v>28.8</v>
    <v>19089000000</v>
    <v>MAHANAGAR TELEPHONE NIGAM LIMITED</v>
    <v>MAHANAGAR TELEPHONE NIGAM LIMITED</v>
    <v>30.25</v>
    <v>0</v>
    <v>30.3</v>
    <v>28.8</v>
    <v>630000000</v>
    <v>MTNL</v>
    <v>MAHANAGAR TELEPHONE NIGAM LIMITED (XNSE:MTNL)</v>
    <v>1789076</v>
    <v>1986</v>
  </rv>
  <rv s="2">
    <v>3023</v>
  </rv>
  <rv s="0">
    <v>https://www.bing.com/financeapi/forcetrigger?t=ahj2qh&amp;q=XNSE%3aMUKANDENGG&amp;form=skydnc</v>
    <v>Learn more on Bing</v>
  </rv>
  <rv s="1">
    <v>en-US</v>
    <v>ahj2qh</v>
    <v>268435456</v>
    <v>1</v>
    <v>Powered by Refinitiv</v>
    <v>0</v>
    <v>MUKAND ENGINEERS LIMITED (XNSE:MUKANDENGG)</v>
    <v>2</v>
    <v>3</v>
    <v>Finance</v>
    <v>4</v>
    <v>26.75</v>
    <v>11.3</v>
    <v>1.3556999999999999</v>
    <v>0</v>
    <v>0</v>
    <v>INR</v>
    <v>Mukand Engineers Limited is engaged in engineering and construction. The Company operates through segments, including Construction and Infotech. The Construction segment is engaged in construction and engineering activities. The Infotech segment is engaged in Enterprise Resource Planning implementation and Infotech services. It is involved in various areas of project construction covering civil, structural, mechanical, piping, electrical and instrumentation works. The Company offers services in areas of engineering construction, including feasibility studies, planning, procurement, construction, erection and commissioning of projects across industries, such as petro chemicals, oil exploration and refineries, fertilizers, steel plants, aluminum plants, thermal and nuclear plants. It undertakes industrial civil works, including site development, roads, plant buildings, foundation and architectural work besides bulk shed structural works for projects, including heights over 50 meters.</v>
    <v>80</v>
    <v>National Stock Exchange of India</v>
    <v>XNSE</v>
    <v>XNSE</v>
    <v>Thane-Belapur Road, Dighe, Kalwe, THANE, MAHARASHTRA, 400605 IN</v>
    <v>26.65</v>
    <v>Construction &amp; Engineering</v>
    <v>Stock</v>
    <v>44585.469965277778</v>
    <v>3025</v>
    <v>26.65</v>
    <v>335054500</v>
    <v>MUKAND ENGINEERS LIMITED</v>
    <v>MUKAND ENGINEERS LIMITED</v>
    <v>26.65</v>
    <v>0</v>
    <v>26.65</v>
    <v>26.65</v>
    <v>12572400</v>
    <v>MUKANDENGG</v>
    <v>MUKAND ENGINEERS LIMITED (XNSE:MUKANDENGG)</v>
    <v>17505</v>
    <v>1987</v>
  </rv>
  <rv s="2">
    <v>3026</v>
  </rv>
  <rv s="0">
    <v>https://www.bing.com/financeapi/forcetrigger?t=ahj2tc&amp;q=XNSE%3aMUKANDLTD&amp;form=skydnc</v>
    <v>Learn more on Bing</v>
  </rv>
  <rv s="1">
    <v>en-US</v>
    <v>ahj2tc</v>
    <v>268435456</v>
    <v>1</v>
    <v>Powered by Refinitiv</v>
    <v>0</v>
    <v>MUKAND LIMITED (XNSE:MUKANDLTD)</v>
    <v>2</v>
    <v>3</v>
    <v>Finance</v>
    <v>4</v>
    <v>167.5</v>
    <v>55.1</v>
    <v>1.8987000000000001</v>
    <v>-5.45</v>
    <v>-4.2527999999999996E-2</v>
    <v>INR</v>
    <v>Mukand Limited is a holding company, which is engaged in the manufacturing of alloy steel and stainless steel bars, rods, structurals and rails. The Company operates through the segments, including Specialty Steel, Power Generation, Industrial Machinery and Engineering Contracts and Others. Its products and services for Specialty Steel segment include billets, blooms, rounds, wire rods, bars, rods and sections, bright bars and wires of special and alloy steel and stainless steel. Its products and services for Industrial Machinery and Engineering Contracts segment include electric overhead traveling (EOT) and other cranes, steel structural, material handling equipment, and processing plant and equipment, among others. Its Others segment includes road construction, which comprises property development and income from operations of non-banking financial activities. Its plants are located at Dighe, Thane, Maharashtra, and Ginigera, Karnataka.</v>
    <v>1543</v>
    <v>National Stock Exchange of India</v>
    <v>XNSE</v>
    <v>XNSE</v>
    <v>226, Bajaj Bhawan, 3rd Floor, Jamnalal Bajaj Marg, Nariman Point, MUMBAI, MAHARASHTRA, 400021 IN</v>
    <v>130.4</v>
    <v>Metals &amp; Mining</v>
    <v>Stock</v>
    <v>44585.469965277778</v>
    <v>3028</v>
    <v>121.75</v>
    <v>18121160000</v>
    <v>MUKAND LIMITED</v>
    <v>MUKAND LIMITED</v>
    <v>130.4</v>
    <v>18.52</v>
    <v>128.15</v>
    <v>122.7</v>
    <v>141405900</v>
    <v>MUKANDLTD</v>
    <v>MUKAND LIMITED (XNSE:MUKANDLTD)</v>
    <v>37337</v>
    <v>1937</v>
  </rv>
  <rv s="2">
    <v>3029</v>
  </rv>
  <rv s="0">
    <v>https://www.bing.com/financeapi/forcetrigger?t=ahj2w7&amp;q=XNSE%3aMUKTAARTS&amp;form=skydnc</v>
    <v>Learn more on Bing</v>
  </rv>
  <rv s="1">
    <v>en-US</v>
    <v>ahj2w7</v>
    <v>268435456</v>
    <v>1</v>
    <v>Powered by Refinitiv</v>
    <v>0</v>
    <v>MUKTA ARTS LIMITED (XNSE:MUKTAARTS)</v>
    <v>2</v>
    <v>3</v>
    <v>Finance</v>
    <v>4</v>
    <v>66.2</v>
    <v>27</v>
    <v>1.3563000000000001</v>
    <v>-2.25</v>
    <v>-4.9234E-2</v>
    <v>INR</v>
    <v>Mukta Arts Limited is engaged in box office collection-exhibition, food and beverages, and rent and amenities charges business. The Company is primarily engaged in the business of film production, distribution and exhibition (wherein it provides film content to multiplexes and single screens across India, as well as manages/operates theatres). It operates through five segments: Software division, which is engaged in the film/television production, distribution and exhibition operations; Equipment division, which consists of the equipment given on hire to the outsider; Education division, which is engaged in the operations of an education, research and training institute that imparts training in various skills related to films, television and media industry; Theatrical exhibition division, which includes operations consisting of a range of activities/services offered at theaters, including sale of tickets, catering of food and beverages, and Others, which consists of rental income.</v>
    <v>56</v>
    <v>National Stock Exchange of India</v>
    <v>XNSE</v>
    <v>XNSE</v>
    <v>Mukta House, Behind Whistling Woods Institute, Filmcity Complex, Goregaon (East), MUMBAI, MAHARASHTRA, 400065 IN</v>
    <v>47</v>
    <v>Media &amp; Publishing</v>
    <v>Stock</v>
    <v>44585.469965277778</v>
    <v>3031</v>
    <v>43.45</v>
    <v>1032144000</v>
    <v>MUKTA ARTS LIMITED</v>
    <v>MUKTA ARTS LIMITED</v>
    <v>47</v>
    <v>0</v>
    <v>45.7</v>
    <v>43.45</v>
    <v>22585200</v>
    <v>MUKTAARTS</v>
    <v>MUKTA ARTS LIMITED (XNSE:MUKTAARTS)</v>
    <v>25383</v>
    <v>1982</v>
  </rv>
  <rv s="2">
    <v>3032</v>
  </rv>
  <rv s="0">
    <v>https://www.bing.com/financeapi/forcetrigger?t=ahj2z2&amp;q=XNSE%3aMUNJALAU&amp;form=skydnc</v>
    <v>Learn more on Bing</v>
  </rv>
  <rv s="1">
    <v>en-US</v>
    <v>ahj2z2</v>
    <v>268435456</v>
    <v>1</v>
    <v>Powered by Refinitiv</v>
    <v>0</v>
    <v>MUNJAL AUTO INDUSTRIES LIMITED (XNSE:MUNJALAU)</v>
    <v>2</v>
    <v>3</v>
    <v>Finance</v>
    <v>4</v>
    <v>72.8</v>
    <v>47.1</v>
    <v>1.3527</v>
    <v>-3.35</v>
    <v>-5.8978999999999997E-2</v>
    <v>INR</v>
    <v>Munjal Auto Industries Limited offers exhaust system or mufflers for two-wheelers. The Company is engaged in the manufacture of wheels, rims, fuel tanks and other components for auto industries. It operates through Automobile Parts segment. Its product range for 2-3 wheelers includes Steel Wheel Rim and Spoke Wheel Rim. Its product range for four-wheelers include fuel tank assembly, seat structure system, side step assembly and other products. Its other products include complete assemblies and sheet metal components. Its facilities include engineering and tool room, which includes central tool room and technical center, tool design center and tool manufacturing; fuel tank manufacturing line; exhaust manufacturing line; steel structure manufacturing line; steel wheel rim manufacturing line; motorcycle rim manufacturing line, and other capabilities, such as stamping facility, roll forming, computer numerical control (CNC) tube bending, welding facility and surface treatment.</v>
    <v>2224</v>
    <v>National Stock Exchange of India</v>
    <v>XNSE</v>
    <v>XNSE</v>
    <v>301, 3rd Floor, Galleria Tower,, DLF Ph IV, REWARI, HARYANA, 122002 IN</v>
    <v>57.7</v>
    <v>Automobiles &amp; Auto Parts</v>
    <v>Stock</v>
    <v>44585.469965277778</v>
    <v>3034</v>
    <v>52.7</v>
    <v>5680000000</v>
    <v>MUNJAL AUTO INDUSTRIES LIMITED</v>
    <v>MUNJAL AUTO INDUSTRIES LIMITED</v>
    <v>56.8</v>
    <v>15.68</v>
    <v>56.8</v>
    <v>53.45</v>
    <v>100000000</v>
    <v>MUNJALAU</v>
    <v>MUNJAL AUTO INDUSTRIES LIMITED (XNSE:MUNJALAU)</v>
    <v>218767</v>
    <v>1985</v>
  </rv>
  <rv s="2">
    <v>3035</v>
  </rv>
  <rv s="0">
    <v>https://www.bing.com/financeapi/forcetrigger?t=ahj32w&amp;q=XNSE%3aMUNJALSHOW&amp;form=skydnc</v>
    <v>Learn more on Bing</v>
  </rv>
  <rv s="1">
    <v>en-US</v>
    <v>ahj32w</v>
    <v>268435456</v>
    <v>1</v>
    <v>Powered by Refinitiv</v>
    <v>0</v>
    <v>MUNJAL SHOWA LIMITED (XNSE:MUNJALSHOW)</v>
    <v>2</v>
    <v>3</v>
    <v>Finance</v>
    <v>4</v>
    <v>176.45</v>
    <v>115.05</v>
    <v>1.4716</v>
    <v>-6.9</v>
    <v>-5.2293000000000006E-2</v>
    <v>INR</v>
    <v>Munjal Showa Limited is engaged in the manufacture of shock absorbers and struts. The Company operates as an ancillary and manufactures auto components for the two-wheeler and four-wheeler industry, primary products being front forks, shock absorbers, struts, gas springs and window balancers for sale in domestic market. It supplies shock absorbers to auto companies in India, Japan, Germany, the United States and the United Kingdom, among other markets. Its products serve as original equipment to a range of Maruti Suzuki cars and export models, Honda City car, a range of Hero Honda Motorcycles, Kawasaki Bajaj Motorcycles, Kinetic Scooters and Hero range of mini-motorcycles and mopeds, and Honda Motorcycles and Scooters India (Pvt) Limited. Its shock absorbers, front fork, struts and window balancers/gas springs are used in two and four wheeled vehicles. It has over three manufacturing locations, approximately two in the state of Haryana and over one in the state of Uttarakhand.</v>
    <v>2500</v>
    <v>National Stock Exchange of India</v>
    <v>XNSE</v>
    <v>XNSE</v>
    <v>9-11, Maruti Industrial Area, GURGAON, HARYANA, 122015 IN</v>
    <v>132.5</v>
    <v>Automobiles &amp; Auto Parts</v>
    <v>Stock</v>
    <v>44585.469965277778</v>
    <v>3037</v>
    <v>123.25</v>
    <v>5277340000</v>
    <v>MUNJAL SHOWA LIMITED</v>
    <v>MUNJAL SHOWA LIMITED</v>
    <v>132.19999999999999</v>
    <v>19.36</v>
    <v>131.94999999999999</v>
    <v>125.05</v>
    <v>39995000</v>
    <v>MUNJALSHOW</v>
    <v>MUNJAL SHOWA LIMITED (XNSE:MUNJALSHOW)</v>
    <v>31491</v>
    <v>1985</v>
  </rv>
  <rv s="2">
    <v>3038</v>
  </rv>
  <rv s="0">
    <v>https://www.bing.com/financeapi/forcetrigger?t=ahj35r&amp;q=XNSE%3aMURUDCERA&amp;form=skydnc</v>
    <v>Learn more on Bing</v>
  </rv>
  <rv s="1">
    <v>en-US</v>
    <v>ahj35r</v>
    <v>268435456</v>
    <v>1</v>
    <v>Powered by Refinitiv</v>
    <v>0</v>
    <v>MURUDESHWAR CERAMICS LIMITED (XNSE:MURUDCERA)</v>
    <v>2</v>
    <v>3</v>
    <v>Finance</v>
    <v>4</v>
    <v>35.799999999999997</v>
    <v>17.3</v>
    <v>1.5827</v>
    <v>-2.7</v>
    <v>-8.2821999999999993E-2</v>
    <v>INR</v>
    <v>Murudeshwar Ceramics Limited manufactures ceramic tiles and vitrified tiles. The Company's segments include Ceramic Tiles, Vitrified Tiles, Trading, Granite Slab and Services. Its geographic segments include Americas (including Canada) and South American countries, Europe, India and others. It offers various products, including Vitrified Tiles, Wall Tiles, Cegres Tiles, Durapave Tiles, Ceramic Floor Tiles and Somerset Wooden Tiles. Its manufacturing plants are located at Krishnapur Village, Hubli and Karaikal, Pondicherry. It is engaged in the trading activities for outsourcing of Vitrified Tiles and Ceramic Tiles. The Company's products are branded as Naveen Ceramic Tiles and Naveen Diamontile. It manufactures tiles using nano technology. The Naveen Diamontile brand offers tiles in various sizes, such as 40X40 centimeters (cms), 50X50 cms, 60X60 cms and 80X80 cms. It also offers a range of finishes and designs, including plain colors; granite and marble finishes, and anti-skid tiles.</v>
    <v>437</v>
    <v>National Stock Exchange of India</v>
    <v>XNSE</v>
    <v>XNSE</v>
    <v>Naveen Complex, 7th Floor, 14, M.G. Road,, BANGALORE, KARNATAKA, 560001 IN</v>
    <v>32.9</v>
    <v>Homebuilding &amp; Construction Supplies</v>
    <v>Stock</v>
    <v>44585.469965277778</v>
    <v>3040</v>
    <v>28.8</v>
    <v>1706001000</v>
    <v>MURUDESHWAR CERAMICS LIMITED</v>
    <v>MURUDESHWAR CERAMICS LIMITED</v>
    <v>32.200000000000003</v>
    <v>21.19</v>
    <v>32.6</v>
    <v>29.9</v>
    <v>52331310</v>
    <v>MURUDCERA</v>
    <v>MURUDESHWAR CERAMICS LIMITED (XNSE:MURUDCERA)</v>
    <v>202548</v>
    <v>1983</v>
  </rv>
  <rv s="2">
    <v>3041</v>
  </rv>
  <rv s="0">
    <v>https://www.bing.com/financeapi/forcetrigger?t=ahj38m&amp;q=XNSE%3aMUTHOOTCAP&amp;form=skydnc</v>
    <v>Learn more on Bing</v>
  </rv>
  <rv s="1">
    <v>en-US</v>
    <v>ahj38m</v>
    <v>268435456</v>
    <v>1</v>
    <v>Powered by Refinitiv</v>
    <v>0</v>
    <v>MUTHOOT CAPITAL SERVICES LIMITED (XNSE:MUTHOOTCAP)</v>
    <v>2</v>
    <v>3</v>
    <v>Finance</v>
    <v>4</v>
    <v>496</v>
    <v>342</v>
    <v>1.5106999999999999</v>
    <v>-7.15</v>
    <v>-2.0198000000000001E-2</v>
    <v>INR</v>
    <v>Muthoot Capital Services Limited is a deposit taking non-banking financial company (NBFC). The Company is primarily engaged in the business of financing. The Company offer fund and non-fund based financial services to retail, corporate and institutional customers through various dealerships across the country and through wide network of branches of Muthoot Fincorp Ltd. The Company’s portfolio includes retail finance products such as Two-Wheeler Loans, Used Car Loans along with business loans to corporates and Investment Products in the form of Fixed Deposits and subordinated debts. The Company is promoted by the Muthoot Pappachan Group (MPG). The Company is planning to cross-sell gold loans to its customers. The Company has presence in the non-banking financial sector in rural and semi-urban areas. The Company operates primarily in India.</v>
    <v>1833</v>
    <v>National Stock Exchange of India</v>
    <v>XNSE</v>
    <v>XNSE</v>
    <v>3rd Floor,Muthoot Towers,, M.G. Road, KOCHI, KERALA, 682035 IN</v>
    <v>357.95</v>
    <v>Banking Services</v>
    <v>Stock</v>
    <v>44585.469965277778</v>
    <v>3043</v>
    <v>345</v>
    <v>5822427000</v>
    <v>MUTHOOT CAPITAL SERVICES LIMITED</v>
    <v>MUTHOOT CAPITAL SERVICES LIMITED</v>
    <v>356.9</v>
    <v>0</v>
    <v>354</v>
    <v>346.85</v>
    <v>16447530</v>
    <v>MUTHOOTCAP</v>
    <v>MUTHOOT CAPITAL SERVICES LIMITED (XNSE:MUTHOOTCAP)</v>
    <v>14150</v>
    <v>1994</v>
  </rv>
  <rv s="2">
    <v>3044</v>
  </rv>
  <rv s="0">
    <v>https://www.bing.com/financeapi/forcetrigger?t=ahj3bh&amp;q=XNSE%3aMUTHOOTFIN&amp;form=skydnc</v>
    <v>Learn more on Bing</v>
  </rv>
  <rv s="1">
    <v>en-US</v>
    <v>ahj3bh</v>
    <v>268435456</v>
    <v>1</v>
    <v>Powered by Refinitiv</v>
    <v>0</v>
    <v>MUTHOOT FINANCE LIMITED (XNSE:MUTHOOTFIN)</v>
    <v>2</v>
    <v>3</v>
    <v>Finance</v>
    <v>4</v>
    <v>1721.95</v>
    <v>1090</v>
    <v>1.1291</v>
    <v>9.15</v>
    <v>6.3859999999999993E-3</v>
    <v>INR</v>
    <v>Muthoot Finance Limited is a gold financing company. The Company is a non-banking financial company (NBFC), which is engaged in providing loan (financing) against collateral of gold jewelry. The Company operates through two segments: Financing and Power Generation. The Company provides personal and business loans (secured by gold jewelry) primarily to individuals having no access to formal credit for a reasonable tenure to meet their short-term working capital requirements. The Company offers gold loans, foreign inward money transfer services, foreign exchange services, insurance broking, home loans, personal loans, collection services, microfinance, wind mill power generation, white label automated teller machine, instant money transfer services and domestic money transfer services. The Company has a network of approximately 4,294 branches all over India. In Sri Lanka, the Company offers corporate loans, mortgage loans, factoring, business loan and short term loans, among others.</v>
    <v>25554</v>
    <v>National Stock Exchange of India</v>
    <v>XNSE</v>
    <v>XNSE</v>
    <v>2nd Floor, Muthoot Chambers,, Opposite Saritha Theatre Complex, Banerji Road, KOCHI, KERALA, 682018 IN</v>
    <v>1455.9</v>
    <v>Banking Services</v>
    <v>Stock</v>
    <v>44585.469965277778</v>
    <v>3046</v>
    <v>1405</v>
    <v>575026400000</v>
    <v>MUTHOOT FINANCE LIMITED</v>
    <v>MUTHOOT FINANCE LIMITED</v>
    <v>1437</v>
    <v>14.34</v>
    <v>1432.75</v>
    <v>1441.9</v>
    <v>401344500</v>
    <v>MUTHOOTFIN</v>
    <v>MUTHOOT FINANCE LIMITED (XNSE:MUTHOOTFIN)</v>
    <v>1075305</v>
    <v>1997</v>
  </rv>
  <rv s="2">
    <v>3047</v>
  </rv>
  <rv s="0">
    <v>https://www.bing.com/financeapi/forcetrigger?t=ahj3h7&amp;q=XNSE%3aNACLIND&amp;form=skydnc</v>
    <v>Learn more on Bing</v>
  </rv>
  <rv s="1">
    <v>en-US</v>
    <v>ahj3h7</v>
    <v>268435456</v>
    <v>1</v>
    <v>Powered by Refinitiv</v>
    <v>0</v>
    <v>NACL INDUSTRIES LIMITED (XNSE:NACLIND)</v>
    <v>2</v>
    <v>3</v>
    <v>Finance</v>
    <v>4</v>
    <v>104.4</v>
    <v>35.950000000000003</v>
    <v>1.3108</v>
    <v>-5.75</v>
    <v>-5.9278000000000004E-2</v>
    <v>INR</v>
    <v>NACL Industries Limited, formerly Nagarjuna Agrichem Limited, is holding company, which is engaged in the business of agri inputs. The Company is involved in the business of crop protection. It manufactures technicals (active ingredient (AI)) and formulations. It manufactures pesticides, insecticides, acaricides, herbicides, fungicides and other plant growth chemicals. Its Formulation Business is primarily in the Indian Market. It has a range of branded formulations. It also exports technicals and formulations, and does toll manufacture for various companies. It manufactures a range of technicals, such as Acephate, Myclobutanil, Profenofos and Pretilachlor. It offers insecticides, including Cannon, Conserve and Dimite; fungicides, including Nagarjuna Mass Plus and Nagarjuna Combi Plus; herbicides, including Eraze, Point and Rhino, and plant growth regulators, including Nagarjuna Nutri G and Nagarjuna Nutri Plus.</v>
    <v>1204</v>
    <v>National Stock Exchange of India</v>
    <v>XNSE</v>
    <v>XNSE</v>
    <v>Plot No 12-A, C Block, Lakshmi Towers, Nagarjuna Hills, Punjagutta, HYDERABAD, TELANGANA, 500082 IN</v>
    <v>99</v>
    <v>Chemicals</v>
    <v>Stock</v>
    <v>44585.469965277778</v>
    <v>3049</v>
    <v>88.6</v>
    <v>19235820000</v>
    <v>NACL INDUSTRIES LIMITED</v>
    <v>NACL INDUSTRIES LIMITED</v>
    <v>99</v>
    <v>29.24</v>
    <v>97</v>
    <v>91.25</v>
    <v>198307500</v>
    <v>NACLIND</v>
    <v>NACL INDUSTRIES LIMITED (XNSE:NACLIND)</v>
    <v>269824</v>
    <v>1986</v>
  </rv>
  <rv s="2">
    <v>3050</v>
  </rv>
  <rv s="0">
    <v>https://www.bing.com/financeapi/forcetrigger?t=ahj3k2&amp;q=XNSE%3aNAGAFERT&amp;form=skydnc</v>
    <v>Learn more on Bing</v>
  </rv>
  <rv s="1">
    <v>en-US</v>
    <v>ahj3k2</v>
    <v>268435456</v>
    <v>1</v>
    <v>Powered by Refinitiv</v>
    <v>0</v>
    <v>NAGARJUNA FERTILIZERS AND CHEMICALS LTD. (XNSE:NAGAFERT)</v>
    <v>2</v>
    <v>3</v>
    <v>Finance</v>
    <v>4</v>
    <v>20.55</v>
    <v>4.3</v>
    <v>1.4359999999999999</v>
    <v>-0.7</v>
    <v>-4.9645000000000002E-2</v>
    <v>INR</v>
    <v>Nagarjuna Fertilizers and Chemicals Limited is engaged in the manufacture and sale of urea. The Company's segments include Micro Irrigation, Wind Energy and Agri Informatic Services. The Company's portfolio of products and services include Nutrition solutions, which provides macro and micro fertilizers and farm management services, and Micro Irrigation solutions. The Company's business units include Straight Nutrition Business, Nutrition Solutions Business and Nagarjuna Management Services. The Company is involved in the management of chemical process plants, which include specialist services and total project management. The Company's Product categories include Manufactured Products and Marketed Products. The Company's products include Urea (46% N) (White free flowing), Anhydrous Ammonia, Diammonium Phosphate (18-46-0)-DAP, Muriate of Potash-MOP (Potassium Chloride), Zinc Sulphate Heptahydrate (ZnSO4 7H2O), Zinc Sulphate Mono-hydrate (ZnSO4 H2O) and Chelated Zinc as Zn-EDTA.</v>
    <v>948</v>
    <v>National Stock Exchange of India</v>
    <v>XNSE</v>
    <v>XNSE</v>
    <v>Nagarjuna Hills, HYDERABAD, TELANGANA, 500082 IN</v>
    <v>14.6</v>
    <v>Chemicals</v>
    <v>Stock</v>
    <v>44585.469965277778</v>
    <v>3052</v>
    <v>13.4</v>
    <v>8432717000</v>
    <v>NAGARJUNA FERTILIZERS AND CHEMICALS LTD.</v>
    <v>NAGARJUNA FERTILIZERS AND CHEMICALS LTD.</v>
    <v>14.4</v>
    <v>0</v>
    <v>14.1</v>
    <v>13.4</v>
    <v>598065000</v>
    <v>NAGAFERT</v>
    <v>NAGARJUNA FERTILIZERS AND CHEMICALS LTD. (XNSE:NAGAFERT)</v>
    <v>1642235</v>
    <v>1976</v>
  </rv>
  <rv s="2">
    <v>3053</v>
  </rv>
  <rv s="0">
    <v>https://www.bing.com/financeapi/forcetrigger?t=ahj3pr&amp;q=XNSE%3aNAGREEKCAP&amp;form=skydnc</v>
    <v>Learn more on Bing</v>
  </rv>
  <rv s="3">
    <v>en-US</v>
    <v>ahj3pr</v>
    <v>268435456</v>
    <v>1</v>
    <v>Powered by Refinitiv</v>
    <v>5</v>
    <v>NAGREEKA CAPITAL &amp; INFRASTRUCTURE LIMITED (XNSE:NAGREEKCAP)</v>
    <v>2</v>
    <v>6</v>
    <v>Finance</v>
    <v>4</v>
    <v>18.25</v>
    <v>5.05</v>
    <v>0.83279999999999998</v>
    <v>-0.85</v>
    <v>-4.8851000000000006E-2</v>
    <v>INR</v>
    <v>Nagreeka Capital &amp; Infrastructure Limited is a non-banking financial company. The Company's principal business activities include securities sale. The Company's business includes investment in shares, securities and units of mutual funds. The Company's portfolio consists of investments in equity markets, private equity, mutual funds, real estate and renewable energy, among others.</v>
    <v>National Stock Exchange of India</v>
    <v>XNSE</v>
    <v>XNSE</v>
    <v>21-22, Kala Bhawan,, 3, Mathew Road,, MUMBAI, MAHARASHTRA, 400004 IN</v>
    <v>18.25</v>
    <v>Investment Banking &amp; Investment Services</v>
    <v>Stock</v>
    <v>44585.469965277778</v>
    <v>3055</v>
    <v>16.55</v>
    <v>219506200</v>
    <v>NAGREEKA CAPITAL &amp; INFRASTRUCTURE LIMITED</v>
    <v>NAGREEKA CAPITAL &amp; INFRASTRUCTURE LIMITED</v>
    <v>18.25</v>
    <v>26.21</v>
    <v>17.399999999999999</v>
    <v>16.55</v>
    <v>12615300</v>
    <v>NAGREEKCAP</v>
    <v>NAGREEKA CAPITAL &amp; INFRASTRUCTURE LIMITED (XNSE:NAGREEKCAP)</v>
    <v>35372</v>
    <v>1994</v>
  </rv>
  <rv s="2">
    <v>3056</v>
  </rv>
  <rv s="0">
    <v>https://www.bing.com/financeapi/forcetrigger?t=ahj3sm&amp;q=XNSE%3aNAGREEKEXP&amp;form=skydnc</v>
    <v>Learn more on Bing</v>
  </rv>
  <rv s="3">
    <v>en-US</v>
    <v>ahj3sm</v>
    <v>268435456</v>
    <v>1</v>
    <v>Powered by Refinitiv</v>
    <v>5</v>
    <v>NAGREEKA EXPORTS LTD. (XNSE:NAGREEKEXP)</v>
    <v>2</v>
    <v>6</v>
    <v>Finance</v>
    <v>4</v>
    <v>52.75</v>
    <v>14.55</v>
    <v>1.4735</v>
    <v>-2.35</v>
    <v>-4.9061E-2</v>
    <v>INR</v>
    <v>Nagreeka Exports Limited is engaged in the textile business. The Company is engaged in manufacturing and export of cotton yarn and other various merchandise. The Company's geographical segments include Export and Domestic. The Company's principal business activities include Cotton Yarn spinning and Fabric Knitting. The Company is also engaged in the business of trading cotton yarn and various commodities. The Company is also a merchant exporter. Its products include cotton yarns, including combed, carded, open end and compact yarns, and specialty yarns, such as organic yarns, slub yarns, core spun yarns, poly viscose blends, polyester cotton blends, viscose cotton blends and organic slub yarns. The Company supplies a range of fabrics in open width, as well as tubular body diameter. The Company's export oriented unit has a manufacturing capacity of 55,440 spindles. The Company's spinning unit is located at Yavluj Village, Panhala Taluka, Kolhapur District, Maharashtra.</v>
    <v>National Stock Exchange of India</v>
    <v>XNSE</v>
    <v>XNSE</v>
    <v>21-22, Kala Bhavan, 3, Mathew Road,, MUMBAI, MAHARASHTRA, 400004 IN</v>
    <v>47.25</v>
    <v>Textiles &amp; Apparel</v>
    <v>Stock</v>
    <v>44585.469965277778</v>
    <v>3058</v>
    <v>45.55</v>
    <v>598735700</v>
    <v>NAGREEKA EXPORTS LTD.</v>
    <v>NAGREEKA EXPORTS LTD.</v>
    <v>47</v>
    <v>7.82</v>
    <v>47.9</v>
    <v>45.55</v>
    <v>12499700</v>
    <v>NAGREEKEXP</v>
    <v>NAGREEKA EXPORTS LTD. (XNSE:NAGREEKEXP)</v>
    <v>29227</v>
    <v>1989</v>
  </rv>
  <rv s="2">
    <v>3059</v>
  </rv>
  <rv s="0">
    <v>https://www.bing.com/financeapi/forcetrigger?t=ahj3vh&amp;q=XNSE%3aNAHARCAP&amp;form=skydnc</v>
    <v>Learn more on Bing</v>
  </rv>
  <rv s="1">
    <v>en-US</v>
    <v>ahj3vh</v>
    <v>268435456</v>
    <v>1</v>
    <v>Powered by Refinitiv</v>
    <v>0</v>
    <v>NAHAR CAPITAL AND FINANCIAL SERVICES LIMITED (XNSE:NAHARCAP)</v>
    <v>2</v>
    <v>3</v>
    <v>Finance</v>
    <v>4</v>
    <v>503.7</v>
    <v>78.7</v>
    <v>1.1777</v>
    <v>-23.15</v>
    <v>-5.5475999999999998E-2</v>
    <v>INR</v>
    <v>Nahar Capital and Financial Services Limited is a holding company. The Company is engaged in investment/financial activities. The Company's segments include Investment/Financial Activity and Real Estate Activity. The Investment/Financial Activity segment consists of long term investment activities, such as long term capital and strategic investments, and short term investment activities, which include trading investment. It is a systematically important non-deposit taking non-banking financial company (NBFC-ND). Its real estate business includes the purchase and sale of residential and/or commercial land; dealing in real estate, development of land and construction of building for commercial and residential purpose, and leasing, hiring or acquisition of any such real estate asset. The Company is also engaged lending activities. The Company invests in shares, debentures, stock, bonds and securities of various kinds and other businesses carried on by finance and investment companies.</v>
    <v>19</v>
    <v>National Stock Exchange of India</v>
    <v>XNSE</v>
    <v>XNSE</v>
    <v>Nahar Tower, 375-Industrial Area-A, LUDHIANA, PUNJAB, 141003 IN</v>
    <v>429</v>
    <v>Investment Banking &amp; Investment Services</v>
    <v>Stock</v>
    <v>44585.469965277778</v>
    <v>3061</v>
    <v>390</v>
    <v>6988175000</v>
    <v>NAHAR CAPITAL AND FINANCIAL SERVICES LIMITED</v>
    <v>NAHAR CAPITAL AND FINANCIAL SERVICES LIMITED</v>
    <v>429</v>
    <v>3.99</v>
    <v>417.3</v>
    <v>394.15</v>
    <v>16746170</v>
    <v>NAHARCAP</v>
    <v>NAHAR CAPITAL AND FINANCIAL SERVICES LIMITED (XNSE:NAHARCAP)</v>
    <v>21181</v>
    <v>2006</v>
  </rv>
  <rv s="2">
    <v>3062</v>
  </rv>
  <rv s="0">
    <v>https://www.bing.com/financeapi/forcetrigger?t=ahj3yc&amp;q=XNSE%3aNAHARINDUS&amp;form=skydnc</v>
    <v>Learn more on Bing</v>
  </rv>
  <rv s="1">
    <v>en-US</v>
    <v>ahj3yc</v>
    <v>268435456</v>
    <v>1</v>
    <v>Powered by Refinitiv</v>
    <v>0</v>
    <v>NAHAR INDUSTRIAL ENTERPRISES LIMITED (XNSE:NAHARINDUS)</v>
    <v>2</v>
    <v>3</v>
    <v>Finance</v>
    <v>4</v>
    <v>162.94999999999999</v>
    <v>39</v>
    <v>1.3291999999999999</v>
    <v>-7.25</v>
    <v>-4.9965999999999997E-2</v>
    <v>INR</v>
    <v>Nahar Industrial Enterprises Limited is a textile manufacturing company. The Company operates through two segments: Sugar and Textile. The Textile segment offers yarn and fabric. The Sugar segment is engaged in producing sugar. The Company offers yarns, such as 100% cotton yarns, 100% cotton dyed yarns, compact spun yarns, 100% blended yarns, 100% polyester yarn, industrial yarns, open end yarns, open end slub yarns, specialized yarns, Eli twist yarns, core spun yarn and vortex yarns, and fabrics, such as piece dyed, yarn dyed and prints. The Company offers a range of blends, such as 100% Cotton and Cotton Blends (Poly-cotton, Cotton-Stretch, Cotton-poly-Stretch (Poly Lycra and T400), Cotton-Rayon-Stretch, Cotton-Tencil-Stretch and Cotton Coolmax 100% Rayon/Viscose/Modal Thermo cool). The Company's plants are located at Udaipur/Khijuriwas, Bhiwadi; Jalalpur, Chandigarh-Ambala Road; Industrial Focal Point, Phase VIII, Mundian Kalan, and Village Salana Jeon Singh Wala, Fatehgarh Sahib.</v>
    <v>8407</v>
    <v>National Stock Exchange of India</v>
    <v>XNSE</v>
    <v>XNSE</v>
    <v>Focal Point, LUDHIANA, PUNJAB, 141010 IN</v>
    <v>144</v>
    <v>Textiles &amp; Apparel</v>
    <v>Stock</v>
    <v>44585.469965277778</v>
    <v>3064</v>
    <v>137.85</v>
    <v>5780079000</v>
    <v>NAHAR INDUSTRIAL ENTERPRISES LIMITED</v>
    <v>NAHAR INDUSTRIAL ENTERPRISES LIMITED</v>
    <v>141.05000000000001</v>
    <v>5.0199999999999996</v>
    <v>145.1</v>
    <v>137.85</v>
    <v>39835140</v>
    <v>NAHARINDUS</v>
    <v>NAHAR INDUSTRIAL ENTERPRISES LIMITED (XNSE:NAHARINDUS)</v>
    <v>50338</v>
    <v>1983</v>
  </rv>
  <rv s="2">
    <v>3065</v>
  </rv>
  <rv s="0">
    <v>https://www.bing.com/financeapi/forcetrigger?t=ahj427&amp;q=XNSE%3aNAHARPOLY&amp;form=skydnc</v>
    <v>Learn more on Bing</v>
  </rv>
  <rv s="1">
    <v>en-US</v>
    <v>ahj427</v>
    <v>268435456</v>
    <v>1</v>
    <v>Powered by Refinitiv</v>
    <v>0</v>
    <v>NAHAR POLY FILMS LIMITED (XNSE:NAHARPOLY)</v>
    <v>2</v>
    <v>3</v>
    <v>Finance</v>
    <v>4</v>
    <v>378</v>
    <v>82.65</v>
    <v>1.3734</v>
    <v>-28.35</v>
    <v>-7.9869999999999997E-2</v>
    <v>INR</v>
    <v>Nahar Poly Films Limited is an India-based company engaged in the manufacturing of other plastic products. The Company is engaged in the business of bi-axially oriented polypropylene (BOPP) films. The Company sells its products in domestic, as well as export markets. The Company exports it goods to the United kingdom, the United Arab Emirates, Bangladesh, Turkey, Oman, Tanzania, Nepal and Slovak Republic, among others. The Company has a BOPP Film Project with a capacity of 30,000 tons per annum (tpa) in the state of Madhya Pradesh. The Company's plant is located at Sarakian/Itayakalan Village, Raisen District, Madhya Pradesh.</v>
    <v>178</v>
    <v>National Stock Exchange of India</v>
    <v>XNSE</v>
    <v>XNSE</v>
    <v>Village Sarakia Itaya Kalan NH 12, Hoshangabad Road, Near Mandideep Distt Raisen, RAISEN, MADHYA PRADESH, 464993 IN</v>
    <v>356.95</v>
    <v>Chemicals</v>
    <v>Stock</v>
    <v>44585.469965277778</v>
    <v>3067</v>
    <v>301.5</v>
    <v>8727508000</v>
    <v>NAHAR POLY FILMS LIMITED</v>
    <v>NAHAR POLY FILMS LIMITED</v>
    <v>355</v>
    <v>11.57</v>
    <v>354.95</v>
    <v>326.60000000000002</v>
    <v>24587990</v>
    <v>NAHARPOLY</v>
    <v>NAHAR POLY FILMS LIMITED (XNSE:NAHARPOLY)</v>
    <v>164880</v>
    <v>1988</v>
  </rv>
  <rv s="2">
    <v>3068</v>
  </rv>
  <rv s="0">
    <v>https://www.bing.com/financeapi/forcetrigger?t=ahj452&amp;q=XNSE%3aNAHARSPING&amp;form=skydnc</v>
    <v>Learn more on Bing</v>
  </rv>
  <rv s="1">
    <v>en-US</v>
    <v>ahj452</v>
    <v>268435456</v>
    <v>1</v>
    <v>Powered by Refinitiv</v>
    <v>0</v>
    <v>NAHAR SPINNING MILLS LTD (XNSE:NAHARSPING)</v>
    <v>2</v>
    <v>3</v>
    <v>Finance</v>
    <v>4</v>
    <v>635</v>
    <v>72.599999999999994</v>
    <v>1.8406</v>
    <v>-28.45</v>
    <v>-4.7904000000000002E-2</v>
    <v>INR</v>
    <v>Nahar Spinning Mills Limited is a textile company. The Company's products include yarns and knitted garments. The Company's yarns include 100% cotton-raw white and dyed yarns; raw white combed yarns; raw white carded yarns/open end yarns; dyed yarns; organic cotton yarn (raw white and dyed); fair trade cotton yarn; melange yarn; 100% gassed/mercerized yarns; compact spun yarns; blended yarns; specialised blended yarns; synthetic/manmade fiber yarns; cleaner yarn, and specialised yarns, such as Grindle Yarn, Space Dyed Yarn, Slub Yarn, Core Spun yarn, High Twist Yarn, Reverse Twist Yarn and Elitwist Yarn. The Company has a production facility to knit approximately 30 tons fabric per day on circular knitting machines of both Dyed and Greige yarn. The Company's single knits include Single Jersey, Pique, Textures, Fleece, Velour, French Terry, Popcorn and Mini Jacquards, and its double knits include Interlocks, Drop Needle, Textures, Ribs, Variegated Ribs and Feeder strippers.</v>
    <v>12856</v>
    <v>National Stock Exchange of India</v>
    <v>XNSE</v>
    <v>XNSE</v>
    <v>373-Industrial Area-A,, LUDHIANA, PUNJAB, 141003 IN</v>
    <v>599.9</v>
    <v>Textiles &amp; Apparel</v>
    <v>Stock</v>
    <v>44585.469965277778</v>
    <v>3070</v>
    <v>564.25</v>
    <v>21419180000</v>
    <v>NAHAR SPINNING MILLS LTD</v>
    <v>NAHAR SPINNING MILLS LTD</v>
    <v>597</v>
    <v>6.68</v>
    <v>593.9</v>
    <v>565.45000000000005</v>
    <v>36065300</v>
    <v>NAHARSPING</v>
    <v>NAHAR SPINNING MILLS LTD (XNSE:NAHARSPING)</v>
    <v>41557</v>
    <v>1980</v>
  </rv>
  <rv s="2">
    <v>3071</v>
  </rv>
  <rv s="0">
    <v>https://www.bing.com/financeapi/forcetrigger?t=ahjpoc&amp;q=XNSE%3aNAM-INDIA&amp;form=skydnc</v>
    <v>Learn more on Bing</v>
  </rv>
  <rv s="1">
    <v>en-US</v>
    <v>ahjpoc</v>
    <v>268435456</v>
    <v>1</v>
    <v>Powered by Refinitiv</v>
    <v>0</v>
    <v>NIPPON LIFE INDIA ASSET MANAGEMENT LIMITED (XNSE:NAM-INDIA)</v>
    <v>2</v>
    <v>3</v>
    <v>Finance</v>
    <v>4</v>
    <v>476.45</v>
    <v>270</v>
    <v>0.92979999999999996</v>
    <v>-24.7</v>
    <v>-6.8927000000000002E-2</v>
    <v>INR</v>
    <v>Nippon Life India Asset Management Limited, formerly Reliance Nippon Life Asset Management Limited, is an India-based asset management company. The Company is the asset manager of Nippon India Mutual Fund (NIMF). It also provides advisory services to its offshore clients. The subsidiaries of the Company include Reliance AIF Management Company Limited, Nippon Life India Asset Management (Singapore) Pte. Ltd and Reliance Asset Management (Mauritius) Limited. Reliance AIF Management Company Limited acts as investment manager and advisor of alternative investment funds.</v>
    <v>991</v>
    <v>National Stock Exchange of India</v>
    <v>XNSE</v>
    <v>XNSE</v>
    <v>4th Floor, Tower A, Peninsula Business Park, Ganapatrao Kadam Marg, Lower Parel (W), MUMBAI, MAHARASHTRA, 400013 IN</v>
    <v>358</v>
    <v>Investment Banking &amp; Investment Services</v>
    <v>Stock</v>
    <v>44585.469965277778</v>
    <v>3073</v>
    <v>331.3</v>
    <v>222859900000</v>
    <v>NIPPON LIFE INDIA ASSET MANAGEMENT LIMITED</v>
    <v>NIPPON LIFE INDIA ASSET MANAGEMENT LIMITED</v>
    <v>358</v>
    <v>28.59</v>
    <v>358.35</v>
    <v>333.65</v>
    <v>621905600</v>
    <v>NAM-INDIA</v>
    <v>NIPPON LIFE INDIA ASSET MANAGEMENT LIMITED (XNSE:NAM-INDIA)</v>
    <v>666910</v>
    <v>1995</v>
  </rv>
  <rv s="2">
    <v>3074</v>
  </rv>
  <rv s="0">
    <v>https://www.bing.com/financeapi/forcetrigger?t=ahj4dm&amp;q=XNSE%3aNATCOPHARM&amp;form=skydnc</v>
    <v>Learn more on Bing</v>
  </rv>
  <rv s="1">
    <v>en-US</v>
    <v>ahj4dm</v>
    <v>268435456</v>
    <v>1</v>
    <v>Powered by Refinitiv</v>
    <v>0</v>
    <v>NATCO PHARMA LIMITED (XNSE:NATCOPHARM)</v>
    <v>2</v>
    <v>3</v>
    <v>Finance</v>
    <v>4</v>
    <v>1189</v>
    <v>771.5</v>
    <v>0.76629999999999998</v>
    <v>-28.5</v>
    <v>-3.1758000000000002E-2</v>
    <v>INR</v>
    <v>Natco Pharma Limited is a pharmaceutical company. The Company is engaged in developing, manufacturing and marketing finished dosage formulations (FDF) and active pharmaceutical ingredients (APIs). The Company's segments include active pharmaceuticals ingredient, finished dosage formulations, job works, pharmacy and others. The Company's product categories include Domestic Formulations, International Formulations, API's and Blockbusters. The Company's products include Alphalan, Bandrone, Bendit, Clokeran, Lenalid, Thioplan, Anastronat, Capnat, Fulvenat, Kabanat, Natdox-LP, Rapact, Temonat, X-Trant, Glatimer, Hepcinat, Natdac, Natzold, Tigi, Alprazolam, Chloroquine Phosphate, Lansoprazole, Letrozole, Granisetron, Rizatriptan IR, Imatinib, Salmeterol Xinafoate, Sertraline Form I, Ibandronate Sodium Monohydrate, Pantoprazole Sodium Sesquihydrate, Ondansetron Hydrochloride (Injectable Grade), Daclatasvir and Glatiramer Acetate. The Company manufactures over 20 products under contract.</v>
    <v>5046</v>
    <v>National Stock Exchange of India</v>
    <v>XNSE</v>
    <v>XNSE</v>
    <v>Natco House, Road No 2, Banjara Hills, HYDERABAD, TELANGANA, 500034 IN</v>
    <v>897.35</v>
    <v>Pharmaceuticals</v>
    <v>Stock</v>
    <v>44585.469965277778</v>
    <v>3076</v>
    <v>854.2</v>
    <v>163654500000</v>
    <v>NATCO PHARMA LIMITED</v>
    <v>NATCO PHARMA LIMITED</v>
    <v>890.35</v>
    <v>63.98</v>
    <v>897.4</v>
    <v>868.9</v>
    <v>182365200</v>
    <v>NATCOPHARM</v>
    <v>NATCO PHARMA LIMITED (XNSE:NATCOPHARM)</v>
    <v>283728</v>
    <v>1981</v>
  </rv>
  <rv s="2">
    <v>3077</v>
  </rv>
  <rv s="0">
    <v>https://www.bing.com/financeapi/forcetrigger?t=ahj4gh&amp;q=XNSE%3aNATHBIOGEN&amp;form=skydnc</v>
    <v>Learn more on Bing</v>
  </rv>
  <rv s="3">
    <v>en-US</v>
    <v>ahj4gh</v>
    <v>268435456</v>
    <v>1</v>
    <v>Powered by Refinitiv</v>
    <v>5</v>
    <v>NATH BIO-GENES (INDIA) LIMITED (XNSE:NATHBIOGEN)</v>
    <v>2</v>
    <v>6</v>
    <v>Finance</v>
    <v>4</v>
    <v>473.95</v>
    <v>237.2</v>
    <v>2.0265</v>
    <v>-11.6</v>
    <v>-4.3806999999999999E-2</v>
    <v>INR</v>
    <v>Nath Bio-Genes (India) Limited is engaged in hybrid seed business. The Company is engaged in the business of production, processing and marketing of hybrid and genetically modified (GM) seeds. The Company’s segments include agricultural activities (seed production) and trading activities. Its products include field crops, cereals, fibre and oil seeds, vegetable crops and micro nutrient supplements. Its cereals range includes maize, paddy, pearl millet, wheat and jowar. It offers fiber and oils seeds, such as cotton, mustard and sunflower. Its nutritional supplements include Win-Chi-Win and Bio-Energy. Its vegetable crop range includes chilli, okra, tomato, bottle gourd, bitter gourd, cucumber and coriander. The Company has seed processing facilities with approximately 10 processing plants located in Maharashtra and Andhra Pradesh. It also has processing arrangements in Gujarat, Karnataka, Tamil Nadu, Madhya Pradesh and Rajasthan on custom basis.</v>
    <v>National Stock Exchange of India</v>
    <v>XNSE</v>
    <v>XNSE</v>
    <v>1, Chateau Windsor,, 86 Veer Nariman Road,, Churchgate,, MUMBAI, MAHARASHTRA, 400020 IN</v>
    <v>266.64999999999998</v>
    <v>Food &amp; Tobacco</v>
    <v>Stock</v>
    <v>44585.469965277778</v>
    <v>3079</v>
    <v>250.55</v>
    <v>5032259000</v>
    <v>NATH BIO-GENES (INDIA) LIMITED</v>
    <v>NATH BIO-GENES (INDIA) LIMITED</v>
    <v>263</v>
    <v>8.75</v>
    <v>264.8</v>
    <v>253.2</v>
    <v>19004000</v>
    <v>NATHBIOGEN</v>
    <v>NATH BIO-GENES (INDIA) LIMITED (XNSE:NATHBIOGEN)</v>
    <v>65696</v>
    <v>1993</v>
  </rv>
  <rv s="2">
    <v>3080</v>
  </rv>
  <rv s="0">
    <v>https://www.bing.com/financeapi/forcetrigger?t=ahj4m7&amp;q=XNSE%3aNATNLSTEEL&amp;form=skydnc</v>
    <v>Learn more on Bing</v>
  </rv>
  <rv s="1">
    <v>en-US</v>
    <v>ahj4m7</v>
    <v>268435456</v>
    <v>1</v>
    <v>Powered by Refinitiv</v>
    <v>0</v>
    <v>NATIONAL STEEL AND AGRO INDUSTRIES LIMITED (XNSE:NATNLSTEEL)</v>
    <v>2</v>
    <v>3</v>
    <v>Finance</v>
    <v>4</v>
    <v>7.1</v>
    <v>3.2</v>
    <v>0.97819999999999996</v>
    <v>-0.3</v>
    <v>-4.4443999999999997E-2</v>
    <v>INR</v>
    <v>National Steel and Agro Industries Limited is an India-based company, which offers galvanized/coated steel coil/sheet and other, color coated coil/sheet and agro commodities. The Company's segments include Manufacturing segment and Trading segment. The Manufacturing segment includes galvanized plain (G.P.)/ Galvanized Corrugated (G.C.)/color coating line (C.C.L.) Coils/Sheets/Lead Ingots/Aluminum Ingots. The Company is also engaged in the trading of pulses. The Company imports Peas (Yellow and Green), Lentils, Chickpeas (Desi and Kabuli) and quantities of Tur, Urad and Moong from various countries and sells it in domestic market in India. The Company also purchases and sells soya bean and other lentils in the domestic market. The Company also produces Pure Lead, Refined Lead and Lead Alloy Ingots. The Company's brand is Kolormetal. The Company's plant is located at Village Sejwaya, Tehsil Dhar in District Dhar, Madhya Pradesh.</v>
    <v>620</v>
    <v>National Stock Exchange of India</v>
    <v>XNSE</v>
    <v>XNSE</v>
    <v>401, Mahakosh House, 7/5, South Tukoganj,, Nath Mandir Road,, INDORE, MADHYA PRADESH, 452001 IN</v>
    <v>6.45</v>
    <v>Metals &amp; Mining</v>
    <v>Stock</v>
    <v>44585.469965277778</v>
    <v>3082</v>
    <v>6.45</v>
    <v>300375000</v>
    <v>NATIONAL STEEL AND AGRO INDUSTRIES LIMITED</v>
    <v>NATIONAL STEEL AND AGRO INDUSTRIES LIMITED</v>
    <v>6.45</v>
    <v>0</v>
    <v>6.75</v>
    <v>6.45</v>
    <v>44500000</v>
    <v>NATNLSTEEL</v>
    <v>NATIONAL STEEL AND AGRO INDUSTRIES LIMITED (XNSE:NATNLSTEEL)</v>
    <v>622</v>
    <v>1985</v>
  </rv>
  <rv s="2">
    <v>3083</v>
  </rv>
  <rv s="0">
    <v>https://www.bing.com/financeapi/forcetrigger?t=ahj4p2&amp;q=XNSE%3aNAUKRI&amp;form=skydnc</v>
    <v>Learn more on Bing</v>
  </rv>
  <rv s="1">
    <v>en-US</v>
    <v>ahj4p2</v>
    <v>268435456</v>
    <v>1</v>
    <v>Powered by Refinitiv</v>
    <v>0</v>
    <v>INFO EDGE (INDIA) LIMITED (XNSE:NAUKRI)</v>
    <v>2</v>
    <v>3</v>
    <v>Finance</v>
    <v>4</v>
    <v>7465.4</v>
    <v>4023.9</v>
    <v>0.94779999999999998</v>
    <v>-254</v>
    <v>-5.3331999999999997E-2</v>
    <v>INR</v>
    <v>Info Edge (India) Limited is a holding company, which provides information technology services. The Company is involved in online classifieds business. Its segments include Recruitment Solutions, 99acres, Online Restaurant Discovery and Others. The Others segment includes Jeevansathi and Shiksha services. The Company is engaged in the business of Internet-based service delivery operating in over four service verticals through Web portals. Its service verticals include Naukri.com for recruitment-related services, Jeevansathi.com for matrimony-related services, 99acres.com for real estate-related services, Shiksha.com for education-related services, merination.com for online/offline coaching services and zomato.com for online food services. It also offers placement search services, resume sales services and real estate broking services. Its recruitment portfolio is supported by the offline executive search business, Quadrangle, and its associated portal, www.quadranglesearch.com.</v>
    <v>4283</v>
    <v>National Stock Exchange of India</v>
    <v>XNSE</v>
    <v>XNSE</v>
    <v>B-8, Sector -132,, Noida, NOIDA, UTTAR PRADESH, 201304 IN</v>
    <v>4765</v>
    <v>Software &amp; IT Services</v>
    <v>Stock</v>
    <v>44585.469965277778</v>
    <v>3085</v>
    <v>4407</v>
    <v>612827600000</v>
    <v>INFO EDGE (INDIA) LIMITED</v>
    <v>INFO EDGE (INDIA) LIMITED</v>
    <v>4762.6000000000004</v>
    <v>7.2</v>
    <v>4762.6000000000004</v>
    <v>4508.6000000000004</v>
    <v>128675000</v>
    <v>NAUKRI</v>
    <v>INFO EDGE (INDIA) LIMITED (XNSE:NAUKRI)</v>
    <v>951138</v>
    <v>1995</v>
  </rv>
  <rv s="2">
    <v>3086</v>
  </rv>
  <rv s="0">
    <v>https://www.bing.com/financeapi/forcetrigger?t=ahj4rw&amp;q=XNSE%3aNAVINFLUOR&amp;form=skydnc</v>
    <v>Learn more on Bing</v>
  </rv>
  <rv s="1">
    <v>en-US</v>
    <v>ahj4rw</v>
    <v>268435456</v>
    <v>1</v>
    <v>Powered by Refinitiv</v>
    <v>0</v>
    <v>NAVIN FLUORINE INTERNATIONAL LIMITED (XNSE:NAVINFLUOR)</v>
    <v>2</v>
    <v>3</v>
    <v>Finance</v>
    <v>4</v>
    <v>4329</v>
    <v>2217.4</v>
    <v>0.73280000000000001</v>
    <v>-169.6</v>
    <v>-4.3833999999999998E-2</v>
    <v>INR</v>
    <v>Navin Fluorine International Limited is engaged in the chemicals business. The Company focuses on fluorine chemistry, producing refrigeration gases, some basic building block fluorides and specialty organofluorines. Its business units include refrigerants, which manufactures refrigerant gases under the Mafron brand; inorganic fluorides, which offers a portfolio of products that have applications in industries, such as stainless steel, glass, oil and gas, abrasives, electronics, pharma and agro, and specialty chemicals, which is engaged in manufacturing of fluorine-based molecules for applications in pharmaceuticals, agrochemicals and petrochemicals industries. Its principal products include hydrofluoric acid and other fluorine chemicals, synthetic cryolite, aluminium fluoride and fluorocarbon gases. It offers contract research and manufacturing services for custom chemical synthesis of fluorinated compounds for the pharmaceuticals, agro chemicals and specialty chemicals industries.</v>
    <v>859</v>
    <v>National Stock Exchange of India</v>
    <v>XNSE</v>
    <v>XNSE</v>
    <v>2nd Floor, Sunteck Centre,, 37/40, Subhash Road,, Vile Parle (East),, MUMBAI, MAHARASHTRA, 400057 IN</v>
    <v>3950</v>
    <v>Chemicals</v>
    <v>Stock</v>
    <v>44585.469965277778</v>
    <v>3088</v>
    <v>3651.2</v>
    <v>191701800000</v>
    <v>NAVIN FLUORINE INTERNATIONAL LIMITED</v>
    <v>NAVIN FLUORINE INTERNATIONAL LIMITED</v>
    <v>3885</v>
    <v>75.760000000000005</v>
    <v>3869.15</v>
    <v>3699.55</v>
    <v>49546240</v>
    <v>NAVINFLUOR</v>
    <v>NAVIN FLUORINE INTERNATIONAL LIMITED (XNSE:NAVINFLUOR)</v>
    <v>150815</v>
    <v>1998</v>
  </rv>
  <rv s="2">
    <v>3089</v>
  </rv>
  <rv s="0">
    <v>https://www.bing.com/financeapi/forcetrigger?t=ahj4ur&amp;q=XNSE%3aNAVKARCORP&amp;form=skydnc</v>
    <v>Learn more on Bing</v>
  </rv>
  <rv s="1">
    <v>en-US</v>
    <v>ahj4ur</v>
    <v>268435456</v>
    <v>1</v>
    <v>Powered by Refinitiv</v>
    <v>0</v>
    <v>NAVKAR CORPORATION LIMITED (XNSE:NAVKARCORP)</v>
    <v>2</v>
    <v>3</v>
    <v>Finance</v>
    <v>4</v>
    <v>54.75</v>
    <v>30.3</v>
    <v>1.6008</v>
    <v>-2.25</v>
    <v>-4.9945000000000003E-2</v>
    <v>INR</v>
    <v>Navkar Corporation Limited is a holding company. The Company is engaged in Container Freight Station (CFS) operations and related activities. The Company is focused on capitalizing the available opportunities in the logistics space in western India. Its principal products/services that it manufactures/provides include Cargo Handling, Cargo Storage, and Maintenance and Repairs of Containers. It has three CFSs: Ajivali CFS I and Ajivali CFS II at Ajivali, and Somathane CFS at Somathane, with an aggregate installed handling capacity of over 310,000 twenty-foot equivalent units (TEUs) per annum. It provides cold storage facilities at its CFS and custom clearance services, handling and the temporary storage of import or export laden and empty containers. It provides all the ancillary support and value-added services, such as packing, labeling/bar-coding, palletizing, fumigation and other related activities at the warehouses. It owns a private freight terminal at the Somathane CFS.</v>
    <v>516</v>
    <v>National Stock Exchange of India</v>
    <v>XNSE</v>
    <v>XNSE</v>
    <v>4th Floor, Goodwill Infinity,, Sector 12, Near Utsav Chowk,, Kharghar, NAVI MUMBAI, MAHARASHTRA, 410210 IN</v>
    <v>46</v>
    <v>Freight &amp; Logistics Services</v>
    <v>Stock</v>
    <v>44585.469965277778</v>
    <v>3091</v>
    <v>42.05</v>
    <v>6780889000</v>
    <v>NAVKAR CORPORATION LIMITED</v>
    <v>NAVKAR CORPORATION LIMITED</v>
    <v>45.35</v>
    <v>14.71</v>
    <v>45.05</v>
    <v>42.8</v>
    <v>150519200</v>
    <v>NAVKARCORP</v>
    <v>NAVKAR CORPORATION LIMITED (XNSE:NAVKARCORP)</v>
    <v>674195</v>
    <v>2008</v>
  </rv>
  <rv s="2">
    <v>3092</v>
  </rv>
  <rv s="0">
    <v>https://www.bing.com/financeapi/forcetrigger?t=ahj4xm&amp;q=XNSE%3aNAVNETEDUL&amp;form=skydnc</v>
    <v>Learn more on Bing</v>
  </rv>
  <rv s="1">
    <v>en-US</v>
    <v>ahj4xm</v>
    <v>268435456</v>
    <v>1</v>
    <v>Powered by Refinitiv</v>
    <v>0</v>
    <v>NAVNEET EDUCATION LIMITED (XNSE:NAVNETEDUL)</v>
    <v>2</v>
    <v>3</v>
    <v>Finance</v>
    <v>4</v>
    <v>121.55</v>
    <v>72.7</v>
    <v>0.81159999999999999</v>
    <v>-1.6</v>
    <v>-1.7214E-2</v>
    <v>INR</v>
    <v>Navneet Education Limited, formerly Navneet Publication (India) Limited, is engaged in the business of publication of education and non-education books, and manufacture of paper and non-paper stationery products. The Company's segments include Publication, Stationery and Others. Its geographical segments include North &amp; Central America, Africa, Europe, Australia &amp; Oceania, Rest of the World and India. It has published over 5,000 titles in English, Gujarati, Hindi, Marathi, Tamil, Urdu, and other Indian and Foreign Languages. The Company sells its products under various brands, including Navneet, Vikas, Gala, Grafalco, FfUuNn and Boss. It also publishes various titles in the Children and General books category, which are not based on syllabus, such as coloring and activity books, board books, story books, and books on health and hygiene, art and artist, cooking, mehendi and embroidery, among others. It has manufacturing facilities in Virar (near Mumbai), Guma, Dantali and Silvassa.</v>
    <v>2695</v>
    <v>National Stock Exchange of India</v>
    <v>XNSE</v>
    <v>XNSE</v>
    <v>Navneet Bhavan, Bhavani Shankar Road, Dadar (W), MUMBAI, MAHARASHTRA, 400028 IN</v>
    <v>94.8</v>
    <v>Media &amp; Publishing</v>
    <v>Stock</v>
    <v>44585.469965277778</v>
    <v>3094</v>
    <v>90.6</v>
    <v>21026520000</v>
    <v>NAVNEET EDUCATION LIMITED</v>
    <v>NAVNEET EDUCATION LIMITED</v>
    <v>94.25</v>
    <v>63.12</v>
    <v>92.95</v>
    <v>91.35</v>
    <v>226213200</v>
    <v>NAVNETEDUL</v>
    <v>NAVNEET EDUCATION LIMITED (XNSE:NAVNETEDUL)</v>
    <v>447779</v>
    <v>1984</v>
  </rv>
  <rv s="2">
    <v>3095</v>
  </rv>
  <rv s="0">
    <v>https://www.bing.com/financeapi/forcetrigger?t=ahj51h&amp;q=XNSE%3aNBCC&amp;form=skydnc</v>
    <v>Learn more on Bing</v>
  </rv>
  <rv s="1">
    <v>en-US</v>
    <v>ahj51h</v>
    <v>268435456</v>
    <v>1</v>
    <v>Powered by Refinitiv</v>
    <v>0</v>
    <v>NBCC (INDIA) LIMITED (XNSE:NBCC)</v>
    <v>2</v>
    <v>3</v>
    <v>Finance</v>
    <v>4</v>
    <v>59.8</v>
    <v>29.6</v>
    <v>1.7154</v>
    <v>-2.8</v>
    <v>-5.8455000000000007E-2</v>
    <v>INR</v>
    <v>NBCC (India) Limited, formerly National Buildings Construction Corporation Ltd., provides civil engineering construction services. The Company operates through three segments: Project Management Consultancy (PMC), Real Estate Development, and Engineering, Procurement and Construction (EPC). The PMC segment offers management and consultancy services for civil construction projects, including residential and commercial complexes, re-development of government colonies, education and medical institutions, infrastructure project roads, water supply systems, storm water systems and water storage solutions. The Real Estate Development segment focuses on residential and commercial projects, such as corporate office buildings and commercial complexes. The EPC Contracting segment covers chimneys, cooling towers, roads, border fencing, water and sewage treatment plants, and solid waste management systems. The Company provides services from concept to commissioning.</v>
    <v>1496</v>
    <v>National Stock Exchange of India</v>
    <v>XNSE</v>
    <v>XNSE</v>
    <v>NBCC Bhawan, Lodhi Road, NEW DELHI, DELHI, 110003 IN</v>
    <v>48.1</v>
    <v>Construction &amp; Engineering</v>
    <v>Stock</v>
    <v>44585.469965277778</v>
    <v>3097</v>
    <v>44.7</v>
    <v>86220000000</v>
    <v>NBCC (INDIA) LIMITED</v>
    <v>NBCC (INDIA) LIMITED</v>
    <v>48.1</v>
    <v>30.65</v>
    <v>47.9</v>
    <v>45.1</v>
    <v>1800000000</v>
    <v>NBCC</v>
    <v>NBCC (INDIA) LIMITED (XNSE:NBCC)</v>
    <v>9264175</v>
    <v>1960</v>
  </rv>
  <rv s="2">
    <v>3098</v>
  </rv>
  <rv s="0">
    <v>https://www.bing.com/financeapi/forcetrigger?t=ahj54c&amp;q=XNSE%3aNBIFIN&amp;form=skydnc</v>
    <v>Learn more on Bing</v>
  </rv>
  <rv s="1">
    <v>en-US</v>
    <v>ahj54c</v>
    <v>268435456</v>
    <v>1</v>
    <v>Powered by Refinitiv</v>
    <v>0</v>
    <v>N.B.I.INDUSTRIAL FINANCE COMPANY LTD. (XNSE:NBIFIN)</v>
    <v>2</v>
    <v>3</v>
    <v>Finance</v>
    <v>4</v>
    <v>3200</v>
    <v>1510</v>
    <v>0.88160000000000005</v>
    <v>-96.45</v>
    <v>-4.2313000000000003E-2</v>
    <v>INR</v>
    <v>N.B.I. Industrial Finance Company Limited is an India-based non banking financial company. The Company is primarily engaged in the business of investment in shares and securities, and financial activity.</v>
    <v>5</v>
    <v>National Stock Exchange of India</v>
    <v>XNSE</v>
    <v>XNSE</v>
    <v>21, Strand Road (Ground Floor), KOLKATA, WEST BENGAL, 700001 IN</v>
    <v>2373</v>
    <v>Investment Banking &amp; Investment Services</v>
    <v>Stock</v>
    <v>44585.469965277778</v>
    <v>3100</v>
    <v>2181.15</v>
    <v>5600167000</v>
    <v>N.B.I.INDUSTRIAL FINANCE COMPANY LTD.</v>
    <v>N.B.I.INDUSTRIAL FINANCE COMPANY LTD.</v>
    <v>2373</v>
    <v>116.25</v>
    <v>2279.4499999999998</v>
    <v>2183</v>
    <v>2456810</v>
    <v>NBIFIN</v>
    <v>N.B.I.INDUSTRIAL FINANCE COMPANY LTD. (XNSE:NBIFIN)</v>
    <v>198</v>
    <v>1936</v>
  </rv>
  <rv s="2">
    <v>3101</v>
  </rv>
  <rv s="0">
    <v>https://www.bing.com/financeapi/forcetrigger?t=ahj577&amp;q=XNSE%3aNBVENTURES&amp;form=skydnc</v>
    <v>Learn more on Bing</v>
  </rv>
  <rv s="1">
    <v>en-US</v>
    <v>ahj577</v>
    <v>268435456</v>
    <v>1</v>
    <v>Powered by Refinitiv</v>
    <v>0</v>
    <v>NAVA BHARAT VENTURES LIMITED (XNSE:NBVENTURES)</v>
    <v>2</v>
    <v>3</v>
    <v>Finance</v>
    <v>4</v>
    <v>133</v>
    <v>57.15</v>
    <v>1.3393999999999999</v>
    <v>-4.5999999999999996</v>
    <v>-3.9099000000000002E-2</v>
    <v>INR</v>
    <v>Nava Bharat Ventures Limited is engaged in power generation, mining, ferro alloys and agri-business. The Company's segments include Ferro Alloys, Power and Sugar. The Company's power plants in Andhra Pradesh, Telangana and Odisha have a total power generating capacity of approximately 440 megawatt. The Company manufactures Manganese Alloys and Chromium Alloys with a total installed capacity of approximately 200,000 tons per annum. The Company's sugar plant, distillery, ethanol plant and cogeneration plant is located in Samalkot, Andhra Pradesh. In Zambia, it is engaged in the integrated coal mining and power generation activity. In Tanzania, the Company is engaged in commercial agro-based investments. In Laos, it is engaged in the development of hydro-electric power project. The Company has presence in India, Southeast Asia and Africa. The Company's subsidiaries include Nava Bharat Energy India Limited, Nava Bharat Sugar and Bio Fuels Limited and Nava Bharat Projects Limited.</v>
    <v>608</v>
    <v>National Stock Exchange of India</v>
    <v>XNSE</v>
    <v>XNSE</v>
    <v>Silicon House, H.No:8-3-318/1, Plot No:78, Road No:14, Banjara Hills, HYDERABAD, TELANGANA, 500034 IN</v>
    <v>118.5</v>
    <v>Consumer Goods Conglomerates</v>
    <v>Stock</v>
    <v>44585.469965277778</v>
    <v>3103</v>
    <v>111.75</v>
    <v>17071090000</v>
    <v>NAVA BHARAT VENTURES LIMITED</v>
    <v>NAVA BHARAT VENTURES LIMITED</v>
    <v>118.25</v>
    <v>5.6</v>
    <v>117.65</v>
    <v>113.05</v>
    <v>145100600</v>
    <v>NBVENTURES</v>
    <v>NAVA BHARAT VENTURES LIMITED (XNSE:NBVENTURES)</v>
    <v>307085</v>
    <v>1972</v>
  </rv>
  <rv s="2">
    <v>3104</v>
  </rv>
  <rv s="0">
    <v>https://www.bing.com/financeapi/forcetrigger?t=ahj5a2&amp;q=XNSE%3aNCC&amp;form=skydnc</v>
    <v>Learn more on Bing</v>
  </rv>
  <rv s="1">
    <v>en-US</v>
    <v>ahj5a2</v>
    <v>268435456</v>
    <v>1</v>
    <v>Powered by Refinitiv</v>
    <v>0</v>
    <v>NCC LIMITED (XNSE:NCC)</v>
    <v>2</v>
    <v>3</v>
    <v>Finance</v>
    <v>4</v>
    <v>99.85</v>
    <v>56.85</v>
    <v>2.1871999999999998</v>
    <v>-3.55</v>
    <v>-4.8135999999999998E-2</v>
    <v>INR</v>
    <v>NCC Limited is engaged in the construction/project activities in the infrastructure sector. The Company is involved in the construction of industrial and commercial buildings, roads, bridges and flyovers, water supply and environment projects, housing, power transmission lines, irrigation and hydrothermal power projects and real estate development. Its geographic segments include Within India and Outside India. Its business divisions include buildings and housing, roads, electrical, water and environment, irrigation, railways, power, metals, mining and international. The Company also has a presence in the Middle East where it undertakes works in roads, buildings, and water segments. Its portfolio includes housing projects, shopping malls, hospitals, highways, project electrification, river intake works, water treatment plants, pumping stations, electromechanical works, lift irrigation schemes, sewage pumping stations and treatment plants, water pipelines and transportation of coal.</v>
    <v>4881</v>
    <v>National Stock Exchange of India</v>
    <v>XNSE</v>
    <v>XNSE</v>
    <v>NCC House, Madhapur, HYDERABAD, TELANGANA, 500081 IN</v>
    <v>73.75</v>
    <v>Construction &amp; Engineering</v>
    <v>Stock</v>
    <v>44585.469965277778</v>
    <v>3106</v>
    <v>69.5</v>
    <v>44976190000</v>
    <v>NCC LIMITED</v>
    <v>NCC LIMITED</v>
    <v>73.75</v>
    <v>12.77</v>
    <v>73.75</v>
    <v>70.2</v>
    <v>609846600</v>
    <v>NCC</v>
    <v>NCC LIMITED (XNSE:NCC)</v>
    <v>4510399</v>
    <v>1990</v>
  </rv>
  <rv s="2">
    <v>3107</v>
  </rv>
  <rv s="0">
    <v>https://www.bing.com/financeapi/forcetrigger?t=ahj5cw&amp;q=XNSE%3aNCLIND&amp;form=skydnc</v>
    <v>Learn more on Bing</v>
  </rv>
  <rv s="1">
    <v>en-US</v>
    <v>ahj5cw</v>
    <v>268435456</v>
    <v>1</v>
    <v>Powered by Refinitiv</v>
    <v>0</v>
    <v>NCL INDUSTRIES LTD (XNSE:NCLIND)</v>
    <v>2</v>
    <v>3</v>
    <v>Finance</v>
    <v>4</v>
    <v>304.95</v>
    <v>143.69999999999999</v>
    <v>1.3676999999999999</v>
    <v>-9.3000000000000007</v>
    <v>-4.4034000000000004E-2</v>
    <v>INR</v>
    <v>NCL Industries Limited is engaged in manufacturing cement. The Company offers ordinary Portland cement (OPC), Portland Pozzolana cement (PPC), OPC 53 S cement, and Plain and laminated Cement Bonded Particle Boards. The Company's segments are Cement, Boards, Prefab structures, Hydel Power and Ready-Mix Concrete (RMC). The Company's cement manufacturing units are located at Simhapuri in the state of Telangana and Kondapalli in the state of Andhra Pradesh. Its boards plants are located at Simhapuri in the state of Telangana and Bhothanwali Village in the state of Himachal Pradesh. Its RMC plants are located at Hyderabad in the state of Telangana and Visakhapatnam in the state of Andhra Pradesh. It manufactures Bison panel. It manufactures and supplies prefab shelters. It has hydel power plants at Srisailam Canal and Tungabhadra Dam. Its Bison is used in false ceilings, interior and exterior wall partitions, and furniture. Its Bison is also used for wall sidings and duct covers.</v>
    <v>922</v>
    <v>National Stock Exchange of India</v>
    <v>XNSE</v>
    <v>XNSE</v>
    <v>7th Floor, NCL PEARL, Near Rail Nilayam, S D Road ,East Maredpally, HYDERABAD, TELANGANA, 500026 IN</v>
    <v>210</v>
    <v>Construction Materials</v>
    <v>Stock</v>
    <v>44585.469965277778</v>
    <v>3109</v>
    <v>200</v>
    <v>9553165000</v>
    <v>NCL INDUSTRIES LTD</v>
    <v>NCL INDUSTRIES LTD</v>
    <v>210</v>
    <v>7.08</v>
    <v>211.2</v>
    <v>201.9</v>
    <v>45232790</v>
    <v>NCLIND</v>
    <v>NCL INDUSTRIES LTD (XNSE:NCLIND)</v>
    <v>177729</v>
    <v>1979</v>
  </rv>
  <rv s="2">
    <v>3110</v>
  </rv>
  <rv s="0">
    <v>https://www.bing.com/financeapi/forcetrigger?t=ahj5fr&amp;q=XNSE%3aNDGL&amp;form=skydnc</v>
    <v>Learn more on Bing</v>
  </rv>
  <rv s="3">
    <v>en-US</v>
    <v>ahj5fr</v>
    <v>268435456</v>
    <v>1</v>
    <v>Powered by Refinitiv</v>
    <v>5</v>
    <v>NAGA DHUNSERI GROUP LTD. (XNSE:NDGL)</v>
    <v>2</v>
    <v>6</v>
    <v>Finance</v>
    <v>4</v>
    <v>2175</v>
    <v>651.35</v>
    <v>1.1459999999999999</v>
    <v>-47.25</v>
    <v>-3.3871000000000005E-2</v>
    <v>INR</v>
    <v>Naga Dhunseri Group Limited is an India-based non-banking finance company (NBFC). The Company is engaged in dealing in shares and securities. The Company focuses on investment business. The Company focuses on purchasing, acquiring, holding, disposing of and investing in shares, debentures, bonds and securities issued or guaranteed by any government, public body or authority in India or elsewhere. The Company act as an investor, guarantor, underwriter and financier for financing industrial enterprises, to lend, advance, deposit and deal with monies and provide other financial facilities and services and credit with or without interest or security. The Company also focuses on holding, developing and maintaining lands and buildings.</v>
    <v>National Stock Exchange of India</v>
    <v>XNSE</v>
    <v>XNSE</v>
    <v>DHUNSERI HOUSE, 4A, WOODBURN PARK, KOLKATA, WEST BENGAL, 700020 IN</v>
    <v>1398.65</v>
    <v>Investment Banking &amp; Investment Services</v>
    <v>Stock</v>
    <v>44585.469965277778</v>
    <v>3112</v>
    <v>1326.1</v>
    <v>1395000000</v>
    <v>NAGA DHUNSERI GROUP LTD.</v>
    <v>NAGA DHUNSERI GROUP LTD.</v>
    <v>1398.65</v>
    <v>1.74</v>
    <v>1395</v>
    <v>1347.75</v>
    <v>1000000</v>
    <v>NDGL</v>
    <v>NAGA DHUNSERI GROUP LTD. (XNSE:NDGL)</v>
    <v>151</v>
    <v>1918</v>
  </rv>
  <rv s="2">
    <v>3113</v>
  </rv>
  <rv s="0">
    <v>https://www.bing.com/financeapi/forcetrigger?t=ahj5im&amp;q=XNSE%3aNDL&amp;form=skydnc</v>
    <v>Learn more on Bing</v>
  </rv>
  <rv s="1">
    <v>en-US</v>
    <v>ahj5im</v>
    <v>268435456</v>
    <v>1</v>
    <v>Powered by Refinitiv</v>
    <v>0</v>
    <v>NANDAN DENIM LIMITED (XNSE:NDL)</v>
    <v>2</v>
    <v>3</v>
    <v>Finance</v>
    <v>4</v>
    <v>172</v>
    <v>27</v>
    <v>1.3978999999999999</v>
    <v>-8.25</v>
    <v>-4.9819000000000002E-2</v>
    <v>INR</v>
    <v>Nandan Denim Limited is an India-based integrated denim fabric manufacturing company. The Company's geographical segments include India and Rest of World. The Company's denim collections include EUROPA 2020, FEMME FATALE, BLUE LABYRINTH, PEOPLE OF YELLOW and KIDICIOUS. The Company also produces khakis. The Company focuses on having a denim manufacturing capacity of 110 million metric tons per annum. The Company also has an installed capacity of 10 million metric tons per annum for processing shirting fabric; an installed capacity of 10 million metric tons per annum for yarn dyeing, and an installed capacity of 64 tons per day of spinning. The Company's plants are located at Saijpur-Gopalpur, Pirana Road, Piplej in Ahmedabad, Gujarat, and National Highway No. 8, Bidaj in Gujarat. The Company's technology offers various kinds of weave, such as Plain, Twill, Dobby, Oxford, Chambray, Fila Fil, Herringbone, Basket Weave and Pin Point Oxford.</v>
    <v>3027</v>
    <v>National Stock Exchange of India</v>
    <v>XNSE</v>
    <v>XNSE</v>
    <v>'Chiripal House',, Shivranjani Cross Roads,, Satellite,, AHMEDABAD, GUJARAT, 300015 IN</v>
    <v>166.95</v>
    <v>Textiles &amp; Apparel</v>
    <v>Stock</v>
    <v>44585.469965277778</v>
    <v>3115</v>
    <v>157.35</v>
    <v>7956924000</v>
    <v>NANDAN DENIM LIMITED</v>
    <v>NANDAN DENIM LIMITED</v>
    <v>165.6</v>
    <v>15.61</v>
    <v>165.6</v>
    <v>157.35</v>
    <v>48049060</v>
    <v>NDL</v>
    <v>NANDAN DENIM LIMITED (XNSE:NDL)</v>
    <v>73853</v>
    <v>1994</v>
  </rv>
  <rv s="2">
    <v>3116</v>
  </rv>
  <rv s="0">
    <v>https://www.bing.com/financeapi/forcetrigger?t=bvcvyc&amp;q=XNSE%3aNDRAUTO&amp;form=skydnc</v>
    <v>Learn more on Bing</v>
  </rv>
  <rv s="5">
    <v>en-US</v>
    <v>bvcvyc</v>
    <v>268435456</v>
    <v>1</v>
    <v>Powered by Refinitiv</v>
    <v>9</v>
    <v>NDR AUTO COMPONENTS LIMITED (XNSE:NDRAUTO)</v>
    <v>2</v>
    <v>10</v>
    <v>Finance</v>
    <v>4</v>
    <v>499.9</v>
    <v>178.2</v>
    <v>-21.55</v>
    <v>-4.7937E-2</v>
    <v>INR</v>
    <v>NDR Auto Components Limited is an India-based company, which is engaged in the manufacturing, fabricating and assembling of automotive components. The Company operates through one segment of manufacturing and trading of auto component parts. The Company's automotive components include seats, spare parts and components for the seats. Its products include four-wheeler seat frames, two-wheeler seat frames, body-in-white (BIW) parts, four-wheeler seat covers, and two-wheeler seat covers.</v>
    <v>111</v>
    <v>National Stock Exchange of India</v>
    <v>XNSE</v>
    <v>XNSE</v>
    <v>Plot No. C 506 / C 526, Pioneer Industiral Park, DELHI, DELHI, 123410 IN</v>
    <v>475</v>
    <v>Automobiles &amp; Auto Parts</v>
    <v>Stock</v>
    <v>44585.469965277778</v>
    <v>3118</v>
    <v>420</v>
    <v>2673171000</v>
    <v>NDR AUTO COMPONENTS LIMITED</v>
    <v>NDR AUTO COMPONENTS LIMITED</v>
    <v>475</v>
    <v>17.8</v>
    <v>449.55</v>
    <v>428</v>
    <v>5946330</v>
    <v>NDRAUTO</v>
    <v>NDR AUTO COMPONENTS LIMITED (XNSE:NDRAUTO)</v>
    <v>19245</v>
    <v>2019</v>
  </rv>
  <rv s="2">
    <v>3119</v>
  </rv>
  <rv s="0">
    <v>https://www.bing.com/financeapi/forcetrigger?t=ahj5lh&amp;q=XNSE%3aNDTV&amp;form=skydnc</v>
    <v>Learn more on Bing</v>
  </rv>
  <rv s="1">
    <v>en-US</v>
    <v>ahj5lh</v>
    <v>268435456</v>
    <v>1</v>
    <v>Powered by Refinitiv</v>
    <v>0</v>
    <v>NEW DELHI TELEVISION LIMITED (XNSE:NDTV)</v>
    <v>2</v>
    <v>3</v>
    <v>Finance</v>
    <v>4</v>
    <v>142.9</v>
    <v>36.9</v>
    <v>0.31219999999999998</v>
    <v>-7.7</v>
    <v>-6.7308000000000007E-2</v>
    <v>INR</v>
    <v>New Delhi Television Limited is a holding company. The Company is in the business of television media and operates approximately three channels, including a dual channel (NDTV 24x7, NDTV India, NDTV Profit &amp; Prime). The Company's segments include Television Media and related operations, and Retail/E-commerce. The Company has subsidiaries engaged into various e-commerce businesses on various platforms, such as www.Gadgets360.com, www.indianroots.com, www.carandbike.com, www.smartcooky.com, www.bandbaajaa.com and www.mojarto.com. Its NDTV.com Website covers news events in 360 degree videos and photos on their digital platform. With bands, such as Auto, Technology and Property, its NDTV Prime offers content, such as Operation Everest, The Comedy Hunt, The Great Overland Adventure (GLA), The Real Deal &amp; Art Prime. NDTV 24x7 is beamed in the United Kingdom and the Middle-East. NDTV Worldwide focuses on mobility services. It has mobility technology development center in Bengaluru.</v>
    <v>464</v>
    <v>National Stock Exchange of India</v>
    <v>XNSE</v>
    <v>XNSE</v>
    <v>B 50-A, 2nd Floor, 2nd Floor, Archana Complex, Greater Kailash - I, NEW DELHI, DELHI, 110048 IN</v>
    <v>115.7</v>
    <v>Media &amp; Publishing</v>
    <v>Stock</v>
    <v>44585.469965277778</v>
    <v>3121</v>
    <v>103</v>
    <v>7375513000</v>
    <v>NEW DELHI TELEVISION LIMITED</v>
    <v>NEW DELHI TELEVISION LIMITED</v>
    <v>114.9</v>
    <v>9.91</v>
    <v>114.4</v>
    <v>106.7</v>
    <v>64471270</v>
    <v>NDTV</v>
    <v>NEW DELHI TELEVISION LIMITED (XNSE:NDTV)</v>
    <v>116820</v>
    <v>1988</v>
  </rv>
  <rv s="2">
    <v>3122</v>
  </rv>
  <rv s="0">
    <v>https://www.bing.com/financeapi/forcetrigger?t=ahj5oc&amp;q=XNSE%3aNECCLTD&amp;form=skydnc</v>
    <v>Learn more on Bing</v>
  </rv>
  <rv s="3">
    <v>en-US</v>
    <v>ahj5oc</v>
    <v>268435456</v>
    <v>1</v>
    <v>Powered by Refinitiv</v>
    <v>5</v>
    <v>NORTH EASTERN CARRYING CORPORATION LIMITED (XNSE:NECCLTD)</v>
    <v>2</v>
    <v>6</v>
    <v>Finance</v>
    <v>4</v>
    <v>29.6</v>
    <v>6.55</v>
    <v>2.0453999999999999</v>
    <v>-1.9</v>
    <v>-7.6613000000000001E-2</v>
    <v>INR</v>
    <v>North Eastern Carrying Corporation Limited is engaged in the business of transportation/logistics. The Company specializes in offering domestic goods transportation, international goods transportation, commercial goods transportation services and industrial goods transportation, as well as warehousing services. The Company's services include Transport Related Services (North Eastern Carrying Corporation), which offers full truck load services, over dimensional consignment, containerized movement of cargo and storage facility; Relocation Services (NECC Packers &amp; Movers), such as customized containers, car carrier services, warehouse facilities and insurance assistance; Telecom logistics (NECC Telecom), including integrated telecom logistics solutions, cargo inspection, and pick and pack, and Exclusive Logistics Services (NECC Logistics), such as inbound and outbound logistics, distribution and freight management, and consolidation of less-than-container load (LCL).</v>
    <v>National Stock Exchange of India</v>
    <v>XNSE</v>
    <v>XNSE</v>
    <v>Necc House 9062/47, Ram Bagh Road, Azad Market, DELHI, DELHI, 110006 IN</v>
    <v>25.5</v>
    <v>Freight &amp; Logistics Services</v>
    <v>Stock</v>
    <v>44585.469965277778</v>
    <v>3124</v>
    <v>22.55</v>
    <v>1244894000</v>
    <v>NORTH EASTERN CARRYING CORPORATION LIMITED</v>
    <v>NORTH EASTERN CARRYING CORPORATION LIMITED</v>
    <v>25.5</v>
    <v>22.83</v>
    <v>24.8</v>
    <v>22.9</v>
    <v>50197340</v>
    <v>NECCLTD</v>
    <v>NORTH EASTERN CARRYING CORPORATION LIMITED (XNSE:NECCLTD)</v>
    <v>335049</v>
    <v>1984</v>
  </rv>
  <rv s="2">
    <v>3125</v>
  </rv>
  <rv s="0">
    <v>https://www.bing.com/financeapi/forcetrigger?t=ahj5r7&amp;q=XNSE%3aNECLIFE&amp;form=skydnc</v>
    <v>Learn more on Bing</v>
  </rv>
  <rv s="1">
    <v>en-US</v>
    <v>ahj5r7</v>
    <v>268435456</v>
    <v>1</v>
    <v>Powered by Refinitiv</v>
    <v>0</v>
    <v>NECTAR LIFE SCIENCES LIMITED (XNSE:NECLIFE)</v>
    <v>2</v>
    <v>3</v>
    <v>Finance</v>
    <v>4</v>
    <v>47.9</v>
    <v>18.45</v>
    <v>1.2193000000000001</v>
    <v>-1.8</v>
    <v>-5.2632000000000005E-2</v>
    <v>INR</v>
    <v>Nectar Lifesciences Limited is a pharmaceutical company. The Company is engaged in providing drugs and pharmaceuticals. It operates in the business segment of Pharmaceuticals Products. The Company's business activities include contract research and manufacturing services, active pharmaceutical ingredient (API) and intermediates, formulations, generics and over the counter (OTC), diagnostics, empty hard gelatin capsules and menthol. Its products include Cefixime Trihydrate, Cefuroxime Axetil (Amorphous), Cefpodoxime Proxetil, Cefuroxime Sodium (Sterile), Ceftazidime (Buffered), Cephalothin (Buffered), Cefazolin Sodium (Sterile), Cefprozil, Cefoperzone Sodium (Sterile), Cefpirome Sulphate (Buffered) and Cefoxitin Sodium (Sterile). It offers contract manufacturing capabilities for solid dosage forms, such as tablets, capsules, dry powder oral suspension and granules and injectible for cephalosporins. Its subsidiaries include Nectar Lifesciences UK Limited and Nectar Lifesciences US, LLC.</v>
    <v>1693</v>
    <v>National Stock Exchange of India</v>
    <v>XNSE</v>
    <v>XNSE</v>
    <v>Sco 38-39,, Sector 9-D, CHANDIGARH, CHANDIGARH, 160009 IN</v>
    <v>34.200000000000003</v>
    <v>Pharmaceuticals</v>
    <v>Stock</v>
    <v>44585.469965277778</v>
    <v>3127</v>
    <v>31.15</v>
    <v>7669725000</v>
    <v>NECTAR LIFE SCIENCES LIMITED</v>
    <v>NECTAR LIFE SCIENCES LIMITED</v>
    <v>34.200000000000003</v>
    <v>0</v>
    <v>34.200000000000003</v>
    <v>32.4</v>
    <v>224261000</v>
    <v>NECLIFE</v>
    <v>NECTAR LIFE SCIENCES LIMITED (XNSE:NECLIFE)</v>
    <v>1282645</v>
    <v>1995</v>
  </rv>
  <rv s="2">
    <v>3128</v>
  </rv>
  <rv s="0">
    <v>https://www.bing.com/financeapi/forcetrigger?t=ahj5u2&amp;q=XNSE%3aNELCAST&amp;form=skydnc</v>
    <v>Learn more on Bing</v>
  </rv>
  <rv s="1">
    <v>en-US</v>
    <v>ahj5u2</v>
    <v>268435456</v>
    <v>1</v>
    <v>Powered by Refinitiv</v>
    <v>0</v>
    <v>NELCAST LIMITED (XNSE:NELCAST)</v>
    <v>2</v>
    <v>3</v>
    <v>Finance</v>
    <v>4</v>
    <v>100.35</v>
    <v>60.1</v>
    <v>1.0808</v>
    <v>-5.8</v>
    <v>-6.6820000000000004E-2</v>
    <v>INR</v>
    <v>Nelcast Limited is engaged in the business of manufacture and sale of iron castings. The Company is a supplier of ductile iron castings and grey iron castings. It offers products in various categories, which include automobiles, such as wheel hubs, brake drums, slide support, shackles and brackets; trailers, such as foot mounting and torque rod; engines, such as cylinder blocks, heads, fly wheels, crank shaft, bearing cap and exhaust manifolds; tractors, including transmission case, center housing and hydraulic lift cover; railways, such as inserts/shoulders for concrete sleepers; pipe fittings, such as ductile iron fittings, and machining components. It manufactures parts that are used in various applications in automobiles, such as the engine, transmission, suspension, axle, brake and steering. The Company also caters to the tractor industry for their requirement of various housings, as well as engine, transmission and axle components, and railways and the pipe fittings industries.</v>
    <v>1117</v>
    <v>National Stock Exchange of India</v>
    <v>XNSE</v>
    <v>XNSE</v>
    <v>159, TTK Road, Alwarpet,, CHENNAI, TAMIL NADU, 600018 IN</v>
    <v>87.85</v>
    <v>Metals &amp; Mining</v>
    <v>Stock</v>
    <v>44585.469965277778</v>
    <v>3130</v>
    <v>80.400000000000006</v>
    <v>7551704000</v>
    <v>NELCAST LIMITED</v>
    <v>NELCAST LIMITED</v>
    <v>87</v>
    <v>42.14</v>
    <v>86.8</v>
    <v>81</v>
    <v>87001200</v>
    <v>NELCAST</v>
    <v>NELCAST LIMITED (XNSE:NELCAST)</v>
    <v>215703</v>
    <v>1982</v>
  </rv>
  <rv s="2">
    <v>3131</v>
  </rv>
  <rv s="0">
    <v>https://www.bing.com/financeapi/forcetrigger?t=ahj5ww&amp;q=XNSE%3aNELCO&amp;form=skydnc</v>
    <v>Learn more on Bing</v>
  </rv>
  <rv s="1">
    <v>en-US</v>
    <v>ahj5ww</v>
    <v>268435456</v>
    <v>1</v>
    <v>Powered by Refinitiv</v>
    <v>0</v>
    <v>NELCO LIMITED (XNSE:NELCO)</v>
    <v>2</v>
    <v>3</v>
    <v>Finance</v>
    <v>4</v>
    <v>971.95</v>
    <v>179</v>
    <v>1.2548999999999999</v>
    <v>-42</v>
    <v>-4.9993999999999997E-2</v>
    <v>INR</v>
    <v>Nelco Limited (Nelco) is a very small aperture terminal (VSAT) provider and offers network communications solutions. The Company operates through two segments: Network Systems consisting of VSAT services (including SATCOM) and Managed Services, and Automation &amp; Control consisting of Integrated Security and Surveillance Solutions (ISSS) and Unattended Ground Sensor (UGS) business. Its solutions include Tatanet VSAT, ISS, Managed Services, Meteorological Solutions and Satcom Projects. Tatanet VSAT Services offered by Nelco, is a satellite-based communications service capable of supporting Internet, data, video, local area network and voice/fax communications. It offers integrated management of indoor and outdoor security systems, such as fire detection systems, perimeter security systems, gates control, closed-circuit television surveillance, scanning devices and vehicle management. Its meteorological solutions include life cycle maintenance in the field of environmental monitoring.</v>
    <v>166</v>
    <v>National Stock Exchange of India</v>
    <v>XNSE</v>
    <v>XNSE</v>
    <v>EL-6, Electronics Zone, MIDC,, Mahape, NAVI MUMBAI, MAHARASHTRA, 400710 IN</v>
    <v>835</v>
    <v>Communications &amp; Networking</v>
    <v>Stock</v>
    <v>44585.469965277778</v>
    <v>3133</v>
    <v>798.1</v>
    <v>19169740000</v>
    <v>NELCO LIMITED</v>
    <v>NELCO LIMITED</v>
    <v>816.25</v>
    <v>128.66</v>
    <v>840.1</v>
    <v>798.1</v>
    <v>22818400</v>
    <v>NELCO</v>
    <v>NELCO LIMITED (XNSE:NELCO)</v>
    <v>31299</v>
    <v>1940</v>
  </rv>
  <rv s="2">
    <v>3134</v>
  </rv>
  <rv s="0">
    <v>https://www.bing.com/financeapi/forcetrigger?t=bq37ec&amp;q=XNSE%3aNEOGEN&amp;form=skydnc</v>
    <v>Learn more on Bing</v>
  </rv>
  <rv s="5">
    <v>en-US</v>
    <v>bq37ec</v>
    <v>268435456</v>
    <v>1</v>
    <v>Powered by Refinitiv</v>
    <v>9</v>
    <v>NEOGEN CHEMICALS LIMITED (XNSE:NEOGEN)</v>
    <v>2</v>
    <v>10</v>
    <v>Finance</v>
    <v>4</v>
    <v>1930</v>
    <v>681</v>
    <v>-72.25</v>
    <v>-4.3129000000000001E-2</v>
    <v>INR</v>
    <v>Neogen Chemicals Limited is an India-based manufacturer of inorganic chemicals company. The Company is focused on manufacturing bromine and lithium-based specialty chemicals. The Company’s Specialty chemicals product offers organic chemicals and inorganic chemicals. Organic chemicals are containing carbon in combination with hydrogen, and, or, other elements with a covalent. Its product offering in this segment comprises Bromine Compounds and other organic compounds containing chlorine, fluorine and iodine-based and combinations thereof. In addition, the Company manufactures niche products such as Grignard reagents and lithium salt. Inorganic chemicals are chemicals with an ionic bond. Its product offering in this segment primarily comprises lithium compounds.</v>
    <v>325</v>
    <v>National Stock Exchange of India</v>
    <v>XNSE</v>
    <v>XNSE</v>
    <v>1002, 10Th Floor, Dev Corpora Bldg,, off. Pokharan Road no.2, 400601 IN</v>
    <v>1682.4</v>
    <v>Chemicals</v>
    <v>Stock</v>
    <v>44585.469965277778</v>
    <v>3136</v>
    <v>1555.45</v>
    <v>41778340000</v>
    <v>NEOGEN CHEMICALS LIMITED</v>
    <v>NEOGEN CHEMICALS LIMITED</v>
    <v>1670</v>
    <v>107.66</v>
    <v>1675.2</v>
    <v>1602.95</v>
    <v>24939320</v>
    <v>NEOGEN</v>
    <v>NEOGEN CHEMICALS LIMITED (XNSE:NEOGEN)</v>
    <v>77850</v>
    <v>1989</v>
  </rv>
  <rv s="2">
    <v>3137</v>
  </rv>
  <rv s="0">
    <v>https://www.bing.com/financeapi/forcetrigger?t=ahj5zr&amp;q=XNSE%3aNESCO&amp;form=skydnc</v>
    <v>Learn more on Bing</v>
  </rv>
  <rv s="1">
    <v>en-US</v>
    <v>ahj5zr</v>
    <v>268435456</v>
    <v>1</v>
    <v>Powered by Refinitiv</v>
    <v>0</v>
    <v>NESCO LIMITED (XNSE:NESCO)</v>
    <v>2</v>
    <v>3</v>
    <v>Finance</v>
    <v>4</v>
    <v>696.8</v>
    <v>465</v>
    <v>0.68149999999999999</v>
    <v>-7.3</v>
    <v>-1.2704E-2</v>
    <v>INR</v>
    <v>Nesco Limited is a holding company. The Company is engaged in activities, including information technology (IT) park (building private IT park and providing space on license basis); exhibition and convention centre (providing space to trade fairs, exhibitions, conventions and conferences); manufacture of machinery, equipment and capital goods (in the surface preparation and allied sectors), and investments (investing funds in mutual funds and securities). Its segments include Nesco IT Park, Bombay Exhibition Centre, Indabrator, and Investment and other income. The Company, through its subsidiary, Nesco Hospitality Private Limited, is engaged in the business of providing hospitality services. The engineering group of the Company provides equipment to the Indian Railways, ordnance factories and forging plants. It provides equipment, such as forging hammers and presses, blowroom lines and production cards for the textile industry, and sucker rod pumps for on-shore oil recovery.</v>
    <v>130</v>
    <v>National Stock Exchange of India</v>
    <v>XNSE</v>
    <v>XNSE</v>
    <v>Nesco Center, Western Express Highway, Goregaon (East), MUMBAI, MAHARASHTRA, 400063 IN</v>
    <v>580</v>
    <v>Real Estate Operations</v>
    <v>Stock</v>
    <v>44585.469965277778</v>
    <v>3139</v>
    <v>562.04999999999995</v>
    <v>40486290000</v>
    <v>NESCO LIMITED</v>
    <v>NESCO LIMITED</v>
    <v>577</v>
    <v>23.14</v>
    <v>574.6</v>
    <v>567.29999999999995</v>
    <v>70459960</v>
    <v>NESCO</v>
    <v>NESCO LIMITED (XNSE:NESCO)</v>
    <v>95900</v>
    <v>1946</v>
  </rv>
  <rv s="2">
    <v>3140</v>
  </rv>
  <rv s="0">
    <v>https://www.bing.com/financeapi/forcetrigger?t=ahj63m&amp;q=XNSE%3aNESTLEIND&amp;form=skydnc</v>
    <v>Learn more on Bing</v>
  </rv>
  <rv s="1">
    <v>en-US</v>
    <v>ahj63m</v>
    <v>268435456</v>
    <v>1</v>
    <v>Powered by Refinitiv</v>
    <v>0</v>
    <v>NESTLE INDIA LIMITED (XNSE:NESTLEIND)</v>
    <v>2</v>
    <v>3</v>
    <v>Finance</v>
    <v>4</v>
    <v>20609.150000000001</v>
    <v>16002.1</v>
    <v>0.2407</v>
    <v>-256.5</v>
    <v>-1.3517999999999999E-2</v>
    <v>INR</v>
    <v>Nestle India Limited is an India-based company engaged in food business. The Company operates in the Food segment. The Company's food business incorporates product groups, which include milk products and nutrition, beverages, prepared dishes and cooking aids, and chocolate and confectionery. Its milk products and nutrition include NESTLE BABY &amp; me, and NESTLE NESLAC. Its beverages include coffee products, such as NESCAFE, NESCAFE CLASSIC, NESCAFE Sunrise, NESCAFE Cappuccino and NESCAFE GOLD. Its prepared dishes and cooking aids products include MAGGI, MAGGI Oat Noodles, MAGGI Bhuna Masala, MAGGI Vegetable Atta Noodles, MAGGI Nutri-licious PAZZTA and MAGGI Sauces. The Company's chocolate and confectionery products include Nestle KitKat, Nestle BarOne, Nestle Alpino, Nestle Munch, Nestle CLASSIC, Eclairs and POLO. The Company's plants are located at Moga, Samalkha, Nanjangud, Choladi, Ponda, Bicholim, Pantnagar and Tahliwal.</v>
    <v>7747</v>
    <v>National Stock Exchange of India</v>
    <v>XNSE</v>
    <v>XNSE</v>
    <v>Nestle House, Jacaranda Marg M Block, DLF City Phase II, National Highway 8, GURGAON, HARYANA, 122002 IN</v>
    <v>19040</v>
    <v>Food &amp; Tobacco</v>
    <v>Stock</v>
    <v>44585.469965277778</v>
    <v>3142</v>
    <v>18600</v>
    <v>1829416000000</v>
    <v>NESTLE INDIA LIMITED</v>
    <v>NESTLE INDIA LIMITED</v>
    <v>18974.25</v>
    <v>81.62</v>
    <v>18974.25</v>
    <v>18717.75</v>
    <v>96415720</v>
    <v>NESTLEIND</v>
    <v>NESTLE INDIA LIMITED (XNSE:NESTLEIND)</v>
    <v>53437</v>
    <v>1959</v>
  </rv>
  <rv s="2">
    <v>3143</v>
  </rv>
  <rv s="0">
    <v>https://www.bing.com/financeapi/forcetrigger?t=ahj69c&amp;q=XNSE%3aNETWORK18&amp;form=skydnc</v>
    <v>Learn more on Bing</v>
  </rv>
  <rv s="1">
    <v>en-US</v>
    <v>ahj69c</v>
    <v>268435456</v>
    <v>1</v>
    <v>Powered by Refinitiv</v>
    <v>0</v>
    <v>Network18 Media &amp; Investments Limited (XNSE:NETWORK18)</v>
    <v>2</v>
    <v>3</v>
    <v>Finance</v>
    <v>4</v>
    <v>114.8</v>
    <v>34.5</v>
    <v>1.0986</v>
    <v>-4.3</v>
    <v>-4.9768999999999994E-2</v>
    <v>INR</v>
    <v>Network18 Media &amp; Investments Limited is a media and entertainment company. The Company is engaged in the advertisement and sponsorship, magazines advertisement, and mobile short messaging and mobile advertisement. Its segments include media operations, film production and distribution, and others. It has interests in television, Internet, filmed entertainment, e-commerce, magazines, mobile content and allied businesses. Its digital content and commerce segment includes a diversified portfolio of brands catering to a range of interests and services, including news and entertainment, markets and finance, online shopping and ticketing, and mobile phone services and applications. Its digital content and commerce segment includes Moneycontrol.com, News18.com, Pradesh18.com and In.com. It also operates digital commerce brands, including HomeShop18, burrp.com and bookmyshow.com, and publishes Forbes India. It operates news channels, such as CNBC-TV18, CNBC Bajar and CNBC-TV18 Prime HD.</v>
    <v>609</v>
    <v>National Stock Exchange of India</v>
    <v>XNSE</v>
    <v>XNSE</v>
    <v>Express Trade Tower,, Plot No. 15 &amp; 16,, Sector - 16A,, NOIDA, UTTAR PRADESH, 201301 IN</v>
    <v>87.3</v>
    <v>Media &amp; Publishing</v>
    <v>Stock</v>
    <v>44585.469965277778</v>
    <v>3145</v>
    <v>82.1</v>
    <v>90456350000</v>
    <v>Network18 Media &amp; Investments Limited</v>
    <v>Network18 Media &amp; Investments Limited</v>
    <v>86.05</v>
    <v>48.32</v>
    <v>86.4</v>
    <v>82.1</v>
    <v>1046948000</v>
    <v>NETWORK18</v>
    <v>Network18 Media &amp; Investments Limited (XNSE:NETWORK18)</v>
    <v>723727</v>
    <v>1996</v>
  </rv>
  <rv s="2">
    <v>3146</v>
  </rv>
  <rv s="0">
    <v>https://www.bing.com/financeapi/forcetrigger?t=ahj6c7&amp;q=XNSE%3aNEULANDLAB&amp;form=skydnc</v>
    <v>Learn more on Bing</v>
  </rv>
  <rv s="1">
    <v>en-US</v>
    <v>ahj6c7</v>
    <v>268435456</v>
    <v>1</v>
    <v>Powered by Refinitiv</v>
    <v>0</v>
    <v>NEULAND LABORATORIES LTD. (XNSE:NEULANDLAB)</v>
    <v>2</v>
    <v>3</v>
    <v>Finance</v>
    <v>4</v>
    <v>2844.4</v>
    <v>1214.95</v>
    <v>1.3363</v>
    <v>-79.95</v>
    <v>-5.1535999999999998E-2</v>
    <v>INR</v>
    <v>Neuland Laboratories Limited is engaged in manufacturing active pharmaceutical ingredient (API). The Company also provides Custom Manufacturing Solutions (CMS) to develop and manufacture pharmaceutical ingredients and intermediates. Its geographical segments include Europe, India, USA and Rest of the world. The Company's API products include Alcaftadine, Aripiprazole, Bosentan Monohydrate, Dabigatran Etexilate Mesylate, Deferasirox, Enalapril Maleate, Escitalopram Oxalate, Labetalol Hydrochloride, Posaconazole, Propofol, Ropinirole Hydrochloride, Ticagrelor, Levofloxacin Hemihydrate and Ciprofloxacin Base. It caters to therapeutic categories, including ophthalmic, schizophrenia, vasodilator, fluoroquinolones, ironchelator, chronic obstructive pulmonary disease and cardiovascular. The Company also offers peptide synthesis services, including manufacture of complex amino acids, and manufacture of peptide APIs, new chemical entities (NCEs) and impurities.</v>
    <v>1427</v>
    <v>National Stock Exchange of India</v>
    <v>XNSE</v>
    <v>XNSE</v>
    <v>Sanali Info Park, A Block, Ground Floor, 8-2-120/113, Road No. 2, Banjara Hills, HYDERABAD, TELANGANA, 500034 IN</v>
    <v>1550</v>
    <v>Pharmaceuticals</v>
    <v>Stock</v>
    <v>44585.469965277778</v>
    <v>3148</v>
    <v>1258.9000000000001</v>
    <v>19903650000</v>
    <v>NEULAND LABORATORIES LTD.</v>
    <v>NEULAND LABORATORIES LTD.</v>
    <v>1550</v>
    <v>27.21</v>
    <v>1551.35</v>
    <v>1471.4</v>
    <v>12829890</v>
    <v>NEULANDLAB</v>
    <v>NEULAND LABORATORIES LTD. (XNSE:NEULANDLAB)</v>
    <v>44920</v>
    <v>1984</v>
  </rv>
  <rv s="2">
    <v>3149</v>
  </rv>
  <rv s="0">
    <v>https://www.bing.com/financeapi/forcetrigger?t=ays3k2&amp;q=XNSE%3aNEWGEN&amp;form=skydnc</v>
    <v>Learn more on Bing</v>
  </rv>
  <rv s="1">
    <v>en-US</v>
    <v>ays3k2</v>
    <v>268435456</v>
    <v>1</v>
    <v>Powered by Refinitiv</v>
    <v>0</v>
    <v>NEWGEN SOFTWARE TECHNOLOGIES LIMITED (XNSE:NEWGEN)</v>
    <v>2</v>
    <v>3</v>
    <v>Finance</v>
    <v>4</v>
    <v>755</v>
    <v>271.55</v>
    <v>1.2595000000000001</v>
    <v>-38.6</v>
    <v>-6.5279999999999991E-2</v>
    <v>INR</v>
    <v>Newgen Software Technologies Ltd. is an India-based company, which provides low code digital automation platform. The Company provides business process management (BPM), enterprise content management (ECM), customer communication management (CCM), document management system (DMS), and workflow and process automation software. The Company's products include OmniFlow, a platform-independent and intelligent business process management (IBPM) Suite; OmniDocs, an ECM Suite uses for creating, capturing, managing, delivering and archiving volumes of documents and content; OmniOutput Management Suite, a CCM solution; OmniScan is a document scanning software; OmniReports stores trillions of computer-generated output pages; ZapIn is a secure application; Invoice Processing System, a solution for automatic data capture from semi-structured invoice documents, and Adaptive Case Management. It offers various solutions, such as banking and financial services, insurance and healthcare.</v>
    <v>2603</v>
    <v>National Stock Exchange of India</v>
    <v>XNSE</v>
    <v>XNSE</v>
    <v>A-6, Satsang Vihar Marg, Qutab Institutional Area, NEW DELHI, DELHI, 110067 IN</v>
    <v>591.29999999999995</v>
    <v>Software &amp; IT Services</v>
    <v>Stock</v>
    <v>44585.469965277778</v>
    <v>3151</v>
    <v>545</v>
    <v>41364800000</v>
    <v>NEWGEN SOFTWARE TECHNOLOGIES LIMITED</v>
    <v>NEWGEN SOFTWARE TECHNOLOGIES LIMITED</v>
    <v>585.20000000000005</v>
    <v>25.7</v>
    <v>591.29999999999995</v>
    <v>552.70000000000005</v>
    <v>69955700</v>
    <v>NEWGEN</v>
    <v>NEWGEN SOFTWARE TECHNOLOGIES LIMITED (XNSE:NEWGEN)</v>
    <v>327835</v>
    <v>1992</v>
  </rv>
  <rv s="2">
    <v>3152</v>
  </rv>
  <rv s="0">
    <v>https://www.bing.com/financeapi/forcetrigger?t=ahj6f2&amp;q=XNSE%3aNEXTMEDIA&amp;form=skydnc</v>
    <v>Learn more on Bing</v>
  </rv>
  <rv s="1">
    <v>en-US</v>
    <v>ahj6f2</v>
    <v>268435456</v>
    <v>1</v>
    <v>Powered by Refinitiv</v>
    <v>0</v>
    <v>Next Mediaworks Limited (XNSE:NEXTMEDIA)</v>
    <v>2</v>
    <v>3</v>
    <v>Finance</v>
    <v>4</v>
    <v>11.45</v>
    <v>3.5</v>
    <v>1.9599</v>
    <v>-0.4</v>
    <v>-4.6512000000000005E-2</v>
    <v>INR</v>
    <v>Next Mediaworks Limited is a holding company. The Company is engaged in the business of publishing and broadcasting. The Company also provides management consultancy. The Company is involved in a range of multimedia activities, including but not limited to the business as broadcasters, marketers of television programs, television films and television software; to carry on the business of an advertising agents, to provide on-line and/or interactive information; online music and news for business and general use, and to deal in Internet commerce and all Internet related activity. The Company, through its subsidiary Next Radio Limited, operates Frequency Modulation (FM) Radio stations in approximately seven cities in India, including Mumbai, Delhi, Kolkata, Chennai, Bangalore, Ahmedabad and Pune under the Radio One brand. The Company operates under the 94.3-megahertz (MHz) frequency in all its cities except for the city of Ahmedabad where it operates under the frequency 95 MHz.</v>
    <v>2</v>
    <v>National Stock Exchange of India</v>
    <v>XNSE</v>
    <v>XNSE</v>
    <v>Unit I-17, 18 19, 10th Floor, The Everest Building, 156, Dj Dadajee Road, Tardeo Mumbai, MUMBAI, MAHARASHTRA, 400034 IN</v>
    <v>8.1999999999999993</v>
    <v>Media &amp; Publishing</v>
    <v>Stock</v>
    <v>44585.469965277778</v>
    <v>3154</v>
    <v>8.1999999999999993</v>
    <v>575279000</v>
    <v>Next Mediaworks Limited</v>
    <v>Next Mediaworks Limited</v>
    <v>8.1999999999999993</v>
    <v>0</v>
    <v>8.6</v>
    <v>8.1999999999999993</v>
    <v>66892910</v>
    <v>NEXTMEDIA</v>
    <v>Next Mediaworks Limited (XNSE:NEXTMEDIA)</v>
    <v>170</v>
    <v>1981</v>
  </rv>
  <rv s="2">
    <v>3155</v>
  </rv>
  <rv s="0">
    <v>https://www.bing.com/financeapi/forcetrigger?t=ahj6hw&amp;q=XNSE%3aNFL&amp;form=skydnc</v>
    <v>Learn more on Bing</v>
  </rv>
  <rv s="1">
    <v>en-US</v>
    <v>ahj6hw</v>
    <v>268435456</v>
    <v>1</v>
    <v>Powered by Refinitiv</v>
    <v>0</v>
    <v>NATIONAL FERTILIZERS LIMITED (XNSE:NFL)</v>
    <v>2</v>
    <v>3</v>
    <v>Finance</v>
    <v>4</v>
    <v>73.7</v>
    <v>37.4</v>
    <v>1.4069</v>
    <v>-3</v>
    <v>-5.2678000000000003E-2</v>
    <v>INR</v>
    <v>National Fertilizers Limited (NFL) is an India-based company engaged in producing and marketing urea, neem coated urea, bio-fertilizers (solid and liquid) and other allied industrial products. The Company's business segments are Urea and Other Products, including industrial products, bio fertilizers and traded products. It offers allied industrial products, such as nitric acid, ammonium nitrate, and sodium nitrite or nitrate. The Company provides three types of bio-fertilizers, including phosphate solubilizing bacteria (PSB), rhizobium and azotobacter. It is involved in trading and selling of fertilizers, such as diammonium phosphate and bentonite sulfur, various other agro-inputs, including certified seeds, and agro-chemicals, such as compost, insecticides and herbicides. It has a multiplication program for production of seeds for wheat, soybean, paddy and others for sale under the Company's brand. Total annual urea installed capacity of the Company is 35.68 lakh metric tons.</v>
    <v>3213</v>
    <v>National Stock Exchange of India</v>
    <v>XNSE</v>
    <v>XNSE</v>
    <v>A-11, Sector - 24, Gautam Budh Nagar, NOIDA, UTTAR PRADESH, 201301 IN</v>
    <v>57.7</v>
    <v>Chemicals</v>
    <v>Stock</v>
    <v>44585.469965277778</v>
    <v>3157</v>
    <v>52.8</v>
    <v>27938440000</v>
    <v>NATIONAL FERTILIZERS LIMITED</v>
    <v>NATIONAL FERTILIZERS LIMITED</v>
    <v>57.2</v>
    <v>0</v>
    <v>56.95</v>
    <v>53.95</v>
    <v>490578400</v>
    <v>NFL</v>
    <v>NATIONAL FERTILIZERS LIMITED (XNSE:NFL)</v>
    <v>1275586</v>
    <v>1974</v>
  </rv>
  <rv s="2">
    <v>3158</v>
  </rv>
  <rv s="0">
    <v>https://www.bing.com/financeapi/forcetrigger?t=ahj6kr&amp;q=XNSE%3aNH&amp;form=skydnc</v>
    <v>Learn more on Bing</v>
  </rv>
  <rv s="1">
    <v>en-US</v>
    <v>ahj6kr</v>
    <v>268435456</v>
    <v>1</v>
    <v>Powered by Refinitiv</v>
    <v>0</v>
    <v>NARAYANA HRUDAYALAYA Limited (XNSE:NH)</v>
    <v>2</v>
    <v>3</v>
    <v>Finance</v>
    <v>4</v>
    <v>675</v>
    <v>380</v>
    <v>0.77100000000000002</v>
    <v>-8.1</v>
    <v>-1.2707E-2</v>
    <v>INR</v>
    <v>Narayana Hrudayalaya Limited is an India-based holding company. The Company operates a network of hospitals, diagnostic centers, clinical centers or test laboratories. The Company operates through Medical and Healthcare Services business segment. The Company offers medical, surgery, and diagnostics and support services. It provides services in the areas of cardiology; orthopedics; cosmetic surgery; anesthesia; imaging and radiology; nutrition and dietetics; physiotherapy; renal transplant; thoracic surgery; pediatrics surgery; medical oncology; surgical gastroenterology; dermatology; hematology; rheumatology; neurology; psychiatry and psychology, and others. The Company operates a network of over 21 hospitals (multispecialty and super specialty healthcare facilities), approximately seven heart centers and over 19 primary care facilities (including clinics and information centers), across India and a hospital at Cayman Islands with approximately 5,859 operational beds.</v>
    <v>10989</v>
    <v>National Stock Exchange of India</v>
    <v>XNSE</v>
    <v>XNSE</v>
    <v>2nd Floor, No. 261/A, Bommasandra Industrial Area, HOSUR Road, BANGALORE, KARNATAKA, 560099 IN</v>
    <v>641.1</v>
    <v>Healthcare Providers &amp; Services</v>
    <v>Stock</v>
    <v>44585.469965277778</v>
    <v>3160</v>
    <v>622.9</v>
    <v>130269800000</v>
    <v>NARAYANA HRUDAYALAYA Limited</v>
    <v>NARAYANA HRUDAYALAYA Limited</v>
    <v>637</v>
    <v>45.55</v>
    <v>637.45000000000005</v>
    <v>629.35</v>
    <v>204360800</v>
    <v>NH</v>
    <v>NARAYANA HRUDAYALAYA Limited (XNSE:NH)</v>
    <v>202292</v>
    <v>2000</v>
  </rv>
  <rv s="2">
    <v>3161</v>
  </rv>
  <rv s="0">
    <v>https://www.bing.com/financeapi/forcetrigger?t=ahj6nm&amp;q=XNSE%3aNHPC&amp;form=skydnc</v>
    <v>Learn more on Bing</v>
  </rv>
  <rv s="1">
    <v>en-US</v>
    <v>ahj6nm</v>
    <v>268435456</v>
    <v>1</v>
    <v>Powered by Refinitiv</v>
    <v>0</v>
    <v>NHPC Limited (XNSE:NHPC)</v>
    <v>2</v>
    <v>3</v>
    <v>Finance</v>
    <v>4</v>
    <v>37.049999999999997</v>
    <v>22.9</v>
    <v>0.4647</v>
    <v>-0.65</v>
    <v>-2.1345999999999997E-2</v>
    <v>INR</v>
    <v>NHPC Limited is engaged in electricity generation. The Company is engaged in electric power generation by hydroelectric power plants. The Company is also engaged in contracts, project management and consultancy works. Its power stations include Bairasiul, Salal, Chamera-I, Tanakpur, Dhauliganga, Rangit and Loktak. Its focuses on Teesta Low Dam-IV Hydroelectric Project (160 megawatt), West Bengal; Kishanganga Hydroelectric Project (330 megawatt), Jammu and Kashmir; Parbati- II Hydroelectric Project (800 megawatt), Himachal Pradesh, and Subansiri Lower Hydroelectric Project (2,000 megawatt), Assam/Arunachal Pradesh. It provides consultancy services in various fields of hydropower, including river basin studies, survey works, design and engineering, geological studies, geotechnical studies, hydraulic transient studies, hydrological studies, contract management, construction management, equipment planning, underground construction, testing, commissioning, and operation and maintenance.</v>
    <v>5569</v>
    <v>National Stock Exchange of India</v>
    <v>XNSE</v>
    <v>XNSE</v>
    <v>NHPC Office Complex,, Sector 33., FARIDABAD, HARYANA, 121003 IN</v>
    <v>30.45</v>
    <v>Electrical Utilities &amp; IPPs</v>
    <v>Stock</v>
    <v>44585.469965277778</v>
    <v>3163</v>
    <v>29.55</v>
    <v>305871300000</v>
    <v>NHPC Limited</v>
    <v>NHPC Limited</v>
    <v>30.4</v>
    <v>8.64</v>
    <v>30.45</v>
    <v>29.8</v>
    <v>10045040000</v>
    <v>NHPC</v>
    <v>NHPC Limited (XNSE:NHPC)</v>
    <v>3780076</v>
    <v>1975</v>
  </rv>
  <rv s="2">
    <v>3164</v>
  </rv>
  <rv s="0">
    <v>https://www.bing.com/financeapi/forcetrigger?t=axczqh&amp;q=XNSE%3aNIACL&amp;form=skydnc</v>
    <v>Learn more on Bing</v>
  </rv>
  <rv s="1">
    <v>en-US</v>
    <v>axczqh</v>
    <v>268435456</v>
    <v>1</v>
    <v>Powered by Refinitiv</v>
    <v>0</v>
    <v>THE NEW INDIA ASSURANCE COMPANY LIMITED (XNSE:NIACL)</v>
    <v>2</v>
    <v>3</v>
    <v>Finance</v>
    <v>4</v>
    <v>197</v>
    <v>124.5</v>
    <v>0.56499999999999995</v>
    <v>-3.55</v>
    <v>-2.5752999999999998E-2</v>
    <v>INR</v>
    <v>The New India Assurance Co Ltd is an India-based government owned multinational general insurance company. The Company operates in approximately 30 countries. Its retail business is offered through commercial and personal lines of business and it also have range of products in rural, social sector and micro insurance segments. It serves industries, including petrochemical, oil and energy industries, power and steel plants, aviation fleets, satellites, projects and infrastructures, and small and medium enterprises (SMEs). The Company’s products include Personal Insurance, Commercial Insurance, Industrial Insurance, Liability Insurance and Social Insurance. The Company’s subsidiaries include New India Assurance Co Ltd and Prestige Assurance Plc.</v>
    <v>15246</v>
    <v>National Stock Exchange of India</v>
    <v>XNSE</v>
    <v>XNSE</v>
    <v>87, M.G. Road, Fort, MUMBAI, MAHARASHTRA, 400001 IN</v>
    <v>138</v>
    <v>Insurance</v>
    <v>Stock</v>
    <v>44585.469965277778</v>
    <v>3166</v>
    <v>133.5</v>
    <v>227176800000</v>
    <v>THE NEW INDIA ASSURANCE COMPANY LIMITED</v>
    <v>THE NEW INDIA ASSURANCE COMPANY LIMITED</v>
    <v>138</v>
    <v>22.66</v>
    <v>137.85</v>
    <v>134.30000000000001</v>
    <v>1648000000</v>
    <v>NIACL</v>
    <v>THE NEW INDIA ASSURANCE COMPANY LIMITED (XNSE:NIACL)</v>
    <v>230690</v>
    <v>1919</v>
  </rv>
  <rv s="2">
    <v>3167</v>
  </rv>
  <rv s="0">
    <v>https://www.bing.com/financeapi/forcetrigger?t=ahj6qh&amp;q=XNSE%3aNIBL&amp;form=skydnc</v>
    <v>Learn more on Bing</v>
  </rv>
  <rv s="3">
    <v>en-US</v>
    <v>ahj6qh</v>
    <v>268435456</v>
    <v>1</v>
    <v>Powered by Refinitiv</v>
    <v>5</v>
    <v>NRB INDUSTRIAL BEARINGS LIMITED (XNSE:NIBL)</v>
    <v>2</v>
    <v>6</v>
    <v>Finance</v>
    <v>4</v>
    <v>34.700000000000003</v>
    <v>9.0500000000000007</v>
    <v>1.143</v>
    <v>-1.45</v>
    <v>-5.9426E-2</v>
    <v>INR</v>
    <v>NRB Industrial Bearings Limited is engaged in the business of manufacturing and selling of industrial bearings. The Company manufactures ball and roller bearings for industrial applications. Its products include deep groove ball bearings, spherical roller bearing, cylindrical roller bearings, wide inner ring ball bearings and housed units, bottom roller bearings and cam followers. Its deep groove ball bearings are used in mining, material handling and industrial electrical. Its spherical roller bearings are a combination of radial and axial bearings. Its bottom roller bearings are available with an inner diameter from 14.2 millimeter (mm) to 24 mm, and outer diameter from 28 mm to 32 mm. Its cam followers are designed to run on surfaces, such as cams, ramps and slide ways. Its bearings are used in a range of applications across various industries, such as mining and steel, and for food and beverage applications. It operates in Coimbatore, Ahmedabad, Rajkot, Delhi, Mumbai and Raipur.</v>
    <v>National Stock Exchange of India</v>
    <v>XNSE</v>
    <v>XNSE</v>
    <v>Dhannur, 2nd Floor,, 15, Sir P.M. Road, Fort,, MUMBAI, MAHARASHTRA, 400001 IN</v>
    <v>25</v>
    <v>Machinery, Equipment &amp; Components</v>
    <v>Stock</v>
    <v>44585.469965277778</v>
    <v>3169</v>
    <v>22.6</v>
    <v>591227800</v>
    <v>NRB INDUSTRIAL BEARINGS LIMITED</v>
    <v>NRB INDUSTRIAL BEARINGS LIMITED</v>
    <v>24.4</v>
    <v>14.63</v>
    <v>24.4</v>
    <v>22.95</v>
    <v>24230650</v>
    <v>NIBL</v>
    <v>NRB INDUSTRIAL BEARINGS LIMITED (XNSE:NIBL)</v>
    <v>17809</v>
    <v>2011</v>
  </rv>
  <rv s="2">
    <v>3170</v>
  </rv>
  <rv s="0">
    <v>https://www.bing.com/financeapi/forcetrigger?t=ahj78m&amp;q=XNSE%3aNILAINFRA&amp;form=skydnc</v>
    <v>Learn more on Bing</v>
  </rv>
  <rv s="1">
    <v>en-US</v>
    <v>ahj78m</v>
    <v>268435456</v>
    <v>1</v>
    <v>Powered by Refinitiv</v>
    <v>0</v>
    <v>NILA INFRASTRUCTURES LIMITED (XNSE:NILAINFRA)</v>
    <v>2</v>
    <v>3</v>
    <v>Finance</v>
    <v>4</v>
    <v>10.6</v>
    <v>4.05</v>
    <v>1.8111999999999999</v>
    <v>-0.4</v>
    <v>-4.7904000000000002E-2</v>
    <v>INR</v>
    <v>Nila Infrastructures Limited is a holding company, which is engaged in the construction and development of real estate and infrastructure projects. The Company is focused on urban infrastructure projects and residential real estate. It is involved in public infrastructure development projects, such as bus shelters of Ahmedabad's Bus Rapid Transit System (BRTS) and Ahmedabad Municipal Transport Service (AMTS), a textile park in Surat and media utilities in Rajkot. It undertakes engineering, procurement and construction (EPC)/turnkey projects of housing schemes floated by government authorities. It also undertakes private white label construction projects, industrial infrastructure projects, as well as public-private partnership (PPP) projects. It holds prime commercial property in Ahmedabad, which is leased to corporates. It undertakes infrastructure projects for government/semi-government agencies/departments and private corporates engaged in realestate development and sales.</v>
    <v>43</v>
    <v>National Stock Exchange of India</v>
    <v>XNSE</v>
    <v>XNSE</v>
    <v>Ist Floor, Sambhaav House, Opp Chief Justices Bunglo, Bodakdev, AHMEDABAD, GUJARAT, 380015 IN</v>
    <v>8.1999999999999993</v>
    <v>Real Estate Operations</v>
    <v>Stock</v>
    <v>44585.469965277778</v>
    <v>3172</v>
    <v>7.95</v>
    <v>3288975000</v>
    <v>NILA INFRASTRUCTURES LIMITED</v>
    <v>NILA INFRASTRUCTURES LIMITED</v>
    <v>8.1</v>
    <v>60.38</v>
    <v>8.35</v>
    <v>7.95</v>
    <v>393889200</v>
    <v>NILAINFRA</v>
    <v>NILA INFRASTRUCTURES LIMITED (XNSE:NILAINFRA)</v>
    <v>1789146</v>
    <v>1990</v>
  </rv>
  <rv s="2">
    <v>3173</v>
  </rv>
  <rv s="0">
    <v>https://www.bing.com/financeapi/forcetrigger?t=boh1zr&amp;q=XNSE%3aNILASPACES&amp;form=skydnc</v>
    <v>Learn more on Bing</v>
  </rv>
  <rv s="4">
    <v>en-US</v>
    <v>boh1zr</v>
    <v>268435456</v>
    <v>1</v>
    <v>Powered by Refinitiv</v>
    <v>7</v>
    <v>NILA SPACES LIMITED (XNSE:NILASPACES)</v>
    <v>2</v>
    <v>8</v>
    <v>Finance</v>
    <v>4</v>
    <v>6.4</v>
    <v>1.25</v>
    <v>-0.2</v>
    <v>-4.0815999999999998E-2</v>
    <v>INR</v>
    <v>Nila Spaces Limited is an India-based company that develops buildings for sale. The Company is involved in the construction, as well as development of real estate project. The Company focuses on the state of Gujarat for business.</v>
    <v>National Stock Exchange of India</v>
    <v>XNSE</v>
    <v>XNSE</v>
    <v>1st Floor, Sambhaav House,, Opp Chief Justices Bungalow,Bodakdev, AHMEDABAD, GUJARAT, 380015 IN</v>
    <v>4.7</v>
    <v>Real Estate Operations</v>
    <v>Stock</v>
    <v>44585.469965277778</v>
    <v>3175</v>
    <v>4.7</v>
    <v>1930057000</v>
    <v>NILA SPACES LIMITED</v>
    <v>NILA SPACES LIMITED</v>
    <v>4.7</v>
    <v>0</v>
    <v>4.9000000000000004</v>
    <v>4.7</v>
    <v>393889200</v>
    <v>NILASPACES</v>
    <v>NILA SPACES LIMITED (XNSE:NILASPACES)</v>
    <v>310658</v>
    <v>2000</v>
  </rv>
  <rv s="2">
    <v>3176</v>
  </rv>
  <rv s="0">
    <v>https://www.bing.com/financeapi/forcetrigger?t=ahj7bh&amp;q=XNSE%3aNILKAMAL&amp;form=skydnc</v>
    <v>Learn more on Bing</v>
  </rv>
  <rv s="1">
    <v>en-US</v>
    <v>ahj7bh</v>
    <v>268435456</v>
    <v>1</v>
    <v>Powered by Refinitiv</v>
    <v>0</v>
    <v>NILKAMAL LIMITED (XNSE:NILKAMAL)</v>
    <v>2</v>
    <v>3</v>
    <v>Finance</v>
    <v>4</v>
    <v>3180</v>
    <v>1424.95</v>
    <v>1.2097</v>
    <v>-57.35</v>
    <v>-2.4166E-2</v>
    <v>INR</v>
    <v>Nilkamal Limited is a holding company engaged in the manufacturing of plastic products and retail sales. The Company's segments are Plastics, which includes injection molded plastic articles, polymers and others; Lifestyle Furniture, Furnishings &amp; Accessories, which includes home furniture, home furnishing and accessories, and Others, which includes storage system of metal, mass housing and mattresses, among others. Its businesses include material handling solutions, molded furniture, Nilkamal Mattress, Nilkamal Home Ideas, the Home Furnishing Store and @home, the Mega Home Store Retail Chain. Its furniture business includes a range of chairs from baby chairs, chair shells, center tables, stools, racks, trolleys, school benches to planters. It offers its products in a range of colors and designs. Nilkamal Mattrezzz are available in over four firmness in spring, coir and foam. @home is a retail division of the Company. It offers living, dining, bedroom, kitchen and garden products.</v>
    <v>2939</v>
    <v>National Stock Exchange of India</v>
    <v>XNSE</v>
    <v>XNSE</v>
    <v>77/78, Nilkamal House,, 13/14 Road, MIDC,, Andheri (E),, MUMBAI, MAHARASHTRA, 400093 IN</v>
    <v>2385.1</v>
    <v>Chemicals</v>
    <v>Stock</v>
    <v>44585.469965277778</v>
    <v>3178</v>
    <v>2280.1</v>
    <v>35414140000</v>
    <v>NILKAMAL LIMITED</v>
    <v>NILKAMAL LIMITED</v>
    <v>2385.1</v>
    <v>28.95</v>
    <v>2373.1999999999998</v>
    <v>2315.85</v>
    <v>14922530</v>
    <v>NILKAMAL</v>
    <v>NILKAMAL LIMITED (XNSE:NILKAMAL)</v>
    <v>6865</v>
    <v>1985</v>
  </rv>
  <rv s="2">
    <v>3179</v>
  </rv>
  <rv s="0">
    <v>https://www.bing.com/financeapi/forcetrigger?t=ahj7ec&amp;q=XNSE%3aNIPPOBATRY&amp;form=skydnc</v>
    <v>Learn more on Bing</v>
  </rv>
  <rv s="1">
    <v>en-US</v>
    <v>ahj7ec</v>
    <v>268435456</v>
    <v>1</v>
    <v>Powered by Refinitiv</v>
    <v>0</v>
    <v>INDO- NATIONAL LIMITED (XNSE:NIPPOBATRY)</v>
    <v>2</v>
    <v>3</v>
    <v>Finance</v>
    <v>4</v>
    <v>641.20000000000005</v>
    <v>320.8</v>
    <v>0.81820000000000004</v>
    <v>-49.2</v>
    <v>-9.3562999999999993E-2</v>
    <v>INR</v>
    <v>Indo National Limited offers dry batteries, flashlights and others. The Company offers various products, including batteries, compact fluorescent lamp (CFL), power station, torches and emergency power backup range. It provides a range of zinc carbon/manganese batteries in sizes, such as R6 (AA), R14 (C), R20 (D) and R3 (AAA). Its batteries include UM-4D Gold, UM-3D Gold, UM-2U Hyper, UM-3UH, UM-3UM and UM-3US. Its CFL has an in-built power stabilizer. The Company's CFL products include LILLIPUT 5W, BASICS 11W, CHAMPION 15W, WINNER 20W and TWISTER 23W. It provides a range of torches with light emitting diode (LED) technology. The Company also provides radium torches. It provides a range of emergency power backup range products, which are rechargeable using sealed lead acid batteries. The Company also offers rechargeable table fans. Its manufacturing plant is located at Tada Kandriga Village, Nellore, Andhra Pradesh.</v>
    <v>493</v>
    <v>National Stock Exchange of India</v>
    <v>XNSE</v>
    <v>XNSE</v>
    <v>Surya Varsh, 1st &amp; 2nd Floor, Door No.17/9, Wallace Garden 2nd Street, Nungambakkam, CHENNAI, TAMIL NADU, 600006 IN</v>
    <v>529.9</v>
    <v>Machinery, Equipment &amp; Components</v>
    <v>Stock</v>
    <v>44585.469965277778</v>
    <v>3181</v>
    <v>460.95</v>
    <v>3943875000</v>
    <v>INDO- NATIONAL LIMITED</v>
    <v>INDO- NATIONAL LIMITED</v>
    <v>529.9</v>
    <v>14.54</v>
    <v>525.85</v>
    <v>476.65</v>
    <v>7500000</v>
    <v>NIPPOBATRY</v>
    <v>INDO- NATIONAL LIMITED (XNSE:NIPPOBATRY)</v>
    <v>17592</v>
    <v>1972</v>
  </rv>
  <rv s="2">
    <v>3182</v>
  </rv>
  <rv s="0">
    <v>https://www.bing.com/financeapi/forcetrigger?t=bwclc7&amp;q=XNSE%3aNIRAJ&amp;form=skydnc</v>
    <v>Learn more on Bing</v>
  </rv>
  <rv s="5">
    <v>en-US</v>
    <v>bwclc7</v>
    <v>268435456</v>
    <v>1</v>
    <v>Powered by Refinitiv</v>
    <v>9</v>
    <v>NIRAJ CEMENT STRUCTURALS LIMITED (XNSE:NIRAJ)</v>
    <v>2</v>
    <v>10</v>
    <v>Finance</v>
    <v>4</v>
    <v>55.9</v>
    <v>29.1</v>
    <v>-1.25</v>
    <v>-3.6928000000000002E-2</v>
    <v>INR</v>
    <v>Niraj Cement Structurals Limited is engaged in execution of contracts of various infrastructure projects, including road work, bridge work and irrigation projects. The Company operates through road construction segment. The Company's services include rental, ready mix concrete unit (RMC), slip form paver and crushing unit. The Company's rental division provides all types of construction equipments on monthly rental basis, project specific basis, looking at the construction period and nature of works to be executed. The Company's RMC operates ready-mixed concrete plants in various part of cities and towns across the country. The Company's slip form paver has G and Z Slipform Paver Model S1000 Complete with all accessories, including central tie bar inserter and dowel bar inserter and TC800 texture/curing machine. The Company's crushing unit has approximately three modern crushing plants, capacity ranging 150 ton per hour to 200 ton per hour.</v>
    <v>75</v>
    <v>National Stock Exchange of India</v>
    <v>XNSE</v>
    <v>XNSE</v>
    <v>Near Deonar bus Depo, Chembur, MUMBAI, MAHARASHTRA, 400088 IN</v>
    <v>34.200000000000003</v>
    <v>Construction &amp; Engineering</v>
    <v>Stock</v>
    <v>44585.469965277778</v>
    <v>3184</v>
    <v>32</v>
    <v>1359257000</v>
    <v>NIRAJ CEMENT STRUCTURALS LIMITED</v>
    <v>NIRAJ CEMENT STRUCTURALS LIMITED</v>
    <v>34.200000000000003</v>
    <v>119.23</v>
    <v>33.85</v>
    <v>32.6</v>
    <v>40155300</v>
    <v>NIRAJ</v>
    <v>NIRAJ CEMENT STRUCTURALS LIMITED (XNSE:NIRAJ)</v>
    <v>56767</v>
    <v>1998</v>
  </rv>
  <rv s="2">
    <v>3185</v>
  </rv>
  <rv s="0">
    <v>https://www.bing.com/financeapi/forcetrigger?t=ahj7k2&amp;q=XNSE%3aNITCO&amp;form=skydnc</v>
    <v>Learn more on Bing</v>
  </rv>
  <rv s="1">
    <v>en-US</v>
    <v>ahj7k2</v>
    <v>268435456</v>
    <v>1</v>
    <v>Powered by Refinitiv</v>
    <v>0</v>
    <v>NITCO LIMITED (XNSE:NITCO)</v>
    <v>2</v>
    <v>3</v>
    <v>Finance</v>
    <v>4</v>
    <v>42.8</v>
    <v>17.350000000000001</v>
    <v>1.8571</v>
    <v>-1.55</v>
    <v>-4.9919000000000005E-2</v>
    <v>INR</v>
    <v>NITCO Limited is an India-based company engaged in the manufacture of ceramic products and processing of imported marble. The Company is engaged in providing floor and wall solutions with a portfolio comprising a range of tiles, marbles, mosaico and development to real estate projects. The Company's segments include Tiles and other related products, and Real Estate. The Company offers floor tiles, including ceramic, ultra/double charged, gres porcelain tiles and vitrified tiles; wall tiles, and natural and engineered marble products. It also provides mosaico products consisting of signature, magnum opus, decor, solitaire, creust and frame collection products, as well as step risers and skirtings. The Company exports tiles to countries, including Belgium, the Netherlands, Muscat, Saudi Arabia, Bahrain, Qatar, Oman and other European and African countries. The Company has a distribution network of approximately 1,300 dealers and over 5,000 retail outlets.</v>
    <v>524</v>
    <v>National Stock Exchange of India</v>
    <v>XNSE</v>
    <v>XNSE</v>
    <v>Plot No 3, Kanjur Village Marg,, Station Road,, Kanjuurmarg (East), MUMBAI, MAHARASHTRA, 400042 IN</v>
    <v>32.049999999999997</v>
    <v>Homebuilding &amp; Construction Supplies</v>
    <v>Stock</v>
    <v>44585.469965277778</v>
    <v>3187</v>
    <v>29.5</v>
    <v>2231220000</v>
    <v>NITCO LIMITED</v>
    <v>NITCO LIMITED</v>
    <v>30.15</v>
    <v>0</v>
    <v>31.05</v>
    <v>29.5</v>
    <v>71858950</v>
    <v>NITCO</v>
    <v>NITCO LIMITED (XNSE:NITCO)</v>
    <v>82815</v>
    <v>1966</v>
  </rv>
  <rv s="2">
    <v>3188</v>
  </rv>
  <rv s="0">
    <v>https://www.bing.com/financeapi/forcetrigger?t=ahj7pr&amp;q=XNSE%3aNITINFIRE&amp;form=skydnc</v>
    <v>Learn more on Bing</v>
  </rv>
  <rv s="1">
    <v>en-US</v>
    <v>ahj7pr</v>
    <v>268435456</v>
    <v>1</v>
    <v>Powered by Refinitiv</v>
    <v>0</v>
    <v>NITIN FIRE PROTECTION INDUSTRIES LIMITED (XNSE:NITINFIRE)</v>
    <v>2</v>
    <v>3</v>
    <v>Finance</v>
    <v>4</v>
    <v>2.9</v>
    <v>0.55000000000000004</v>
    <v>0.90659999999999996</v>
    <v>-0.1</v>
    <v>-3.4483E-2</v>
    <v>INR</v>
    <v>Nitin Fire Protection Industries Limited is engaged in cylinders, fire protection, detection equipment and fire fighting project-trading. It is engaged in manufacturing firefighting equipment (gas-based and water-based fire extinguishers), providing turnkey solutions, including procurement, designing, system integration, commissioning and installation of fire fighting systems, including annual maintenance contracts for fire protection systems. Its geographical segments include India and Outside India. Its products include special hazards systems, emergency luminaries, wet &amp; dry riser systems, foam compounds, foam equipments, fire pumps, vehicle protection systems, fire sprinkler systems, fire detection &amp; alarm systems, gaseuous fire suppression systems and fire extinguishers, such as ABC Type Fire Extinguisher, CO2 Type Fire Extinguisher, DCP Fire Extinguisher, FOAM Fire Extinguisher, AUTOMATIC MODULAR, Water Type Fire Extinguisher and Clean Agent Type Fire Extinguisher.</v>
    <v>127</v>
    <v>National Stock Exchange of India</v>
    <v>XNSE</v>
    <v>XNSE</v>
    <v>501, Delta, Technology Street, Hiranandani Gardens, Powai, MUMBAI, MAHARASHTRA, 400076 IN</v>
    <v>2.9</v>
    <v>Professional &amp; Commercial Services</v>
    <v>Stock</v>
    <v>44585.469965277778</v>
    <v>3190</v>
    <v>2.8</v>
    <v>847581900</v>
    <v>NITIN FIRE PROTECTION INDUSTRIES LIMITED</v>
    <v>NITIN FIRE PROTECTION INDUSTRIES LIMITED</v>
    <v>2.8</v>
    <v>0</v>
    <v>2.9</v>
    <v>2.8</v>
    <v>292269600</v>
    <v>NITINFIRE</v>
    <v>NITIN FIRE PROTECTION INDUSTRIES LIMITED (XNSE:NITINFIRE)</v>
    <v>319487</v>
    <v>1995</v>
  </rv>
  <rv s="2">
    <v>3191</v>
  </rv>
  <rv s="0">
    <v>https://www.bing.com/financeapi/forcetrigger?t=ahj7sm&amp;q=XNSE%3aNITINSPIN&amp;form=skydnc</v>
    <v>Learn more on Bing</v>
  </rv>
  <rv s="1">
    <v>en-US</v>
    <v>ahj7sm</v>
    <v>268435456</v>
    <v>1</v>
    <v>Powered by Refinitiv</v>
    <v>0</v>
    <v>NITIN SPINNERS LIMITED (XNSE:NITINSPIN)</v>
    <v>2</v>
    <v>3</v>
    <v>Finance</v>
    <v>4</v>
    <v>323.89999999999998</v>
    <v>69.75</v>
    <v>1.5367</v>
    <v>-14.75</v>
    <v>-4.9923999999999996E-2</v>
    <v>INR</v>
    <v>Nitin Spinners Limited is engaged in textiles business. The Company manufactures cotton yarn and cotton knitted fabric. The Company manufactures a range of yarns, including open end yarns, multifold open end yarns, ring spun combed yarns, multifold ring spun yarns, compact yarns, fancy slub yarns, core spun yarns, S and Z twist yarns, dyeable cheese cones and organic cotton yarns and blends. The Company offers fabrics in greige form in tubular and open width. Its product range in knitted fabrics include single jersey, pique structures, interlock structures, rib structures and three thread fleece. The Company's products are applicable in manufacturing products, such as apparel and garments, under garments, terry towels, woven fabrics, home furnishings, carpets, denim, industrial textiles, medical textiles, mattresses stickings and socks, among others.</v>
    <v>5172</v>
    <v>National Stock Exchange of India</v>
    <v>XNSE</v>
    <v>XNSE</v>
    <v>16-17 Km Stone, Chittor Road, Hamirgarh, 311025 IN</v>
    <v>297.39999999999998</v>
    <v>Textiles &amp; Apparel</v>
    <v>Stock</v>
    <v>44585.469965277778</v>
    <v>3193</v>
    <v>280.7</v>
    <v>16610200000</v>
    <v>NITIN SPINNERS LIMITED</v>
    <v>NITIN SPINNERS LIMITED</v>
    <v>296</v>
    <v>7.78</v>
    <v>295.45</v>
    <v>280.7</v>
    <v>56220000</v>
    <v>NITINSPIN</v>
    <v>NITIN SPINNERS LIMITED (XNSE:NITINSPIN)</v>
    <v>168607</v>
    <v>1992</v>
  </rv>
  <rv s="2">
    <v>3194</v>
  </rv>
  <rv s="0">
    <v>https://www.bing.com/financeapi/forcetrigger?t=ahj7yc&amp;q=XNSE%3aNKIND&amp;form=skydnc</v>
    <v>Learn more on Bing</v>
  </rv>
  <rv s="3">
    <v>en-US</v>
    <v>ahj7yc</v>
    <v>268435456</v>
    <v>1</v>
    <v>Powered by Refinitiv</v>
    <v>5</v>
    <v>N K INDUSTRIES LIMITED (XNSE:NKIND)</v>
    <v>2</v>
    <v>6</v>
    <v>Finance</v>
    <v>4</v>
    <v>48</v>
    <v>16.2</v>
    <v>0.68100000000000005</v>
    <v>-1.1000000000000001</v>
    <v>-2.7990000000000001E-2</v>
    <v>INR</v>
    <v>N K Industries Limited is engaged in the business of manufacturing and selling the refined castor oil and its derivatives. The Company operates through Oil segment. It is focused on producing the basic castor oil grades. The Company is also engaged in trading of castor oil derivatives mainly Hydrogenated Castor Oil (HCO). The Company is also manufacturing other derivatives, such as 12-Hydroxy Stearic Acid (12 HSA) and ricionic acid, among others. Its products include Commercial Grade Castor Oil, First Pressed Degummed Castor Oil (F.P.D), Refined Castor Oil (First Special Grade (F.S.G)/British Standard Specifications (B.S.S)), Castor Oil BP 93 Grade (British Pharma), Refined Castor Oil (Pale Pressed Grade (P.P.G)), H.C.O Flakes/Powder, 12-H.S.A. Flakes/Powder, De Oiled Cake (D.O.C)-Castor Meal and Ricinoleic Acid (R.A.). It has a capacity to crush over 27,000 metric ton (MT) of castor seeds per month. The Company operates with crushing capacity of approximately 18,000 MT per month.</v>
    <v>National Stock Exchange of India</v>
    <v>XNSE</v>
    <v>XNSE</v>
    <v>7th Floor, Popular House, Ashram Road, AHMEDABAD, GUJARAT, 380009 IN</v>
    <v>39.299999999999997</v>
    <v>Food &amp; Tobacco</v>
    <v>Stock</v>
    <v>44585.469965277778</v>
    <v>3196</v>
    <v>37.4</v>
    <v>236189100</v>
    <v>N K INDUSTRIES LIMITED</v>
    <v>N K INDUSTRIES LIMITED</v>
    <v>39.299999999999997</v>
    <v>0</v>
    <v>39.299999999999997</v>
    <v>38.200000000000003</v>
    <v>6009900</v>
    <v>NKIND</v>
    <v>N K INDUSTRIES LIMITED (XNSE:NKIND)</v>
    <v>703</v>
    <v>1987</v>
  </rv>
  <rv s="2">
    <v>3197</v>
  </rv>
  <rv s="0">
    <v>https://www.bing.com/financeapi/forcetrigger?t=ahj827&amp;q=XNSE%3aNLCINDIA&amp;form=skydnc</v>
    <v>Learn more on Bing</v>
  </rv>
  <rv s="1">
    <v>en-US</v>
    <v>ahj827</v>
    <v>268435456</v>
    <v>1</v>
    <v>Powered by Refinitiv</v>
    <v>0</v>
    <v>NLC INDIA LIMITED (XNSE:NLCINDIA)</v>
    <v>2</v>
    <v>3</v>
    <v>Finance</v>
    <v>4</v>
    <v>80.099999999999994</v>
    <v>46.2</v>
    <v>0.87490000000000001</v>
    <v>-2.2999999999999998</v>
    <v>-3.4225999999999999E-2</v>
    <v>INR</v>
    <v>NLC India Limited, formerly Neyveli Lignite Corporation Limited, is engaged in the power business. The Company's segments are Lignite Mining and Power Generation. It is operating approximately four lignite mines, including over three lignite mines at Neyveli, Tamil Nadu and approximately one lignite mine at Barsingsar in the State of Rajasthan with a total capacity of over 30.60 metric tons per annum (MTPA). It is operating over four Thermal Power Stations at Neyveli, Tamil Nadu and approximately one Thermal Power Station at Barsingsar, Rajasthan, with a total installed capacity of over 3,240 megawatts (MW). Its projects under construction/implementation include Neyveli New Thermal Power Project-2x500 MW; Mine-I 10.5 MTPA (Area Expansion) &amp; Expansion of Mine-IA (from 3.0 MTPA to 7.0 MTPA); Bithnok Thermal Power Project (250 MW) with linked Bithnok Mine (2.25 MTPA); Barsingsar Thermal Power Station Extension (250 MW) with linked Hadla Mine (1.9 MTPA), and Wind Power Project (51 MW).</v>
    <v>11379</v>
    <v>National Stock Exchange of India</v>
    <v>XNSE</v>
    <v>XNSE</v>
    <v>Block - 1, Neyveli, CUDDALORE, TAMIL NADU, 607801 IN</v>
    <v>67.650000000000006</v>
    <v>Electrical Utilities &amp; IPPs</v>
    <v>Stock</v>
    <v>44585.469965277778</v>
    <v>3199</v>
    <v>63.55</v>
    <v>93181980000</v>
    <v>NLC INDIA LIMITED</v>
    <v>NLC INDIA LIMITED</v>
    <v>66.5</v>
    <v>6.67</v>
    <v>67.2</v>
    <v>64.900000000000006</v>
    <v>1386637000</v>
    <v>NLCINDIA</v>
    <v>NLC INDIA LIMITED (XNSE:NLCINDIA)</v>
    <v>3373592</v>
    <v>1956</v>
  </rv>
  <rv s="2">
    <v>3200</v>
  </rv>
  <rv s="0">
    <v>https://www.bing.com/financeapi/forcetrigger?t=ahj852&amp;q=XNSE%3aNMDC&amp;form=skydnc</v>
    <v>Learn more on Bing</v>
  </rv>
  <rv s="1">
    <v>en-US</v>
    <v>ahj852</v>
    <v>268435456</v>
    <v>1</v>
    <v>Powered by Refinitiv</v>
    <v>0</v>
    <v>NMDC LIMITED (XNSE:NMDC)</v>
    <v>2</v>
    <v>3</v>
    <v>Finance</v>
    <v>4</v>
    <v>213.2</v>
    <v>103.65</v>
    <v>0.74970000000000003</v>
    <v>-5.8</v>
    <v>-4.1502999999999998E-2</v>
    <v>INR</v>
    <v>NMDC Limited is an India-based company engaged in mining of iron ore. The Company's segments include Iron Ore, and Other minerals &amp; services. It is also engaged in the production and sale of diamond, sponge iron and wind power. Its projects under construction include Bailadila Deposit-11/B, Kumaraswamy Iron Ore Project, 1.2 million tons per annum (MTPA) Pellet Plant at Donimalai, 3.0 million tons per annum (MTPA) Integrated Steel Plant in Chhattisgarh, Panthal Magnesite Project, Screening Plant III at Kirandul Complex, Screening Plant II at Donimalai Complex, doubling of Railway Line between Kirandul and Jagdalpur, Steel Plant at Bellary and Rail Link between Dalli-Rajhara-Rowghat-Jagdalpur Railway Line Project. It proposes to diversify into other commodities, such as steel making raw materials (coking coal, manganese ore nickel); fertilizer raw materials (rock phosphate potash), and thermal coal. It also proposes to invest in raw materials, such as tungsten and rare earth minerals.</v>
    <v>5569</v>
    <v>National Stock Exchange of India</v>
    <v>XNSE</v>
    <v>XNSE</v>
    <v>Khanij Bhavan, Masab Tank, HYDERABAD, TELANGANA, 500028 IN</v>
    <v>139.75</v>
    <v>Metals &amp; Mining</v>
    <v>Stock</v>
    <v>44585.469965277778</v>
    <v>3202</v>
    <v>133.05000000000001</v>
    <v>409552200000</v>
    <v>NMDC LIMITED</v>
    <v>NMDC LIMITED</v>
    <v>139.75</v>
    <v>3.77</v>
    <v>139.75</v>
    <v>133.94999999999999</v>
    <v>2930606000</v>
    <v>NMDC</v>
    <v>NMDC LIMITED (XNSE:NMDC)</v>
    <v>6822893</v>
    <v>1958</v>
  </rv>
  <rv s="2">
    <v>3203</v>
  </rv>
  <rv s="0">
    <v>https://www.bing.com/financeapi/forcetrigger?t=ahj87w&amp;q=XNSE%3aNOCIL&amp;form=skydnc</v>
    <v>Learn more on Bing</v>
  </rv>
  <rv s="1">
    <v>en-US</v>
    <v>ahj87w</v>
    <v>268435456</v>
    <v>1</v>
    <v>Powered by Refinitiv</v>
    <v>0</v>
    <v>NOCIL LIMITED (XNSE:NOCIL)</v>
    <v>2</v>
    <v>3</v>
    <v>Finance</v>
    <v>4</v>
    <v>321.3</v>
    <v>140</v>
    <v>1.4983</v>
    <v>-15.3</v>
    <v>-6.3723000000000002E-2</v>
    <v>INR</v>
    <v>NOCIL Limited is an India-based company, which offers basic organic chemicals. The Company is engaged in the business of manufacturing and trading of rubber chemicals. The Company brands PILFLEX Antidegradants, PILNOX Antioxidants, PILCURE Accelerators, Post Vulcanization Stabilizer and PILGARD Pre Vulcanization Inhibitor are used in both domestic, as well as international markets. The Company's products include PILCURE MBT, PILCURE MBTS, PILCURE ZMBT, PILCURE F, PILCURE CBS, PILCURE NS, PILCURE MOR, PILCURE TMT, PILCURE ZDC, PILCURE ZDBC, PILCURE SDBC, PILCURE ZBZDC, PILFLEX 13, PILNOX TDQ, PILGARD PVI and PILCURE DHTS. The Company's manufacturing facilities include Navi Mumbai Plant, which is located in Navi Mumbai, Maharashtra, and at Dahej Plant, which is located in Dahej, Gujarat. The products manufactured by the Company are used by the tire industry and other rubber processing industries. Its PIL Chemicals Limited subsidiary is engaged in processing of rubber chemical products.</v>
    <v>634</v>
    <v>National Stock Exchange of India</v>
    <v>XNSE</v>
    <v>XNSE</v>
    <v>Mafatlal House, H.T. Parekh Marg, Backbay Reclamation, Churchgate, MUMBAI, MAHARASHTRA, 400020 IN</v>
    <v>240</v>
    <v>Chemicals</v>
    <v>Stock</v>
    <v>44585.469965277778</v>
    <v>3205</v>
    <v>218.2</v>
    <v>39980970000</v>
    <v>NOCIL LIMITED</v>
    <v>NOCIL LIMITED</v>
    <v>240</v>
    <v>29.15</v>
    <v>240.1</v>
    <v>224.8</v>
    <v>166518000</v>
    <v>NOCIL</v>
    <v>NOCIL LIMITED (XNSE:NOCIL)</v>
    <v>889700</v>
    <v>1961</v>
  </rv>
  <rv s="2">
    <v>3206</v>
  </rv>
  <rv s="0">
    <v>https://www.bing.com/financeapi/forcetrigger?t=ahj8ar&amp;q=XNSE%3aNOIDATOLL&amp;form=skydnc</v>
    <v>Learn more on Bing</v>
  </rv>
  <rv s="1">
    <v>en-US</v>
    <v>ahj8ar</v>
    <v>268435456</v>
    <v>1</v>
    <v>Powered by Refinitiv</v>
    <v>0</v>
    <v>NOIDA TOLL BRIDGE COMPANY LIMITED (XNSE:NOIDATOLL)</v>
    <v>2</v>
    <v>3</v>
    <v>Finance</v>
    <v>4</v>
    <v>10.25</v>
    <v>5.2</v>
    <v>0.73240000000000005</v>
    <v>-0.4</v>
    <v>-4.7336999999999997E-2</v>
    <v>INR</v>
    <v>Noida Toll Bridge Company Limited is an infrastructure company. The Company's principal business activities consist of toll revenue and space for advertisement. The Company has been promoted by Infrastructure Leasing and Financial Services Ltd. (IL&amp;FS) as a special purpose vehicle (SPV) to develop construct, operate and maintain the Delhi Noida bridge (DND Flyway) on a build own operate transfer (BOOT) basis. The DND Flyway is an eight lane, approximately 7.5 kilometers tolled facility across the Yamuna River, connecting Noida to South Delhi with a four lane, over 1.7 kilometers link to Mayur Vihar. The Delhi Noida Toll Bridge comprises the Delhi Noida Toll Bridge, adjoining roads and other related facilities, Mayur Vihar Link Road and the Ashram flyover, which has been constructed at the landfall of the Delhi Noida Toll Bridge. It has approximately 32 lane 200 meters wide computerized toll plaza. The Company's subsidiary is ITNL Toll Management Services Limited.</v>
    <v>8</v>
    <v>National Stock Exchange of India</v>
    <v>XNSE</v>
    <v>XNSE</v>
    <v>Toll Plaza, DND Flyway Opposite Sector 15 A, Noida -201301, 201301 IN</v>
    <v>8.5</v>
    <v>Construction &amp; Engineering</v>
    <v>Stock</v>
    <v>44585.469965277778</v>
    <v>3208</v>
    <v>8.0500000000000007</v>
    <v>1573348000</v>
    <v>NOIDA TOLL BRIDGE COMPANY LIMITED</v>
    <v>NOIDA TOLL BRIDGE COMPANY LIMITED</v>
    <v>8.5</v>
    <v>0</v>
    <v>8.4499999999999993</v>
    <v>8.0500000000000007</v>
    <v>186195000</v>
    <v>NOIDATOLL</v>
    <v>NOIDA TOLL BRIDGE COMPANY LIMITED (XNSE:NOIDATOLL)</v>
    <v>239202</v>
    <v>1996</v>
  </rv>
  <rv s="2">
    <v>3209</v>
  </rv>
  <rv s="0">
    <v>https://www.bing.com/financeapi/forcetrigger?t=ahj8dm&amp;q=XNSE%3aNORBTEAEXP&amp;form=skydnc</v>
    <v>Learn more on Bing</v>
  </rv>
  <rv s="10">
    <v>en-US</v>
    <v>ahj8dm</v>
    <v>268435456</v>
    <v>1</v>
    <v>Powered by Refinitiv</v>
    <v>20</v>
    <v>NORBEN TEA &amp; EXPORTS LTD (XNSE:NORBTEAEXP)</v>
    <v>2</v>
    <v>21</v>
    <v>Finance</v>
    <v>4</v>
    <v>11.75</v>
    <v>4.9000000000000004</v>
    <v>-0.3</v>
    <v>-2.9703E-2</v>
    <v>INR</v>
    <v>Norben Tea &amp; Exports Limited is an India-based company, which is involved in tea business. The Company is engaged in the business of growing, manufacturing and marketing of tea. Its offerings include its crush, tear and curl (CTC) teas, which are made from approximately 100% clonal varieties. The Company is a manufacturer-cum-merchant exporter and offers solutions for sourcing various Indian teas, flavor teas, green teas and teabags. The Company offers a range of flavor teas in the domestic retail market. The teas are available in 250 gram pack, 100 gram pack and 25 teabags pack. It also sells over five and 10 kilograms family packs. The Company has tea plantations in the foot hills of Darjeeling-Jalpaiguri region, West Bengal. The Company's plantation has three divisions: Berubari, Pareshnagar and Sakati. The bulk produce is available at tea auction centers in Kolkata and Siliguri. The Company's consumer packs are available in and around Kolkata.</v>
    <v>National Stock Exchange of India</v>
    <v>XNSE</v>
    <v>XNSE</v>
    <v>3rd Floor, Octavius Centre, 15B, Hemanta Basu Sarani, Dalhousie, KOLKATA, WEST BENGAL, 700001 IN</v>
    <v>9.8000000000000007</v>
    <v>Stock</v>
    <v>44585.469965277778</v>
    <v>3211</v>
    <v>9.8000000000000007</v>
    <v>NORBEN TEA &amp; EXPORTS LTD</v>
    <v>NORBEN TEA &amp; EXPORTS LTD</v>
    <v>9.8000000000000007</v>
    <v>0</v>
    <v>10.1</v>
    <v>9.8000000000000007</v>
    <v>NORBTEAEXP</v>
    <v>NORBEN TEA &amp; EXPORTS LTD (XNSE:NORBTEAEXP)</v>
    <v>1308</v>
  </rv>
  <rv s="2">
    <v>3212</v>
  </rv>
  <rv s="0">
    <v>https://www.bing.com/financeapi/forcetrigger?t=bwd9oc&amp;q=XNSE%3aNOVARTIND&amp;form=skydnc</v>
    <v>Learn more on Bing</v>
  </rv>
  <rv s="5">
    <v>en-US</v>
    <v>bwd9oc</v>
    <v>268435456</v>
    <v>1</v>
    <v>Powered by Refinitiv</v>
    <v>9</v>
    <v>NOVARTIS INDIA LIMITED (XNSE:NOVARTIND)</v>
    <v>2</v>
    <v>10</v>
    <v>Finance</v>
    <v>4</v>
    <v>1098</v>
    <v>530.04999999999995</v>
    <v>-18.7</v>
    <v>-2.4500000000000001E-2</v>
    <v>INR</v>
    <v>Novartis India Limited manufactures drugs, medicines and allied products. The Company is engaged in the wholesale of pharmaceuticals and medical goods. The Company focuses on over three divisions, including pharmaceuticals, eye care and generic medicines. The Pharmaceuticals segment includes a portfolio of prescription medicines, which are provided to patients through healthcare professionals. Its Pharmaceutical business is focused on bone and pain, calcium portfolio, gynecology and neurosciences. The pharmaceuticals division is engaged in the development and commercialization in oncology, primary care and specialty medicines. The Generics segment comprises retail generics products. The business unit primarily focuses on the therapeutic segments, such as anti-tuberculosis (TB), anti-dysfunctional uterine bleeding (DUB (Gynecology)), antihistamines, antibiotics, anti-ulcerants, anti-diabetes and cardiovascular. The Company's geographical segments include India and Other Countries.</v>
    <v>539</v>
    <v>National Stock Exchange of India</v>
    <v>XNSE</v>
    <v>XNSE</v>
    <v>Inspire Bkc, Part Of 601 And 701, Bandra Kurla Complex,, Bandra East,, MUMBAI, MAHARASHTRA, 400051 IN</v>
    <v>765.95</v>
    <v>Pharmaceuticals</v>
    <v>Stock</v>
    <v>44585.469965277778</v>
    <v>3214</v>
    <v>734.05</v>
    <v>18845140000</v>
    <v>NOVARTIS INDIA LIMITED</v>
    <v>NOVARTIS INDIA LIMITED</v>
    <v>762</v>
    <v>84.63</v>
    <v>763.25</v>
    <v>744.55</v>
    <v>24690660</v>
    <v>NOVARTIND</v>
    <v>NOVARTIS INDIA LIMITED (XNSE:NOVARTIND)</v>
    <v>14253</v>
    <v>1947</v>
  </rv>
  <rv s="2">
    <v>3215</v>
  </rv>
  <rv s="0">
    <v>https://www.bing.com/financeapi/forcetrigger?t=ahj8gh&amp;q=XNSE%3aNRAIL&amp;form=skydnc</v>
    <v>Learn more on Bing</v>
  </rv>
  <rv s="1">
    <v>en-US</v>
    <v>ahj8gh</v>
    <v>268435456</v>
    <v>1</v>
    <v>Powered by Refinitiv</v>
    <v>0</v>
    <v>N R AGARWAL INDUSTRIES LIMITED (XNSE:NRAIL)</v>
    <v>2</v>
    <v>3</v>
    <v>Finance</v>
    <v>4</v>
    <v>361.15</v>
    <v>193.85</v>
    <v>1.3103</v>
    <v>-1.05</v>
    <v>-4.0939999999999995E-3</v>
    <v>INR</v>
    <v>N R Agarwal Industries Limited is an India-based company, which is engaged in the manufacture of paper, paper boards and newsprint. The Company is also involved in duplex boards, and writing and printing business. It is engaged in the development and manufacturing of finished paper products by recycling of waste paper, and marketing in domestic and international markets. Its products include duplex boards, which include Grey Back Unit I, Grey Back Unit IV, White Back Unit I, White Back Unit III; writing and printing papers, which include NR Excel Specification Sheet (SS), NR Excel NSS, NR Maxima SS, NR Maxima NSS and NR Classic NSS, and newsprint, which includes NR Hi-Speed News Print. In addition, the Company owns a cogeneration power plant to produce power, as well as steam in all units of board, news print, and writing and printing paper required for pulp and paper process. It has approximately five manufacturing plants located at Valsad, Gujarat.</v>
    <v>1553</v>
    <v>National Stock Exchange of India</v>
    <v>XNSE</v>
    <v>XNSE</v>
    <v>502-A/501-B, Fortune Terraces,, 5th Floor, Opp. City Mall,, New Link Road,, MUMBAI, MAHARASHTRA, 400053 IN</v>
    <v>262</v>
    <v>Paper &amp; Forest Products</v>
    <v>Stock</v>
    <v>44585.469965277778</v>
    <v>3217</v>
    <v>246.9</v>
    <v>4365399000</v>
    <v>N R AGARWAL INDUSTRIES LIMITED</v>
    <v>N R AGARWAL INDUSTRIES LIMITED</v>
    <v>252.5</v>
    <v>7.61</v>
    <v>256.5</v>
    <v>255.45</v>
    <v>17019100</v>
    <v>NRAIL</v>
    <v>N R AGARWAL INDUSTRIES LIMITED (XNSE:NRAIL)</v>
    <v>43298</v>
    <v>1993</v>
  </rv>
  <rv s="2">
    <v>3218</v>
  </rv>
  <rv s="0">
    <v>https://www.bing.com/financeapi/forcetrigger?t=ahj8jc&amp;q=XNSE%3aNRBBEARING&amp;form=skydnc</v>
    <v>Learn more on Bing</v>
  </rv>
  <rv s="1">
    <v>en-US</v>
    <v>ahj8jc</v>
    <v>268435456</v>
    <v>1</v>
    <v>Powered by Refinitiv</v>
    <v>0</v>
    <v>NRB BEARINGS LIMITED (XNSE:NRBBEARING)</v>
    <v>2</v>
    <v>3</v>
    <v>Finance</v>
    <v>4</v>
    <v>189.7</v>
    <v>96.5</v>
    <v>1.2383</v>
    <v>-9.85</v>
    <v>-5.8250000000000003E-2</v>
    <v>INR</v>
    <v>NRB Bearings Limited is engaged in the manufacture of ball and roller bearing. The Company is engaged in the design and production of customized friction solutions. The Company operates through the bearings segment. Its geographical segments are Within India and Outside India. The Company's principal products/services are needle roller bushes and cages, and automobile components. It offers a range of friction solutions for various mobility applications, and produces needle bearings and cylindrical roller bearings. It also manufactures ball bearings, taper roller bearings and various types of thrust bearings. The Company's product range includes drawn cup needle bearings, planetary shafts and other special pins, crank pins, drawn cup cylindrical roller bearings, polyamide and steel needle bearing cages, special ball bearings, formed strip cages for heavy gearboxes, tapered and spherical roller bearings, and rocker-arm bearings.</v>
    <v>1436</v>
    <v>National Stock Exchange of India</v>
    <v>XNSE</v>
    <v>XNSE</v>
    <v>Dhannur, 15 Sir P M Road, Fort, MUMBAI, MAHARASHTRA, 400001 IN</v>
    <v>174.3</v>
    <v>Machinery, Equipment &amp; Components</v>
    <v>Stock</v>
    <v>44585.469965277778</v>
    <v>3220</v>
    <v>150.35</v>
    <v>16389610000</v>
    <v>NRB BEARINGS LIMITED</v>
    <v>NRB BEARINGS LIMITED</v>
    <v>173</v>
    <v>16.93</v>
    <v>169.1</v>
    <v>159.25</v>
    <v>96922600</v>
    <v>NRBBEARING</v>
    <v>NRB BEARINGS LIMITED (XNSE:NRBBEARING)</v>
    <v>431936</v>
    <v>1965</v>
  </rv>
  <rv s="2">
    <v>3221</v>
  </rv>
  <rv s="0">
    <v>https://www.bing.com/financeapi/forcetrigger?t=ahj8m7&amp;q=XNSE%3aNSIL&amp;form=skydnc</v>
    <v>Learn more on Bing</v>
  </rv>
  <rv s="1">
    <v>en-US</v>
    <v>ahj8m7</v>
    <v>268435456</v>
    <v>1</v>
    <v>Powered by Refinitiv</v>
    <v>0</v>
    <v>NALWA SONS INVESTMENTS LIMITED tfr.from haryana to delhi (XNSE:NSIL)</v>
    <v>2</v>
    <v>3</v>
    <v>Finance</v>
    <v>4</v>
    <v>2166.65</v>
    <v>916</v>
    <v>0.57330000000000003</v>
    <v>-126.65</v>
    <v>-7.5844999999999996E-2</v>
    <v>INR</v>
    <v>Nalwa Sons Investments Limited is a holding company. The Company operates in the Investment and Finance segment. The Investment and Finance segment includes consulting revenue related to investment and finance. The Company's geographical segments include Domestic and Overseas. The Company holds investments in equity shares of steel manufacturing companies of O.P. Jindal group. The Company's subsidiaries include Jindal Steel &amp; Alloys Ltd., Jindal Holdings Limited, Jindal Stainless (Mauritius) Limited (JSML), Brahmaputra Capital and Financial Services Limited and Jindal Equipment Leasing And Consultancy Services Ltd.</v>
    <v>4</v>
    <v>National Stock Exchange of India</v>
    <v>XNSE</v>
    <v>XNSE</v>
    <v>O.P. Jindal Marg, HISAR, HARYANA, 125005 IN</v>
    <v>1698</v>
    <v>Metals &amp; Mining</v>
    <v>Stock</v>
    <v>44585.469965277778</v>
    <v>3223</v>
    <v>1502</v>
    <v>8576622000</v>
    <v>NALWA SONS INVESTMENTS LIMITED tfr.from haryana to delhi</v>
    <v>NALWA SONS INVESTMENTS LIMITED tfr.from haryana to delhi</v>
    <v>1698</v>
    <v>13.91</v>
    <v>1669.85</v>
    <v>1543.2</v>
    <v>5136160</v>
    <v>NSIL</v>
    <v>NALWA SONS INVESTMENTS LIMITED tfr.from haryana to delhi (XNSE:NSIL)</v>
    <v>1918</v>
    <v>1970</v>
  </rv>
  <rv s="2">
    <v>3224</v>
  </rv>
  <rv s="0">
    <v>https://www.bing.com/financeapi/forcetrigger?t=ahj8p2&amp;q=XNSE%3aNTL&amp;form=skydnc</v>
    <v>Learn more on Bing</v>
  </rv>
  <rv s="1">
    <v>en-US</v>
    <v>ahj8p2</v>
    <v>268435456</v>
    <v>1</v>
    <v>Powered by Refinitiv</v>
    <v>0</v>
    <v>NEUEON TOWERS LIMITED (XNSE:NTL)</v>
    <v>2</v>
    <v>3</v>
    <v>Finance</v>
    <v>4</v>
    <v>3.8</v>
    <v>0.65</v>
    <v>0.98470000000000002</v>
    <v>-0.15</v>
    <v>-4.4775999999999996E-2</v>
    <v>INR</v>
    <v>Neueon Towers Limited, formerly Sujana Towers Limited, focuses on power transmission and telecom infrastructure industry. The Company's products and services include Telecom Towers, Transmission Towers, and Engineering Procurement and Construction (EPC). It has an installed capacity of approximately 120, 000 tons to manufacture structural steel, which is used to manufacture galvanized tower parts. Its project division turnkey contract services include surveying; laying of civil foundations; supply and erection towers; stringing facilities for transmission industry, and fixing of telecom equipment on the tower. It offers services, such as engineering and consultation, including structural analysis and design, structural specifications and design reviews. It offers clients development and/or implementation solutions from conceptual planning to project implementation. The Company provides structural analysis, engineering reports and shop drawings, for site plan preparations.</v>
    <v>139</v>
    <v>National Stock Exchange of India</v>
    <v>XNSE</v>
    <v>XNSE</v>
    <v>Plot No:18, Nagarjuna Hills, Punjagutta, HYDERABAD, TELANGANA, 500082 IN</v>
    <v>3.2</v>
    <v>Metals &amp; Mining</v>
    <v>Stock</v>
    <v>44566.500520833331</v>
    <v>3226</v>
    <v>3.2</v>
    <v>189424300</v>
    <v>NEUEON TOWERS LIMITED</v>
    <v>NEUEON TOWERS LIMITED</v>
    <v>3.2</v>
    <v>0</v>
    <v>3.35</v>
    <v>3.2</v>
    <v>56544550</v>
    <v>NTL</v>
    <v>NEUEON TOWERS LIMITED (XNSE:NTL)</v>
    <v>7865</v>
    <v>2006</v>
  </rv>
  <rv s="2">
    <v>3227</v>
  </rv>
  <rv s="0">
    <v>https://www.bing.com/financeapi/forcetrigger?t=ahj8rw&amp;q=XNSE%3aNTPC&amp;form=skydnc</v>
    <v>Learn more on Bing</v>
  </rv>
  <rv s="1">
    <v>en-US</v>
    <v>ahj8rw</v>
    <v>268435456</v>
    <v>1</v>
    <v>Powered by Refinitiv</v>
    <v>0</v>
    <v>NTPC LIMITED (XNSE:NTPC)</v>
    <v>2</v>
    <v>3</v>
    <v>Finance</v>
    <v>4</v>
    <v>152.1</v>
    <v>88.15</v>
    <v>0.71989999999999998</v>
    <v>-1.5</v>
    <v>-1.1186E-2</v>
    <v>INR</v>
    <v>NTPC Limited is an India-based company, which is engaged in the generation and sale of electricity. The principal business activity of the Company is the electric power generation by coal-based thermal power plant. The Company's business segments include Generation and Others. The Company's Other business includes providing consultancy, project management and supervision, re-gasification, oil and gas exploration and coal mining. The Company has an installed capacity of 47,178 megawatts (MW), including joint ventures (JVs) with over 18 coal-based, seven gas-based stations and one hydro -based station. The Company has approximately nine joint venture stations, which are coal-based. It also holds approximately nine renewable energy projects. The Company's subsidiaries include NTPC Electric Supply Company Limited, NTPC Vidyut Vyapar Nigam Limited, Kanti Bijlee Utpadan Nigam Limited, Bhartiya Rail Bijlee Company Limited and Patratu Vidyut Utpadan Nigam Limited.</v>
    <v>18509</v>
    <v>National Stock Exchange of India</v>
    <v>XNSE</v>
    <v>XNSE</v>
    <v>NTPC Bhawan, SCOPE Complex, Institutional Area, Lodhi Road, NEW DELHI, DELHI, 110003 IN</v>
    <v>135.25</v>
    <v>Electrical Utilities &amp; IPPs</v>
    <v>Stock</v>
    <v>44585.469965277778</v>
    <v>3229</v>
    <v>131</v>
    <v>1300323000000</v>
    <v>NTPC LIMITED</v>
    <v>NTPC LIMITED</v>
    <v>133</v>
    <v>8.52</v>
    <v>134.1</v>
    <v>132.6</v>
    <v>9696666000</v>
    <v>NTPC</v>
    <v>NTPC LIMITED (XNSE:NTPC)</v>
    <v>14284658</v>
    <v>1975</v>
  </rv>
  <rv s="2">
    <v>3230</v>
  </rv>
  <rv s="0">
    <v>https://www.bing.com/financeapi/forcetrigger?t=ahj8ur&amp;q=XNSE%3aNUCLEUS&amp;form=skydnc</v>
    <v>Learn more on Bing</v>
  </rv>
  <rv s="1">
    <v>en-US</v>
    <v>ahj8ur</v>
    <v>268435456</v>
    <v>1</v>
    <v>Powered by Refinitiv</v>
    <v>0</v>
    <v>NUCLEUS SOFTWARE EXPORTS LIMITED (XNSE:NUCLEUS)</v>
    <v>2</v>
    <v>3</v>
    <v>Finance</v>
    <v>4</v>
    <v>766</v>
    <v>476.9</v>
    <v>0.88690000000000002</v>
    <v>-9.25</v>
    <v>-1.6475E-2</v>
    <v>INR</v>
    <v>Nucleus Software Exports Limited is a provider of lending and transaction banking products to the financial services industry. The Company's segments include Products, and Projects and Services. The Products segment consists of license fee, revenue from customization and implementation of products and postproduction maintenance support. The Projects and Services segment includes the software services rendered by it, which consist of development of software to meet specific customer requirements. These services consist of application development and maintenance, testing, consulting and infrastructure management services with a banking domain focus. Its products include FinnOne, which is a lending solution, and FinnAxia, which is an integrated transaction banking solution used by banks across the world to offer payments and receivables, liquidity management and business Internet banking services.</v>
    <v>1840</v>
    <v>National Stock Exchange of India</v>
    <v>XNSE</v>
    <v>XNSE</v>
    <v>A-39, Sector-62, Noida, NOIDA, UTTAR PRADESH, 201307 IN</v>
    <v>569.95000000000005</v>
    <v>Software &amp; IT Services</v>
    <v>Stock</v>
    <v>44585.469965277778</v>
    <v>3232</v>
    <v>546</v>
    <v>16304910000</v>
    <v>NUCLEUS SOFTWARE EXPORTS LIMITED</v>
    <v>NUCLEUS SOFTWARE EXPORTS LIMITED</v>
    <v>563.65</v>
    <v>24.43</v>
    <v>561.45000000000005</v>
    <v>552.20000000000005</v>
    <v>29040720</v>
    <v>NUCLEUS</v>
    <v>NUCLEUS SOFTWARE EXPORTS LIMITED (XNSE:NUCLEUS)</v>
    <v>195979</v>
    <v>1989</v>
  </rv>
  <rv s="2">
    <v>3233</v>
  </rv>
  <rv s="0">
    <v>https://www.bing.com/financeapi/forcetrigger?t=ahi5z2&amp;q=XNSE%3aNXTDIGITAL&amp;form=skydnc</v>
    <v>Learn more on Bing</v>
  </rv>
  <rv s="1">
    <v>en-US</v>
    <v>ahi5z2</v>
    <v>268435456</v>
    <v>1</v>
    <v>Powered by Refinitiv</v>
    <v>0</v>
    <v>NXTDIGITAL LIMITED (XNSE:NXTDIGITAL)</v>
    <v>2</v>
    <v>3</v>
    <v>Finance</v>
    <v>4</v>
    <v>548.58000000000004</v>
    <v>333.3</v>
    <v>1.0949</v>
    <v>-9.6999999999999993</v>
    <v>-2.4077999999999999E-2</v>
    <v>INR</v>
    <v>NXTDigital Limited, formerly Hinduja Ventures Limited, is engaged in trading of electronic equipment, and treasury and investments. The Company's segments include Media and Communications, Real Estate, and Investments and Treasury. The Media and Communications segment consists of various media/communication related activities, and includes various activities relating to cable television, local television programming, movie channel and movie-based programming. The Real Estate segment consists of real estate activities in the form of property development. The Investments and Treasury segment consists of activities relating to deployment of surplus funds and existing stock in trade/investments in shares and securities, other than subsidiaries. Its segment is engaged in trading of shares which the Company carries out on from its account, advancing of intercorporate loans and advances and sub-broking activities for shares.</v>
    <v>878</v>
    <v>National Stock Exchange of India</v>
    <v>XNSE</v>
    <v>XNSE</v>
    <v>In Centre, 49/50 MIDC, 12th Road, Marol, Andheri (East), MUMBAI, MAHARASHTRA, 400093 IN</v>
    <v>412.9</v>
    <v>Media &amp; Publishing</v>
    <v>Stock</v>
    <v>44585.469965277778</v>
    <v>3235</v>
    <v>380.25</v>
    <v>13564610000</v>
    <v>NXTDIGITAL LIMITED</v>
    <v>NXTDIGITAL LIMITED</v>
    <v>395.1</v>
    <v>0</v>
    <v>402.85</v>
    <v>393.15</v>
    <v>33671620</v>
    <v>NXTDIGITAL</v>
    <v>NXTDIGITAL LIMITED (XNSE:NXTDIGITAL)</v>
    <v>45528</v>
    <v>1985</v>
  </rv>
  <rv s="2">
    <v>3236</v>
  </rv>
  <rv s="0">
    <v>https://www.bing.com/financeapi/forcetrigger?t=bqw7kr&amp;q=XNSE%3aOAL&amp;form=skydnc</v>
    <v>Learn more on Bing</v>
  </rv>
  <rv s="5">
    <v>en-US</v>
    <v>bqw7kr</v>
    <v>268435456</v>
    <v>1</v>
    <v>Powered by Refinitiv</v>
    <v>9</v>
    <v>ORIENTAL AROMATICS LIMITED (XNSE:OAL)</v>
    <v>2</v>
    <v>10</v>
    <v>Finance</v>
    <v>4</v>
    <v>1100</v>
    <v>545.04999999999995</v>
    <v>-56.85</v>
    <v>-7.6881000000000005E-2</v>
    <v>INR</v>
    <v>Oriental Aromatics Limited, formerly Camphor &amp; Allied Products Limited, is engaged in the business of manufacture of fine chemicals. The Company's principal products and services include Perfumery Chemicals, and Camphor &amp; Isoborneol. The Company operates in two geographical segments, which include Domestic and Export. The Company is engaged in the manufacturing and selling of camphor, terpineols, resins, aromatic and terpene chemicals, fragrance chemicals and fragrance chemical intermediaries. The Company offers a range of products, which include synthetic camphor, terpineols, pine oils, resins, astromusk, perfumery chemicals and specialty chemicals. The Company serves various industries, including flavors and fragrances; pharmaceuticals; soaps and cosmetics; rubber and tire, and paints and varnishes. The Company operates from its plants, which are located at Clutterbuckganj, Bareilly in Uttar Pradesh and Nandesari, Vadodara in Gujarat.</v>
    <v>683</v>
    <v>National Stock Exchange of India</v>
    <v>XNSE</v>
    <v>XNSE</v>
    <v>133 Jehangir Building, 2 Floor, M.G. Road, MUMBAI, MAHARASHTRA, 400001 IN</v>
    <v>699.95</v>
    <v>Chemicals</v>
    <v>Stock</v>
    <v>44585.469965277778</v>
    <v>3238</v>
    <v>646.54999999999995</v>
    <v>24885140000</v>
    <v>ORIENTAL AROMATICS LIMITED</v>
    <v>ORIENTAL AROMATICS LIMITED</v>
    <v>692</v>
    <v>26.58</v>
    <v>739.45</v>
    <v>682.6</v>
    <v>33653580</v>
    <v>OAL</v>
    <v>ORIENTAL AROMATICS LIMITED (XNSE:OAL)</v>
    <v>108108</v>
    <v>1972</v>
  </rv>
  <rv s="2">
    <v>3239</v>
  </rv>
  <rv s="0">
    <v>https://www.bing.com/financeapi/forcetrigger?t=ahj91h&amp;q=XNSE%3aOBEROIRLTY&amp;form=skydnc</v>
    <v>Learn more on Bing</v>
  </rv>
  <rv s="1">
    <v>en-US</v>
    <v>ahj91h</v>
    <v>268435456</v>
    <v>1</v>
    <v>Powered by Refinitiv</v>
    <v>0</v>
    <v>OBEROI REALTY LIMITED (XNSE:OBEROIRLTY)</v>
    <v>2</v>
    <v>3</v>
    <v>Finance</v>
    <v>4</v>
    <v>1051.9000000000001</v>
    <v>510</v>
    <v>1.0806</v>
    <v>-38.75</v>
    <v>-4.1558999999999999E-2</v>
    <v>INR</v>
    <v>Oberoi Realty Limited is engaged in construction and real estate development, and hospitality. The Company's segments include Real estate and Hospitality. The Company is involved in the development of approximately 40 projects that aggregates over 9.18 million square feet of space. It handles residential, commercial, retail, social infrastructure and hospitality projects. Its residential projects include Oberoi Splendor, Oberoi Splendor Grande, Prisma by Oberoi Realty, Oberoi Sky Gardens, Oberoi Sky Heights, Oberoi Springs, Esquire by Oberoi Realty, Exquisite by Oberoi Realty, Oberoi Seven, Oberoi Woods, Beachwood House, Oberoi Gardens, Oberoi Parkview, Eternia &amp; Enigma by Oberoi Realty, Privieria by Oberoi Realty and Three Sixty West. Its commercial projects include Oberoi Chambers, Commerz and Commerz II. Its retail project includes Oberoi Mall. Its social infrastructure project includes Oberoi International School. Its hospitality project includes The Westin Mumbai Garden City.</v>
    <v>636</v>
    <v>National Stock Exchange of India</v>
    <v>XNSE</v>
    <v>XNSE</v>
    <v>Commerz, 3rd Floor, International Business Park,, Oberoi Garden City,Off Western Express Highway, Goregaon (East), MUMBAI, MAHARASHTRA, 400063 IN</v>
    <v>931</v>
    <v>Real Estate Operations</v>
    <v>Stock</v>
    <v>44585.469965277778</v>
    <v>3241</v>
    <v>882.5</v>
    <v>339022700000</v>
    <v>OBEROI REALTY LIMITED</v>
    <v>OBEROI REALTY LIMITED</v>
    <v>931</v>
    <v>36.82</v>
    <v>932.4</v>
    <v>893.65</v>
    <v>363602200</v>
    <v>OBEROIRLTY</v>
    <v>OBEROI REALTY LIMITED (XNSE:OBEROIRLTY)</v>
    <v>1496897</v>
    <v>1998</v>
  </rv>
  <rv s="2">
    <v>3242</v>
  </rv>
  <rv s="0">
    <v>https://www.bing.com/financeapi/forcetrigger?t=ahj94c&amp;q=XNSE%3aOCCL&amp;form=skydnc</v>
    <v>Learn more on Bing</v>
  </rv>
  <rv s="1">
    <v>en-US</v>
    <v>ahj94c</v>
    <v>268435456</v>
    <v>1</v>
    <v>Powered by Refinitiv</v>
    <v>0</v>
    <v>ORIENTAL CARBON &amp; CHEMICALS LTD (XNSE:OCCL)</v>
    <v>2</v>
    <v>3</v>
    <v>Finance</v>
    <v>4</v>
    <v>1323.9</v>
    <v>831</v>
    <v>1.2597</v>
    <v>-28.8</v>
    <v>-3.0381000000000002E-2</v>
    <v>INR</v>
    <v>Oriental Carbon &amp; Chemicals Limited is a holding company. The Company is engaged in the production of insoluble sulfur for the tire and rubber industry around the world. The Company's segments include Chemicals (Including Insoluble Sulfur, Sulfuric Acid and Oleum), Automotive Products and Fluid Power &amp; Automation. The Company manufactures both commercial grade and battery grade sulfuric acid and oleums. It offers sulfuric acid for use as a dehydrating agent, catalyst, active reactant in chemical processes, solvent and absorbent, and for use in industries from dilute concentrations for potential of hydrogen (pH) control of saline solutions to strong fuming acids used in the dye, explosives and pharmaceutical industries. The Company's production capacity of insoluble sulfur is approximately 22,000 metric tons per annum. It has manufacturing facilities in India at Dharuhera in state of Haryana and at Mundra in state of Gujarat. The Company's subsidiary is Schrader Duncan Limited.</v>
    <v>456</v>
    <v>National Stock Exchange of India</v>
    <v>XNSE</v>
    <v>XNSE</v>
    <v>14th Floor Tower B, World Trade Tower, Plot No. C-1, Sector - 16, NOIDA, UTTAR PRADESH, 201301 IN</v>
    <v>959.55</v>
    <v>Chemicals</v>
    <v>Stock</v>
    <v>44585.469965277778</v>
    <v>3244</v>
    <v>900</v>
    <v>9470107000</v>
    <v>ORIENTAL CARBON &amp; CHEMICALS LTD</v>
    <v>ORIENTAL CARBON &amp; CHEMICALS LTD</v>
    <v>955</v>
    <v>11.42</v>
    <v>947.95</v>
    <v>919.15</v>
    <v>9990090</v>
    <v>OCCL</v>
    <v>ORIENTAL CARBON &amp; CHEMICALS LTD (XNSE:OCCL)</v>
    <v>15849</v>
    <v>1978</v>
  </rv>
  <rv s="2">
    <v>3245</v>
  </rv>
  <rv s="0">
    <v>http://fr.wikipedia.org/wiki/Oracle_Financial_Services_Software</v>
    <v>Wikipedia</v>
  </rv>
  <rv s="6">
    <v>141</v>
    <v>3247</v>
  </rv>
  <rv s="7">
    <v>15</v>
    <v>https://www.bing.com/th?id=AMMS_18c4ed90f280f30c0b144081f707d48e&amp;qlt=95</v>
    <v>3248</v>
    <v>0</v>
    <v>https://www.bing.com/images/search?form=xlimg&amp;q=oracle+financial+services+software</v>
    <v>Image of ORACLE FINANCIAL SERVICES SOFTWARE LIMITED</v>
  </rv>
  <rv s="0">
    <v>https://www.bing.com/financeapi/forcetrigger?t=ahj9a2&amp;q=XNSE%3aOFSS&amp;form=skydnc</v>
    <v>Learn more on Bing</v>
  </rv>
  <rv s="8">
    <v>en-US</v>
    <v>ahj9a2</v>
    <v>268435456</v>
    <v>1</v>
    <v>Powered by Refinitiv</v>
    <v>11</v>
    <v>ORACLE FINANCIAL SERVICES SOFTWARE LIMITED (XNSE:OFSS)</v>
    <v>13</v>
    <v>14</v>
    <v>Finance</v>
    <v>4</v>
    <v>5145</v>
    <v>2931.05</v>
    <v>0.66539999999999999</v>
    <v>-165.5</v>
    <v>-4.5044000000000001E-2</v>
    <v>INR</v>
    <v>Oracle Financial Services Software Limited develops, sells and markets computer software, computer systems, and provides consultancy and other information technology related activities. The Company offers banking products, business consulting services and knowledge process outsourcing services. Its segments include Product licenses and related activities (Products), IT solutions and consulting services (Services) and Business Processing Outsourcing services (BPO-Services). The Products segment deals with various banking software products. Its related activities include enhancements, implementation and maintenance activities. Its Services segment offers services spanning the lifecycle of applications used by financial service institutions. This segment's portfolio includes consulting, application, support and technology services. Its BPO-Services segment provides business process outsourcing services to the lending, collections, customer service and capital market industry.</v>
    <v>7762</v>
    <v>National Stock Exchange of India</v>
    <v>XNSE</v>
    <v>XNSE</v>
    <v>Oracle Park, Off. Western Express Highway, Goregaon (East), MUMBAI, MAHARASHTRA, 400063 IN</v>
    <v>3695.5</v>
    <v>3249</v>
    <v>Software &amp; IT Services</v>
    <v>Stock</v>
    <v>44585.469965277778</v>
    <v>3250</v>
    <v>3471</v>
    <v>316831100000</v>
    <v>ORACLE FINANCIAL SERVICES SOFTWARE LIMITED</v>
    <v>ORACLE FINANCIAL SERVICES SOFTWARE LIMITED</v>
    <v>3695.5</v>
    <v>16.940000000000001</v>
    <v>3674.15</v>
    <v>3508.65</v>
    <v>86232490</v>
    <v>OFSS</v>
    <v>ORACLE FINANCIAL SERVICES SOFTWARE LIMITED (XNSE:OFSS)</v>
    <v>241332</v>
    <v>1989</v>
  </rv>
  <rv s="2">
    <v>3251</v>
  </rv>
  <rv s="0">
    <v>http://en.wikipedia.org/wiki/Oil_India</v>
    <v>Wikipedia</v>
  </rv>
  <rv s="6">
    <v>141</v>
    <v>3253</v>
  </rv>
  <rv s="7">
    <v>15</v>
    <v>https://www.bing.com/th?id=AMMS_c95bda5ece615d354bb4f1ba57fc6de6&amp;qlt=95</v>
    <v>3254</v>
    <v>0</v>
    <v>https://www.bing.com/images/search?form=xlimg&amp;q=oil+india</v>
    <v>Image of OIL INDIA LIMITED</v>
  </rv>
  <rv s="0">
    <v>https://www.bing.com/financeapi/forcetrigger?t=ahj9cw&amp;q=XNSE%3aOIL&amp;form=skydnc</v>
    <v>Learn more on Bing</v>
  </rv>
  <rv s="8">
    <v>en-US</v>
    <v>ahj9cw</v>
    <v>268435456</v>
    <v>1</v>
    <v>Powered by Refinitiv</v>
    <v>11</v>
    <v>OIL INDIA LIMITED (XNSE:OIL)</v>
    <v>13</v>
    <v>14</v>
    <v>Finance</v>
    <v>4</v>
    <v>267.8</v>
    <v>108.55</v>
    <v>1.1103000000000001</v>
    <v>-3.85</v>
    <v>-1.7408999999999997E-2</v>
    <v>INR</v>
    <v>Oil India Limited is a holding company. The Company is engaged in providing crude oil and natural gas. The Company's segments include Crude Oil, Natural Gas, LPG, Pipeline Transportation and Others. It owns and operates approximately 10 drilling rigs and over 10 work-over rigs, besides charter hiring drilling rigs based on operational requirement. The Company is involved in crude oil transportation in Southeast Asia, and owns and operates approximately 1,430 kilometers of cross-country crude oil pipelines. It owns approximately 10 crude oil pumping stations and over 20 repeater stations spread across the eastern India states of Assam, West Bengal and Bihar. The Company produces approximately five million metric standard cubic meter per day (MMSCUMD) of natural gas and has a pipeline network for collection and supply of gas as fuel and feedstock to various industries, such as refineries, fertilizer and petrochemical plants, and power generation plants.</v>
    <v>6190</v>
    <v>National Stock Exchange of India</v>
    <v>XNSE</v>
    <v>XNSE</v>
    <v>Plot No. 19, Sector-16A, Noida, Dist. G B Nagar, NOIDA, UTTAR PRADESH, 201301 IN</v>
    <v>226.5</v>
    <v>3255</v>
    <v>Oil &amp; Gas</v>
    <v>Stock</v>
    <v>44585.469965277778</v>
    <v>3256</v>
    <v>215.65</v>
    <v>239816200000</v>
    <v>OIL INDIA LIMITED</v>
    <v>OIL INDIA LIMITED</v>
    <v>222</v>
    <v>4.1100000000000003</v>
    <v>221.15</v>
    <v>217.3</v>
    <v>1084405000</v>
    <v>OIL</v>
    <v>OIL INDIA LIMITED (XNSE:OIL)</v>
    <v>1212933</v>
    <v>1959</v>
  </rv>
  <rv s="2">
    <v>3257</v>
  </rv>
  <rv s="0">
    <v>https://www.bing.com/financeapi/forcetrigger?t=ahj9fr&amp;q=XNSE%3aOILCOUNTUB&amp;form=skydnc</v>
    <v>Learn more on Bing</v>
  </rv>
  <rv s="3">
    <v>en-US</v>
    <v>ahj9fr</v>
    <v>268435456</v>
    <v>1</v>
    <v>Powered by Refinitiv</v>
    <v>5</v>
    <v>OIL COUNTRY TUBULAR LIMITED (XNSE:OILCOUNTUB)</v>
    <v>2</v>
    <v>6</v>
    <v>Finance</v>
    <v>4</v>
    <v>12.9</v>
    <v>3.5</v>
    <v>1.018</v>
    <v>-0.45</v>
    <v>-4.5685000000000003E-2</v>
    <v>INR</v>
    <v>Oil Country Tubular Limited is engaged in the manufacture and sale of drill pipe and allied products, oil country tubular goods (OCTG) and services for oil drilling and exploration industry. The Company's segments include Drill Pipe and Allied Products, OCTG Sales, OCTG Services, and Other Sales and Services. The Company's product range includes drill pipe, heavy weight drill pipe, drill collars, Kellys, Production Tubing, casing, tool joints, couplings, pup joints, nipples, subs and cross overs. Its oil field accessories include rotary subs, lift plugs and lift subs, cross overs (drill pipe to drill collar or drill collar to drill collar), stabilizer sleeves, welded blade stabilizers and integral stabilizers and cast steel lifting bails. Its services include tool joint hard banding, make and break of tool joints, internal plastic coating of drill pipe and tubing, reconditioning of drill pipe, re-threading of drill pipe, tubing and casing, and field inspection of tubulars.</v>
    <v>National Stock Exchange of India</v>
    <v>XNSE</v>
    <v>XNSE</v>
    <v>KAMINENI,3rd Floor, King Kothi, HYDERABAD, TELANGANA, 500001 IN</v>
    <v>9.9</v>
    <v>Oil &amp; Gas Related Equipment and Services</v>
    <v>Stock</v>
    <v>44585.469965277778</v>
    <v>3259</v>
    <v>9.4</v>
    <v>436251900</v>
    <v>OIL COUNTRY TUBULAR LIMITED</v>
    <v>OIL COUNTRY TUBULAR LIMITED</v>
    <v>9.9</v>
    <v>0</v>
    <v>9.85</v>
    <v>9.4</v>
    <v>44289530</v>
    <v>OILCOUNTUB</v>
    <v>OIL COUNTRY TUBULAR LIMITED (XNSE:OILCOUNTUB)</v>
    <v>34045</v>
    <v>1985</v>
  </rv>
  <rv s="2">
    <v>3260</v>
  </rv>
  <rv s="0">
    <v>https://www.bing.com/financeapi/forcetrigger?t=ahhxyc&amp;q=XNSE%3aOLECTRA&amp;form=skydnc</v>
    <v>Learn more on Bing</v>
  </rv>
  <rv s="1">
    <v>en-US</v>
    <v>ahhxyc</v>
    <v>268435456</v>
    <v>1</v>
    <v>Powered by Refinitiv</v>
    <v>0</v>
    <v>OLECTRA GREENTECH LIMITED (XNSE:OLECTRA)</v>
    <v>2</v>
    <v>3</v>
    <v>Finance</v>
    <v>4</v>
    <v>941.2</v>
    <v>124.6</v>
    <v>1.9224000000000001</v>
    <v>-35.299999999999997</v>
    <v>-4.4207999999999997E-2</v>
    <v>INR</v>
    <v>Olectra Greentech Limited, formerly Goldstone Infratech Limited, is engaged in manufacturing polymer insulators. The Company operates through Composite Polymer Insulators segment. The Company's products include power utilities and 25 kilovolts (KV) railway traction. The Company's power utilities products include 10-15 KV composite insulators, 22-28 KV composite insulators, 33-36 KV composite insulators, 52-77 KV composite insulators, 110-132 KV composite insulators, 220-245 KV composite insulators, 330- 420 KV composite insulators and 765-800 KV composite insulators. Its railway traction includes 25 kV nine-ton insulators, 25 KV bracket tube insulators and 25 KV stay arm insulators. The Company has also developed and tested approximately 1,200 KV insulators for Power Grid Corporation of India Limited. The Company's plants are located at Cherlapally, Hyderabad and Gaddapotharam, Jinnaram Mandal, Medak District, Telangana. The Company's subsidiary is TF Solar Power Private Limited.</v>
    <v>181</v>
    <v>National Stock Exchange of India</v>
    <v>XNSE</v>
    <v>XNSE</v>
    <v>S-22, 2 &amp; 3rd Floor,, Technocrat Industrial Estate, Balanagar,, HYDERABAD, TELANGANA, 500037 IN</v>
    <v>795.75</v>
    <v>Machinery, Equipment &amp; Components</v>
    <v>Stock</v>
    <v>44585.469965277778</v>
    <v>3262</v>
    <v>758.6</v>
    <v>65541470000</v>
    <v>OLECTRA GREENTECH LIMITED</v>
    <v>OLECTRA GREENTECH LIMITED</v>
    <v>773</v>
    <v>363.24</v>
    <v>798.5</v>
    <v>763.2</v>
    <v>82080740</v>
    <v>OLECTRA</v>
    <v>OLECTRA GREENTECH LIMITED (XNSE:OLECTRA)</v>
    <v>325310</v>
    <v>2000</v>
  </rv>
  <rv s="2">
    <v>3263</v>
  </rv>
  <rv s="0">
    <v>https://www.bing.com/financeapi/forcetrigger?t=ahj9lh&amp;q=XNSE%3aOMAXAUTO&amp;form=skydnc</v>
    <v>Learn more on Bing</v>
  </rv>
  <rv s="1">
    <v>en-US</v>
    <v>ahj9lh</v>
    <v>268435456</v>
    <v>1</v>
    <v>Powered by Refinitiv</v>
    <v>0</v>
    <v>OMAX AUTOS LIMITED (XNSE:OMAXAUTO)</v>
    <v>2</v>
    <v>3</v>
    <v>Finance</v>
    <v>4</v>
    <v>73.75</v>
    <v>36.950000000000003</v>
    <v>1.8063</v>
    <v>-4.3</v>
    <v>-7.4718000000000007E-2</v>
    <v>INR</v>
    <v>Omax Autos Limited is principally engaged in the sale of motor vehicle parts and accessories. The Company operates in the automotive components and parts segment in the two wheeler and four wheeler industry. The Company conducts its business in automotive, railways and heavy fabrication, and energy areas. The Company offers frame assembly, step pavilion and handle, among others for two wheelers. The Company offers connecting rod, coupling connection and frame side wishbone assembly, among others for three wheelers. The Company's passenger vehicle product range includes auxiliary cross membrane and cross member. The Company's commercial vehicles product range includes air cleaner mounting bracket and cross member. The Company's off highway product range includes front axle, clutch pedal and break pedal. Its railways and heavy fabrication products include coach building, fuel tank and retention tanks. The Company through energy business division promotes green energy generation.</v>
    <v>229</v>
    <v>National Stock Exchange of India</v>
    <v>XNSE</v>
    <v>XNSE</v>
    <v>Plot No. 26, (4 Bays), Institutional Area, Sector 32,, GURGAON, HARYANA, 122001 IN</v>
    <v>58.75</v>
    <v>Automobiles &amp; Auto Parts</v>
    <v>Stock</v>
    <v>44585.469965277778</v>
    <v>3265</v>
    <v>52.05</v>
    <v>1230892000</v>
    <v>OMAX AUTOS LIMITED</v>
    <v>OMAX AUTOS LIMITED</v>
    <v>57.55</v>
    <v>0</v>
    <v>57.55</v>
    <v>53.25</v>
    <v>21388210</v>
    <v>OMAXAUTO</v>
    <v>OMAX AUTOS LIMITED (XNSE:OMAXAUTO)</v>
    <v>39665</v>
    <v>1983</v>
  </rv>
  <rv s="2">
    <v>3266</v>
  </rv>
  <rv s="0">
    <v>https://www.bing.com/financeapi/forcetrigger?t=ahj9oc&amp;q=XNSE%3aOMAXE&amp;form=skydnc</v>
    <v>Learn more on Bing</v>
  </rv>
  <rv s="1">
    <v>en-US</v>
    <v>ahj9oc</v>
    <v>268435456</v>
    <v>1</v>
    <v>Powered by Refinitiv</v>
    <v>0</v>
    <v>OMAXE LIMITED (XNSE:OMAXE)</v>
    <v>2</v>
    <v>3</v>
    <v>Finance</v>
    <v>4</v>
    <v>100.25</v>
    <v>60</v>
    <v>-5.7200000000000001E-2</v>
    <v>-6.7</v>
    <v>-7.5791999999999998E-2</v>
    <v>INR</v>
    <v>Omaxe Limited is engaged in real estate activities. The Company is engaged in the business of providing infrastructure facilities, which include housing and real estate development. Its segments include Real Estate, Construction and Others. The Real Estate segment is engaged in promotion, construction, development and sale of townships, residential, commercial property and developed plots, among others. The Construction segment is engaged in the construction of property on behalf of clients. It has a range of real estate portfolio involving developments of integrated hi-tech townships, group housing projects, shopping malls, office spaces, shop cum offices and hotel projects. Its projects include Hazratganj Residency, Grand Omaxe, The Lake, Celestia Grand, Royal Residency and Aananda. Its projects are located in Lucknow, New Chandigarh, Faridabad and Allahabad. It has geographical presence across northern and central India operating in over eight states across approximately 30 cities.</v>
    <v>763</v>
    <v>National Stock Exchange of India</v>
    <v>XNSE</v>
    <v>XNSE</v>
    <v>Omaxe House, 7, LSC,, Near Post Office, Kalkaji, NEW DELHI, DELHI, 110019 IN</v>
    <v>89.9</v>
    <v>Real Estate Operations</v>
    <v>Stock</v>
    <v>44585.469965277778</v>
    <v>3268</v>
    <v>80.849999999999994</v>
    <v>16168410000</v>
    <v>OMAXE LIMITED</v>
    <v>OMAXE LIMITED</v>
    <v>89.9</v>
    <v>0</v>
    <v>88.4</v>
    <v>81.7</v>
    <v>182900500</v>
    <v>OMAXE</v>
    <v>OMAXE LIMITED (XNSE:OMAXE)</v>
    <v>193049</v>
    <v>1989</v>
  </rv>
  <rv s="2">
    <v>3269</v>
  </rv>
  <rv s="0">
    <v>https://www.bing.com/financeapi/forcetrigger?t=ahj9r7&amp;q=XNSE%3aOMKARCHEM&amp;form=skydnc</v>
    <v>Learn more on Bing</v>
  </rv>
  <rv s="1">
    <v>en-US</v>
    <v>ahj9r7</v>
    <v>268435456</v>
    <v>1</v>
    <v>Powered by Refinitiv</v>
    <v>0</v>
    <v>OMKAR SPECIALITY CHEMICALS LIMITED (XNSE:OMKARCHEM)</v>
    <v>2</v>
    <v>3</v>
    <v>Finance</v>
    <v>4</v>
    <v>47</v>
    <v>5</v>
    <v>1.3994</v>
    <v>-1.9</v>
    <v>-4.9351000000000006E-2</v>
    <v>INR</v>
    <v>Omkar Speciality Chemicals Limited is engaged in manufacturing and sale of chemicals. The Company is engaged in manufacture of organic and inorganic chemicals compounds, such as nitrogenous energetic compounds (n.e.c). Its segments include Iodine Derivatives, Selenium Derivatives, Resolving Agents, Intermediates and APIs. The Company offers a range of iodine derivatives, such as Methyl Iodide, Ethyl Iodide, n-propyl Iodide, 2-Ethylhexyl Iodide, Diiodomethane and Chloroiodomethane. Its selenium derivatives include Sodium Selenite, Diphenyl Diselenide, Sodium Selenite Pentahydrate, Cadmium Selenide and Zinc Selenite. It offers various resolving agents, including O,O'-Di-p-Toluoyl-D-Tartaric Acid Monohydrate; O,O'-Di-p-Toluoyl-L-Tartaric Acid Anhydrous and O,O'-Di-p-Toluoyl-L-Tartaric Acid Monohydrate. Its intermediates products include Vanadyl Sulphate, Benzeneseleninic Anhydride, Vanadyl Acetylacetonate, Cadmium Sulfide, Bromoform and Coumarin.</v>
    <v>78</v>
    <v>National Stock Exchange of India</v>
    <v>XNSE</v>
    <v>XNSE</v>
    <v>B-34, M.I.D.C., Badlapur (E), THANE, MAHARASHTRA, 421503 IN</v>
    <v>38.5</v>
    <v>Chemicals</v>
    <v>Stock</v>
    <v>44585.469965277778</v>
    <v>3271</v>
    <v>36.6</v>
    <v>792253200</v>
    <v>OMKAR SPECIALITY CHEMICALS LIMITED</v>
    <v>OMKAR SPECIALITY CHEMICALS LIMITED</v>
    <v>38.5</v>
    <v>0</v>
    <v>38.5</v>
    <v>36.6</v>
    <v>20578000</v>
    <v>OMKARCHEM</v>
    <v>OMKAR SPECIALITY CHEMICALS LIMITED (XNSE:OMKARCHEM)</v>
    <v>92411</v>
    <v>2005</v>
  </rv>
  <rv s="2">
    <v>3272</v>
  </rv>
  <rv s="0">
    <v>https://www.bing.com/financeapi/forcetrigger?t=ahj9ww&amp;q=XNSE%3aONELIFECAP&amp;form=skydnc</v>
    <v>Learn more on Bing</v>
  </rv>
  <rv s="1">
    <v>en-US</v>
    <v>ahj9ww</v>
    <v>268435456</v>
    <v>1</v>
    <v>Powered by Refinitiv</v>
    <v>0</v>
    <v>ONELIFE CAPITAL ADVISORS LIMITED (XNSE:ONELIFECAP)</v>
    <v>2</v>
    <v>3</v>
    <v>Finance</v>
    <v>4</v>
    <v>27.2</v>
    <v>5.6</v>
    <v>1.7075</v>
    <v>-0.75</v>
    <v>-4.7022000000000001E-2</v>
    <v>INR</v>
    <v>Onelife Capital Advisors Limited is a holding company. The Company is engaged primarily in the business of providing advisory services. The Company offers advisory services to corporates, high net worth individuals (HNIs) and family offices, among others. The Company advises companies on fund raising during the seed, growth and expansion phases, as well as acquisition financing and structuring the deal. The Company offers advisory services for fund raising through Indian and global markets. It assists companies in implementing corporate governance strategies, formulating business plans and management structuring. The Company's subsidiaries include Onelife Gas Energy &amp; Infrastructure Limited, Purple India Holdings Limited and Eyelid Infrastructure Private Limited.</v>
    <v>11</v>
    <v>National Stock Exchange of India</v>
    <v>XNSE</v>
    <v>XNSE</v>
    <v>307, Raut Lane, Opp. ISKCON,, Vile Parle(W), MUMBAI, MAHARASHTRA, 400049 IN</v>
    <v>16</v>
    <v>Investment Banking &amp; Investment Services</v>
    <v>Stock</v>
    <v>44585.469965277778</v>
    <v>3274</v>
    <v>15.2</v>
    <v>213092000</v>
    <v>ONELIFE CAPITAL ADVISORS LIMITED</v>
    <v>ONELIFE CAPITAL ADVISORS LIMITED</v>
    <v>15.5</v>
    <v>0</v>
    <v>15.95</v>
    <v>15.2</v>
    <v>13360000</v>
    <v>ONELIFECAP</v>
    <v>ONELIFE CAPITAL ADVISORS LIMITED (XNSE:ONELIFECAP)</v>
    <v>40311</v>
    <v>2007</v>
  </rv>
  <rv s="2">
    <v>3275</v>
  </rv>
  <rv s="0">
    <v>https://www.bing.com/financeapi/forcetrigger?t=b11tc7&amp;q=XNSE%3aONEPOINT&amp;form=skydnc</v>
    <v>Learn more on Bing</v>
  </rv>
  <rv s="3">
    <v>en-US</v>
    <v>b11tc7</v>
    <v>268435456</v>
    <v>1</v>
    <v>Powered by Refinitiv</v>
    <v>5</v>
    <v>ONE POINT ONE SOLUTIONS LIMITED (XNSE:ONEPOINT)</v>
    <v>2</v>
    <v>6</v>
    <v>Finance</v>
    <v>4</v>
    <v>14.75</v>
    <v>1.41</v>
    <v>0.6845</v>
    <v>-0.65</v>
    <v>-4.8871999999999999E-2</v>
    <v>INR</v>
    <v>One Point One Solutions Ltd, also known as 1Point1, is an India-based business process management (BPM) company that offers technology, finance and analytical solutions. The Company provides contact center services, back-office services, business solutions, and finance and accounting services. It serves banking and finance, telecommunication, insurance, consumer durables and fast-moving consumer goods (FMCG), e-commerce, retail, and travel and hospitality industries. It also offers security and compliance, information technology (IT) infrastructure services and omni channel solutions. Its contact center services include sales and leads generation, customer care, and debt management and collections. Its back-office services include e-mail management, content management and updates, chat bots and social media management. Its business solutions include workflow management, speech analytics, process automation and quality monitoring services.</v>
    <v>National Stock Exchange of India</v>
    <v>XNSE</v>
    <v>XNSE</v>
    <v>C-42, TTC Industrial Area,, MIDC, Village - Pawane, Navi Mumbai, NAVI MUMBAI, MAHARASHTRA, 400005 IN</v>
    <v>12.65</v>
    <v>Software &amp; IT Services</v>
    <v>Stock</v>
    <v>44585.469965277778</v>
    <v>3277</v>
    <v>12.65</v>
    <v>2501206000</v>
    <v>ONE POINT ONE SOLUTIONS LIMITED</v>
    <v>ONE POINT ONE SOLUTIONS LIMITED</v>
    <v>12.65</v>
    <v>0</v>
    <v>13.3</v>
    <v>12.65</v>
    <v>188060600</v>
    <v>ONEPOINT</v>
    <v>ONE POINT ONE SOLUTIONS LIMITED (XNSE:ONEPOINT)</v>
    <v>110850</v>
    <v>2008</v>
  </rv>
  <rv s="2">
    <v>3278</v>
  </rv>
  <rv s="0">
    <v>https://www.bing.com/financeapi/forcetrigger?t=ahja3m&amp;q=XNSE%3aONMOBILE&amp;form=skydnc</v>
    <v>Learn more on Bing</v>
  </rv>
  <rv s="1">
    <v>en-US</v>
    <v>ahja3m</v>
    <v>268435456</v>
    <v>1</v>
    <v>Powered by Refinitiv</v>
    <v>0</v>
    <v>ONMOBILE GLOBAL LIMITED (XNSE:ONMOBILE)</v>
    <v>2</v>
    <v>3</v>
    <v>Finance</v>
    <v>4</v>
    <v>165.5</v>
    <v>51.3</v>
    <v>2.2290999999999999</v>
    <v>-11.15</v>
    <v>-7.2075E-2</v>
    <v>INR</v>
    <v>OnMobile Global Limited is engaged in providing value added services in telecommunication business across the globe. The Company delivers end-to-end solutions for network operators, media companies and consumers. Its products include Ringback Tones, Digital Content Store and Infotainment. The Company's Ringback Tone delivers approximately 500 million music plays every day. The Company offers high-definition (HD) Ringback Tones for fourth generation (4G) Voice (Voice over long-term evolution (LTE)) customers, and an application called Identity for Vodafone Spain. It provides a cloud-based solution for identification and billing of wireless fidelity (Wi-Fi) users on digital stores. The Company operates in India, Latin America, Europe, Africa, America and Rest of the World. Its subsidiaries include OnMobile Singapore Pte. Ltd., PT OnMobile Indonesia, OnMobile Europe BV, OnMobile USA LLC, OnMobile Global SA, OnMobile Uruguay SA and OnMobile Senegal SARL, among others.</v>
    <v>686</v>
    <v>National Stock Exchange of India</v>
    <v>XNSE</v>
    <v>XNSE</v>
    <v>Tower # 1,94/1C&amp;94/2, Veerasandra village, attibele hobli, Anekal taluk, electronic city Phase-1, BANGALORE, KARNATAKA, 560100 IN</v>
    <v>165.5</v>
    <v>Software &amp; IT Services</v>
    <v>Stock</v>
    <v>44585.469965277778</v>
    <v>3280</v>
    <v>141</v>
    <v>16303380000</v>
    <v>ONMOBILE GLOBAL LIMITED</v>
    <v>ONMOBILE GLOBAL LIMITED</v>
    <v>157.9</v>
    <v>35.61</v>
    <v>154.69999999999999</v>
    <v>143.55000000000001</v>
    <v>105387100</v>
    <v>ONMOBILE</v>
    <v>ONMOBILE GLOBAL LIMITED (XNSE:ONMOBILE)</v>
    <v>7410110</v>
    <v>2000</v>
  </rv>
  <rv s="2">
    <v>3281</v>
  </rv>
  <rv s="0">
    <v>https://www.bing.com/financeapi/forcetrigger?t=ahja6h&amp;q=XNSE%3aONWARDTEC&amp;form=skydnc</v>
    <v>Learn more on Bing</v>
  </rv>
  <rv s="1">
    <v>en-US</v>
    <v>ahja6h</v>
    <v>268435456</v>
    <v>1</v>
    <v>Powered by Refinitiv</v>
    <v>0</v>
    <v>ONWARD TECHNOLOGIES LIMITED (XNSE:ONWARDTEC)</v>
    <v>2</v>
    <v>3</v>
    <v>Finance</v>
    <v>4</v>
    <v>389</v>
    <v>82.4</v>
    <v>1.2444999999999999</v>
    <v>-17.850000000000001</v>
    <v>-4.9916000000000002E-2</v>
    <v>INR</v>
    <v>Onward Technologies Limited provides mechanical engineering design services (EDS) and information technology consulting services (ITS). The Company offers product design and mechanical engineering services with a range of services, including new product development (NPD), engineering analysis, sustenance engineering, and manufacturing solutions for automotive, off highway, aerospace, industrial equipment and consumer goods industries. Its segment include professional services and consultancy (including exports), and software products - resale. The software products - resale segment is focused around the Company's products and other agency-related products. It provides Art to Part/Total Engineering product design solutions. It helps customers in product development initiatives with its approach of Analytically Driven Design &amp; Development (AD3). It helps original equipment manufacturers (OEMs) and machine tool industries in the areas of manufacturing solutions or automation solutions.</v>
    <v>1175</v>
    <v>National Stock Exchange of India</v>
    <v>XNSE</v>
    <v>XNSE</v>
    <v>Sterling Centre Limited,, 2nd Floor ,, Dr, A.B. Road,, MUMBAI, MAHARASHTRA, 400705 IN</v>
    <v>359</v>
    <v>Software &amp; IT Services</v>
    <v>Stock</v>
    <v>44585.469965277778</v>
    <v>3283</v>
    <v>339.75</v>
    <v>7874663000</v>
    <v>ONWARD TECHNOLOGIES LIMITED</v>
    <v>ONWARD TECHNOLOGIES LIMITED</v>
    <v>357</v>
    <v>27.22</v>
    <v>357.6</v>
    <v>339.75</v>
    <v>22020870</v>
    <v>ONWARDTEC</v>
    <v>ONWARD TECHNOLOGIES LIMITED (XNSE:ONWARDTEC)</v>
    <v>56228</v>
    <v>1991</v>
  </rv>
  <rv s="2">
    <v>3284</v>
  </rv>
  <rv s="0">
    <v>https://www.bing.com/financeapi/forcetrigger?t=ahja9c&amp;q=XNSE%3aOPTIEMUS&amp;form=skydnc</v>
    <v>Learn more on Bing</v>
  </rv>
  <rv s="1">
    <v>en-US</v>
    <v>ahja9c</v>
    <v>268435456</v>
    <v>1</v>
    <v>Powered by Refinitiv</v>
    <v>0</v>
    <v>Optiemus Infracom Limited (XNSE:OPTIEMUS)</v>
    <v>2</v>
    <v>3</v>
    <v>Finance</v>
    <v>4</v>
    <v>407.65</v>
    <v>82.5</v>
    <v>2.0289999999999999</v>
    <v>-11</v>
    <v>-3.6143000000000002E-2</v>
    <v>INR</v>
    <v>Optiemus Infracom Limited is engaged in the trading of mobile handset and mobile accessories, and renting of Immovable property. The Company's segments include Telecommunication-Mobile Handset and Accessories, and Renting of Immovable Property. The Company offers its products under three brands: Telemart, Mach and Mo-Life. Its Telemart brand helps the customers to get their mobile phones and accessories across India through its channel partners. The Company, through its Mach brand, offers a range of Plantronics headsets, including enterprise, call center, wireless, Voice over Internet Protocol (VOIP), personal computer and aviation specials. The Company, through its Mo-Life brand, offers accessories for feature phones, personal digital assistants (PDA) and smart phones. The Company's businesses include Global Devices Network (GDN), One World Teleservices, Mobiliti World, ZEN LED, Win Technology and Ace Mobile.</v>
    <v>72</v>
    <v>National Stock Exchange of India</v>
    <v>XNSE</v>
    <v>XNSE</v>
    <v>K-20, Second Floor, Lajpat Nagar - II, NEW DELHI, DELHI, 110024 IN</v>
    <v>311.39999999999998</v>
    <v>Computers, Phones &amp; Household Electronics</v>
    <v>Stock</v>
    <v>44585.469965277778</v>
    <v>3286</v>
    <v>289.14999999999998</v>
    <v>26117550000</v>
    <v>Optiemus Infracom Limited</v>
    <v>Optiemus Infracom Limited</v>
    <v>307.7</v>
    <v>298.82</v>
    <v>304.35000000000002</v>
    <v>293.35000000000002</v>
    <v>85814190</v>
    <v>OPTIEMUS</v>
    <v>Optiemus Infracom Limited (XNSE:OPTIEMUS)</v>
    <v>128578</v>
    <v>1993</v>
  </rv>
  <rv s="2">
    <v>3287</v>
  </rv>
  <rv s="0">
    <v>https://www.bing.com/financeapi/forcetrigger?t=ahjac7&amp;q=XNSE%3aOPTOCIRCUI&amp;form=skydnc</v>
    <v>Learn more on Bing</v>
  </rv>
  <rv s="1">
    <v>en-US</v>
    <v>ahjac7</v>
    <v>268435456</v>
    <v>1</v>
    <v>Powered by Refinitiv</v>
    <v>0</v>
    <v>OPTO CIRCUITS (INDIA) LIMITED (XNSE:OPTOCIRCUI)</v>
    <v>2</v>
    <v>3</v>
    <v>Finance</v>
    <v>4</v>
    <v>5.7</v>
    <v>2.35</v>
    <v>1.6996</v>
    <v>0.1</v>
    <v>3.6364E-2</v>
    <v>INR</v>
    <v>Opto Circuits (India) Limited is an India-based global medical devices and technology company. The Company and its subsidiaries are engaged in design, development, manufacture, marketing and distribution of a range of medical products that are used by primary, secondary and tertiary healthcare establishments, as well as in public access facilities, such as fire stations, policy offices in over 150 countries. It specializes in vital signs monitoring, emergency cardiac care, vascular treatments and sensing technologies. Its segments include Sensors, Monitors and Others. Its geographical segments include Sales within India and Sales outside India. It offers interventional products that are used for treatment of coronary and peripheral arterial diseases, as well as catheters and implants that are inserted in the human body. Its products include automated patient monitoring devices and services, vital signs monitors, pulse oximeters and peripheral artery disease diagnostic equipment.</v>
    <v>1840</v>
    <v>National Stock Exchange of India</v>
    <v>XNSE</v>
    <v>XNSE</v>
    <v>Plot No. 83, Hosur Road, Electronics City, BANGALORE, KARNATAKA, 560100 IN</v>
    <v>2.85</v>
    <v>Healthcare Equipment &amp; Supplies</v>
    <v>Stock</v>
    <v>44585.484942129631</v>
    <v>3289</v>
    <v>2.85</v>
    <v>826720800</v>
    <v>OPTO CIRCUITS (INDIA) LIMITED</v>
    <v>OPTO CIRCUITS (INDIA) LIMITED</v>
    <v>2.85</v>
    <v>0</v>
    <v>2.75</v>
    <v>2.85</v>
    <v>300625700</v>
    <v>OPTOCIRCUI</v>
    <v>OPTO CIRCUITS (INDIA) LIMITED (XNSE:OPTOCIRCUI)</v>
    <v>591936</v>
    <v>1992</v>
  </rv>
  <rv s="2">
    <v>3290</v>
  </rv>
  <rv s="0">
    <v>https://www.bing.com/financeapi/forcetrigger?t=ahjakr&amp;q=XNSE%3aORCHPHARMA&amp;form=skydnc</v>
    <v>Learn more on Bing</v>
  </rv>
  <rv s="1">
    <v>en-US</v>
    <v>ahjakr</v>
    <v>268435456</v>
    <v>1</v>
    <v>Powered by Refinitiv</v>
    <v>0</v>
    <v>ORCHID PHARMA LIMITED (XNSE:ORCHPHARMA)</v>
    <v>2</v>
    <v>3</v>
    <v>Finance</v>
    <v>4</v>
    <v>2654.25</v>
    <v>220.95</v>
    <v>3.0367999999999999</v>
    <v>-17.7</v>
    <v>-4.3865999999999995E-2</v>
    <v>INR</v>
    <v>Orchid Pharma Limited, formerly Orchid Chemicals &amp; Pharmaceuticals Limited, is an India-based pharmaceutical company. The Company is involved in the development, manufacture and marketing of various bulk actives, formulations and nutraceuticals. The Company offers formulations (domestic) for cardiovascular, including ESAMLO - AT 10'S, ESAMLO 2.5 10'S, ESAMLO 5 10'S, INDAP 2.5 10'S, INDAP AT 10'S and LOSAVAS 25 10'S; anti-diabetic, including G.REG 10'S, G.REG SR 1000 10'S, G.REG SR 500 10'S and GLIMTIDE 1 10'S; neuropsychiatry, including ALZEPIL 10 10S, ALZEPIL 5 10S, 2-DEP-20, 2-DEP-30 and AMICHLOR 10'S, and nutritional supplements, including Cefotaxime Sodium (Sterile), Ceftriaxone Sodium (Sterile), Cefazolin Sodium (Sterile), Cefoxitin Sodium (Sterile), Cefotiam Hexetil, Cefotiam Hydrochloride and Cefozopran Hydrochloride. It offers active pharmaceutical ingredients (API), including Cephalosporins-Orals, Cephalosporins-Injectibles, Veterinary Products and Non-Antibodies.</v>
    <v>1800</v>
    <v>National Stock Exchange of India</v>
    <v>XNSE</v>
    <v>XNSE</v>
    <v>Orchid Towers, 313, Valluvar Kottam High Road, Nugambakkam, CHENNAI, TAMIL NADU, 600034 IN</v>
    <v>412</v>
    <v>Pharmaceuticals</v>
    <v>Stock</v>
    <v>44585.469965277778</v>
    <v>3292</v>
    <v>384</v>
    <v>16469420000</v>
    <v>ORCHID PHARMA LIMITED</v>
    <v>ORCHID PHARMA LIMITED</v>
    <v>412</v>
    <v>0</v>
    <v>403.5</v>
    <v>385.8</v>
    <v>40816400</v>
    <v>ORCHPHARMA</v>
    <v>ORCHID PHARMA LIMITED (XNSE:ORCHPHARMA)</v>
    <v>12941</v>
    <v>1992</v>
  </rv>
  <rv s="2">
    <v>3293</v>
  </rv>
  <rv s="0">
    <v>https://www.bing.com/financeapi/forcetrigger?t=ahjanm&amp;q=XNSE%3aORICONENT&amp;form=skydnc</v>
    <v>Learn more on Bing</v>
  </rv>
  <rv s="1">
    <v>en-US</v>
    <v>ahjanm</v>
    <v>268435456</v>
    <v>1</v>
    <v>Powered by Refinitiv</v>
    <v>0</v>
    <v>ORICON ENTERPRISES LIMITED (XNSE:ORICONENT)</v>
    <v>2</v>
    <v>3</v>
    <v>Finance</v>
    <v>4</v>
    <v>45</v>
    <v>17.2</v>
    <v>1.5105999999999999</v>
    <v>-3.2</v>
    <v>-7.9602000000000006E-2</v>
    <v>INR</v>
    <v>Oricon Enterprises Limited is a holding company. The Company is engaged in the business of manufacturing of pentanes, liquid colorants and pet bottles. The Company's segments include Logistics, Automobiles, Packaging, Real Estate, Petrochemical, Trading, Liquid Colorants and Others. The Company manufactures mixed pentane and heptanes, with a manufacturing facility, which is located at Khopoli (Maharashtra), with a capacity of over 10,000 tons per annum. The Company owns land measuring over two acres at Worli Mumbai. The Company's subsidiaries include United Shippers Limited (USL) and Shinrai Auto Services Limited. USL is engaged in the business of lighterage, stevedoring and logistics, and operates through ports in Gujarat, Maharashtra and Goa. USL handles cargos, such as coal, petcoke, polypropylene polymer, cent, clinker, steel plates, salt and sugar. Shinrai Auto Services Limited is a dealer and service provider for Toyota cars in south Mumbai.</v>
    <v>443</v>
    <v>National Stock Exchange of India</v>
    <v>XNSE</v>
    <v>XNSE</v>
    <v>1076 Dr. E Moses Road, Worli, MUMBAI, MAHARASHTRA, 400018 IN</v>
    <v>40.700000000000003</v>
    <v>Containers &amp; Packaging</v>
    <v>Stock</v>
    <v>44585.469965277778</v>
    <v>3295</v>
    <v>36.5</v>
    <v>6313318000</v>
    <v>ORICON ENTERPRISES LIMITED</v>
    <v>ORICON ENTERPRISES LIMITED</v>
    <v>40.200000000000003</v>
    <v>4.3600000000000003</v>
    <v>40.200000000000003</v>
    <v>37</v>
    <v>157047700</v>
    <v>ORICONENT</v>
    <v>ORICON ENTERPRISES LIMITED (XNSE:ORICONENT)</v>
    <v>488492</v>
    <v>1968</v>
  </rv>
  <rv s="2">
    <v>3296</v>
  </rv>
  <rv s="0">
    <v>https://www.bing.com/financeapi/forcetrigger?t=ahjaqh&amp;q=XNSE%3aORIENTABRA&amp;form=skydnc</v>
    <v>Learn more on Bing</v>
  </rv>
  <rv s="1">
    <v>en-US</v>
    <v>ahjaqh</v>
    <v>268435456</v>
    <v>1</v>
    <v>Powered by Refinitiv</v>
    <v>0</v>
    <v>ORIENT ABRASIVES LIMITED (XNSE:ORIENTABRA)</v>
    <v>2</v>
    <v>3</v>
    <v>Finance</v>
    <v>4</v>
    <v>38.700000000000003</v>
    <v>19.2</v>
    <v>0.9486</v>
    <v>-2.15</v>
    <v>-6.9131999999999999E-2</v>
    <v>INR</v>
    <v>Orient Abrasives Limited is an India-based company, which is engaged in the manufacturing of fused grains, monolithics and calcined products. The Company's segments include Fused Aluminium Oxide Grains, including calcined products and refractories monolithics, and Electricity (Power Division). The Company, through the Abrasives Grains division at Porbandar, manufactures calcined bauxite and fused aluminum oxide abrasive grains, which are used in the manufacture of refractories and grinding wheels, and coated abrasives. It manufactures refractory castables and monolithics, which are used in the cement and steel industries. Through Power division, the Company operates a total thermal power plant capacity of over 20 Megawatts, in which approximately 10 Megawatts is based on coal and 10 Megawatts on furnace oil. It also has wind power generation capacity of approximately 11.1 Megawatts. It sells the power generated by these plants to the respective state power distribution companies.</v>
    <v>259</v>
    <v>National Stock Exchange of India</v>
    <v>XNSE</v>
    <v>XNSE</v>
    <v>Jeevan Udyog Building,, 2nd Floor, 278,, Dr D.N. Road, Fort,, MUMBAI, MAHARASHTRA, 400001 IN</v>
    <v>31.45</v>
    <v>Metals &amp; Mining</v>
    <v>Stock</v>
    <v>44585.469965277778</v>
    <v>3298</v>
    <v>28.8</v>
    <v>3720779000</v>
    <v>ORIENT ABRASIVES LIMITED</v>
    <v>ORIENT ABRASIVES LIMITED</v>
    <v>31.45</v>
    <v>34.950000000000003</v>
    <v>31.1</v>
    <v>28.95</v>
    <v>119639200</v>
    <v>ORIENTABRA</v>
    <v>ORIENT ABRASIVES LIMITED (XNSE:ORIENTABRA)</v>
    <v>181104</v>
    <v>1971</v>
  </rv>
  <rv s="2">
    <v>3299</v>
  </rv>
  <rv s="0">
    <v>https://www.bing.com/financeapi/forcetrigger?t=ahjatc&amp;q=XNSE%3aORIENTALTL&amp;form=skydnc</v>
    <v>Learn more on Bing</v>
  </rv>
  <rv s="3">
    <v>en-US</v>
    <v>ahjatc</v>
    <v>268435456</v>
    <v>1</v>
    <v>Powered by Refinitiv</v>
    <v>5</v>
    <v>ORIENTAL TRIMEX LIMITED (XNSE:ORIENTALTL)</v>
    <v>2</v>
    <v>6</v>
    <v>Finance</v>
    <v>4</v>
    <v>16.95</v>
    <v>5.05</v>
    <v>1.4853000000000001</v>
    <v>-0.6</v>
    <v>-4.7431000000000001E-2</v>
    <v>INR</v>
    <v>Oriental Trimex Limited is a marble processing company, which offers flooring products. The Company is engaged in the business of trading and processing of marble and mining of granite. The Company offers products, including Imported Marble/Engineered Marble/Granites. The Company supplies its marbles to architects, corporate in the building and construction industry, hotels, hospitals, shopping malls, commercial, retail and residential projects. It has procured, processed and supplied marble to the developers, contractors, hotels and institutional buyers in the Northern region, including the Delhi National Capital Region (NCR); Southern Region, including Bangalore and Chennai, and the Eastern Region, including Kolkata. The Company's marble processing facilities are located at Greater Noida in NCR, Gumidipoondi near Chennai and Singur, near Kolkata, in West Bengal. The Company's processing units are capable of producing approximately 7.20 million square feet of slabs per annum.</v>
    <v>National Stock Exchange of India</v>
    <v>XNSE</v>
    <v>XNSE</v>
    <v>26/25, Bazar Marg,, Old Rajinder Nager,, NEW DELHI, DELHI, 110060 IN</v>
    <v>12.8</v>
    <v>Construction Materials</v>
    <v>Stock</v>
    <v>44585.469965277778</v>
    <v>3301</v>
    <v>12.05</v>
    <v>360717400</v>
    <v>ORIENTAL TRIMEX LIMITED</v>
    <v>ORIENTAL TRIMEX LIMITED</v>
    <v>12.8</v>
    <v>0</v>
    <v>12.65</v>
    <v>12.05</v>
    <v>28515210</v>
    <v>ORIENTALTL</v>
    <v>ORIENTAL TRIMEX LIMITED (XNSE:ORIENTALTL)</v>
    <v>162587</v>
    <v>1996</v>
  </rv>
  <rv s="2">
    <v>3302</v>
  </rv>
  <rv s="0">
    <v>https://www.bing.com/financeapi/forcetrigger?t=ahjaz2&amp;q=XNSE%3aORIENTBELL&amp;form=skydnc</v>
    <v>Learn more on Bing</v>
  </rv>
  <rv s="1">
    <v>en-US</v>
    <v>ahjaz2</v>
    <v>268435456</v>
    <v>1</v>
    <v>Powered by Refinitiv</v>
    <v>0</v>
    <v>ORIENT BELL LIMITED (XNSE:ORIENTBELL)</v>
    <v>2</v>
    <v>3</v>
    <v>Finance</v>
    <v>4</v>
    <v>429.2</v>
    <v>190.55</v>
    <v>1.65</v>
    <v>-13.55</v>
    <v>-3.5899E-2</v>
    <v>INR</v>
    <v>Orient Bell Limited is an India-based company, which is engaged in the manufacture and trading of digital, vitrified, ceramic and ultra-vitrified tiles. The Company offers tiles for both wall and floor in various colors, such as beige, black, blue and brown. It offers tiles in various patterns, including floral, geometric, image, marble and plain. The Company's products include ODH Pamola HL, DGVT Barca Slate, ODG Travertine Brown LT, Adams Brown, Adams Crema, Alps Grey, Amo Brown, Amo Crema, Amo Grey, Andes Brown, Andes Crema, Argan Ivory, Armor Beige, Armor Brown, Asta Beige, BDC Darla Gloosy, BDC Sonata Brown, BDC Statuario, BDC Strip Wood, BDC Unique Wood, BDC Wood Square, BDC Wood Worth, BDG Nikola Granite, BDM Brazil Wood, BDM Cobble Natural and BDM Colorado Brown. The manufacturing facilities of the Company are situated at Sikandrabad (Uttar Pradesh), Dora (Gujarat) and Hoskote (Karnataka), with an aggregate production capacity of 30 million square meters.</v>
    <v>879</v>
    <v>National Stock Exchange of India</v>
    <v>XNSE</v>
    <v>XNSE</v>
    <v>Iris House, 16 Business Centre,, Nangal Raya,, NEW DELHI, DELHI, 110046 IN</v>
    <v>382</v>
    <v>Homebuilding &amp; Construction Supplies</v>
    <v>Stock</v>
    <v>44585.469965277778</v>
    <v>3304</v>
    <v>357.65</v>
    <v>5437573000</v>
    <v>ORIENT BELL LIMITED</v>
    <v>ORIENT BELL LIMITED</v>
    <v>378</v>
    <v>27.51</v>
    <v>377.45</v>
    <v>363.9</v>
    <v>14406080</v>
    <v>ORIENTBELL</v>
    <v>ORIENT BELL LIMITED (XNSE:ORIENTBELL)</v>
    <v>25578</v>
    <v>1977</v>
  </rv>
  <rv s="2">
    <v>3305</v>
  </rv>
  <rv s="0">
    <v>https://www.bing.com/financeapi/forcetrigger?t=ahjb2w&amp;q=XNSE%3aORIENTCEM&amp;form=skydnc</v>
    <v>Learn more on Bing</v>
  </rv>
  <rv s="1">
    <v>en-US</v>
    <v>ahjb2w</v>
    <v>268435456</v>
    <v>1</v>
    <v>Powered by Refinitiv</v>
    <v>0</v>
    <v>ORIENT CEMENT LIMITED (XNSE:ORIENTCEM)</v>
    <v>2</v>
    <v>3</v>
    <v>Finance</v>
    <v>4</v>
    <v>185.55</v>
    <v>78.55</v>
    <v>1.1964999999999999</v>
    <v>-7.4</v>
    <v>-4.3541999999999997E-2</v>
    <v>INR</v>
    <v>Orient Cement Limited is an India-based company engaged in the manufacturing and sales of cement. The Company's products include Birla A1 Premium Cement, Birla A1 Premium Cement-OPC 53 Grade and Birla A1 Premium Cement-OPC 43 Grade. The Company's product mix includes ordinary Portland cement (OPC) and Pozzolana Portland cement (PPC), which are sold under the brand name of Birla A1. The Birla A1 Premium Cement is an inter-grinding of Portland cement clinker, gypsum and fly ash. The Company is part of the CK Birla Group. The Company's manufacturing facilities are located at Devapur in Telangana, Jalgaon in Maharashtra and Chittapur in Karnataka. The cement production capacity of the Devapur plant is approximately three metric tons per annum (MTPA). The Company operates a clinker grinding plant in Jalgaon, Maharashtra of approximately two MTPA cement production capacity.</v>
    <v>1204</v>
    <v>National Stock Exchange of India</v>
    <v>XNSE</v>
    <v>XNSE</v>
    <v>Birla Tower, 3rd Floor, 25, Barakhamba Road,, NEW DELHI, DELHI, 110001 IN</v>
    <v>175.5</v>
    <v>Construction Materials</v>
    <v>Stock</v>
    <v>44585.469965277778</v>
    <v>3307</v>
    <v>161.4</v>
    <v>34817450000</v>
    <v>ORIENT CEMENT LIMITED</v>
    <v>ORIENT CEMENT LIMITED</v>
    <v>170</v>
    <v>11.6</v>
    <v>169.95</v>
    <v>162.55000000000001</v>
    <v>204868800</v>
    <v>ORIENTCEM</v>
    <v>ORIENT CEMENT LIMITED (XNSE:ORIENTCEM)</v>
    <v>1251453</v>
    <v>2011</v>
  </rv>
  <rv s="2">
    <v>3308</v>
  </rv>
  <rv s="0">
    <v>https://www.bing.com/financeapi/forcetrigger?t=azzflh&amp;q=XNSE%3aORIENTELEC&amp;form=skydnc</v>
    <v>Learn more on Bing</v>
  </rv>
  <rv s="1">
    <v>en-US</v>
    <v>azzflh</v>
    <v>268435456</v>
    <v>1</v>
    <v>Powered by Refinitiv</v>
    <v>0</v>
    <v>ORIENT ELECTRIC LIMITED (XNSE:ORIENTELEC)</v>
    <v>2</v>
    <v>3</v>
    <v>Finance</v>
    <v>4</v>
    <v>408</v>
    <v>225.95</v>
    <v>0.77739999999999998</v>
    <v>-9.9</v>
    <v>-2.8260999999999998E-2</v>
    <v>INR</v>
    <v>Orient Electric Limited is an India-based company. The Company is focused on providing lifestyle electrical solutions which include fans, lighting, home appliances and switchgears. The Company offers a range of products including air coolers, water heaters, juicer mixer grinders, mixer grinders, toasters, electric kettles, coolers, induction cookers, rice cookers and electric irons. The Company has 100,000 retail outlets, 3500 retailers and distributors, and 153 service centers in India.</v>
    <v>888</v>
    <v>National Stock Exchange of India</v>
    <v>XNSE</v>
    <v>XNSE</v>
    <v>240, Okhla Industrial Estate, Phase - III, Okhla, NEW DELHI, DELHI, 110020 IN</v>
    <v>350.9</v>
    <v>Household Goods</v>
    <v>Stock</v>
    <v>44585.469965277778</v>
    <v>3310</v>
    <v>333</v>
    <v>74328580000</v>
    <v>ORIENT ELECTRIC LIMITED</v>
    <v>ORIENT ELECTRIC LIMITED</v>
    <v>350.9</v>
    <v>52.9</v>
    <v>350.3</v>
    <v>340.4</v>
    <v>212185500</v>
    <v>ORIENTELEC</v>
    <v>ORIENT ELECTRIC LIMITED (XNSE:ORIENTELEC)</v>
    <v>500410</v>
    <v>2016</v>
  </rv>
  <rv s="2">
    <v>3311</v>
  </rv>
  <rv s="0">
    <v>https://www.bing.com/financeapi/forcetrigger?t=ahjb5r&amp;q=XNSE%3aORIENTHOT&amp;form=skydnc</v>
    <v>Learn more on Bing</v>
  </rv>
  <rv s="1">
    <v>en-US</v>
    <v>ahjb5r</v>
    <v>268435456</v>
    <v>1</v>
    <v>Powered by Refinitiv</v>
    <v>0</v>
    <v>ORIENTAL HOTELS LIMITED (XNSE:ORIENTHOT)</v>
    <v>2</v>
    <v>3</v>
    <v>Finance</v>
    <v>4</v>
    <v>62</v>
    <v>21.65</v>
    <v>1.4127000000000001</v>
    <v>-4.8499999999999996</v>
    <v>-8.4863999999999995E-2</v>
    <v>INR</v>
    <v>Oriental Hotels Limited is an India-based holding company. The Company is engaged in the business of hoteliering, including accommodation, restaurants and catering services. It offers rooms, food and beverages, and allied services relating to hotel operations. The Company's hotel units include Taj Coromandel, which is located in Chennai; Vivanta by Taj, Fisherman's Cove, which is located in Chennai; Vivanta by Taj, which is located in Malabar, Kochi; Vivanta by Taj, which is located in Trivandrum, Thiruvananthapuram; Vivanta by Taj, Surya, which is located in Coimbatore, and The Gateway Hotel, which is located in Vishakhapatnam, Madurai, Coonoor and Mangalore. The Company's subsidiary is OHL International (HK) Limited, which is located in Hong Kong.</v>
    <v>682</v>
    <v>National Stock Exchange of India</v>
    <v>XNSE</v>
    <v>XNSE</v>
    <v>Paramount Plaza -III FLOOR, 47, Mahatma Gandhi Road, CHENNAI, TAMIL NADU, 600034 IN</v>
    <v>57.75</v>
    <v>Hotels &amp; Entertainment Services</v>
    <v>Stock</v>
    <v>44585.469965277778</v>
    <v>3313</v>
    <v>50.25</v>
    <v>10206940000</v>
    <v>ORIENTAL HOTELS LIMITED</v>
    <v>ORIENTAL HOTELS LIMITED</v>
    <v>57.75</v>
    <v>0</v>
    <v>57.15</v>
    <v>52.3</v>
    <v>178599200</v>
    <v>ORIENTHOT</v>
    <v>ORIENTAL HOTELS LIMITED (XNSE:ORIENTHOT)</v>
    <v>1220162</v>
    <v>1970</v>
  </rv>
  <rv s="2">
    <v>3314</v>
  </rv>
  <rv s="0">
    <v>https://www.bing.com/financeapi/forcetrigger?t=ahjb8m&amp;q=XNSE%3aORIENTLTD&amp;form=skydnc</v>
    <v>Learn more on Bing</v>
  </rv>
  <rv s="1">
    <v>en-US</v>
    <v>ahjb8m</v>
    <v>268435456</v>
    <v>1</v>
    <v>Powered by Refinitiv</v>
    <v>0</v>
    <v>ORIENT PRESS LIMITED (XNSE:ORIENTLTD)</v>
    <v>2</v>
    <v>3</v>
    <v>Finance</v>
    <v>4</v>
    <v>122.9</v>
    <v>63.25</v>
    <v>0.64139999999999997</v>
    <v>-3.9</v>
    <v>-4.8627999999999998E-2</v>
    <v>INR</v>
    <v>Orient Press Limited is engaged in manufacturing activities of printing of capital market stationery, commercial printing, such as text books and annual reports, and security printing, such as magnetic ink character recognition (MICR) checks, dividend warrants, shares and debenture certificates, railway tickets and coupons, computer stationery, telephone cards (scratch cards), smart cards, recharge coupons and note books. The Company operates through two segments: printing and packaging. The Printing segment includes all kind of printing. The Packaging segment includes flexible packaging material and paper board carton. The Company is also engaged in packaging activities, which include flexible packaging material of multi-layer film laminates, paper board mono cartons, liner carton, display cartons and outer corrugated boxes. Its commercial and security printing operations are carried out of its Mumbai, Tarapur and Silvasa based units.</v>
    <v>183</v>
    <v>National Stock Exchange of India</v>
    <v>XNSE</v>
    <v>XNSE</v>
    <v>20, Pragati Industrial Estate,, N.M.Joshi Marg,, Lower Parel, MUMBAI, MAHARASHTRA, 400011 IN</v>
    <v>82.8</v>
    <v>Containers &amp; Packaging</v>
    <v>Stock</v>
    <v>44585.469965277778</v>
    <v>3316</v>
    <v>76</v>
    <v>802000000</v>
    <v>ORIENT PRESS LIMITED</v>
    <v>ORIENT PRESS LIMITED</v>
    <v>82.8</v>
    <v>0</v>
    <v>80.2</v>
    <v>76.3</v>
    <v>10000000</v>
    <v>ORIENTLTD</v>
    <v>ORIENT PRESS LIMITED (XNSE:ORIENTLTD)</v>
    <v>13647</v>
    <v>1987</v>
  </rv>
  <rv s="2">
    <v>3317</v>
  </rv>
  <rv s="0">
    <v>https://www.bing.com/financeapi/forcetrigger?t=ahjbbh&amp;q=XNSE%3aORIENTPPR&amp;form=skydnc</v>
    <v>Learn more on Bing</v>
  </rv>
  <rv s="1">
    <v>en-US</v>
    <v>ahjbbh</v>
    <v>268435456</v>
    <v>1</v>
    <v>Powered by Refinitiv</v>
    <v>0</v>
    <v>ORIENT PAPER AND INDUSTRIES LTD. (XNSE:ORIENTPPR)</v>
    <v>2</v>
    <v>3</v>
    <v>Finance</v>
    <v>4</v>
    <v>39.4</v>
    <v>20.05</v>
    <v>1.3973</v>
    <v>-2.4</v>
    <v>-7.2398000000000004E-2</v>
    <v>INR</v>
    <v>Orient Paper &amp; Industries Limited is engaged in manufacturing of pulp and paper, electric lighting equipment and electrical fans. The Company's segments include Paper, Electrical Consumer Durables and Others. The Paper segment is engaged in the manufacture and sale of pulp, paper and board, and chemicals. The Electrical Consumer Durables segment is engaged in the manufacture/purchase and sale of electric fans, including ceiling, portable and airflow, along with components and accessories thereof, lights and luminaries, household appliances and switchgears. The Others segment consists of other miscellaneous business and services. The Company's manufacturing units are located at Amlai, Madhya Pradesh; Brajrajnagar, Odisha; Kolkata, West Bengal; Faridabad, Haryana, and Noida, Uttar Pradesh.</v>
    <v>1381</v>
    <v>National Stock Exchange of India</v>
    <v>XNSE</v>
    <v>XNSE</v>
    <v>Birla Building,10th Floor, 9/1 R N Mukherjee Road, KOLKATA, WEST BENGAL, 700001 IN</v>
    <v>33.15</v>
    <v>Paper &amp; Forest Products</v>
    <v>Stock</v>
    <v>44585.469965277778</v>
    <v>3319</v>
    <v>30.4</v>
    <v>7033949000</v>
    <v>ORIENT PAPER AND INDUSTRIES LTD.</v>
    <v>ORIENT PAPER AND INDUSTRIES LTD.</v>
    <v>33.15</v>
    <v>0</v>
    <v>33.15</v>
    <v>30.75</v>
    <v>212185500</v>
    <v>ORIENTPPR</v>
    <v>ORIENT PAPER AND INDUSTRIES LTD. (XNSE:ORIENTPPR)</v>
    <v>1161102</v>
    <v>1936</v>
  </rv>
  <rv s="2">
    <v>3320</v>
  </rv>
  <rv s="0">
    <v>https://www.bing.com/financeapi/forcetrigger?t=ahjbec&amp;q=XNSE%3aRHIM&amp;form=skydnc</v>
    <v>Learn more on Bing</v>
  </rv>
  <rv s="1">
    <v>en-US</v>
    <v>ahjbec</v>
    <v>268435456</v>
    <v>1</v>
    <v>Powered by Refinitiv</v>
    <v>0</v>
    <v>RHI Magnesita India Limited (XNSE:RHIM)</v>
    <v>2</v>
    <v>3</v>
    <v>Finance</v>
    <v>4</v>
    <v>450</v>
    <v>212.6</v>
    <v>1.5569999999999999</v>
    <v>-21.8</v>
    <v>-5.0039999999999994E-2</v>
    <v>INR</v>
    <v>RHI Magnesita India Ltd, formerly Orient Refractories Limited, is an India-based company. The Company is engaged in manufacturing and distributing of refractory products and solutions. The Company serves to cement, environment, foundry, glass, lime, nonferrous, paper &amp; pulp, raw materials, services and steel sectors.</v>
    <v>793</v>
    <v>National Stock Exchange of India</v>
    <v>XNSE</v>
    <v>XNSE</v>
    <v>SP-148 A&amp;B,RIICO Industrial Area,, Bhiwadi, ALWAR, RAJASTHAN, 301019 IN</v>
    <v>442.7</v>
    <v>Construction Materials</v>
    <v>Stock</v>
    <v>44585.469965277778</v>
    <v>3322</v>
    <v>405</v>
    <v>70138050000</v>
    <v>RHI Magnesita India Limited</v>
    <v>RHI Magnesita India Limited</v>
    <v>442.7</v>
    <v>29.81</v>
    <v>435.65</v>
    <v>413.85</v>
    <v>160996300</v>
    <v>RHIM</v>
    <v>RHI Magnesita India Limited (XNSE:RHIM)</v>
    <v>233779</v>
    <v>2010</v>
  </rv>
  <rv s="2">
    <v>3323</v>
  </rv>
  <rv s="0">
    <v>https://www.bing.com/financeapi/forcetrigger?t=ahjbh7&amp;q=XNSE%3aORISSAMINE&amp;form=skydnc</v>
    <v>Learn more on Bing</v>
  </rv>
  <rv s="1">
    <v>en-US</v>
    <v>ahjbh7</v>
    <v>268435456</v>
    <v>1</v>
    <v>Powered by Refinitiv</v>
    <v>0</v>
    <v>THE ORISSA MINERALS DEVELOPMENT COMPANY LIMITED (XNSE:ORISSAMINE)</v>
    <v>2</v>
    <v>3</v>
    <v>Finance</v>
    <v>4</v>
    <v>3802</v>
    <v>2200</v>
    <v>1.6454</v>
    <v>-168.7</v>
    <v>-5.8390000000000004E-2</v>
    <v>INR</v>
    <v>The Orissa Minerals Development Co. Ltd. was engaged in mining operations. The Company's segments are Iron Ore, Manganese Ore and Sponge Iron. The Company operates in India.</v>
    <v>279</v>
    <v>National Stock Exchange of India</v>
    <v>XNSE</v>
    <v>XNSE</v>
    <v>AG-104, Sourav Abasan, 2nd Floor, Salt Lake City, Sector-II, KOLKATA, WEST BENGAL, 700091 IN</v>
    <v>2933.55</v>
    <v>Metals &amp; Mining</v>
    <v>Stock</v>
    <v>44585.469965277778</v>
    <v>3325</v>
    <v>2655.65</v>
    <v>17335200000</v>
    <v>THE ORISSA MINERALS DEVELOPMENT COMPANY LIMITED</v>
    <v>THE ORISSA MINERALS DEVELOPMENT COMPANY LIMITED</v>
    <v>2919</v>
    <v>0</v>
    <v>2889.2</v>
    <v>2720.5</v>
    <v>6000000</v>
    <v>ORISSAMINE</v>
    <v>THE ORISSA MINERALS DEVELOPMENT COMPANY LIMITED (XNSE:ORISSAMINE)</v>
    <v>22660</v>
    <v>1918</v>
  </rv>
  <rv s="2">
    <v>3326</v>
  </rv>
  <rv s="0">
    <v>https://www.bing.com/financeapi/forcetrigger?t=ahjbk2&amp;q=XNSE%3aORTEL&amp;form=skydnc</v>
    <v>Learn more on Bing</v>
  </rv>
  <rv s="1">
    <v>en-US</v>
    <v>ahjbk2</v>
    <v>268435456</v>
    <v>1</v>
    <v>Powered by Refinitiv</v>
    <v>0</v>
    <v>ORTEL COMMUNICATIONS LIMITED (XNSE:ORTEL)</v>
    <v>2</v>
    <v>3</v>
    <v>Finance</v>
    <v>4</v>
    <v>1.65</v>
    <v>0.7</v>
    <v>1.7733000000000001</v>
    <v>-0.05</v>
    <v>-3.2258000000000002E-2</v>
    <v>INR</v>
    <v>Ortel Communications Limited is a regional cable television and broadband services provider focused in the states of Odisha, Chhattisgarh, Andhra Pradesh and West Bengal. The Company's segments include Cable TV, Broadband Service and Infrastructure Leasing (IFL). It has a two-way communication network for Triple Play services (video, data and voice capabilities) having hybrid fiber-coaxial (HFC) network. Its business is divided in to cable television services comprising of analog cable television services, and digital cable television services, including high definition (HD) services, gaming and local content; broadband services; leasing of fiber infrastructure, and signal up linking services. It offers digital service, broadband service, cable television service and voice over Internet protocol (VoIP) service. These services include Ortel Home Cable Service, Ortel Digital Service, Ortel Broadband Service, Ortel ePhone, Leasing of fiber infrastructure and Signal Uplinking Service.</v>
    <v>1898</v>
    <v>National Stock Exchange of India</v>
    <v>XNSE</v>
    <v>XNSE</v>
    <v>C-1, Chandrasekharpur, Bahind R.M.R.C., Near BDA Colony Bhubaneshwar, 751016 IN</v>
    <v>1.5</v>
    <v>Media &amp; Publishing</v>
    <v>Stock</v>
    <v>44585.469965277778</v>
    <v>3328</v>
    <v>1.5</v>
    <v>51014600</v>
    <v>ORTEL COMMUNICATIONS LIMITED</v>
    <v>ORTEL COMMUNICATIONS LIMITED</v>
    <v>1.5</v>
    <v>0</v>
    <v>1.55</v>
    <v>1.5</v>
    <v>32912640</v>
    <v>ORTEL</v>
    <v>ORTEL COMMUNICATIONS LIMITED (XNSE:ORTEL)</v>
    <v>16000</v>
    <v>1995</v>
  </rv>
  <rv s="2">
    <v>3329</v>
  </rv>
  <rv s="0">
    <v>https://www.bing.com/financeapi/forcetrigger?t=axcya2&amp;q=XNSE%3aOSWALAGRO&amp;form=skydnc</v>
    <v>Learn more on Bing</v>
  </rv>
  <rv s="3">
    <v>en-US</v>
    <v>axcya2</v>
    <v>268435456</v>
    <v>1</v>
    <v>Powered by Refinitiv</v>
    <v>5</v>
    <v>OSWAL AGRO MILLS LIMITED (XNSE:OSWALAGRO)</v>
    <v>2</v>
    <v>6</v>
    <v>Finance</v>
    <v>4</v>
    <v>45.5</v>
    <v>8.1999999999999993</v>
    <v>1.2798</v>
    <v>-1.6</v>
    <v>-4.8855000000000003E-2</v>
    <v>INR</v>
    <v>Oswal Agro Mills Limited is a holding company. The Company's principal activities consist of Real Estate and Investing. The Company's segments include Investment Activities, Real Estate and Trading. The Company's subsidiary is Oswal Overseas Limited, which operates in the United Arab Emirates.</v>
    <v>National Stock Exchange of India</v>
    <v>XNSE</v>
    <v>XNSE</v>
    <v>7th Floor, Antriksh Bhavan, 22, Kasturba Gandhi Marg, NEW DELHI, DELHI, 110001 IN</v>
    <v>32.5</v>
    <v>Investment Banking &amp; Investment Services</v>
    <v>Stock</v>
    <v>44585.469965277778</v>
    <v>3331</v>
    <v>31.15</v>
    <v>4396189000</v>
    <v>OSWAL AGRO MILLS LIMITED</v>
    <v>OSWAL AGRO MILLS LIMITED</v>
    <v>31.4</v>
    <v>22.46</v>
    <v>32.75</v>
    <v>31.15</v>
    <v>134234800</v>
    <v>OSWALAGRO</v>
    <v>OSWAL AGRO MILLS LIMITED (XNSE:OSWALAGRO)</v>
    <v>80412</v>
    <v>1979</v>
  </rv>
  <rv s="2">
    <v>3332</v>
  </rv>
  <rv s="0">
    <v>https://www.bing.com/financeapi/forcetrigger?t=ahjbsm&amp;q=XNSE%3aPAEL&amp;form=skydnc</v>
    <v>Learn more on Bing</v>
  </rv>
  <rv s="1">
    <v>en-US</v>
    <v>ahjbsm</v>
    <v>268435456</v>
    <v>1</v>
    <v>Powered by Refinitiv</v>
    <v>0</v>
    <v>PAE LIMITED (XNSE:PAEL)</v>
    <v>2</v>
    <v>3</v>
    <v>Finance</v>
    <v>4</v>
    <v>12.7</v>
    <v>1.85</v>
    <v>1.1873</v>
    <v>-0.25</v>
    <v>-4.2735000000000002E-2</v>
    <v>INR</v>
    <v>PAE Limited is an India-based company engaged in business of sales and service of lead storage batteries, power backup systems, automotive parts and solar photovoltaic products. In the Lead Storage Battery segment, it markets its own brands of automotive and non-automotive batteries. It markets a premium range of batteries known as Zenide and Zenide Gold and it also markets AutoZen and PowerZen standard range of batteries. The Company's range of batteries includes automotive, motorcycle, tubular and sealed-maintenance-free, and valve-regulated lead acid batteries. In the Power Backup Systems segment, the Company markets various brands of uninterrupted power supply (UPS), inverters, Emergency Lift Operating Systems (ELOS) and Emergency Power Systems (EPS). In addition to marketing, it also provides installation and after sales service to its customers. The Company holds distribution rights of solar panels. It also provide warranty service to its customers.</v>
    <v>355</v>
    <v>National Stock Exchange of India</v>
    <v>XNSE</v>
    <v>XNSE</v>
    <v>69, MUMBAI, MAHARASHTRA, 400034 IN</v>
    <v>6.1</v>
    <v>Machinery, Equipment &amp; Components</v>
    <v>Stock</v>
    <v>44585.484942129631</v>
    <v>3334</v>
    <v>5.6</v>
    <v>60954660</v>
    <v>PAE LIMITED</v>
    <v>PAE LIMITED</v>
    <v>6.1</v>
    <v>0</v>
    <v>5.85</v>
    <v>5.6</v>
    <v>10419600</v>
    <v>PAEL</v>
    <v>PAE LIMITED (XNSE:PAEL)</v>
    <v>21438</v>
    <v>1950</v>
  </rv>
  <rv s="2">
    <v>3335</v>
  </rv>
  <rv s="0">
    <v>https://www.bing.com/financeapi/forcetrigger?t=ahjbvh&amp;q=XNSE%3aPAGEIND&amp;form=skydnc</v>
    <v>Learn more on Bing</v>
  </rv>
  <rv s="1">
    <v>en-US</v>
    <v>ahjbvh</v>
    <v>268435456</v>
    <v>1</v>
    <v>Powered by Refinitiv</v>
    <v>0</v>
    <v>PAGE INDUSTRIES LIMITED (XNSE:PAGEIND)</v>
    <v>2</v>
    <v>3</v>
    <v>Finance</v>
    <v>4</v>
    <v>45600</v>
    <v>27000</v>
    <v>0.69679999999999997</v>
    <v>-2624.35</v>
    <v>-6.1691000000000003E-2</v>
    <v>INR</v>
    <v>Page Industries Limited is engaged in the business of manufacturing and trading of garments. The Company offers knitted garments. The Company offers a range of products for men, women and children. The Company is engaged in the manufacturing, distribution and marketing of Jockey products. The Company holds license of SPEEDO, an international brand for swim wear. The Jockey brand is available in over 1400 cities and towns. The Company's Jockey brand products are sold through exclusive brand outlets (EBO), large format stores (LFS), multi brand outlets (MBO), traditional hosiery stores and multi-purpose stores spread across India. The Company has approximately four EBOs in the United Arab Emirates and over one EBO in Sri Lanka. The SPEEDO brand is available in approximately 1060 stores, including over 150 LFS across approximately 110 cities and over nine EBOs. It operates its own online store www.jockeyindia.com. Its plants are located in Bangalore, Hassan and Mysore, among others.</v>
    <v>21280</v>
    <v>National Stock Exchange of India</v>
    <v>XNSE</v>
    <v>XNSE</v>
    <v>Umiya Business Bay-Tower-1,7th Floor, Cessna Business Park,, Kadubeesanahalli,Varthur Hobli,, BANGALORE, KARNATAKA, 560103 IN</v>
    <v>44200</v>
    <v>Textiles &amp; Apparel</v>
    <v>Stock</v>
    <v>44585.469965277778</v>
    <v>3337</v>
    <v>39679</v>
    <v>474485300000</v>
    <v>PAGE INDUSTRIES LIMITED</v>
    <v>PAGE INDUSTRIES LIMITED</v>
    <v>42559.95</v>
    <v>107.67</v>
    <v>42539.95</v>
    <v>39915.599999999999</v>
    <v>11153870</v>
    <v>PAGEIND</v>
    <v>PAGE INDUSTRIES LIMITED (XNSE:PAGEIND)</v>
    <v>24258</v>
    <v>1994</v>
  </rv>
  <rv s="2">
    <v>3338</v>
  </rv>
  <rv s="0">
    <v>https://www.bing.com/financeapi/forcetrigger?t=ayqgtc&amp;q=XNSE%3aPAISALO&amp;form=skydnc</v>
    <v>Learn more on Bing</v>
  </rv>
  <rv s="1">
    <v>en-US</v>
    <v>ayqgtc</v>
    <v>268435456</v>
    <v>1</v>
    <v>Powered by Refinitiv</v>
    <v>0</v>
    <v>PAISALO DIGITAL LIMITED (XNSE:PAISALO)</v>
    <v>2</v>
    <v>3</v>
    <v>Finance</v>
    <v>4</v>
    <v>1143</v>
    <v>560</v>
    <v>1.5361</v>
    <v>-51.1</v>
    <v>-6.6115000000000007E-2</v>
    <v>INR</v>
    <v>Paisalo Digital Limited, formerly S.E. Investments Ltd, is a non-deposit taking non-banking financial company. The Company offers a range of products and services through its financial services division and small finance division. Its financial services division is engaged in the business of financing, which provides loans, including personal loans, business loans and loans against property to individuals/corporate bodies. It formulates various schemes for corporate financing. It also manages the private safe deposit locker vault at Agra. It includes over two streams of small finance lending methodology, such as Individual Lending Model, in which loans are given to individual entrepreneurs for both agricultural and non-agricultural purpose, and Group Lending Model, in which loans are given to borrower groups. These borrowers have income from various sources, such as dairy, poultry, handicrafts, agricultural labor and other microenterprises.</v>
    <v>920</v>
    <v>National Stock Exchange of India</v>
    <v>XNSE</v>
    <v>XNSE</v>
    <v>101, Csc, Pocket-52, CR Park Near Police Station, NEW DELHI, DELHI, 110048 IN</v>
    <v>771</v>
    <v>Banking Services</v>
    <v>Stock</v>
    <v>44585.469965277778</v>
    <v>3340</v>
    <v>700</v>
    <v>32687640000</v>
    <v>PAISALO DIGITAL LIMITED</v>
    <v>PAISALO DIGITAL LIMITED</v>
    <v>771</v>
    <v>52.27</v>
    <v>772.9</v>
    <v>721.8</v>
    <v>42292200</v>
    <v>PAISALO</v>
    <v>PAISALO DIGITAL LIMITED (XNSE:PAISALO)</v>
    <v>22369</v>
    <v>1992</v>
  </rv>
  <rv s="2">
    <v>3341</v>
  </rv>
  <rv s="0">
    <v>https://www.bing.com/financeapi/forcetrigger?t=ahjbyc&amp;q=XNSE%3aPALASHSECU&amp;form=skydnc</v>
    <v>Learn more on Bing</v>
  </rv>
  <rv s="3">
    <v>en-US</v>
    <v>ahjbyc</v>
    <v>268435456</v>
    <v>1</v>
    <v>Powered by Refinitiv</v>
    <v>5</v>
    <v>PALASH SECURITIES LIMITED (XNSE:PALASHSECU)</v>
    <v>2</v>
    <v>6</v>
    <v>Finance</v>
    <v>4</v>
    <v>98</v>
    <v>38.65</v>
    <v>1.1532</v>
    <v>-3.15</v>
    <v>-3.7883E-2</v>
    <v>INR</v>
    <v>Palash Securities Limited is an India-based company. The Company is formed for carrying on businesses related to investments, packaged food items, and professional services. The Company’s investment business comprises of investment in the subsidiaries, including Allahabad Canning Ltd, Hargaon Investment &amp; Trading Company Limited, OSM Investment &amp; Trading Company Limited, Champaran Marketing Ltd and Hargaon Properties Ltd. The Company’s subsidiaries are engaged in investment activity in various market and other securities. Hargaon Properties Ltd is a step down subsidiary, which is engaged in investment of properties.</v>
    <v>National Stock Exchange of India</v>
    <v>XNSE</v>
    <v>XNSE</v>
    <v>Birla Building 5th Floor,, 9/1 R N Mukherjee Road, KOLKATA, WEST BENGAL, 700001 IN</v>
    <v>85.85</v>
    <v>Real Estate Operations</v>
    <v>Stock</v>
    <v>44585.469965277778</v>
    <v>3343</v>
    <v>79</v>
    <v>831757900</v>
    <v>PALASH SECURITIES LIMITED</v>
    <v>PALASH SECURITIES LIMITED</v>
    <v>81.25</v>
    <v>0</v>
    <v>83.15</v>
    <v>80</v>
    <v>10003100</v>
    <v>PALASHSECU</v>
    <v>PALASH SECURITIES LIMITED (XNSE:PALASHSECU)</v>
    <v>2903</v>
    <v>2015</v>
  </rv>
  <rv s="2">
    <v>3344</v>
  </rv>
  <rv s="0">
    <v>https://www.bing.com/financeapi/forcetrigger?t=ahjc27&amp;q=XNSE%3aPALREDTEC&amp;form=skydnc</v>
    <v>Learn more on Bing</v>
  </rv>
  <rv s="1">
    <v>en-US</v>
    <v>ahjc27</v>
    <v>268435456</v>
    <v>1</v>
    <v>Powered by Refinitiv</v>
    <v>0</v>
    <v>PALRED TECHNOLOGIES LIMITED (XNSE:PALREDTEC)</v>
    <v>2</v>
    <v>3</v>
    <v>Finance</v>
    <v>4</v>
    <v>301.8</v>
    <v>50.6</v>
    <v>1.5664</v>
    <v>-11.8</v>
    <v>-4.1051000000000004E-2</v>
    <v>INR</v>
    <v>Palred Technologies Limited is an India-based holding company. The Company is engaged in providing information technology (IT) solutions and IT services for media and entertainment. It has an online e-commerce portal, and is engaged in trading online in computers, mobiles, electronic products and computer peripherals. The Company also offers various IT services, such as Middleware and Master Data Management (MDM). Its middleware services are available in two versions- Commercial and Community Driven (Open Source). The Company operates various Palred Stores, which provide system and process solutions and e-commerce sites, such as Saverable.com and Great indian t.com (Git.com). Saverable.com provides comparison of services, such as banking account, insurance schemes and loan offers. Git.com is an online entertainment Website. The Company, through its subsidiary, Palred Online Technologies Private Limited, owns and operates www.latestone.com, which is a techno-based online retail store.</v>
    <v>1425</v>
    <v>National Stock Exchange of India</v>
    <v>XNSE</v>
    <v>XNSE</v>
    <v>Plot No.2, Road.No.12, Banjara Hills, HYDERABAD, TELANGANA, 500034 IN</v>
    <v>301.8</v>
    <v>Software &amp; IT Services</v>
    <v>Stock</v>
    <v>44585.469965277778</v>
    <v>3346</v>
    <v>273.10000000000002</v>
    <v>2797626000</v>
    <v>PALRED TECHNOLOGIES LIMITED</v>
    <v>PALRED TECHNOLOGIES LIMITED</v>
    <v>301.8</v>
    <v>171.89</v>
    <v>287.45</v>
    <v>275.64999999999998</v>
    <v>9732570</v>
    <v>PALREDTEC</v>
    <v>PALRED TECHNOLOGIES LIMITED (XNSE:PALREDTEC)</v>
    <v>312383</v>
    <v>1999</v>
  </rv>
  <rv s="2">
    <v>3347</v>
  </rv>
  <rv s="0">
    <v>https://www.bing.com/financeapi/forcetrigger?t=ahjc52&amp;q=XNSE%3aPANACEABIO&amp;form=skydnc</v>
    <v>Learn more on Bing</v>
  </rv>
  <rv s="1">
    <v>en-US</v>
    <v>ahjc52</v>
    <v>268435456</v>
    <v>1</v>
    <v>Powered by Refinitiv</v>
    <v>0</v>
    <v>PANACEA BIOTEC LIMITED (XNSE:PANACEABIO)</v>
    <v>2</v>
    <v>3</v>
    <v>Finance</v>
    <v>4</v>
    <v>449</v>
    <v>165.3</v>
    <v>1.0286999999999999</v>
    <v>-0.9</v>
    <v>-4.2599999999999999E-3</v>
    <v>INR</v>
    <v>Panacea Biotec Limited is a health management company. The Company's principal business activity is the manufacture of allopathic pharmaceuticals preparations. The Company's segments include Vaccines, Formulations, Research and Development; Healthcare and Real estate activities. Its Vaccines, Formulations and Research &amp; Development segments are engaged in the business of research, development, manufacture and marketing of vaccines and branded pharmaceutical formulations. It has products for various segments, which include pediatric vaccines, pain management, diabetes management and organ transplantation. Its Healthcare segment is engaged in business of operating and maintaining hospitals. Its Real estate activities segment is engaged in the business of acquisition, construction and development of housing and commercial real estate projects. The Company's product portfolio includes prescription products in therapeutic areas, such as oncology, and nephrology and transplant management.</v>
    <v>2895</v>
    <v>National Stock Exchange of India</v>
    <v>XNSE</v>
    <v>XNSE</v>
    <v>B-1 Extn/G-3, Mohan Co-op. Industrial Estate, Mathura Road, NEW DELHI, DELHI, 110044 IN</v>
    <v>221.8</v>
    <v>Pharmaceuticals</v>
    <v>Stock</v>
    <v>44585.469965277778</v>
    <v>3349</v>
    <v>205</v>
    <v>12939220000</v>
    <v>PANACEA BIOTEC LIMITED</v>
    <v>PANACEA BIOTEC LIMITED</v>
    <v>221.8</v>
    <v>0</v>
    <v>211.25</v>
    <v>210.35</v>
    <v>61250750</v>
    <v>PANACEABIO</v>
    <v>PANACEA BIOTEC LIMITED (XNSE:PANACEABIO)</v>
    <v>422289</v>
    <v>1984</v>
  </rv>
  <rv s="2">
    <v>3350</v>
  </rv>
  <rv s="0">
    <v>https://www.bing.com/financeapi/forcetrigger?t=ahjc7w&amp;q=XNSE%3aPANACHE&amp;form=skydnc</v>
    <v>Learn more on Bing</v>
  </rv>
  <rv s="3">
    <v>en-US</v>
    <v>ahjc7w</v>
    <v>268435456</v>
    <v>1</v>
    <v>Powered by Refinitiv</v>
    <v>5</v>
    <v>PANACHE DIGILIFE LIMITED (XNSE:PANACHE)</v>
    <v>2</v>
    <v>6</v>
    <v>Finance</v>
    <v>4</v>
    <v>94.8</v>
    <v>39.15</v>
    <v>0.4647</v>
    <v>-4.6500000000000004</v>
    <v>-6.8583999999999992E-2</v>
    <v>INR</v>
    <v>Panache Digilife Limited is an information technology Hardware hub. The Company provides electronics manufacturing solutions. It operates in five divisions: personal computer (PC) division, Education division, Telematics division, Audio Visual (AV) division, Industrial design. PC division is engaged in manufacturing of Small Form Factor Computing devices under the brand name Panache. PC division provides Embedded PC, All-in-One, Thin Client, Point of Sale, Digital Signage and Kiosks solutions. Panache Display Division offers Consumer light-emitting diode television and Commercial Signage Display and audio visual solutions. Telematics division is engaged in global positioning system hardware and software application development and analytics services. Its IPC products are industrial product in automation industries. IPC products include 4u or 12u Rackmount servers, panel PC, rugged PC box and server random-access memory. The Company’s DesignLIFE is an industrial Design consultancy.</v>
    <v>National Stock Exchange of India</v>
    <v>XNSE</v>
    <v>XNSE</v>
    <v>002 Raheja Plaza, LBS Marg, Ghatkopar, MUMBAI, MAHARASHTRA, 400086 IN</v>
    <v>70.7</v>
    <v>Computers, Phones &amp; Household Electronics</v>
    <v>Stock</v>
    <v>44585.469965277778</v>
    <v>3352</v>
    <v>62.5</v>
    <v>813600000</v>
    <v>PANACHE DIGILIFE LIMITED</v>
    <v>PANACHE DIGILIFE LIMITED</v>
    <v>70.7</v>
    <v>62.05</v>
    <v>67.8</v>
    <v>63.15</v>
    <v>12000000</v>
    <v>PANACHE</v>
    <v>PANACHE DIGILIFE LIMITED (XNSE:PANACHE)</v>
    <v>6012</v>
    <v>2007</v>
  </rv>
  <rv s="2">
    <v>3353</v>
  </rv>
  <rv s="0">
    <v>https://www.bing.com/financeapi/forcetrigger?t=ahjcar&amp;q=XNSE%3aPANAMAPET&amp;form=skydnc</v>
    <v>Learn more on Bing</v>
  </rv>
  <rv s="1">
    <v>en-US</v>
    <v>ahjcar</v>
    <v>268435456</v>
    <v>1</v>
    <v>Powered by Refinitiv</v>
    <v>0</v>
    <v>PANAMA PETROCHEM LIMITED (XNSE:PANAMAPET)</v>
    <v>2</v>
    <v>3</v>
    <v>Finance</v>
    <v>4</v>
    <v>333</v>
    <v>92.2</v>
    <v>2.2025000000000001</v>
    <v>-17.2</v>
    <v>-5.6081000000000006E-2</v>
    <v>INR</v>
    <v>Panama Petrochem Limited is a holding company. The Company is a manufacturer and exporter of various kinds of petroleum specialty products. Its geographical segments include within India and outside India. The Company's products include Mineral Oils, Liquid Paraffins, Transformer Oils, Petroleum Jellies, Ink Oils and other Petroleum Specialty Products. It offers drilling fluids in various categories, including Pan Emul S, Pan Emul P, Pan Sulphalt and Pan Drill. The Company also offers products, including waxes, such as slack wax, micro wax and others. The Company offers its products to various industries, such as printing inks and resins, cosmetics, cables, rubber, pharmaceuticals, engineering, chemicals, power and other industrial purposes. The Company's products are exported to approximately 40 countries across the globe. Its manufacturing facilities are located in Ankleshwar (Gujarat), Daman (Union Territory), Taloja (Raigadh, Maharashtra) and Dahej (Bharuch, Gujarat).</v>
    <v>167</v>
    <v>National Stock Exchange of India</v>
    <v>XNSE</v>
    <v>XNSE</v>
    <v>401, Aza House, 4th Floor, 24, Turner Road,, Opp. Tavaa Restaurant, Bandra - W, MUMBAI, MAHARASHTRA, 400050 IN</v>
    <v>306.60000000000002</v>
    <v>Chemicals</v>
    <v>Stock</v>
    <v>44585.469965277778</v>
    <v>3355</v>
    <v>277.25</v>
    <v>18553390000</v>
    <v>PANAMA PETROCHEM LIMITED</v>
    <v>PANAMA PETROCHEM LIMITED</v>
    <v>302.05</v>
    <v>7.96</v>
    <v>306.7</v>
    <v>289.5</v>
    <v>60493600</v>
    <v>PANAMAPET</v>
    <v>PANAMA PETROCHEM LIMITED (XNSE:PANAMAPET)</v>
    <v>486301</v>
    <v>1982</v>
  </rv>
  <rv s="2">
    <v>3356</v>
  </rv>
  <rv s="0">
    <v>https://www.bing.com/financeapi/forcetrigger?t=ahjcp2&amp;q=XNSE%3aPARACABLES&amp;form=skydnc</v>
    <v>Learn more on Bing</v>
  </rv>
  <rv s="1">
    <v>en-US</v>
    <v>ahjcp2</v>
    <v>268435456</v>
    <v>1</v>
    <v>Powered by Refinitiv</v>
    <v>0</v>
    <v>PARAMOUNT COMMUNICATIONS LIMITED (XNSE:PARACABLES)</v>
    <v>2</v>
    <v>3</v>
    <v>Finance</v>
    <v>4</v>
    <v>24.4</v>
    <v>7.65</v>
    <v>0.30409999999999998</v>
    <v>-0.6</v>
    <v>-4.428E-2</v>
    <v>INR</v>
    <v>Paramount Communications Limited is a cable manufacturing company that caters to industries, including power, railways, telecom, information technology (IT) and communication, construction, defense and space research projects. The Company's product base includes low tension and high tension (HT) power cables, aerial bunch cables, control and instrumentation cables, thermocouple extension and compensating cables, fire performance cables, signaling cables, axle counter cables, jelly filled telephone cables (JFTC), optical fiber cables (OFC), installation cables for electronic exchanges, hook-up/jumper/drop wire, house wiring and cables for submersible pumps. It also manufactures and imports mining and airfield lighting cables, cables for defense, fire protection and mineral insulated cables, among others, on order basis. Its power cables include HT Aerial Bunch Cables. Its telecom cables include buried service wire and installation cables. Its building wires include industrial cables.</v>
    <v>331</v>
    <v>National Stock Exchange of India</v>
    <v>XNSE</v>
    <v>XNSE</v>
    <v>C-125, Naraina Industrial Area, Phase - 1, Naraina, NEW DELHI, DELHI, 110028 IN</v>
    <v>14.2</v>
    <v>Communications &amp; Networking</v>
    <v>Stock</v>
    <v>44585.469965277778</v>
    <v>3358</v>
    <v>12.9</v>
    <v>2631193000</v>
    <v>PARAMOUNT COMMUNICATIONS LIMITED</v>
    <v>PARAMOUNT COMMUNICATIONS LIMITED</v>
    <v>13.45</v>
    <v>52.48</v>
    <v>13.55</v>
    <v>12.95</v>
    <v>194184000</v>
    <v>PARACABLES</v>
    <v>PARAMOUNT COMMUNICATIONS LIMITED (XNSE:PARACABLES)</v>
    <v>302980</v>
    <v>1994</v>
  </rv>
  <rv s="2">
    <v>3359</v>
  </rv>
  <rv s="0">
    <v>https://www.bing.com/financeapi/forcetrigger?t=ahjcrw&amp;q=XNSE%3aPARAGMILK&amp;form=skydnc</v>
    <v>Learn more on Bing</v>
  </rv>
  <rv s="1">
    <v>en-US</v>
    <v>ahjcrw</v>
    <v>268435456</v>
    <v>1</v>
    <v>Powered by Refinitiv</v>
    <v>0</v>
    <v>PARAG MILK FOODS LIMITED (XNSE:PARAGMILK)</v>
    <v>2</v>
    <v>3</v>
    <v>Finance</v>
    <v>4</v>
    <v>159.9</v>
    <v>94</v>
    <v>1.2208000000000001</v>
    <v>-5.0999999999999996</v>
    <v>-4.3422999999999996E-2</v>
    <v>INR</v>
    <v>Parag Milk Foods Ltd, is an India-based private sector dairy company. The Company offers a range of products, which include cheese, ghee, whey proteins, paneer, curd, yoghurt, milk products, liquid milk, milk-based beverages and milk powders. The Company's brands include Gowardhan, under which traditional dairy products, such as ghee, are marketed; Go, under which western lifestyle dairy products, such as cheese are marketed; Pride of Cows, under which premium milk is sold and Topp Up, under which flavoured milk is marketed.</v>
    <v>1563</v>
    <v>National Stock Exchange of India</v>
    <v>XNSE</v>
    <v>XNSE</v>
    <v>20th Floor Nirmal Building, Nariman Point, MUMBAI, MAHARASHTRA, 400021 IN</v>
    <v>117.5</v>
    <v>Food &amp; Tobacco</v>
    <v>Stock</v>
    <v>44585.469965277778</v>
    <v>3361</v>
    <v>110.55</v>
    <v>11181220000</v>
    <v>PARAG MILK FOODS LIMITED</v>
    <v>PARAG MILK FOODS LIMITED</v>
    <v>117</v>
    <v>25.95</v>
    <v>117.45</v>
    <v>112.35</v>
    <v>95199830</v>
    <v>PARAGMILK</v>
    <v>PARAG MILK FOODS LIMITED (XNSE:PARAGMILK)</v>
    <v>403842</v>
    <v>1992</v>
  </rv>
  <rv s="2">
    <v>3362</v>
  </rv>
  <rv s="0">
    <v>https://www.bing.com/financeapi/forcetrigger?t=ahjcur&amp;q=XNSE%3aPARSVNATH&amp;form=skydnc</v>
    <v>Learn more on Bing</v>
  </rv>
  <rv s="1">
    <v>en-US</v>
    <v>ahjcur</v>
    <v>268435456</v>
    <v>1</v>
    <v>Powered by Refinitiv</v>
    <v>0</v>
    <v>PARSVNATH DEVELOPERS LIMITED (XNSE:PARSVNATH)</v>
    <v>2</v>
    <v>3</v>
    <v>Finance</v>
    <v>4</v>
    <v>27.15</v>
    <v>4.5999999999999996</v>
    <v>2.5295000000000001</v>
    <v>-0.7</v>
    <v>-3.4738999999999999E-2</v>
    <v>INR</v>
    <v>Parsvnath Developers Limited is a real estate and infrastructure development company. The Company is engaged in the development, construction and marketing of real estate projects for commercial and residential use. Its projects include residential, townships, retail, Delhi malls, information technology (IT) parks and special economic zones (SEZs). Its residential projects include Parsvnath Majestic Floors, Parsvnath Panchvati, Parsvnath Panorama, Parsvnath Prestige and Parsvnath Pratishtha. Its townships include Parsvnath City, Parsvnath King Citi and Parsvnath Narayan City. Its retail projects include Parsvnath Majestic Arcade, Parsvnath Kaushambi Mall, Parsvnath Plaza, Parsvnath Arcadia and Parsvnath Paradise Arcade. Its malls include Parsvnath Mall, Parsvnath's Presence and The Parsvnath 27. The Company has an integrated network of offices and infrastructure with operations spread across approximately 40 cities and over 15 states.</v>
    <v>246</v>
    <v>National Stock Exchange of India</v>
    <v>XNSE</v>
    <v>XNSE</v>
    <v>Parsvnath Tower, Near Shahdara Metro Station, Shahdara, NEW DELHI, DELHI, 110032 IN</v>
    <v>20.6</v>
    <v>Real Estate Operations</v>
    <v>Stock</v>
    <v>44585.469965277778</v>
    <v>3364</v>
    <v>19.149999999999999</v>
    <v>8768900000</v>
    <v>PARSVNATH DEVELOPERS LIMITED</v>
    <v>PARSVNATH DEVELOPERS LIMITED</v>
    <v>20</v>
    <v>0</v>
    <v>20.149999999999999</v>
    <v>19.45</v>
    <v>435181200</v>
    <v>PARSVNATH</v>
    <v>PARSVNATH DEVELOPERS LIMITED (XNSE:PARSVNATH)</v>
    <v>416073</v>
    <v>1990</v>
  </rv>
  <rv s="2">
    <v>3365</v>
  </rv>
  <rv s="0">
    <v>https://www.bing.com/financeapi/forcetrigger?t=ahjcxm&amp;q=XNSE%3aPATELENG&amp;form=skydnc</v>
    <v>Learn more on Bing</v>
  </rv>
  <rv s="1">
    <v>en-US</v>
    <v>ahjcxm</v>
    <v>268435456</v>
    <v>1</v>
    <v>Powered by Refinitiv</v>
    <v>0</v>
    <v>PATEL ENGINEERING LIMITED (XNSE:PATELENG)</v>
    <v>2</v>
    <v>3</v>
    <v>Finance</v>
    <v>4</v>
    <v>34.950000000000003</v>
    <v>11.05</v>
    <v>1.9529000000000001</v>
    <v>-1.4</v>
    <v>-4.7058999999999997E-2</v>
    <v>INR</v>
    <v>Patel Engineering Limited is a holding company. The Company is an infrastructure and construction services company, which is engaged in the construction of dams, bridges, tunnels, roads, piling works, industrial structures and other kinds of civil engineering works. The Company operates through Civil Construction, Real Estate and Others. Its businesses include infrastructure, real estate, asset ownership, and technology and innovation. Its infrastructure business includes hydro power, transport, water works, urban structures and micro-tunneling. Its real estate business comprises residential and commercial. Its asset ownership includes power, road and transmission. Its technology and innovation includes roller compacted concrete dams, lake tapping and micro tunneling. It operates in all sectors of the infrastructure industry from dams, tunnels, micro-runnels, hydroelectric projects, irrigation projects, highways, roads, bridges, railways, refineries to real estates and townships.</v>
    <v>2130</v>
    <v>National Stock Exchange of India</v>
    <v>XNSE</v>
    <v>XNSE</v>
    <v>B-26/1, Aver House,, Veera Desai Industrial Road,, off New Link Road, Andheri (W), MUMBAI, MAHARASHTRA, 400053 IN</v>
    <v>29.4</v>
    <v>Construction &amp; Engineering</v>
    <v>Stock</v>
    <v>44585.469965277778</v>
    <v>3367</v>
    <v>28.3</v>
    <v>13865670000</v>
    <v>PATEL ENGINEERING LIMITED</v>
    <v>PATEL ENGINEERING LIMITED</v>
    <v>28.3</v>
    <v>0</v>
    <v>29.75</v>
    <v>28.35</v>
    <v>466072800</v>
    <v>PATELENG</v>
    <v>PATEL ENGINEERING LIMITED (XNSE:PATELENG)</v>
    <v>777690</v>
    <v>1949</v>
  </rv>
  <rv s="2">
    <v>3368</v>
  </rv>
  <rv s="0">
    <v>https://www.bing.com/financeapi/forcetrigger?t=ahjd1h&amp;q=XNSE%3aPATINTLOG&amp;form=skydnc</v>
    <v>Learn more on Bing</v>
  </rv>
  <rv s="1">
    <v>en-US</v>
    <v>ahjd1h</v>
    <v>268435456</v>
    <v>1</v>
    <v>Powered by Refinitiv</v>
    <v>0</v>
    <v>Patel Integrated Logistics Limited (XNSE:PATINTLOG)</v>
    <v>2</v>
    <v>3</v>
    <v>Finance</v>
    <v>4</v>
    <v>20.350000000000001</v>
    <v>8.8800000000000008</v>
    <v>1.9157999999999999</v>
    <v>-1</v>
    <v>-5.5865999999999999E-2</v>
    <v>INR</v>
    <v>Patel Integrated Logistics Limited is an India-based logistics solutions provider. The Company's segments include Surface Transportation, Co-loading of Courier and Consolidation of Cargo. The Company's principal product/services include Freight, and Co-loading and Cargo Income. The Company provides logistics solutions through surface, air and sea transportation and Door-to-Door Express Service all over urban and rural India. The Company is also engaged in the business of warehousing and secondary distribution; door-to-door pick-up and delivery, and provision of a one-stop solution. Apart from moving heavy-duty goods, such as metal sheets, machinery and farm equipment, the Company also moves engineering products, textiles, auto parts, pharma, computer hardware and peripherals, among others. The Patel retail division is engaged in the surface transport business and provides Door-to-Door Express Cargo Service to over 250 branches serving more than 450 delivery stations.</v>
    <v>1037</v>
    <v>National Stock Exchange of India</v>
    <v>XNSE</v>
    <v>XNSE</v>
    <v>Natasha,, 52 Hill Road,, Bandra (West),, MUMBAI, MAHARASHTRA, 400050 IN</v>
    <v>18.25</v>
    <v>Freight &amp; Logistics Services</v>
    <v>Stock</v>
    <v>44585.469965277778</v>
    <v>3370</v>
    <v>16.399999999999999</v>
    <v>1460043000</v>
    <v>Patel Integrated Logistics Limited</v>
    <v>Patel Integrated Logistics Limited</v>
    <v>18.25</v>
    <v>203.18</v>
    <v>17.899999999999999</v>
    <v>16.899999999999999</v>
    <v>106035900</v>
    <v>PATINTLOG</v>
    <v>Patel Integrated Logistics Limited (XNSE:PATINTLOG)</v>
    <v>140106</v>
    <v>1962</v>
  </rv>
  <rv s="2">
    <v>3371</v>
  </rv>
  <rv s="0">
    <v>https://www.bing.com/financeapi/forcetrigger?t=ahjd4c&amp;q=XNSE%3aPATSPINLTD&amp;form=skydnc</v>
    <v>Learn more on Bing</v>
  </rv>
  <rv s="1">
    <v>en-US</v>
    <v>ahjd4c</v>
    <v>268435456</v>
    <v>1</v>
    <v>Powered by Refinitiv</v>
    <v>0</v>
    <v>PATSPIN INDIA LTD (XNSE:PATSPINLTD)</v>
    <v>2</v>
    <v>3</v>
    <v>Finance</v>
    <v>4</v>
    <v>15.2</v>
    <v>4.1500000000000004</v>
    <v>1.9009</v>
    <v>0.1</v>
    <v>7.143E-3</v>
    <v>INR</v>
    <v>Patspin India Limited is engaged in business of manufacture and export of combed cotton yarns. The Company's principal products/service is cotton yarn spinning. It operates through the textile industry segment. The Company's products include organic, fair trade, better cotton initiative (BCI), suvun, indian, australian, pristine, eco care, eco pure, supima yarns and giza yarns. The Company's process of spinning includes ring spinning, coe spinning, siro spinning and compact spinning. The Company has its production facilities and all other assets located within India.</v>
    <v>1157</v>
    <v>National Stock Exchange of India</v>
    <v>XNSE</v>
    <v>XNSE</v>
    <v>43, Mittal Chambers, 4th floor, 228, Nariman Point,, MUMBAI, MAHARASHTRA, 400021 IN</v>
    <v>14.5</v>
    <v>Textiles &amp; Apparel</v>
    <v>Stock</v>
    <v>44572.483981481484</v>
    <v>3373</v>
    <v>14</v>
    <v>432880000</v>
    <v>PATSPIN INDIA LTD</v>
    <v>PATSPIN INDIA LTD</v>
    <v>14.3</v>
    <v>0</v>
    <v>14</v>
    <v>14.1</v>
    <v>30920000</v>
    <v>PATSPINLTD</v>
    <v>PATSPIN INDIA LTD (XNSE:PATSPINLTD)</v>
    <v>29679</v>
    <v>1991</v>
  </rv>
  <rv s="2">
    <v>3374</v>
  </rv>
  <rv s="0">
    <v>https://www.bing.com/financeapi/forcetrigger?t=ahjda2&amp;q=XNSE%3aPCJEWELLER&amp;form=skydnc</v>
    <v>Learn more on Bing</v>
  </rv>
  <rv s="1">
    <v>en-US</v>
    <v>ahjda2</v>
    <v>268435456</v>
    <v>1</v>
    <v>Powered by Refinitiv</v>
    <v>0</v>
    <v>PC JEWELLER LIMITED (XNSE:PCJEWELLER)</v>
    <v>2</v>
    <v>3</v>
    <v>Finance</v>
    <v>4</v>
    <v>32.950000000000003</v>
    <v>19.899999999999999</v>
    <v>1.3754999999999999</v>
    <v>-1.05</v>
    <v>-4.0461999999999998E-2</v>
    <v>INR</v>
    <v>PC Jeweller Ltd is an India-based jewelry company. The Company is engaged in the business of manufacturing, sale and trading of gold jewelry, diamond studded jewelry and silver items. Its operating segments include Domestic Sales and Export Sales. The Company offers a range of products that includes hallmarked gold jewelry, certified diamond jewelry and other jewelry, including silver articles with a focus on diamond jewelry and jewelry for weddings. Its jewelry category includes rings, earrings, pendants, chains and necklaces, bangles and bracelets and nose pins. It also offers platinum, gemstone, men's and kids jewelry.</v>
    <v>1522</v>
    <v>National Stock Exchange of India</v>
    <v>XNSE</v>
    <v>XNSE</v>
    <v>C-54, Preet Vihar, Vikas Marg, Preet Vihar, NEW DELHI, DELHI, 110092 IN</v>
    <v>26.4</v>
    <v>Textiles &amp; Apparel</v>
    <v>Stock</v>
    <v>44585.469965277778</v>
    <v>3376</v>
    <v>24.7</v>
    <v>12077230000</v>
    <v>PC JEWELLER LIMITED</v>
    <v>PC JEWELLER LIMITED</v>
    <v>25.95</v>
    <v>16.87</v>
    <v>25.95</v>
    <v>24.9</v>
    <v>465403900</v>
    <v>PCJEWELLER</v>
    <v>PC JEWELLER LIMITED (XNSE:PCJEWELLER)</v>
    <v>1222688</v>
    <v>2005</v>
  </rv>
  <rv s="2">
    <v>3377</v>
  </rv>
  <rv s="0">
    <v>https://www.bing.com/financeapi/forcetrigger?t=ahjdcw&amp;q=XNSE%3aPDMJEPAPER&amp;form=skydnc</v>
    <v>Learn more on Bing</v>
  </rv>
  <rv s="1">
    <v>en-US</v>
    <v>ahjdcw</v>
    <v>268435456</v>
    <v>1</v>
    <v>Powered by Refinitiv</v>
    <v>0</v>
    <v>PUDUMJEE PAPER PRODUCTS LIMITED (XNSE:PDMJEPAPER)</v>
    <v>2</v>
    <v>3</v>
    <v>Finance</v>
    <v>4</v>
    <v>50.9</v>
    <v>20.5</v>
    <v>1.3771</v>
    <v>-2.7</v>
    <v>-6.4438999999999996E-2</v>
    <v>INR</v>
    <v>Pudumjee Paper Products Limited is a paper manufacturing company. The Company's segments include Paper Manufacturing and Hygiene Division. The Paper Manufacturing segment relates to manufacture and marketing of paper and processing activity. The Hygiene Division segment relates to marketing and distribution of hygiene and other products. The Company offers a range of products for various applications, such as opaque laminating base used for laminating, printing, packaging, chocolate and toffee wrapping; glassine for packing of food products soaps; base paper for melamine crockery and paper for decorative laminates for furniture; bible printing paper used in printing of bible, dictionary, books, pharma leaflets (insert and outserts); vegetable parchment paper for packing of butter and cheese; Kraft paper used as release liner for label and incense stick packaging, and tissue paper used as napkins, kitchen towel, toilet rolls products and others.</v>
    <v>611</v>
    <v>National Stock Exchange of India</v>
    <v>XNSE</v>
    <v>XNSE</v>
    <v>60, Dr. V B Gandhi Marg,, Kalaghoda, MUMBAI, MAHARASHTRA, 400001 IN</v>
    <v>41.9</v>
    <v>Paper &amp; Forest Products</v>
    <v>Stock</v>
    <v>44585.469965277778</v>
    <v>3379</v>
    <v>38.4</v>
    <v>3978405000</v>
    <v>PUDUMJEE PAPER PRODUCTS LIMITED</v>
    <v>PUDUMJEE PAPER PRODUCTS LIMITED</v>
    <v>41.7</v>
    <v>9.06</v>
    <v>41.9</v>
    <v>39.200000000000003</v>
    <v>94950000</v>
    <v>PDMJEPAPER</v>
    <v>PUDUMJEE PAPER PRODUCTS LIMITED (XNSE:PDMJEPAPER)</v>
    <v>248340</v>
    <v>2015</v>
  </rv>
  <rv s="2">
    <v>3380</v>
  </rv>
  <rv s="0">
    <v>https://www.bing.com/financeapi/forcetrigger?t=ahjdim&amp;q=XNSE%3aPDSMFL&amp;form=skydnc</v>
    <v>Learn more on Bing</v>
  </rv>
  <rv s="1">
    <v>en-US</v>
    <v>ahjdim</v>
    <v>268435456</v>
    <v>1</v>
    <v>Powered by Refinitiv</v>
    <v>0</v>
    <v>PDS Multinational Fashions Limited (XNSE:PDSMFL)</v>
    <v>2</v>
    <v>3</v>
    <v>Finance</v>
    <v>4</v>
    <v>1900</v>
    <v>587</v>
    <v>0.53700000000000003</v>
    <v>-43.75</v>
    <v>-2.4437E-2</v>
    <v>INR</v>
    <v>PDS Multinational Fashions Limited is engaged in wholesale trade, except of motor vehicles and motorcycles. The Company, along with its subsidiaries, is primarily engaged in trading of garments, while the subsidiary and its sub-subsidiaries are engaged in investment holding, design, development, marketing, sourcing and distribution of readymade garments of various kinds and other consumer products around the world. The Company's segments include Garments &amp; Other Consumer Products, and Other Segments. It offers a range of apparel solutions for ladies, men, essentials, kids and babies. It offers a range of accessories, which include bags, belts, hats, scarves, winter warmers and small leather goods, for ladies, men and kids. It creates new brands, develops concepts for private label brands, and sells and distributes these around the world. It has showrooms in the United Kingdom, Europe, the United States, Canada, Hong Kong, China, India and Australia.</v>
    <v>177</v>
    <v>National Stock Exchange of India</v>
    <v>XNSE</v>
    <v>XNSE</v>
    <v>No. 758 &amp; 759, 2ND FLOOR, 19TH MAIN, Sector- 2, Hsr Layout,, BANGALORE, KARNATAKA, 560102 IN</v>
    <v>1812.45</v>
    <v>Textiles &amp; Apparel</v>
    <v>Stock</v>
    <v>44585.469965277778</v>
    <v>3382</v>
    <v>1708.15</v>
    <v>46632750000</v>
    <v>PDS Multinational Fashions Limited</v>
    <v>PDS Multinational Fashions Limited</v>
    <v>1770</v>
    <v>23.43</v>
    <v>1790.35</v>
    <v>1746.6</v>
    <v>26046720</v>
    <v>PDSMFL</v>
    <v>PDS Multinational Fashions Limited (XNSE:PDSMFL)</v>
    <v>16960</v>
    <v>2011</v>
  </rv>
  <rv s="2">
    <v>3383</v>
  </rv>
  <rv s="0">
    <v>https://www.bing.com/financeapi/forcetrigger?t=ahjdr7&amp;q=XNSE%3aPEARLPOLY&amp;form=skydnc</v>
    <v>Learn more on Bing</v>
  </rv>
  <rv s="1">
    <v>en-US</v>
    <v>ahjdr7</v>
    <v>268435456</v>
    <v>1</v>
    <v>Powered by Refinitiv</v>
    <v>0</v>
    <v>PEARL POLYMERS LIMITED (XNSE:PEARLPOLY)</v>
    <v>2</v>
    <v>3</v>
    <v>Finance</v>
    <v>4</v>
    <v>24.95</v>
    <v>13.5</v>
    <v>1.0684</v>
    <v>-0.9</v>
    <v>-4.6512000000000005E-2</v>
    <v>INR</v>
    <v>Pearl Polymers Limited is an India-based company engaged in the manufacture of polyethylene terephthalate (PET) bottles and jars. The Company manufactures packaging and house ware products. The Company offers a range of jars and bottles for usage in the kitchen, home and offices. The Company offers products in various categories, such as Water Bottles, including Monarch Bottles, Star Bottles, Supreme Bottles and Mini Bottles; Food Storage, including Monarch Jar, Crown Jar, Plus Jar, Crystal Square Jar, Marigold Jar, Space Savers Jar, Martbaan Jar, Jumbo Jar, Dibbi and Masala Sprinkler, among others, and MicroFresh, including Fresh &amp; Seal, Lunch &amp; Travel, and Storage Containers. The Company markets its products under the PEARLPET brand name. The PEARLPET products are recyclable and marked with a recycling code indicating the type of material used. The Company's plants are located at Baddi, Pant Nagar, Mahad and Jigan.</v>
    <v>819</v>
    <v>National Stock Exchange of India</v>
    <v>XNSE</v>
    <v>XNSE</v>
    <v>A-97/2, Okhla Industrial Area,, Phase-II,, NEW DELHI, DELHI, 110020 IN</v>
    <v>19.350000000000001</v>
    <v>Containers &amp; Packaging</v>
    <v>Stock</v>
    <v>44585.469965277778</v>
    <v>3385</v>
    <v>18.399999999999999</v>
    <v>325755900</v>
    <v>PEARL POLYMERS LIMITED</v>
    <v>PEARL POLYMERS LIMITED</v>
    <v>19.350000000000001</v>
    <v>1.34</v>
    <v>19.350000000000001</v>
    <v>18.45</v>
    <v>16834930</v>
    <v>PEARLPOLY</v>
    <v>PEARL POLYMERS LIMITED (XNSE:PEARLPOLY)</v>
    <v>82919</v>
    <v>1971</v>
  </rv>
  <rv s="2">
    <v>3386</v>
  </rv>
  <rv s="0">
    <v>https://www.bing.com/financeapi/forcetrigger?t=ahjdu2&amp;q=XNSE%3aPEL&amp;form=skydnc</v>
    <v>Learn more on Bing</v>
  </rv>
  <rv s="1">
    <v>en-US</v>
    <v>ahjdu2</v>
    <v>268435456</v>
    <v>1</v>
    <v>Powered by Refinitiv</v>
    <v>0</v>
    <v>Piramal Enterprises Limited (XNSE:PEL)</v>
    <v>2</v>
    <v>3</v>
    <v>Finance</v>
    <v>4</v>
    <v>3014.95</v>
    <v>1303.5999999999999</v>
    <v>1.3721000000000001</v>
    <v>-161.55000000000001</v>
    <v>-6.3907999999999993E-2</v>
    <v>INR</v>
    <v>Piramal Enterprises Limited (PEL)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clients in non-real estate sectors. Within retail lending, PEL offers housing loans to individual customers and is building a multiproduct retail lending platform. The Company offers India Resurgence Fund (IndiaRF), the distressed asset investing platform, which invests in equity and/or debt across non-real estate sectors. Piramal Pharma Limited (PPL), a subsidiary of PEL, offers a portfolio of products and services through end-to-end manufacturing capabilities. PPL includes an integrated contract development and manufacturing business, complex hospital generics business, and India consumer products business, selling over-the-counter products in India.</v>
    <v>6638</v>
    <v>National Stock Exchange of India</v>
    <v>XNSE</v>
    <v>XNSE</v>
    <v>Piramal Agastya Corporate Park,, B-Wing, Ground Floor,, Opposite Fire Brigade, Kamani Junction,, MUMBAI, MAHARASHTRA, 400070 IN</v>
    <v>2527.85</v>
    <v>Banking Services</v>
    <v>Stock</v>
    <v>44585.469965277778</v>
    <v>3388</v>
    <v>2339.15</v>
    <v>600453900000</v>
    <v>Piramal Enterprises Limited</v>
    <v>Piramal Enterprises Limited</v>
    <v>2508</v>
    <v>51.49</v>
    <v>2527.85</v>
    <v>2366.3000000000002</v>
    <v>237535400</v>
    <v>PEL</v>
    <v>Piramal Enterprises Limited (XNSE:PEL)</v>
    <v>760579</v>
    <v>1947</v>
  </rv>
  <rv s="2">
    <v>3389</v>
  </rv>
  <rv s="0">
    <v>https://www.bing.com/financeapi/forcetrigger?t=ahjdzr&amp;q=XNSE%3aPENINLAND&amp;form=skydnc</v>
    <v>Learn more on Bing</v>
  </rv>
  <rv s="1">
    <v>en-US</v>
    <v>ahjdzr</v>
    <v>268435456</v>
    <v>1</v>
    <v>Powered by Refinitiv</v>
    <v>0</v>
    <v>PENINSULA LAND LIMITED (XNSE:PENINLAND)</v>
    <v>2</v>
    <v>3</v>
    <v>Finance</v>
    <v>4</v>
    <v>19.45</v>
    <v>5.4</v>
    <v>1.6870000000000001</v>
    <v>-0.7</v>
    <v>-4.7458E-2</v>
    <v>INR</v>
    <v>Peninsula Land Limited is a holding company engaged in construction business. The Company is engaged in the business of real estate development. Its segments include Realty, Renting and Others. The Company's projects include retail ventures, commercial projects and residential complexes. It is engaged in the development of residential complexes under the Ashok brand. Its residential project pipeline includes Nepeansea Road, Mahadeopura, Tathavade, Saral and Mamurdi Gahunje. Its completed residential projects include Ashok Towers, Ashok Gardens, Palm Beach and Ashok House. Its residential on-going projects include Bishopsgate, Celestia Spaces, Carmichael Residencies, Peninsula Heights, Ashok Nirvaan and others. The Company's commercial or information technology (IT) parks include Peninsula Corporate Park, Peninsula Techopark, Peninsula Business Park, Peninsula Centre and Centre Point. Its retail projects include Bayside Mall, CR2 and Crossroads. It is a part of Ashok Piramal Group.</v>
    <v>305</v>
    <v>National Stock Exchange of India</v>
    <v>XNSE</v>
    <v>XNSE</v>
    <v>1, Peninsula Spenta, Mathuradas Mills, Senapati Bapat Marg, Lower Parel, MUMBAI, MAHARASHTRA, 400013 IN</v>
    <v>14.7</v>
    <v>Real Estate Operations</v>
    <v>Stock</v>
    <v>44585.469965277778</v>
    <v>3391</v>
    <v>14.05</v>
    <v>4118218000</v>
    <v>PENINSULA LAND LIMITED</v>
    <v>PENINSULA LAND LIMITED</v>
    <v>14.55</v>
    <v>0</v>
    <v>14.75</v>
    <v>14.05</v>
    <v>279201200</v>
    <v>PENINLAND</v>
    <v>PENINSULA LAND LIMITED (XNSE:PENINLAND)</v>
    <v>239871</v>
    <v>1871</v>
  </rv>
  <rv s="2">
    <v>3392</v>
  </rv>
  <rv s="0">
    <v>https://www.bing.com/financeapi/forcetrigger?t=ahje9c&amp;q=XNSE%3aPERSISTENT&amp;form=skydnc</v>
    <v>Learn more on Bing</v>
  </rv>
  <rv s="1">
    <v>en-US</v>
    <v>ahje9c</v>
    <v>268435456</v>
    <v>1</v>
    <v>Powered by Refinitiv</v>
    <v>0</v>
    <v>PERSISTENT SYSTEMS LIMITED (XNSE:PERSISTENT)</v>
    <v>2</v>
    <v>3</v>
    <v>Finance</v>
    <v>4</v>
    <v>4987.5</v>
    <v>1482.25</v>
    <v>0.77969999999999995</v>
    <v>-235.45</v>
    <v>-5.4734999999999999E-2</v>
    <v>INR</v>
    <v>Persistent Systems Limited is engaged in the business of building software products. The Company offers complete product life cycle services. The Company's segments include Infrastructure and Systems, Telecom and Wireless, Life science and Healthcare, and Financial Services. The Company's products include Connected Healthcare, which is an integrated healthcare ecosystem; ShareInsights Platform, which allows organizations to analyze an overlay of enterprise data with public or cloud sources to derive insights; Digital Banking, and Accelerite, which provides cloud solutions, endpoint management and mobility. The Company provides product engineering services, platform-based solutions and Internet protocol (IP)-based software products to its global customers. It has presence in North America, Europe and Rest of the World. Its subsidiaries include Persistent Systems France S.A.S., Persistent Systems Malaysia Sdn. Bhd. and Persistent Systems Pte. Ltd.</v>
    <v>11037</v>
    <v>National Stock Exchange of India</v>
    <v>XNSE</v>
    <v>XNSE</v>
    <v>402 E, Bhageerath, Senapati Bapat Road, Shivajinagar, PUNE, MAHARASHTRA, 411016 IN</v>
    <v>4358.25</v>
    <v>Software &amp; IT Services</v>
    <v>Stock</v>
    <v>44585.469965277778</v>
    <v>3394</v>
    <v>4020</v>
    <v>328771300000</v>
    <v>PERSISTENT SYSTEMS LIMITED</v>
    <v>PERSISTENT SYSTEMS LIMITED</v>
    <v>4282</v>
    <v>52.42</v>
    <v>4301.6000000000004</v>
    <v>4066.15</v>
    <v>76430000</v>
    <v>PERSISTENT</v>
    <v>PERSISTENT SYSTEMS LIMITED (XNSE:PERSISTENT)</v>
    <v>530418</v>
    <v>1990</v>
  </rv>
  <rv s="2">
    <v>3395</v>
  </rv>
  <rv s="0">
    <v>https://www.bing.com/financeapi/forcetrigger?t=ahjef2&amp;q=XNSE%3aPETRONET&amp;form=skydnc</v>
    <v>Learn more on Bing</v>
  </rv>
  <rv s="1">
    <v>en-US</v>
    <v>ahjef2</v>
    <v>268435456</v>
    <v>1</v>
    <v>Powered by Refinitiv</v>
    <v>0</v>
    <v>PETRONET LNG LIMITED (XNSE:PETRONET)</v>
    <v>2</v>
    <v>3</v>
    <v>Finance</v>
    <v>4</v>
    <v>253.24</v>
    <v>205.16</v>
    <v>0.74350000000000005</v>
    <v>-3.8</v>
    <v>-1.7853000000000001E-2</v>
    <v>INR</v>
    <v>Petronet LNG Limited (PLL) is engaged in sale of re-gasified liquefied natural gas (RLNG). The Company is engaged in the import and re-gasification of liquefied natural gas (LNG). The Company operates through the segment of natural gas business. The Company's terminals include Dahej LNG terminal, Kochi LNG terminal, Gangavaram LNG terminal and Solid cargo port. The Company's Dahej LNG terminal is LNG receiving and regasification terminal with an original nameplate capacity of approximately five million metric tons per annum, located at Dahej, Gujarat. The Kochi LNG terminal is LNG receiving, regasification and re loading terminal with nameplate capacity of approximately five million metric tons per annum, located at Kochi, Kerala. . The Company is building a third terminal at Gangavaram, Andhra Pradesh. Solid Cargo Port Terminal has facilities to import/export bulk products, such as coal, steel and fertilizer.</v>
    <v>529</v>
    <v>National Stock Exchange of India</v>
    <v>XNSE</v>
    <v>XNSE</v>
    <v>1st Floor, World Trade Center, Babar Road, Barakhamba Lane, NEW DELHI, DELHI, 110001 IN</v>
    <v>214.1</v>
    <v>Oil &amp; Gas</v>
    <v>Stock</v>
    <v>44585.469965277778</v>
    <v>3397</v>
    <v>207.05</v>
    <v>319275000000</v>
    <v>PETRONET LNG LIMITED</v>
    <v>PETRONET LNG LIMITED</v>
    <v>213.7</v>
    <v>10.61</v>
    <v>212.85</v>
    <v>209.05</v>
    <v>1500000000</v>
    <v>PETRONET</v>
    <v>PETRONET LNG LIMITED (XNSE:PETRONET)</v>
    <v>2458927</v>
    <v>1998</v>
  </rv>
  <rv s="2">
    <v>3398</v>
  </rv>
  <rv s="0">
    <v>https://www.bing.com/financeapi/forcetrigger?t=ahjehw&amp;q=XNSE%3aPFC&amp;form=skydnc</v>
    <v>Learn more on Bing</v>
  </rv>
  <rv s="1">
    <v>en-US</v>
    <v>ahjehw</v>
    <v>268435456</v>
    <v>1</v>
    <v>Powered by Refinitiv</v>
    <v>0</v>
    <v>POWER FINANCE CORPORATION LIMITED (XNSE:PFC)</v>
    <v>2</v>
    <v>3</v>
    <v>Finance</v>
    <v>4</v>
    <v>153.75</v>
    <v>104.1</v>
    <v>0.89219999999999999</v>
    <v>-3.4</v>
    <v>-2.8134000000000003E-2</v>
    <v>INR</v>
    <v>Power Finance Corporation Limited is a non-banking financial company engaged in business of financing companies. The Company's principal products/services include interest on loans and income from other services. The Company's principal business is to provide financial assistance to the power sector. Its fund-based financial policies/products include takeout financing, asset acquisition, bridge loan, buyer's line of credit, credit facility for purchase of power through power exchange, financing of fuel supply projects and equipment manufacturers, lease financing for purchase of equipments, lease financing for wind power projects and line of credit for import of coal. Its non-fund based financial policies/products include guarantee, letter of comfort and policy for guarantee for credit enhancement. The Company also provides consultancy and capital advisory services. Its subsidiaries include PFC Consulting Limited, PFC Green Energy Limited and PFC Capital Advisory Services Limited.</v>
    <v>483</v>
    <v>National Stock Exchange of India</v>
    <v>XNSE</v>
    <v>XNSE</v>
    <v>Urjanidhi', 1, Barakhamba Lane, Connaught Place, NEW DELHI, DELHI, 110001 IN</v>
    <v>120.9</v>
    <v>Banking Services</v>
    <v>Stock</v>
    <v>44585.469965277778</v>
    <v>3400</v>
    <v>116.35</v>
    <v>319053800000</v>
    <v>POWER FINANCE CORPORATION LIMITED</v>
    <v>POWER FINANCE CORPORATION LIMITED</v>
    <v>120.3</v>
    <v>2.4500000000000002</v>
    <v>120.85</v>
    <v>117.45</v>
    <v>2640081000</v>
    <v>PFC</v>
    <v>POWER FINANCE CORPORATION LIMITED (XNSE:PFC)</v>
    <v>4756401</v>
    <v>1986</v>
  </rv>
  <rv s="2">
    <v>3401</v>
  </rv>
  <rv s="0">
    <v>https://www.bing.com/financeapi/forcetrigger?t=ahjekr&amp;q=XNSE%3aPFIZER&amp;form=skydnc</v>
    <v>Learn more on Bing</v>
  </rv>
  <rv s="1">
    <v>en-US</v>
    <v>ahjekr</v>
    <v>268435456</v>
    <v>1</v>
    <v>Powered by Refinitiv</v>
    <v>0</v>
    <v>PFIZER LIMITED (XNSE:PFIZER)</v>
    <v>2</v>
    <v>3</v>
    <v>Finance</v>
    <v>4</v>
    <v>6175</v>
    <v>4330</v>
    <v>0.45639999999999997</v>
    <v>-156.9</v>
    <v>-3.3048000000000001E-2</v>
    <v>INR</v>
    <v>Pfizer Limited is an India-based pharmaceutical company. The Company has a portfolio of approximately 140 products across over 15 therapeutic areas. The Company is engaged in manufacturing, marketing, trading and exporting pharmaceutical products. The Company offers a range of products for Anti-Allergic, Anti-Diabetic, Antihistamine, Anti-Infectives, Cardiovascular, Dermatology, Erectile Dysfunction, gastrointestinal (GI), Multivitamins, Pain/Inflammation+GI, Respiratory, Urology and Vitamin/Minerals, among others. Its products include LC-OD Plus, Bidiab, Voglibose, Histizer, Isokin, Jetex Suspension, Nebasulf Ointment, Trulimax, Combantrin A, Newsta, Selsun, Agarol, Oxileptin, Ponstan, Daxid, Tricorex, Citrosoda and Cognisules, among others. The Company has its own manufacturing facility at Thane and Goa. The Company has various independent contract/third party manufacturers based across the country. The Company sells its products through independent distributors primarily in India.</v>
    <v>2358</v>
    <v>National Stock Exchange of India</v>
    <v>XNSE</v>
    <v>XNSE</v>
    <v>The Capital, 1802,18th floor, Plot No.C-70, G Block, Bandra Kurla Complex, Bandra East, MUMBAI, MAHARASHTRA, 400051 IN</v>
    <v>4745.8</v>
    <v>Pharmaceuticals</v>
    <v>Stock</v>
    <v>44585.469965277778</v>
    <v>3403</v>
    <v>4575</v>
    <v>217191900000</v>
    <v>PFIZER LIMITED</v>
    <v>PFIZER LIMITED</v>
    <v>4740</v>
    <v>37.15</v>
    <v>4747.6000000000004</v>
    <v>4590.7</v>
    <v>45747730</v>
    <v>PFIZER</v>
    <v>PFIZER LIMITED (XNSE:PFIZER)</v>
    <v>33688</v>
    <v>1950</v>
  </rv>
  <rv s="2">
    <v>3404</v>
  </rv>
  <rv s="0">
    <v>https://www.bing.com/financeapi/forcetrigger?t=ahjenm&amp;q=XNSE%3aPFOCUS&amp;form=skydnc</v>
    <v>Learn more on Bing</v>
  </rv>
  <rv s="1">
    <v>en-US</v>
    <v>ahjenm</v>
    <v>268435456</v>
    <v>1</v>
    <v>Powered by Refinitiv</v>
    <v>0</v>
    <v>PRIME FOCUS LIMITED (XNSE:PFOCUS)</v>
    <v>2</v>
    <v>3</v>
    <v>Finance</v>
    <v>4</v>
    <v>96.45</v>
    <v>45.1</v>
    <v>1.5183</v>
    <v>-2.95</v>
    <v>-4.3478000000000003E-2</v>
    <v>INR</v>
    <v>Prime Focus Limited is a holding company. The Company is a media and entertainment industry services company. The Company provides end-to-end creative services, such as visual effects, stereo three dimensional (3D) conversion and animation; technology products and services, such as Media Enterprise Resource Planning (ERP) Suite and Cloud-enabled media services; production services, such as equipment rental, and post production services, such as Digital Intermediate and picture post to studios, broadcast and advertising industries. The Company's technologies include CLEAR (Hybrid Cloud technology enabled Media ERP Suite), DAX Digital Dailies and ViewD (stereoscopic two-dimensional (2D) to 3D conversion process). It has operations in Bangalore, Cape Town, Chandigarh, Delhi, Goa, Hyderabad, Johannesburg, Kolkata, London, Los Angeles, Mumbai, New York, Toronto and Vancouver. Its subsidiaries include Prime Focus Technologies Private Limited and De-fi Media Limited.</v>
    <v>246</v>
    <v>National Stock Exchange of India</v>
    <v>XNSE</v>
    <v>XNSE</v>
    <v>True North, Plot No. 63, Road No. 13,, Opp. Hotel Tunga Paradise, MIDC, Andheri (East), Mumbai - 400 093, MUMBAI, MAHARASHTRA, 400093 IN</v>
    <v>69.099999999999994</v>
    <v>Media &amp; Publishing</v>
    <v>Stock</v>
    <v>44585.469965277778</v>
    <v>3406</v>
    <v>64.5</v>
    <v>20304040000</v>
    <v>PRIME FOCUS LIMITED</v>
    <v>PRIME FOCUS LIMITED</v>
    <v>67.849999999999994</v>
    <v>0</v>
    <v>67.849999999999994</v>
    <v>64.900000000000006</v>
    <v>299249000</v>
    <v>PFOCUS</v>
    <v>PRIME FOCUS LIMITED (XNSE:PFOCUS)</v>
    <v>74788</v>
    <v>1997</v>
  </rv>
  <rv s="2">
    <v>3407</v>
  </rv>
  <rv s="0">
    <v>https://www.bing.com/financeapi/forcetrigger?t=ahjeqh&amp;q=XNSE%3aPFS&amp;form=skydnc</v>
    <v>Learn more on Bing</v>
  </rv>
  <rv s="1">
    <v>en-US</v>
    <v>ahjeqh</v>
    <v>268435456</v>
    <v>1</v>
    <v>Powered by Refinitiv</v>
    <v>0</v>
    <v>PTC INDIA FINANCIAL SERVICES LIMITED (XNSE:PFS)</v>
    <v>2</v>
    <v>3</v>
    <v>Finance</v>
    <v>4</v>
    <v>25.95</v>
    <v>15.75</v>
    <v>1.6197999999999999</v>
    <v>-1.75</v>
    <v>-8.7940000000000004E-2</v>
    <v>INR</v>
    <v>PTC India Financial Services Limited is an infrastructure finance company. The Company provides financial services to the entities in energy value chain. The Company invests in equity and/or extending debt to power projects in generation, transmission, distribution, and fuel sources, fuel related infrastructure, including gas pipelines, liquefied natural gas (LNG) terminals, ports, equipment manufacturers and engineering, procurement and construction (EPC) contractors, among others. The Company also provides non-fund based financial services to green field and brown field projects at various stages of growth and development. Its products and services include debt financing, fee-based services and equity investments. The Company offers long-term loans and short-term loans, as well as bridge financing to the projects. The Company provides fund-based/non-fund-based financial assistance in the form of debt or structured debt instruments.</v>
    <v>48</v>
    <v>National Stock Exchange of India</v>
    <v>XNSE</v>
    <v>XNSE</v>
    <v>7th Floor,Telephone Exchange Building, 8 Bhikaji Cama Place, NEW DELHI, DELHI, 110066 IN</v>
    <v>19.8</v>
    <v>Banking Services</v>
    <v>Stock</v>
    <v>44585.469965277778</v>
    <v>3409</v>
    <v>18</v>
    <v>12781440000</v>
    <v>PTC INDIA FINANCIAL SERVICES LIMITED</v>
    <v>PTC INDIA FINANCIAL SERVICES LIMITED</v>
    <v>19.399999999999999</v>
    <v>19.77</v>
    <v>19.899999999999999</v>
    <v>18.149999999999999</v>
    <v>642283300</v>
    <v>PFS</v>
    <v>PTC INDIA FINANCIAL SERVICES LIMITED (XNSE:PFS)</v>
    <v>5531068</v>
    <v>2006</v>
  </rv>
  <rv s="2">
    <v>3410</v>
  </rv>
  <rv s="0">
    <v>https://www.bing.com/financeapi/forcetrigger?t=ahjetc&amp;q=XNSE%3aPGEL&amp;form=skydnc</v>
    <v>Learn more on Bing</v>
  </rv>
  <rv s="1">
    <v>en-US</v>
    <v>ahjetc</v>
    <v>268435456</v>
    <v>1</v>
    <v>Powered by Refinitiv</v>
    <v>0</v>
    <v>PG ELECTROPLAST LIMITED (XNSE:PGEL)</v>
    <v>2</v>
    <v>3</v>
    <v>Finance</v>
    <v>4</v>
    <v>871.45</v>
    <v>131.1</v>
    <v>1.9352</v>
    <v>-30.65</v>
    <v>-4.0684999999999999E-2</v>
    <v>INR</v>
    <v>PG Electroplast Limited is an electronic manufacturing services (EMS) provider for original equipment manufacturers (OEMs) and Plastic Injection Moulding Parts Manufacturer of consumer electronic products in India. The Company manufactures plastic parts of consumer electronic products such as air conditioners (ACs), colour television (TV), digital video disc (DVD) players, air coolers, refrigerators, automotive plastic, sanitary ware, washing machines. The Company operates through Plastic Moulding, PCB Assemblies, Final Product Assembly, PU Paint Shop, Tool Manufacturing, and Original Design Manufacturing (ODM). It specializes in small, medium and big sized, high-precision, surface critical injection molded components. It has five manufacturing facilities, which include three in Noida, one in Ahmednagar and one in Roorkee. The Company serve consumer electronics, home and kitchen appliances, automotive industry, lighting industry and sanitary-ware products.</v>
    <v>949</v>
    <v>National Stock Exchange of India</v>
    <v>XNSE</v>
    <v>XNSE</v>
    <v>P-4/2-4/6, Site-B,, UPSIDC Industrial Area,, Surajpur, Greater Noida,, GREATER NOIDA, UTTAR PRADESH, 110007 IN</v>
    <v>763.6</v>
    <v>Chemicals</v>
    <v>Stock</v>
    <v>44585.469965277778</v>
    <v>3412</v>
    <v>702</v>
    <v>15989750000</v>
    <v>PG ELECTROPLAST LIMITED</v>
    <v>PG ELECTROPLAST LIMITED</v>
    <v>755</v>
    <v>69.42</v>
    <v>753.35</v>
    <v>722.7</v>
    <v>21224870</v>
    <v>PGEL</v>
    <v>PG ELECTROPLAST LIMITED (XNSE:PGEL)</v>
    <v>94130</v>
    <v>2003</v>
  </rv>
  <rv s="2">
    <v>3413</v>
  </rv>
  <rv s="0">
    <v>https://www.bing.com/financeapi/forcetrigger?t=ahjew7&amp;q=XNSE%3aPGHH&amp;form=skydnc</v>
    <v>Learn more on Bing</v>
  </rv>
  <rv s="1">
    <v>en-US</v>
    <v>ahjew7</v>
    <v>268435456</v>
    <v>1</v>
    <v>Powered by Refinitiv</v>
    <v>0</v>
    <v>PROCTER &amp; GAMBLE HYGIENE AND HEALTH CARE LIMITED (XNSE:PGHH)</v>
    <v>2</v>
    <v>3</v>
    <v>Finance</v>
    <v>4</v>
    <v>16448.7</v>
    <v>10979.09</v>
    <v>0.30990000000000001</v>
    <v>-570.25</v>
    <v>-3.5937999999999998E-2</v>
    <v>INR</v>
    <v>Procter &amp; Gamble Hygiene and Health Care Limited is an India-based company, which is engaged in the manufacturing and selling of branded packaged fast moving consumer goods in the femcare and healthcare businesses. The Company offers ayurvedic products and sanitary napkins. The Company is involved in manufacturing, trading and marketing of health and hygiene products. The Company's brands include Ambi Pur, Ariel, Duracell, Gillette, Head &amp; Shoulders, Olay, Oral-B, Pampers, Pantene, Tide, Vicks, Wella and Whisper. The Company's products include ointments and creams, cough drops, tablets, personal products and toilet preparations, among others. The Company's products are sold through retail operations, including mass merchandisers, grocery stores, membership club stores, drug stores, department stores and high frequency stores. The Company has its manufacturing locations at Goa and Baddi in Himachal Pradesh, apart from third-party manufacturing locations spread across India.</v>
    <v>463</v>
    <v>National Stock Exchange of India</v>
    <v>XNSE</v>
    <v>XNSE</v>
    <v>P&amp;G Plaza, Cardinal Gracias Road, Chakala, Andheri (E), MUMBAI, MAHARASHTRA, 400099 IN</v>
    <v>16000.05</v>
    <v>Personal &amp; Household Products &amp; Services</v>
    <v>Stock</v>
    <v>44585.469965277778</v>
    <v>3415</v>
    <v>14914.3</v>
    <v>515075600000</v>
    <v>PROCTER &amp; GAMBLE HYGIENE AND HEALTH CARE LIMITED</v>
    <v>PROCTER &amp; GAMBLE HYGIENE AND HEALTH CARE LIMITED</v>
    <v>15702</v>
    <v>83.59</v>
    <v>15867.65</v>
    <v>15297.4</v>
    <v>32460740</v>
    <v>PGHH</v>
    <v>PROCTER &amp; GAMBLE HYGIENE AND HEALTH CARE LIMITED (XNSE:PGHH)</v>
    <v>9132</v>
    <v>1964</v>
  </rv>
  <rv s="2">
    <v>3416</v>
  </rv>
  <rv s="0">
    <v>https://www.bing.com/financeapi/forcetrigger?t=ahiy5r&amp;q=XNSE%3aPGHL&amp;form=skydnc</v>
    <v>Learn more on Bing</v>
  </rv>
  <rv s="1">
    <v>en-US</v>
    <v>ahiy5r</v>
    <v>268435456</v>
    <v>1</v>
    <v>Powered by Refinitiv</v>
    <v>0</v>
    <v>PROCTER &amp; GAMBLE HEALTH LIMITED (XNSE:PGHL)</v>
    <v>2</v>
    <v>3</v>
    <v>Finance</v>
    <v>4</v>
    <v>7377.35</v>
    <v>4903</v>
    <v>0.87290000000000001</v>
    <v>-38.6</v>
    <v>-7.5780000000000005E-3</v>
    <v>INR</v>
    <v>Procter &amp; Gamble Health Limited, formerly Merck Limited, is engaged in manufacturing and marketing of pharmaceuticals, bulk drugs, fine chemicals and pigments. The Company operates through two segments: Pharmaceuticals and Chemicals. Its geographical segments include Domestic and Exports. Its Pharmaceutical segment consists of ethicals used in the treatment of cardiovascular and metabolic diseases, consumer healthcare products and vitamins-based formulations. The Pharmaceuticals segment has two business divisions: BioPharma and Consumer Health. Its Chemicals segment includes bulk drugs and pigments. It consists of two divisions: Pharma Chem Solutions and Performance Materials. The Pharm Chem Solutions division offers products and solutions, including active pharmaceutical ingredients, excipients. It offers products, such as vitamin E, guaizulene, thaiminedisulphide (TDS).</v>
    <v>1362</v>
    <v>National Stock Exchange of India</v>
    <v>XNSE</v>
    <v>XNSE</v>
    <v>Godrej One, 8th floor, Pirojshanagar, Eastern Express Highway Vikhroli (E), MUMBAI, MAHARASHTRA, 400079 IN</v>
    <v>5084</v>
    <v>Pharmaceuticals</v>
    <v>Stock</v>
    <v>44585.469965277778</v>
    <v>3418</v>
    <v>5023</v>
    <v>84553100000</v>
    <v>PROCTER &amp; GAMBLE HEALTH LIMITED</v>
    <v>PROCTER &amp; GAMBLE HEALTH LIMITED</v>
    <v>5040</v>
    <v>48.88</v>
    <v>5093.75</v>
    <v>5055.1499999999996</v>
    <v>16599380</v>
    <v>PGHL</v>
    <v>PROCTER &amp; GAMBLE HEALTH LIMITED (XNSE:PGHL)</v>
    <v>8232</v>
    <v>1967</v>
  </rv>
  <rv s="2">
    <v>3419</v>
  </rv>
  <rv s="0">
    <v>https://www.bing.com/financeapi/forcetrigger?t=ahjez2&amp;q=XNSE%3aPGIL&amp;form=skydnc</v>
    <v>Learn more on Bing</v>
  </rv>
  <rv s="1">
    <v>en-US</v>
    <v>ahjez2</v>
    <v>268435456</v>
    <v>1</v>
    <v>Powered by Refinitiv</v>
    <v>0</v>
    <v>Pearl Global Industries Limited (XNSE:PGIL)</v>
    <v>2</v>
    <v>3</v>
    <v>Finance</v>
    <v>4</v>
    <v>532</v>
    <v>155.30000000000001</v>
    <v>0.73260000000000003</v>
    <v>-20.95</v>
    <v>-4.0755E-2</v>
    <v>INR</v>
    <v>Pearl Global Industries Limited is engaged in the manufacturing and exporting of readymade garments. The Company's product range includes knits, woven and bottoms (basic and complex designs) across men, women and kids wear segments. Its segments are Manufacturing; Marketing, Distribution, Sourcing and Trading, and Branding &amp; Retailing. Its geographical segments based on the location of assets are the United Kingdom, Hong Kong, India and Others. Its women product range includes Faux Leather Placket Top, Tab Sleeve Cover Up, Yoke Cover Up, Embellished Top, Twofer Crew Neck Top, Lazer Cut Georgette Yoke Top, Faux Leather Binding Neck Top, Faux Leather Yoke Top, Henley Tunic, Chambray Button Down Shirt, Yellow Striper Shirt and Cowl Neck Top. It has a total capacity to manufacture 5.4 million garments per month. It provides supply chain solutions to retailers and fashion brands in the United States and Europe. It has a manufacturing base across India, Indonesia and Bangladesh.</v>
    <v>5126</v>
    <v>National Stock Exchange of India</v>
    <v>XNSE</v>
    <v>XNSE</v>
    <v>446, Udyog Vihar, Phase V, GURGAON, HARYANA, 122016 IN</v>
    <v>523.9</v>
    <v>Textiles &amp; Apparel</v>
    <v>Stock</v>
    <v>44585.469965277778</v>
    <v>3421</v>
    <v>461.6</v>
    <v>11136350000</v>
    <v>Pearl Global Industries Limited</v>
    <v>Pearl Global Industries Limited</v>
    <v>523.9</v>
    <v>22.04</v>
    <v>514.04999999999995</v>
    <v>493.1</v>
    <v>21663940</v>
    <v>PGIL</v>
    <v>Pearl Global Industries Limited (XNSE:PGIL)</v>
    <v>51387</v>
    <v>1989</v>
  </rv>
  <rv s="2">
    <v>3422</v>
  </rv>
  <rv s="0">
    <v>https://www.bing.com/financeapi/forcetrigger?t=ahjf2w&amp;q=XNSE%3aPHILIPCARB&amp;form=skydnc</v>
    <v>Learn more on Bing</v>
  </rv>
  <rv s="1">
    <v>en-US</v>
    <v>ahjf2w</v>
    <v>268435456</v>
    <v>1</v>
    <v>Powered by Refinitiv</v>
    <v>0</v>
    <v>PCBL LIMITED (XNSE:PCBL)</v>
    <v>2</v>
    <v>3</v>
    <v>Finance</v>
    <v>4</v>
    <v>277.3</v>
    <v>173</v>
    <v>1.3445</v>
    <v>-3.65</v>
    <v>-1.5654999999999999E-2</v>
    <v>INR</v>
    <v>PCBL Limited, formerly Phillips Carbon Black Limited, is an India-based carbon black manufacturer. The Company offers a product portfolio having customized offerings for applications in tires, performance chemicals, and specialty chemicals. It offers performance chemicals applications across MRG products, extruded and molded products, films, insulation, pipes, conveyors and more. The Company’s specialty chemicals portfolio offers end-uses such as fibers, pressure pipes, paints, inks, coatings, wire and cables, food contact plastics, engineering plastics, batteries and conductive. The Company has a production capacity of approximately 6,03,000 metric tons (MT) per annum and is generating 84 megawatts (MW) per hour of green power. The Company’s plants are located at Durgapur (West Bengal), Palej (Gujarat), Mundra (Gujarat), and Kochi (Kerala).</v>
    <v>1025</v>
    <v>National Stock Exchange of India</v>
    <v>XNSE</v>
    <v>XNSE</v>
    <v>Duncan House, 3rd Floor, 31, Netaji Subhas Road, KOLKATA, WEST BENGAL, 700001 IN</v>
    <v>242.4</v>
    <v>Chemicals</v>
    <v>Stock</v>
    <v>44585.469965277778</v>
    <v>3424</v>
    <v>225.95</v>
    <v>44002700000</v>
    <v>PCBL LIMITED</v>
    <v>PCBL LIMITED</v>
    <v>242.4</v>
    <v>8.81</v>
    <v>233.15</v>
    <v>229.5</v>
    <v>188731300</v>
    <v>PCBL</v>
    <v>PCBL LIMITED (XNSE:PCBL)</v>
    <v>1401364</v>
    <v>1960</v>
  </rv>
  <rv s="2">
    <v>3425</v>
  </rv>
  <rv s="0">
    <v>https://www.bing.com/financeapi/forcetrigger?t=ahjf5r&amp;q=XNSE%3aPHOENIXLTD&amp;form=skydnc</v>
    <v>Learn more on Bing</v>
  </rv>
  <rv s="1">
    <v>en-US</v>
    <v>ahjf5r</v>
    <v>268435456</v>
    <v>1</v>
    <v>Powered by Refinitiv</v>
    <v>0</v>
    <v>PHOENIX MILLS LIMITED (XNSE:PHOENIXLTD)</v>
    <v>2</v>
    <v>3</v>
    <v>Finance</v>
    <v>4</v>
    <v>1195</v>
    <v>652.79999999999995</v>
    <v>0.95569999999999999</v>
    <v>-39.15</v>
    <v>-4.0948000000000005E-2</v>
    <v>INR</v>
    <v>The Phoenix Mills Limited is an India-based company engaged in the construction of buildings carried out on own-account basis or on a fee or contract basis. The Company is engaged in the development and operation of malls and other real estate properties. It operates through twos segments: Property &amp; Related Services, and Hospitality Services. It specializes in the ownership, management and development of retail-led mixed use properties that include shopping, entertainment, commercial, residential and hospitality assets, aggregating approximately 17.5 million square feet over 100 acres. Its core business includes Retail, Hospitality, Commercial and Residential. Under the Retail segment, it operates seven malls in six cities. Under Commercial and Hospitality segments, it operates five commercial centers in two cities and two completed hotel projects. The upscale mall houses various international brands, such as Gucci, Jimmy Choo, Bottega Veneta and Ermenegildo Zegna, among others.</v>
    <v>82</v>
    <v>National Stock Exchange of India</v>
    <v>XNSE</v>
    <v>XNSE</v>
    <v>Shree Laxmi Woolen Mills Estate, 2nd floor,, R.R. Hosiery,, Off. Dr.E. Moses Road,, MUMBAI, MAHARASHTRA, 400011 IN</v>
    <v>961.1</v>
    <v>Real Estate Operations</v>
    <v>Stock</v>
    <v>44585.469965277778</v>
    <v>3427</v>
    <v>896.45</v>
    <v>164636700000</v>
    <v>PHOENIX MILLS LIMITED</v>
    <v>PHOENIX MILLS LIMITED</v>
    <v>960.9</v>
    <v>95.58</v>
    <v>956.1</v>
    <v>916.95</v>
    <v>172196100</v>
    <v>PHOENIXLTD</v>
    <v>PHOENIX MILLS LIMITED (XNSE:PHOENIXLTD)</v>
    <v>377758</v>
    <v>1905</v>
  </rv>
  <rv s="2">
    <v>3428</v>
  </rv>
  <rv s="0">
    <v>https://www.bing.com/financeapi/forcetrigger?t=ahjfbh&amp;q=XNSE%3aPIDILITIND&amp;form=skydnc</v>
    <v>Learn more on Bing</v>
  </rv>
  <rv s="1">
    <v>en-US</v>
    <v>ahjfbh</v>
    <v>268435456</v>
    <v>1</v>
    <v>Powered by Refinitiv</v>
    <v>0</v>
    <v>PIDILITE INDUSTRIES LIMITED (XNSE:PIDILITIND)</v>
    <v>2</v>
    <v>3</v>
    <v>Finance</v>
    <v>4</v>
    <v>2764.7</v>
    <v>1663.8</v>
    <v>0.5595</v>
    <v>-60.25</v>
    <v>-2.231E-2</v>
    <v>INR</v>
    <v>Pidilite Industries Limited is a holding company. The Company is engaged in the manufacture of adhesives and glues, including rubber based glues and adhesives. Its segments include Consumer &amp; Bazaar Products, Industrial Products and Others. The Consumer &amp; Bazaar Products segment includes products, such as adhesives, sealants, art and craft material and others, construction and paint chemicals. These products are used by carpenters, painters, plumbers, mechanics, households, students and offices, among others. The Industrial Products segment covers products, such as industrial adhesives, synthetic resins, organic pigments, pigment preparations and surfactants, and caters to various industries, such as packaging, textiles, paints, printing inks, paper and leather. The Others segment consists of vinyl acetate monomer (VAM) manufacturing unit of Vinyl Chemicals (India) Ltd. Its subsidiaries include Bhimad Commericial Company Pvt Ltd and Percept Waterproofing Services Ltd, among others.</v>
    <v>6376</v>
    <v>National Stock Exchange of India</v>
    <v>XNSE</v>
    <v>XNSE</v>
    <v>Ramkrishna Mandir Road, Off Mathuradas Vasanji Road, Andheri (E), MUMBAI, MAHARASHTRA, 400059 IN</v>
    <v>2721.35</v>
    <v>Chemicals</v>
    <v>Stock</v>
    <v>44585.469965277778</v>
    <v>3430</v>
    <v>2615.85</v>
    <v>1372352000000</v>
    <v>PIDILITE INDUSTRIES LIMITED</v>
    <v>PIDILITE INDUSTRIES LIMITED</v>
    <v>2714.9</v>
    <v>102.21</v>
    <v>2700.6</v>
    <v>2640.35</v>
    <v>508165600</v>
    <v>PIDILITIND</v>
    <v>PIDILITE INDUSTRIES LIMITED (XNSE:PIDILITIND)</v>
    <v>663508</v>
    <v>1969</v>
  </rv>
  <rv s="2">
    <v>3431</v>
  </rv>
  <rv s="0">
    <v>https://www.bing.com/financeapi/forcetrigger?t=ahjfec&amp;q=XNSE%3aPIIND&amp;form=skydnc</v>
    <v>Learn more on Bing</v>
  </rv>
  <rv s="1">
    <v>en-US</v>
    <v>ahjfec</v>
    <v>268435456</v>
    <v>1</v>
    <v>Powered by Refinitiv</v>
    <v>0</v>
    <v>PI INDUSTRIES LIMITED (XNSE:PIIND)</v>
    <v>2</v>
    <v>3</v>
    <v>Finance</v>
    <v>4</v>
    <v>3534.9</v>
    <v>1981</v>
    <v>0.86780000000000002</v>
    <v>-115.9</v>
    <v>-4.4687999999999999E-2</v>
    <v>INR</v>
    <v>PI Industries Limited is a holding company. The Company is engaged in the manufacturing and distribution of agro chemicals. Its geographical segments include Sales within India and Sales outside India. The Company manufactures agrochemicals, plant nutrients and plant protection, specialty fertilizers and hybrid seeds. It offers insecticides under various brands, including LEPIDO, DODGER, COLT, OSHEEN, COLFOS, FOSMITE, JUMBO, FORATOX, CARINA, MAXIMA and VIBRANT. The Company offers fungicides under brands, which include CUPRINA, LURIT, KITAZIN, SANIPEB, CLUTCH and LOGIK. It offers herbicides under the brands, including SOLARO, NOMINEE GOLD, INRO, BINGO, PIMIX, BUNKER and MELSA. Its specialty products include BIOVITA Granules and BIOVITA Liquid.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2588</v>
    <v>Chemicals</v>
    <v>Stock</v>
    <v>44585.469965277778</v>
    <v>3433</v>
    <v>2412.65</v>
    <v>393288800000</v>
    <v>PI INDUSTRIES LIMITED</v>
    <v>PI INDUSTRIES LIMITED</v>
    <v>2588</v>
    <v>48.44</v>
    <v>2593.5500000000002</v>
    <v>2477.65</v>
    <v>151641100</v>
    <v>PIIND</v>
    <v>PI INDUSTRIES LIMITED (XNSE:PIIND)</v>
    <v>609192</v>
    <v>1946</v>
  </rv>
  <rv s="2">
    <v>3434</v>
  </rv>
  <rv s="0">
    <v>https://www.bing.com/financeapi/forcetrigger?t=ahjfh7&amp;q=XNSE%3aPILANIINVS&amp;form=skydnc</v>
    <v>Learn more on Bing</v>
  </rv>
  <rv s="1">
    <v>en-US</v>
    <v>ahjfh7</v>
    <v>268435456</v>
    <v>1</v>
    <v>Powered by Refinitiv</v>
    <v>0</v>
    <v>PILANI INVESTMENT AND INDUSTRIES CORPORATION LIMITED (XNSE:PILANIINVS)</v>
    <v>2</v>
    <v>3</v>
    <v>Finance</v>
    <v>4</v>
    <v>2250</v>
    <v>1536</v>
    <v>1.2616000000000001</v>
    <v>-60.8</v>
    <v>-3.2436E-2</v>
    <v>INR</v>
    <v>Pilani Investment and Industries Corporation Limited is a holding company. The Company is a Non-Banking Financial Company. The Company is engaged in activities of holding companies. The Company is engaged in investment and related activities. The Company is mainly engaged in investing in group companies and mutual funds. Its subsidiaries include PIC Properties Limited and PIC Realcon Limited. PIC Properties Limited is engaged in Rental Income. PIC Realcon Limited is engaged in financial and investment services.</v>
    <v>4</v>
    <v>National Stock Exchange of India</v>
    <v>XNSE</v>
    <v>XNSE</v>
    <v>Birla Building 14th Floor, 9/1,R. N. Mukherjee Road,, KOLKATA, WEST BENGAL, 700001 IN</v>
    <v>1879</v>
    <v>Collective Investments</v>
    <v>Stock</v>
    <v>44585.469965277778</v>
    <v>3436</v>
    <v>1800.45</v>
    <v>20754380000</v>
    <v>PILANI INVESTMENT AND INDUSTRIES CORPORATION LIMITED</v>
    <v>PILANI INVESTMENT AND INDUSTRIES CORPORATION LIMITED</v>
    <v>1879</v>
    <v>12.09</v>
    <v>1874.45</v>
    <v>1813.65</v>
    <v>11072250</v>
    <v>PILANIINVS</v>
    <v>PILANI INVESTMENT AND INDUSTRIES CORPORATION LIMITED (XNSE:PILANIINVS)</v>
    <v>5741</v>
    <v>1948</v>
  </rv>
  <rv s="2">
    <v>3437</v>
  </rv>
  <rv s="0">
    <v>https://www.bing.com/financeapi/forcetrigger?t=ahjfk2&amp;q=XNSE%3aPILITA&amp;form=skydnc</v>
    <v>Learn more on Bing</v>
  </rv>
  <rv s="1">
    <v>en-US</v>
    <v>ahjfk2</v>
    <v>268435456</v>
    <v>1</v>
    <v>Powered by Refinitiv</v>
    <v>0</v>
    <v>PIL ITALICA LIFESTYLE LIMITED (XNSE:PILITA)</v>
    <v>2</v>
    <v>3</v>
    <v>Finance</v>
    <v>4</v>
    <v>19.2</v>
    <v>5.9</v>
    <v>1.6554</v>
    <v>-0.65</v>
    <v>-4.7100999999999997E-2</v>
    <v>INR</v>
    <v>PIL ITALICA LIFESTYLE LIMITED, formerly Peacock Industries Limited, is a producer of plastic molded furniture and other injection molded articles. The Company offers plastic molded furniture, including chairs, trollies and tables. It offers chairs, such as arm chair, without arm chair and baby chair; plastic tables and plastic dining tables; plastic stools; plastic trolleys, including single layered and three layered plastic trolleys; plastic sunlounger; storage bins, and waste bins. The Company offers its products under the ITALICA brand name. It also manufactures outdoor plastic furniture, which can be used at various outdoor venues, such as gardens, swimming pools and beaches. Along with homes, the Company's dining tables can be used for dining rooms, restaurants, offices, cafes and gardens, among others. Its trolleys can be used in offices, kitchens, saloons, malls, halls and various other places for storage purposes. Its manufacturing facility is located at Udaipur, Rajasthan.</v>
    <v>182</v>
    <v>National Stock Exchange of India</v>
    <v>XNSE</v>
    <v>XNSE</v>
    <v>Kodiyat Road, Sisarma, UDAIPUR, RAJASTHAN, 313031 IN</v>
    <v>13.95</v>
    <v>Household Goods</v>
    <v>Stock</v>
    <v>44585.469965277778</v>
    <v>3439</v>
    <v>13.15</v>
    <v>3243000000</v>
    <v>PIL ITALICA LIFESTYLE LIMITED</v>
    <v>PIL ITALICA LIFESTYLE LIMITED</v>
    <v>13.85</v>
    <v>61.42</v>
    <v>13.8</v>
    <v>13.15</v>
    <v>235000000</v>
    <v>PILITA</v>
    <v>PIL ITALICA LIFESTYLE LIMITED (XNSE:PILITA)</v>
    <v>987679</v>
    <v>1992</v>
  </rv>
  <rv s="2">
    <v>3440</v>
  </rv>
  <rv s="0">
    <v>https://www.bing.com/financeapi/forcetrigger?t=ahjfpr&amp;q=XNSE%3aPIONDIST&amp;form=skydnc</v>
    <v>Learn more on Bing</v>
  </rv>
  <rv s="1">
    <v>en-US</v>
    <v>ahjfpr</v>
    <v>268435456</v>
    <v>1</v>
    <v>Powered by Refinitiv</v>
    <v>0</v>
    <v>PIONEER DISTILLERIES LIMITED (XNSE:PIONDIST)</v>
    <v>2</v>
    <v>3</v>
    <v>Finance</v>
    <v>4</v>
    <v>209.4</v>
    <v>98.05</v>
    <v>1.2353000000000001</v>
    <v>-7.7</v>
    <v>-4.2873000000000001E-2</v>
    <v>INR</v>
    <v>Pioneer Distilleries Limited is engaged in business of extra neutral alcohol (ENA) and allied products. The Company offers potable alcohol and related products. The Company's product portfolio includes Rectified Spirit (RS), Special Denatured Spirit (SDS), Absolute Alcohol (Ethanol) and Carbon-di-Oxide (C02). The Company has ENA production capacity of approximately 100,000 liters per day. Its ENA is used for production of Indian made foreign liquor (IMFL), whisky, brandy, gin and vodka, among others, and RS is used in the manufacture of ethanol, and used in making country liquor. The Company has set up power plants of total capacity of approximately 7.825 megawatts. The Company has a 160 Kilo Liters Per Day (KLPD) ENA manufacturing facility comprising approximately 100 KLPD of molasses-based ENA and over 60 KLPD of grain-based ENA at Balapur Village, Dharmabad Taluk, Nanded District, Maharashtra.</v>
    <v>152</v>
    <v>National Stock Exchange of India</v>
    <v>XNSE</v>
    <v>XNSE</v>
    <v>Balapur Village, Nanded Dist, Dharmabad Taluk, NANDED, MAHARASHTRA, 431809 IN</v>
    <v>180.9</v>
    <v>Beverages</v>
    <v>Stock</v>
    <v>44585.469965277778</v>
    <v>3442</v>
    <v>170.45</v>
    <v>2404521000</v>
    <v>PIONEER DISTILLERIES LIMITED</v>
    <v>PIONEER DISTILLERIES LIMITED</v>
    <v>179.05</v>
    <v>0</v>
    <v>179.6</v>
    <v>171.9</v>
    <v>13388200</v>
    <v>PIONDIST</v>
    <v>PIONEER DISTILLERIES LIMITED (XNSE:PIONDIST)</v>
    <v>41404</v>
    <v>1992</v>
  </rv>
  <rv s="2">
    <v>3443</v>
  </rv>
  <rv s="0">
    <v>https://www.bing.com/financeapi/forcetrigger?t=ahjfsm&amp;q=XNSE%3aPIONEEREMB&amp;form=skydnc</v>
    <v>Learn more on Bing</v>
  </rv>
  <rv s="3">
    <v>en-US</v>
    <v>ahjfsm</v>
    <v>268435456</v>
    <v>1</v>
    <v>Powered by Refinitiv</v>
    <v>5</v>
    <v>PIONEER EMBROIDERIES LIMITED (XNSE:PIONEEREMB)</v>
    <v>2</v>
    <v>6</v>
    <v>Finance</v>
    <v>4</v>
    <v>79.7</v>
    <v>35.5</v>
    <v>1.3233999999999999</v>
    <v>-4.8499999999999996</v>
    <v>-6.9039000000000003E-2</v>
    <v>INR</v>
    <v>Pioneer Embroideries Limited is an India-based textiles company. The Company is engaged in the manufacture and export of embroideries, torchon/bobbin laces, raschel laces and other garment accessories. The Company's products include dope dyed polyester yarns; embroidered laces, including fabric and guipure, and embroidered dress material; braided laces; embroidered fabrics, allover fabrics and laces, and crochet laces. The Company is also engaged in processing of synthetic and cotton fabrics. It is engaged in product development for embroideries. The Company owns manufacturing facilities at approximately seven locations across India. Its subsidiaries include Hakoba Lifestyle Limited, Mas Embroideries Private Limited, Pioneer Realty Limited and S.R Investments Limited.</v>
    <v>National Stock Exchange of India</v>
    <v>XNSE</v>
    <v>XNSE</v>
    <v>Unit No 21 to 25,2nd Floor,Orient House,, 3-A Udyag Nagar,Off S.V. Road,, Goregaon (West), MUMBAI, MAHARASHTRA, 400062 IN</v>
    <v>71.8</v>
    <v>Textiles &amp; Apparel</v>
    <v>Stock</v>
    <v>44585.469965277778</v>
    <v>3445</v>
    <v>62.85</v>
    <v>1868014000</v>
    <v>PIONEER EMBROIDERIES LIMITED</v>
    <v>PIONEER EMBROIDERIES LIMITED</v>
    <v>70.95</v>
    <v>7.15</v>
    <v>70.25</v>
    <v>65.400000000000006</v>
    <v>26590940</v>
    <v>PIONEEREMB</v>
    <v>PIONEER EMBROIDERIES LIMITED (XNSE:PIONEEREMB)</v>
    <v>548718</v>
    <v>1991</v>
  </rv>
  <rv s="2">
    <v>3446</v>
  </rv>
  <rv s="0">
    <v>https://www.bing.com/financeapi/forcetrigger?t=b185mw&amp;q=XNSE%3aPITTIENG&amp;form=skydnc</v>
    <v>Learn more on Bing</v>
  </rv>
  <rv s="1">
    <v>en-US</v>
    <v>b185mw</v>
    <v>268435456</v>
    <v>1</v>
    <v>Powered by Refinitiv</v>
    <v>0</v>
    <v>PITTI ENGINEERING LIMITED (XNSE:PITTIENG)</v>
    <v>2</v>
    <v>3</v>
    <v>Finance</v>
    <v>4</v>
    <v>299</v>
    <v>53.05</v>
    <v>1.3976</v>
    <v>-14</v>
    <v>-4.9893E-2</v>
    <v>INR</v>
    <v>Pitti Engineering Limited, formerly Pitti Laminations Limited, is an India-based company engaged in manufacturing of electrical laminations and stampings. The Company is also engaged in the manufacturing of motor cores, sub-assemblies, die cast rotors and press tools. It manufactures special purpose laminations for all types of rotating electrical machinery. Its products and services include Electrical Steel Laminations, Die Cast Rotors &amp; Assemblies, Stator Core Assemblies, Rotor Core Assemblies, Pole Assemblies and Casting &amp; Machine Components. Its products have application in industrial motors, alternators, hydro-electric and thermal power generators, wind power generators, direct current (DC) machines, railway traction motors, pumps, medical diagnostic equipment and aeronautic wing control motors. It caters to the needs of the power generation, transportation, industrial motors, locomotives, aerospace, automobile, earth moving and mining, oil and gas and infrastructure industries.</v>
    <v>1159</v>
    <v>National Stock Exchange of India</v>
    <v>XNSE</v>
    <v>XNSE</v>
    <v>6-3-648/401, 4th Floor, Padmaja Landmark, Somajiguda, HYDERABAD, TELANGANA, 500082 IN</v>
    <v>293</v>
    <v>Machinery, Equipment &amp; Components</v>
    <v>Stock</v>
    <v>44585.469965277778</v>
    <v>3448</v>
    <v>266.60000000000002</v>
    <v>8993249000</v>
    <v>PITTI ENGINEERING LIMITED</v>
    <v>PITTI ENGINEERING LIMITED</v>
    <v>281.89999999999998</v>
    <v>18.440000000000001</v>
    <v>280.60000000000002</v>
    <v>266.60000000000002</v>
    <v>32050070</v>
    <v>PITTIENG</v>
    <v>PITTI ENGINEERING LIMITED (XNSE:PITTIENG)</v>
    <v>164179</v>
    <v>1983</v>
  </rv>
  <rv s="2">
    <v>3449</v>
  </rv>
  <rv s="0">
    <v>https://www.bing.com/financeapi/forcetrigger?t=ahjg27&amp;q=XNSE%3aPKTEA&amp;form=skydnc</v>
    <v>Learn more on Bing</v>
  </rv>
  <rv s="3">
    <v>en-US</v>
    <v>ahjg27</v>
    <v>268435456</v>
    <v>1</v>
    <v>Powered by Refinitiv</v>
    <v>5</v>
    <v>THE PERIA KARAMALAI TEA AND PRODUCE COMPANY LIMITED (XNSE:PKTEA)</v>
    <v>2</v>
    <v>6</v>
    <v>Finance</v>
    <v>4</v>
    <v>384.9</v>
    <v>163.85</v>
    <v>1.9389000000000001</v>
    <v>-0.65</v>
    <v>-2.2370000000000003E-3</v>
    <v>INR</v>
    <v>The Peria Karamalai Tea and Produce Company Limited is an India-based holding company, which is engaged in tea business. The Company's segments include Tea and Wind Energy Generation. The Company's plantations are spread over approximately 6,000 acres of land. The Company harvested a crop of approximately 3,580,620 kilograms of made tea. The Company's wind mills generate approximately 4,574,890 units. The Company has an installed wind energy capacity of approximately three megawatts (MW). Its estates, including Karamalai Estate, Akkamalai Estate, Vellamalai Estate and Nadumalai Estate, are all located in Valparai, Tamil Nadu. Its wind mill is located in Aralvaimozhi, Muppandal, Kanyakumari district, Tamil Nadu. Its subsidiaries include PKT Plantations Limited and Shivphlal Vinimay Private Limited.</v>
    <v>National Stock Exchange of India</v>
    <v>XNSE</v>
    <v>XNSE</v>
    <v>286, Race Course Road, COIMBATORE, TAMIL NADU, 641018 IN</v>
    <v>297.75</v>
    <v>Food &amp; Tobacco</v>
    <v>Stock</v>
    <v>44585.469965277778</v>
    <v>3451</v>
    <v>276.8</v>
    <v>899662400</v>
    <v>THE PERIA KARAMALAI TEA AND PRODUCE COMPANY LIMITED</v>
    <v>THE PERIA KARAMALAI TEA AND PRODUCE COMPANY LIMITED</v>
    <v>276.8</v>
    <v>9.42</v>
    <v>290.60000000000002</v>
    <v>289.95</v>
    <v>3095880</v>
    <v>PKTEA</v>
    <v>THE PERIA KARAMALAI TEA AND PRODUCE COMPANY LIMITED (XNSE:PKTEA)</v>
    <v>125</v>
    <v>1913</v>
  </rv>
  <rv s="2">
    <v>3452</v>
  </rv>
  <rv s="0">
    <v>https://www.bing.com/financeapi/forcetrigger?t=ahjg52&amp;q=XNSE%3aPLASTIBLEN&amp;form=skydnc</v>
    <v>Learn more on Bing</v>
  </rv>
  <rv s="1">
    <v>en-US</v>
    <v>ahjg52</v>
    <v>268435456</v>
    <v>1</v>
    <v>Powered by Refinitiv</v>
    <v>0</v>
    <v>PLASTIBLENDS INDIA LIMITED (XNSE:PLASTIBLEN)</v>
    <v>2</v>
    <v>3</v>
    <v>Finance</v>
    <v>4</v>
    <v>306</v>
    <v>205.2</v>
    <v>1.2095</v>
    <v>-15.8</v>
    <v>-6.1935999999999998E-2</v>
    <v>INR</v>
    <v>Plastiblends India Limited is engaged in the manufacturing of masterbatches. The Company delivers a range of customized solution for various products and formulations, such as bio-degradable masterbatches and masterbatches for biaxially oriented polypropylene (BOPP) films, polypropylene (PP) yarns and fibers. Its products include additive masterbatches, Conductive Compounds, POLYCOLOR, POLYCOLOR BLACK, POLYCOLOR WHITE and POLYWHITE FILLERS. Its additive masterbatches include thermal stabilizers, light stabilizers, Rheology modifiers, and mechanical and electrical property enhancers. It offers products for various markets, such as agriculture; appliance; electrical, electronics and telecommunication; healthcare and pharma; packaging; textiles, and wire and cable. It produces masterbatches for polyolefins, including polyethylene terephthalate (PET), polybutylene terephthalate (PBT), acrylonitrile butadiene styrene (ABS), high impact polystyrene (HIPS) and ethylene vinyl acetate (EVA).</v>
    <v>479</v>
    <v>National Stock Exchange of India</v>
    <v>XNSE</v>
    <v>XNSE</v>
    <v>B-45, Mahashree Compound, New Link Road, Andheri (W), MUMBAI, MAHARASHTRA, 400053 IN</v>
    <v>258</v>
    <v>Chemicals</v>
    <v>Stock</v>
    <v>44585.469965277778</v>
    <v>3454</v>
    <v>235.2</v>
    <v>6629845000</v>
    <v>PLASTIBLENDS INDIA LIMITED</v>
    <v>PLASTIBLENDS INDIA LIMITED</v>
    <v>257.10000000000002</v>
    <v>18.190000000000001</v>
    <v>255.1</v>
    <v>239.3</v>
    <v>25989200</v>
    <v>PLASTIBLEN</v>
    <v>PLASTIBLENDS INDIA LIMITED (XNSE:PLASTIBLEN)</v>
    <v>43063</v>
    <v>1991</v>
  </rv>
  <rv s="2">
    <v>3455</v>
  </rv>
  <rv s="0">
    <v>https://www.bing.com/financeapi/forcetrigger?t=ahjgdm&amp;q=XNSE%3aPNBHOUSING&amp;form=skydnc</v>
    <v>Learn more on Bing</v>
  </rv>
  <rv s="1">
    <v>en-US</v>
    <v>ahjgdm</v>
    <v>268435456</v>
    <v>1</v>
    <v>Powered by Refinitiv</v>
    <v>0</v>
    <v>PNB HOUSING FINANCE LIMITED (XNSE:PNBHOUSING)</v>
    <v>2</v>
    <v>3</v>
    <v>Finance</v>
    <v>4</v>
    <v>925</v>
    <v>325.05</v>
    <v>1.6580999999999999</v>
    <v>-23.1</v>
    <v>-4.9946000000000004E-2</v>
    <v>INR</v>
    <v>PNB Housing Finance Limited (PNBHFL) is an India-based housing finance company. The Company provides housing loans to individuals and corporate bodies for construction, purchase, and repair and up gradation of houses. It also provides loans for commercial space, loan against property and loan for purchase of residential plots. It provides home loans, which include home purchase loans, home extension loans, home construction loans, home improvement loans, residential plot loans and loans for non-resident Indians (NRIs). The Company also provides non-home loans, which include commercial property loans, loan against property (LAP), loan for purchase of non-residential premises (NRP) and lease rental discounting (LRD). The Company also offers construction finance to the real estate developers. In addition, PNBHFL offers fixed deposit products for retail investors. The Company has around 38 branches supported by around 16 underwriting hubs.</v>
    <v>1391</v>
    <v>National Stock Exchange of India</v>
    <v>XNSE</v>
    <v>XNSE</v>
    <v>9th Floor, Antriksh Bhavan,, 22 Kasturba Gandhi Marg, Near Connaught Place,, NEW DELHI, DELHI, 110001 IN</v>
    <v>457.7</v>
    <v>Banking Services</v>
    <v>Stock</v>
    <v>44585.469965277778</v>
    <v>3457</v>
    <v>439.4</v>
    <v>77971050000</v>
    <v>PNB HOUSING FINANCE LIMITED</v>
    <v>PNB HOUSING FINANCE LIMITED</v>
    <v>447.1</v>
    <v>9.81</v>
    <v>462.5</v>
    <v>439.4</v>
    <v>168586000</v>
    <v>PNBHOUSING</v>
    <v>PNB HOUSING FINANCE LIMITED (XNSE:PNBHOUSING)</v>
    <v>210562</v>
    <v>1988</v>
  </rv>
  <rv s="2">
    <v>3458</v>
  </rv>
  <rv s="0">
    <v>https://www.bing.com/financeapi/forcetrigger?t=ahjggh&amp;q=XNSE%3aPNC&amp;form=skydnc</v>
    <v>Learn more on Bing</v>
  </rv>
  <rv s="3">
    <v>en-US</v>
    <v>ahjggh</v>
    <v>268435456</v>
    <v>1</v>
    <v>Powered by Refinitiv</v>
    <v>5</v>
    <v>PRITISH NANDY COMMUNICATIONS LIMITED (XNSE:PNC)</v>
    <v>2</v>
    <v>6</v>
    <v>Finance</v>
    <v>4</v>
    <v>72</v>
    <v>16.55</v>
    <v>1.8595999999999999</v>
    <v>-3.95</v>
    <v>-6.7752999999999994E-2</v>
    <v>INR</v>
    <v>Pritish Nandy Communications Ltd is a media and entertainment company. The Company is engaged in film production and media consultancy. It is a content maker. The Company creates and markets contents across all platforms. The Company is engaged in the production/making of cinematic and television content. The Company produces movies, documentaries and corporate films. Its movies include Bow Barracks Forever, Bollywood Calling, Click and Chameli. Its corporate films include Truly Peerless and The Turnaround Story. The Company, through its subsidiary, PNC Digital Ltd, is engaged in creating content for digital streaming, setting up delivery system for digital streaming, running the business of content streaming, and other technology business using the Internet as its primary delivery platform, and through its subsidiary, PNC Wellness Ltd, is engaged in wellness business and owns wellness brands, such as Moksh and sub brands, such as Power Yoga, Passion Yoga, Cool Yoga and Couple Yoga.</v>
    <v>National Stock Exchange of India</v>
    <v>XNSE</v>
    <v>XNSE</v>
    <v>87/88, Mittal Chambers,, Nariman Point, MUMBAI, MAHARASHTRA, 400021 IN</v>
    <v>58.8</v>
    <v>Media &amp; Publishing</v>
    <v>Stock</v>
    <v>44585.469965277778</v>
    <v>3460</v>
    <v>52.55</v>
    <v>843426100</v>
    <v>PRITISH NANDY COMMUNICATIONS LIMITED</v>
    <v>PRITISH NANDY COMMUNICATIONS LIMITED</v>
    <v>58.8</v>
    <v>0</v>
    <v>58.3</v>
    <v>54.35</v>
    <v>14467000</v>
    <v>PNC</v>
    <v>PRITISH NANDY COMMUNICATIONS LIMITED (XNSE:PNC)</v>
    <v>95638</v>
    <v>1993</v>
  </rv>
  <rv s="2">
    <v>3461</v>
  </rv>
  <rv s="0">
    <v>https://www.bing.com/financeapi/forcetrigger?t=ahjgjc&amp;q=XNSE%3aPNCINFRA&amp;form=skydnc</v>
    <v>Learn more on Bing</v>
  </rv>
  <rv s="1">
    <v>en-US</v>
    <v>ahjgjc</v>
    <v>268435456</v>
    <v>1</v>
    <v>Powered by Refinitiv</v>
    <v>0</v>
    <v>PNC INFRATECH LIMITED (XNSE:PNCINFRA)</v>
    <v>2</v>
    <v>3</v>
    <v>Finance</v>
    <v>4</v>
    <v>395.9</v>
    <v>177.05</v>
    <v>1.7082999999999999</v>
    <v>-20.7</v>
    <v>-6.9347000000000006E-2</v>
    <v>INR</v>
    <v>PNC Infratech Limited is an infrastructure construction, development and management company. The Company is primarily engaged in the areas of infrastructure projects, including highways, bridges, flyovers, power transmission lines, airport runways and other infrastructure activities. The Company's segments include EPC Contract and BOT (Toll and Annuity). It offers end-to-end infrastructure implementation solutions that include engineering, procurement and construction (EPC) services. It implements projects on various Public-Private-Partnership (PPP) formats, including Design-BuildFinance-Operate-Transfer (DBFOT), OperateMaintain-Transfer (OMT) and Hybrid models. It is involved in the construction and development of Highways, Bridges and flyovers, and Industrial area development. It focuses on road building projects in Punjab, Haryana, Tamil Nadu, Madhya Pradesh, Maharashtra, Karnataka, Rajasthan, Uttar Pradesh, Uttarakhand, West Bengal and North Eastern India.</v>
    <v>8564</v>
    <v>National Stock Exchange of India</v>
    <v>XNSE</v>
    <v>XNSE</v>
    <v>3/22-D, Civil Lines, Bypass Road NH-2,, (Near Omaxe SRK Mall), AGRA, UTTAR PRADESH, 282002 IN</v>
    <v>303</v>
    <v>Construction &amp; Engineering</v>
    <v>Stock</v>
    <v>44585.469965277778</v>
    <v>3463</v>
    <v>275</v>
    <v>76576940000</v>
    <v>PNC INFRATECH LIMITED</v>
    <v>PNC INFRATECH LIMITED</v>
    <v>299.5</v>
    <v>13.27</v>
    <v>298.5</v>
    <v>277.8</v>
    <v>256539200</v>
    <v>PNCINFRA</v>
    <v>PNC INFRATECH LIMITED (XNSE:PNCINFRA)</v>
    <v>436747</v>
    <v>1999</v>
  </rv>
  <rv s="2">
    <v>3464</v>
  </rv>
  <rv s="0">
    <v>https://www.bing.com/financeapi/forcetrigger?t=ahjgp2&amp;q=XNSE%3aPODDARHOUS&amp;form=skydnc</v>
    <v>Learn more on Bing</v>
  </rv>
  <rv s="1">
    <v>en-US</v>
    <v>ahjgp2</v>
    <v>268435456</v>
    <v>1</v>
    <v>Powered by Refinitiv</v>
    <v>0</v>
    <v>PODDAR HOUSING AND DEVELOPMENT LIMITED (XNSE:PODDARHOUS)</v>
    <v>2</v>
    <v>3</v>
    <v>Finance</v>
    <v>4</v>
    <v>250.25</v>
    <v>141.75</v>
    <v>1.0276000000000001</v>
    <v>-2.25</v>
    <v>-1.0562999999999999E-2</v>
    <v>INR</v>
    <v>Poddar Housing and Development Limited, formerly Poddar Developers Limited, is a real estate development company. The Company is engaged in the housing segment of the real estate sector. It has completed projects with a saleable area of approximately 1.63 million square feet, comprising approximately 3,757 units, including over 3,582 residential units and approximately 175 retail (kirana) shops located within the integrated projects. It has completed projects with a saleable area of approximately 1.05 million square feet, comprising over 2,428 units, across over 151 buildings, including approximately 2,314 residential units and over 114 retail shops, as part of the integrated residential complexes. It has also developed retail shops in some of its projects. Its residential projects include Samruddhi Complex, Bhivpuri; Poddar Navjeevan, Atgaon; Poddar Evergreens, Badlapur, and Poddar Anantah Aspire, Kalyan. Its commercial project includes Samruddhi Shopping Arcade, Bhivpuri.</v>
    <v>114</v>
    <v>National Stock Exchange of India</v>
    <v>XNSE</v>
    <v>XNSE</v>
    <v>Poddar Group Building,, Mathuradas Mill Compound,, 126 N. M. Joshi Marg,Lower Parel - (W), MUMBAI, MAHARASHTRA, 400013 IN</v>
    <v>220.9</v>
    <v>Real Estate Operations</v>
    <v>Stock</v>
    <v>44585.469965277778</v>
    <v>3466</v>
    <v>205.8</v>
    <v>1345180000</v>
    <v>PODDAR HOUSING AND DEVELOPMENT LIMITED</v>
    <v>PODDAR HOUSING AND DEVELOPMENT LIMITED</v>
    <v>211</v>
    <v>0</v>
    <v>213</v>
    <v>210.75</v>
    <v>6315400</v>
    <v>PODDARHOUS</v>
    <v>PODDAR HOUSING AND DEVELOPMENT LIMITED (XNSE:PODDARHOUS)</v>
    <v>12225</v>
    <v>1982</v>
  </rv>
  <rv s="2">
    <v>3467</v>
  </rv>
  <rv s="0">
    <v>https://www.bing.com/financeapi/forcetrigger?t=ahjgrw&amp;q=XNSE%3aPODDARMENT&amp;form=skydnc</v>
    <v>Learn more on Bing</v>
  </rv>
  <rv s="1">
    <v>en-US</v>
    <v>ahjgrw</v>
    <v>268435456</v>
    <v>1</v>
    <v>Powered by Refinitiv</v>
    <v>0</v>
    <v>PODDAR PIGMENTS LIMITED (XNSE:PODDARMENT)</v>
    <v>2</v>
    <v>3</v>
    <v>Finance</v>
    <v>4</v>
    <v>433.85</v>
    <v>181.1</v>
    <v>1.2504999999999999</v>
    <v>-12.3</v>
    <v>-3.9837999999999998E-2</v>
    <v>INR</v>
    <v>Poddar Pigments Limited manufactures color and additive master batches for dope dyeing for man-made fibers, various plastic applications, and engineering plastics and compounds. The Company's principal product/service is Specialty Masterbatches. Its geographical segments are Within India and Outside India. Its products include man-made fiber, plastics and packaging, and engineering compounds. The Company, through man-made fiber category, offers polyester, polypropylene and polyamide. The Company, in the plastics and packaging category, offers additive masterbatches, film and packaging, injection/blow/roto moldings, pipe extrusion, cables, pet preforms and bottles, polyester films and plastics smart product. In the engineering compound category, it offers carboplus series, butoplus series, nyloplus series and polyplus series. Its product are used in various applications, which include textile, home furnishing, automotive, upholstery, luggage and lamination fabrics.</v>
    <v>309</v>
    <v>National Stock Exchange of India</v>
    <v>XNSE</v>
    <v>XNSE</v>
    <v>No 302, Nanak Chambers, 3rd Floor, Opposite Fun Republic, Off New Link Road, Andheri (West), MUMBAI, MAHARASHTRA, 400053 IN</v>
    <v>315</v>
    <v>Chemicals</v>
    <v>Stock</v>
    <v>44585.469965277778</v>
    <v>3469</v>
    <v>291.5</v>
    <v>3275837000</v>
    <v>PODDAR PIGMENTS LIMITED</v>
    <v>PODDAR PIGMENTS LIMITED</v>
    <v>311.95</v>
    <v>12.52</v>
    <v>308.75</v>
    <v>296.45</v>
    <v>10610000</v>
    <v>PODDARMENT</v>
    <v>PODDAR PIGMENTS LIMITED (XNSE:PODDARMENT)</v>
    <v>15341</v>
    <v>1991</v>
  </rv>
  <rv s="2">
    <v>3470</v>
  </rv>
  <rv s="0">
    <v>https://www.bing.com/financeapi/forcetrigger?t=ahjgur&amp;q=XNSE%3aPOKARNA&amp;form=skydnc</v>
    <v>Learn more on Bing</v>
  </rv>
  <rv s="3">
    <v>en-US</v>
    <v>ahjgur</v>
    <v>268435456</v>
    <v>1</v>
    <v>Powered by Refinitiv</v>
    <v>5</v>
    <v>POKARNA LIMITED (XNSE:POKARNA)</v>
    <v>2</v>
    <v>6</v>
    <v>Finance</v>
    <v>4</v>
    <v>768.55</v>
    <v>178</v>
    <v>1.7658</v>
    <v>-29.5</v>
    <v>-4.1253000000000005E-2</v>
    <v>INR</v>
    <v>Pokarna Limited is engaged in processing and sale of granite slabs, and mining and sale of granite blocks. The Company offers natural stones surfaces. The Company operates through two segments: Granite and Apparel. The Company is an exporter of granite and quartz surfaces. Its color palette includes over 75 varieties of granite sourced primarily from captive quarries. The Company's quarries produce colors, such as Acacia, Black Galaxy, Coffee Brown, Flash Blue, Pokarna Green, Sapphire Blue, Seaweed Green, Silver Pearl and Vizag Blue. It exports to over 50 countries. The Company has manufacturing facilities in Telangana and Andhra Pradesh. The Company markets quartz surfaces under the brand Quantra. The Company also manufactures apparels and markets under its brand STANZA. The Company operates over eight outlets. The Company has a quartz manufacturing plant located at Vishakhapatnam, Andhra Pradesh, India.</v>
    <v>National Stock Exchange of India</v>
    <v>XNSE</v>
    <v>XNSE</v>
    <v>105, 1st Floor, Surya Towers, S.P. Road, Secunderabad, SECUNDERABAD, TELANGANA, 500003 IN</v>
    <v>740.05</v>
    <v>Construction Materials</v>
    <v>Stock</v>
    <v>44585.469965277778</v>
    <v>3472</v>
    <v>658.45</v>
    <v>22170960000</v>
    <v>POKARNA LIMITED</v>
    <v>POKARNA LIMITED</v>
    <v>716</v>
    <v>54</v>
    <v>715.1</v>
    <v>685.6</v>
    <v>31004000</v>
    <v>POKARNA</v>
    <v>POKARNA LIMITED (XNSE:POKARNA)</v>
    <v>91763</v>
    <v>1991</v>
  </rv>
  <rv s="2">
    <v>3473</v>
  </rv>
  <rv s="0">
    <v>https://www.bing.com/financeapi/forcetrigger?t=bprqu2&amp;q=XNSE%3aPOLYCAB&amp;form=skydnc</v>
    <v>Learn more on Bing</v>
  </rv>
  <rv s="5">
    <v>en-US</v>
    <v>bprqu2</v>
    <v>268435456</v>
    <v>1</v>
    <v>Powered by Refinitiv</v>
    <v>9</v>
    <v>POLYCAB INDIA LIMITED (XNSE:POLYCAB)</v>
    <v>2</v>
    <v>10</v>
    <v>Finance</v>
    <v>4</v>
    <v>2771.75</v>
    <v>1126.0999999999999</v>
    <v>-47.45</v>
    <v>-1.8897999999999998E-2</v>
    <v>INR</v>
    <v>Polycab India Limited is engaged in the business of manufacturing and selling wires and cables, and fast-moving electrical goods (FMEG) under the POLYCAB brand. It operates through three segments: Wires &amp; Cables, Fast moving electrical goods (FMEG) and other. Its Wires &amp; Cables segment manufactures and sells electric wires and cables. Its FMEG segment is an electric consumer durable business, which consists of business covering electric wiring accessories and electric appliances. Its Copper segment is engaged in manufacturing, selling and job work on copper rods and wires. Its Other segment consists engineering, procurement and construction, business which includes design, engineering, supply, execution and commissioning of power distribution. It offers electric fans, light emitting diodes, lighting and luminaires, switches and switchgears, solar products, power cables, control cables, instrumentation cables, solar cables, building wires, rubber cables and green wires.</v>
    <v>4651</v>
    <v>National Stock Exchange of India</v>
    <v>XNSE</v>
    <v>XNSE</v>
    <v>Daman Industrial Estate, Plot NO.38-1-6,41-4-9,42-1-2,52-1-2,74-, 7-11, Village Kadaiaya, Nani Daman, Kadaiya, Daman, Dadra and, Nagar Haveli, DAMAN, DAMAN AND DIU, 396210 IN</v>
    <v>2509.9499999999998</v>
    <v>Machinery, Equipment &amp; Components</v>
    <v>Stock</v>
    <v>44585.469965277778</v>
    <v>3475</v>
    <v>2377.3000000000002</v>
    <v>375103200000</v>
    <v>POLYCAB INDIA LIMITED</v>
    <v>POLYCAB INDIA LIMITED</v>
    <v>2509.9499999999998</v>
    <v>46.82</v>
    <v>2510.85</v>
    <v>2463.4</v>
    <v>149392900</v>
    <v>POLYCAB</v>
    <v>POLYCAB INDIA LIMITED (XNSE:POLYCAB)</v>
    <v>887506</v>
    <v>1996</v>
  </rv>
  <rv s="2">
    <v>3476</v>
  </rv>
  <rv s="0">
    <v>https://www.bing.com/financeapi/forcetrigger?t=ahjh1h&amp;q=XNSE%3aPOLYMED&amp;form=skydnc</v>
    <v>Learn more on Bing</v>
  </rv>
  <rv s="1">
    <v>en-US</v>
    <v>ahjh1h</v>
    <v>268435456</v>
    <v>1</v>
    <v>Powered by Refinitiv</v>
    <v>0</v>
    <v>POLY MEDICURE LIMITED (XNSE:POLYMED)</v>
    <v>2</v>
    <v>3</v>
    <v>Finance</v>
    <v>4</v>
    <v>1165</v>
    <v>485</v>
    <v>0.36399999999999999</v>
    <v>-36.1</v>
    <v>-4.0481999999999997E-2</v>
    <v>INR</v>
    <v>Poly Medicure Limited is an India-based manufacturer and exporter of medical devices. The Company exports plastic medical disposables/surgical devices. It manufactures and supplies approximately 100 types of disposable medical devices in the product verticals of Infusion Therapy, Anesthesia, Urology, Gastroenterology, Blood Management and Blood Collection, Surgery and Wound Drainage, Dialysis and Central Venous Access Catheters. It supplies its products to approximately 100 countries. Its products include Safety I.V. Cannula with Adva Needle Technology, Quick Flashback I.V. Cannula, Style/Mandrin with luer lock, Central Venous Catheters, Suction Catheters, Oxygen Mask with Reservoir, Fixed Concentration Mask, Infant Feeding Tube, Thoracic Drainage Catheter-Straight, Haemodialysis Catheter, Mucus Extractors and Blood Collection Needle. The Company operates over four manufacturing facilities in Faridabad (Haryana), Jaipur (Rajasthan) and Haridwar (Uttarakhand).</v>
    <v>2039</v>
    <v>National Stock Exchange of India</v>
    <v>XNSE</v>
    <v>XNSE</v>
    <v>Plot No.104-105 &amp; 115-116 , Sector-59, HSIDC Industrial Area, Ballabgarh,, FARIDABAD, HARYANA, 121004 IN</v>
    <v>908.6</v>
    <v>Healthcare Equipment &amp; Supplies</v>
    <v>Stock</v>
    <v>44585.469965277778</v>
    <v>3478</v>
    <v>841</v>
    <v>85519130000</v>
    <v>POLY MEDICURE LIMITED</v>
    <v>POLY MEDICURE LIMITED</v>
    <v>905.25</v>
    <v>55.23</v>
    <v>891.75</v>
    <v>855.65</v>
    <v>95900340</v>
    <v>POLYMED</v>
    <v>POLY MEDICURE LIMITED (XNSE:POLYMED)</v>
    <v>60350</v>
    <v>1995</v>
  </rv>
  <rv s="2">
    <v>3479</v>
  </rv>
  <rv s="0">
    <v>https://www.bing.com/financeapi/forcetrigger?t=ahjh4c&amp;q=XNSE%3aPOLYPLEX&amp;form=skydnc</v>
    <v>Learn more on Bing</v>
  </rv>
  <rv s="1">
    <v>en-US</v>
    <v>ahjh4c</v>
    <v>268435456</v>
    <v>1</v>
    <v>Powered by Refinitiv</v>
    <v>0</v>
    <v>POLYPLEX CORPORATION LIMITED (XNSE:POLYPLEX)</v>
    <v>2</v>
    <v>3</v>
    <v>Finance</v>
    <v>4</v>
    <v>2110</v>
    <v>601.80999999999995</v>
    <v>1.4636</v>
    <v>-85.35</v>
    <v>-4.6856999999999996E-2</v>
    <v>INR</v>
    <v>Polyplex Corporation Limited is a holding company. The Company is a manufacturer of thin polyester terephthalate (PET) films. The Company manufactures plastic films and resins. Its geographical segments include India and Outside India. Its business portfolio includes biaxially oriented polypropylene (BOPP) films and cast polypropylene (CPP) films. Its product lines consist of Sarafil, including BOPET films and BLOWN PP films; Saracote, including silicone coated films (PET/PP); Saralam, including extrusion coated film products, and Saraprint, including polyester films for digital print media sector. Its product applications include packaging, such as film for flexible pouches, peel-able seals and lids; industrial and specialties, such as labels, lamination films and medical test strips; electrical, such as thermal printing tapes and membrane touch switches; imaging, such as overhead transparencies and business graphics, and magnetics, such as video tape and audio cassette tape.</v>
    <v>933</v>
    <v>National Stock Exchange of India</v>
    <v>XNSE</v>
    <v>XNSE</v>
    <v>B-37, Sector 1,, 201 301 Gautam Budh Nagar,, NOIDA, UTTAR PRADESH, 201301 IN</v>
    <v>1831</v>
    <v>Chemicals</v>
    <v>Stock</v>
    <v>44585.469965277778</v>
    <v>3481</v>
    <v>1697</v>
    <v>57181370000</v>
    <v>POLYPLEX CORPORATION LIMITED</v>
    <v>POLYPLEX CORPORATION LIMITED</v>
    <v>1812</v>
    <v>12.32</v>
    <v>1821.5</v>
    <v>1736.15</v>
    <v>31392460</v>
    <v>POLYPLEX</v>
    <v>POLYPLEX CORPORATION LIMITED (XNSE:POLYPLEX)</v>
    <v>182226</v>
    <v>1984</v>
  </rv>
  <rv s="2">
    <v>3482</v>
  </rv>
  <rv s="0">
    <v>https://www.bing.com/financeapi/forcetrigger?t=ahjh77&amp;q=XNSE%3aPONNIERODE&amp;form=skydnc</v>
    <v>Learn more on Bing</v>
  </rv>
  <rv s="1">
    <v>en-US</v>
    <v>ahjh77</v>
    <v>268435456</v>
    <v>1</v>
    <v>Powered by Refinitiv</v>
    <v>0</v>
    <v>PONNI SUGARS (ERODE) LIMITED (XNSE:PONNIERODE)</v>
    <v>2</v>
    <v>3</v>
    <v>Finance</v>
    <v>4</v>
    <v>380</v>
    <v>136.19999999999999</v>
    <v>5.9299999999999999E-2</v>
    <v>-13.6</v>
    <v>-4.9916999999999996E-2</v>
    <v>INR</v>
    <v>Ponni Sugars (Erode) Limited is engaged in the manufacturing and selling of sugar. The Company operates through two segments: Sugar and Cogeneration. The Company's products include Sugar, Bagasse, Molasses and Power. The Company has crushed approximately 441,210 tons of cane and over 43,030 tons of sugar. The Company's plant is located in Namakkal District, Tamil Nadu. The Company has offices in Naraina Industrial Area, New Delhi; Arthur Bunder Road, Mumbai, and Motilal Nehru Road, Kolkata.</v>
    <v>265</v>
    <v>National Stock Exchange of India</v>
    <v>XNSE</v>
    <v>XNSE</v>
    <v>ESVIN House,13 Rajiv Gandhi Salai (OMR), Perungudi, CHENNAI, TAMIL NADU, 600096 IN</v>
    <v>272</v>
    <v>Food &amp; Tobacco</v>
    <v>Stock</v>
    <v>44585.469965277778</v>
    <v>3484</v>
    <v>258.85000000000002</v>
    <v>2342639000</v>
    <v>PONNI SUGARS (ERODE) LIMITED</v>
    <v>PONNI SUGARS (ERODE) LIMITED</v>
    <v>272</v>
    <v>9.0500000000000007</v>
    <v>272.45</v>
    <v>258.85000000000002</v>
    <v>8598420</v>
    <v>PONNIERODE</v>
    <v>PONNI SUGARS (ERODE) LIMITED (XNSE:PONNIERODE)</v>
    <v>61288</v>
    <v>1996</v>
  </rv>
  <rv s="2">
    <v>3485</v>
  </rv>
  <rv s="0">
    <v>https://www.bing.com/financeapi/forcetrigger?t=ahjha2&amp;q=XNSE%3aPOWERGRID&amp;form=skydnc</v>
    <v>Learn more on Bing</v>
  </rv>
  <rv s="1">
    <v>en-US</v>
    <v>ahjha2</v>
    <v>268435456</v>
    <v>1</v>
    <v>Powered by Refinitiv</v>
    <v>0</v>
    <v>POWER GRID CORPORATION OF INDIA LIMITED (XNSE:POWERGRID)</v>
    <v>2</v>
    <v>3</v>
    <v>Finance</v>
    <v>4</v>
    <v>219.25</v>
    <v>134.88999999999999</v>
    <v>0.47210000000000002</v>
    <v>-1.1000000000000001</v>
    <v>-5.1139999999999996E-3</v>
    <v>INR</v>
    <v>Power Grid Corporation of India Limited is a transmission company engaged in the power transmission business with responsibility for planning, implementation, operation and maintenance of Inter-State Transmission System and operation of National and Regional Load Dispatch Centers. The Company's segments include Transmission, Telecom and Consultancy. The Transmission segment includes extra high voltage/high voltage (EHV/HV) networks and grid management. It also owns EHV alternating current (AC) and HV direct current (HVDC) sub-stations. The Consultancy segment includes planning, design, engineering, load dispatch, procurement management, operation and maintenance, financing and project management. The Telecom segment includes transmission infrastructure, enterprise services and topologies. It owns and operates over 129,350 circuit kilometers of EHV transmission lines. It has approximately 210 sub-stations. Its Smart Grid enables real time monitoring and control of power system.</v>
    <v>8766</v>
    <v>National Stock Exchange of India</v>
    <v>XNSE</v>
    <v>XNSE</v>
    <v>Saudamini, Plot No.2, Sector 29, GURGAON, HARYANA, 122001 IN</v>
    <v>217.75</v>
    <v>Electrical Utilities &amp; IPPs</v>
    <v>Stock</v>
    <v>44585.469965277778</v>
    <v>3487</v>
    <v>211.5</v>
    <v>1500420000000</v>
    <v>POWER GRID CORPORATION OF INDIA LIMITED</v>
    <v>POWER GRID CORPORATION OF INDIA LIMITED</v>
    <v>216.4</v>
    <v>9.75</v>
    <v>215.1</v>
    <v>214</v>
    <v>6975453000</v>
    <v>POWERGRID</v>
    <v>POWER GRID CORPORATION OF INDIA LIMITED (XNSE:POWERGRID)</v>
    <v>9637642</v>
    <v>1989</v>
  </rv>
  <rv s="2">
    <v>3488</v>
  </rv>
  <rv s="0">
    <v>https://www.bing.com/financeapi/forcetrigger?t=bu6uk2&amp;q=XNSE%3aPOWERINDIA&amp;form=skydnc</v>
    <v>Learn more on Bing</v>
  </rv>
  <rv s="5">
    <v>en-US</v>
    <v>bu6uk2</v>
    <v>268435456</v>
    <v>1</v>
    <v>Powered by Refinitiv</v>
    <v>9</v>
    <v>HITACHI ENERGY INDIA LIMITED (XNSE:POWERINDIA)</v>
    <v>2</v>
    <v>10</v>
    <v>Finance</v>
    <v>4</v>
    <v>3210.15</v>
    <v>1200</v>
    <v>-119.8</v>
    <v>-3.9528000000000001E-2</v>
    <v>INR</v>
    <v>Hitachi Energy India Ltd, formerly ABB Power Products and Systems India Limited, is an India-based power technology company. The Company’s power grids business consists of four business lines: grid automation, grid integration, high voltage products and transformers. The Company provides product, system, software and service solutions across the power value chain. The Company’s portfolio includes a range of high-voltage products, transformers, grid automation products, high-voltage, direct current (HVDC) and power products and systems. These solutions support industries, including utility, industries, data center, transport and infrastructure customers to plan, build, operate and maintain their power infrastructure.</v>
    <v>2290</v>
    <v>National Stock Exchange of India</v>
    <v>XNSE</v>
    <v>XNSE</v>
    <v>Kodigehalli Main Road, 8th Floor, Brigade Opus 70/401, BANGALORE, KARNATAKA, 560092 IN</v>
    <v>3129.95</v>
    <v>Machinery, Equipment &amp; Components</v>
    <v>Stock</v>
    <v>44585.469965277778</v>
    <v>3490</v>
    <v>2870.1</v>
    <v>128448300000</v>
    <v>HITACHI ENERGY INDIA LIMITED</v>
    <v>HITACHI ENERGY INDIA LIMITED</v>
    <v>3031</v>
    <v>88.45</v>
    <v>3030.75</v>
    <v>2910.95</v>
    <v>42381680</v>
    <v>POWERINDIA</v>
    <v>HITACHI ENERGY INDIA LIMITED (XNSE:POWERINDIA)</v>
    <v>164982</v>
    <v>2019</v>
  </rv>
  <rv s="2">
    <v>3491</v>
  </rv>
  <rv s="0">
    <v>https://www.bing.com/financeapi/forcetrigger?t=ahjhcw&amp;q=XNSE%3aPOWERMECH&amp;form=skydnc</v>
    <v>Learn more on Bing</v>
  </rv>
  <rv s="1">
    <v>en-US</v>
    <v>ahjhcw</v>
    <v>268435456</v>
    <v>1</v>
    <v>Powered by Refinitiv</v>
    <v>0</v>
    <v>POWER MECH PROJECTS LIMITED (XNSE:POWERMECH)</v>
    <v>2</v>
    <v>3</v>
    <v>Finance</v>
    <v>4</v>
    <v>1095</v>
    <v>411.55</v>
    <v>1.4785999999999999</v>
    <v>-55.3</v>
    <v>-5.7229000000000002E-2</v>
    <v>INR</v>
    <v>Power Mech Projects Limited is a holding company. The Company operates as an engineering and construction company, which provides erection, testing and commissioning (ETC), civil and operation and maintenance services for power projects. It operates through three segments: Erection, Civil and Operations, &amp; Maintenance. Its services for thermal (coal and oil) gas, combined cycle and hydro plants include ETC of boiler, turbine, generator and auxiliaries; balance of plant (BOP); fabrication of power house, bunkers and BOP structures; annual operation and maintenance, and shutdown maintenance and overhauling. It offers ETC of structures, piping, tanks and industrial drives and auxiliaries to steel, cement and petro chemical industries. The Company under civil and architectural category offers services, such as excavation, foundation concrete and slip form works. Its special services include reengineering, manufacture and repair of spares, and fabrication of heavy structures and vessels.</v>
    <v>7823</v>
    <v>National Stock Exchange of India</v>
    <v>XNSE</v>
    <v>XNSE</v>
    <v>Plot No 77, Jublee Enclave,, Opp. Hitex, Madhapur, HYDERABAD, TELANGANA, 500081 IN</v>
    <v>987.9</v>
    <v>Construction &amp; Engineering</v>
    <v>Stock</v>
    <v>44585.469965277778</v>
    <v>3493</v>
    <v>903.5</v>
    <v>14215010000</v>
    <v>POWER MECH PROJECTS LIMITED</v>
    <v>POWER MECH PROJECTS LIMITED</v>
    <v>983</v>
    <v>14.61</v>
    <v>966.3</v>
    <v>911</v>
    <v>14710760</v>
    <v>POWERMECH</v>
    <v>POWER MECH PROJECTS LIMITED (XNSE:POWERMECH)</v>
    <v>32835</v>
    <v>1999</v>
  </rv>
  <rv s="2">
    <v>3494</v>
  </rv>
  <rv s="0">
    <v>https://www.bing.com/financeapi/forcetrigger?t=ahjhfr&amp;q=XNSE%3aPPAP&amp;form=skydnc</v>
    <v>Learn more on Bing</v>
  </rv>
  <rv s="1">
    <v>en-US</v>
    <v>ahjhfr</v>
    <v>268435456</v>
    <v>1</v>
    <v>Powered by Refinitiv</v>
    <v>0</v>
    <v>PPAP AUTOMOTIVE LIMITED (XNSE:PPAP)</v>
    <v>2</v>
    <v>3</v>
    <v>Finance</v>
    <v>4</v>
    <v>339.4</v>
    <v>173.65</v>
    <v>0.85729999999999995</v>
    <v>-4.7</v>
    <v>-1.9640999999999999E-2</v>
    <v>INR</v>
    <v>PPAP Automotive Limited is engaged in the business of manufacturing of automotive parts. The Company manufactures automotive sealing systems, and interior and exterior automotive parts in India. The Company offers polymer extrusion-based automotive sealing system and injection-molded products. The Company's automotive sealing system product range includes outer belt molding (black type/bright type), inner belt molding, windshield molding, roof molding, quarter window molding, air spoiler, a-pillar garnish, b-pillar garnish, body side protector, skirt air damper and slide rail system. The Company also manufactures interior and exterior Injection molded products, such as door trims, interior pillars, rear parcel shelf, trunk linings and fender Inner. It has injection molding machines, ranging from 60 tons to 2,500 tons. The Company's manufacturing facilities are located in Noida (Uttar Pradesh), Greater Noida (Uttar Pradesh), Chennai (Tamil Nadu) and Pathredi (Rajasthan).</v>
    <v>1198</v>
    <v>National Stock Exchange of India</v>
    <v>XNSE</v>
    <v>XNSE</v>
    <v>B-206A, Sector 81, Phase II, NOIDA, UTTAR PRADESH, 201305 IN</v>
    <v>246.45</v>
    <v>Automobiles &amp; Auto Parts</v>
    <v>Stock</v>
    <v>44585.469965277778</v>
    <v>3496</v>
    <v>232.55</v>
    <v>3350200000</v>
    <v>PPAP AUTOMOTIVE LIMITED</v>
    <v>PPAP AUTOMOTIVE LIMITED</v>
    <v>243.75</v>
    <v>29.46</v>
    <v>239.3</v>
    <v>234.6</v>
    <v>14000000</v>
    <v>PPAP</v>
    <v>PPAP AUTOMOTIVE LIMITED (XNSE:PPAP)</v>
    <v>38765</v>
    <v>1995</v>
  </rv>
  <rv s="2">
    <v>3497</v>
  </rv>
  <rv s="0">
    <v>https://www.bing.com/financeapi/forcetrigger?t=bqif27&amp;q=XNSE%3aPPL&amp;form=skydnc</v>
    <v>Learn more on Bing</v>
  </rv>
  <rv s="4">
    <v>en-US</v>
    <v>bqif27</v>
    <v>268435456</v>
    <v>1</v>
    <v>Powered by Refinitiv</v>
    <v>7</v>
    <v>PRAKASH PIPES LIMITED (XNSE:PPL)</v>
    <v>2</v>
    <v>8</v>
    <v>Finance</v>
    <v>4</v>
    <v>194.7</v>
    <v>105.65</v>
    <v>-7</v>
    <v>-4.2695999999999998E-2</v>
    <v>INR</v>
    <v>Prakash Pipes Limited is an India-based company engaged in the business of manufacturing polyvinyl chloride (PVC) pipes and fittings. The Company operates through two segments: PVC pipe and Fitting, and Flexible Packaging. The Company provides a range of products, including agri pipes, column pipes, plumbing pipes, casing pipes, soil, waste &amp; rain (SWR) pipes, garden pipes and related fittings. The Company’s PVC pipes products include unplasticized polyvinyl chloride (uPVC) pipes, plumbing uPVC pipes and uPVC fittings. Its Flexible Packaging offerings find application in the packaging of food, beverages, oil, personal care and pharmaceutical products. The Company operates PVC business under Prakash brand.</v>
    <v>National Stock Exchange of India</v>
    <v>XNSE</v>
    <v>XNSE</v>
    <v>Srivan, Bijwasan,, Rayya, Village Baba Bakala, NEW DELHI, DELHI, 110061 IN</v>
    <v>170.45</v>
    <v>Homebuilding &amp; Construction Supplies</v>
    <v>Stock</v>
    <v>44585.469965277778</v>
    <v>3499</v>
    <v>154</v>
    <v>3921414000</v>
    <v>PRAKASH PIPES LIMITED</v>
    <v>PRAKASH PIPES LIMITED</v>
    <v>165.5</v>
    <v>8.81</v>
    <v>163.95</v>
    <v>156.94999999999999</v>
    <v>23918350</v>
    <v>PPL</v>
    <v>PRAKASH PIPES LIMITED (XNSE:PPL)</v>
    <v>255134</v>
    <v>2017</v>
  </rv>
  <rv s="2">
    <v>3500</v>
  </rv>
  <rv s="0">
    <v>https://www.bing.com/financeapi/forcetrigger?t=ahjhoc&amp;q=XNSE%3aPRAENG&amp;form=skydnc</v>
    <v>Learn more on Bing</v>
  </rv>
  <rv s="3">
    <v>en-US</v>
    <v>ahjhoc</v>
    <v>268435456</v>
    <v>1</v>
    <v>Powered by Refinitiv</v>
    <v>5</v>
    <v>PRAJAY ENGINEERS SYNDICATE LTD (XNSE:PRAENG)</v>
    <v>2</v>
    <v>6</v>
    <v>Finance</v>
    <v>4</v>
    <v>31.05</v>
    <v>7.25</v>
    <v>0.75490000000000002</v>
    <v>-1.05</v>
    <v>-4.9763000000000002E-2</v>
    <v>INR</v>
    <v>Prajay Engineers Syndicate Limited is a holding company. The Company is engaged in construction and real estate development, and hospitality-hotels and resorts. The Company operates through two segments: Construction and Development of Property, and Hospitality-Hotels &amp; Resorts. Its projects include Prajay Waterfront City situated at Murharpally Village, Shamirpet; Prajay Virgin County (SPV Project) situated at Baghmankhal Village, Maheshwaram Mandal, R.R. District; Prajay Megapolis (SPV Project) situated at Hafeezpet Village, Serilingampally mandal, R.R. District; Prajay Windsor Park situated at Pocharam, Ghatkesar Mandal, R.R. District; Prajay Gulmohar situated at Kuntloor, Hayathnagar Mandal; Prajay Homes Extension; Prajay Princeton Towers situated at L.B. Nagar, Saroornagar Mandal, R.R. District, and Prajay Blue Hope. The Company operates in India.</v>
    <v>National Stock Exchange of India</v>
    <v>XNSE</v>
    <v>XNSE</v>
    <v>5th floor Prajay Corporate House, Chikoti Gardens, Begumpet, HYDERABAD, TELANGANA, 500016 IN</v>
    <v>21.1</v>
    <v>Real Estate Operations</v>
    <v>Stock</v>
    <v>44585.469965277778</v>
    <v>3502</v>
    <v>20.05</v>
    <v>1475645000</v>
    <v>PRAJAY ENGINEERS SYNDICATE LTD</v>
    <v>PRAJAY ENGINEERS SYNDICATE LTD</v>
    <v>21.1</v>
    <v>1098.96</v>
    <v>21.1</v>
    <v>20.05</v>
    <v>69935790</v>
    <v>PRAENG</v>
    <v>PRAJAY ENGINEERS SYNDICATE LTD (XNSE:PRAENG)</v>
    <v>85420</v>
    <v>1994</v>
  </rv>
  <rv s="2">
    <v>3503</v>
  </rv>
  <rv s="0">
    <v>https://www.bing.com/financeapi/forcetrigger?t=ahjhr7&amp;q=XNSE%3aPRAJIND&amp;form=skydnc</v>
    <v>Learn more on Bing</v>
  </rv>
  <rv s="1">
    <v>en-US</v>
    <v>ahjhr7</v>
    <v>268435456</v>
    <v>1</v>
    <v>Powered by Refinitiv</v>
    <v>0</v>
    <v>PRAJ INDUSTRIES LIMITED (XNSE:PRAJIND)</v>
    <v>2</v>
    <v>3</v>
    <v>Finance</v>
    <v>4</v>
    <v>448</v>
    <v>110</v>
    <v>1.3189</v>
    <v>-24.15</v>
    <v>-5.7610000000000001E-2</v>
    <v>INR</v>
    <v>Praj Industries Limited is engaged in the business of process and project engineering. The Company is engaged in the manufacture of other special-purpose machinery not elsewhere classified (n.e.c). The Company also provides design and engineering services. It offers solutions for beverage alcohol and bioethanol plant, brewery, water and wastewater treatment plant, critical process equipment and systems, and bio products. It provides solutions for various grades of ethanol, including beverage, fuel, industrial, pharma and perfumery, and brewery plants. Its business lines include ethanol plants, brewery plants, water and wastewater, process equipment and systems, high purity systems, bioproduct, and customized research services and solutions (CRSS). Its critical process equipment system serves a range of industries, such as oil and gas, petrochemical, fertilizer and chemicals industry. Its water and wastewater treatment plant includes recycle, reuse and zero liquid discharge plants.</v>
    <v>940</v>
    <v>National Stock Exchange of India</v>
    <v>XNSE</v>
    <v>XNSE</v>
    <v>"Praj Tower" 274 &amp; 275/2, Bhumkar Chowk,, Hinjewadi Road,, Hinjewadi, PUNE, MAHARASHTRA, 411057 IN</v>
    <v>426.25</v>
    <v>Construction &amp; Engineering</v>
    <v>Stock</v>
    <v>44585.469965277778</v>
    <v>3505</v>
    <v>385</v>
    <v>76995760000</v>
    <v>PRAJ INDUSTRIES LIMITED</v>
    <v>PRAJ INDUSTRIES LIMITED</v>
    <v>421.8</v>
    <v>56.75</v>
    <v>419.2</v>
    <v>395.05</v>
    <v>183673100</v>
    <v>PRAJIND</v>
    <v>PRAJ INDUSTRIES LIMITED (XNSE:PRAJIND)</v>
    <v>2240720</v>
    <v>1985</v>
  </rv>
  <rv s="2">
    <v>3506</v>
  </rv>
  <rv s="0">
    <v>https://www.bing.com/financeapi/forcetrigger?t=ahjhu2&amp;q=XNSE%3aPRAKASH&amp;form=skydnc</v>
    <v>Learn more on Bing</v>
  </rv>
  <rv s="1">
    <v>en-US</v>
    <v>ahjhu2</v>
    <v>268435456</v>
    <v>1</v>
    <v>Powered by Refinitiv</v>
    <v>0</v>
    <v>PRAKASH INDUSTRIES LIMITED (XNSE:PRAKASH)</v>
    <v>2</v>
    <v>3</v>
    <v>Finance</v>
    <v>4</v>
    <v>104.75</v>
    <v>47.1</v>
    <v>2.2166000000000001</v>
    <v>-3.8</v>
    <v>-6.25E-2</v>
    <v>INR</v>
    <v>Prakash Industries Limited is engaged in the production of ferro alloys, MS TMT/MS Coil and allied products, HB Wire Rod, and PVC Pipe and Sockets. The Company's segments include Power, Steel and PVC Pipe. The Company's product range includes Sponge Iron, Power, Wire Rod, thermo mechanically treated (TMT) bars and Rigid polyvinyl chloride (PVC) Pipes. The Company produces Steel Billets/Blooms in the Steel Melting Shop. The Company's Wire Rod manufacturing and Wire Drawing facilities (HB Wire) at Raipur are used for manufacturing wire rod of sizes 5.0 millimeters (mm), 5.5 mm, 6.5 mm, 7 mm, 8 mm and 10 mm, and HB wire of sizes 6 gauge to 14 gauge. The Company's products are used for various applications, including binding wire, barbed wire for fencing, armored sealed wire for heavy electrical cables, nut bolts, nails, screws, alpine, wire ropes and wire mesh. The Company's plants are located in Champa, District Janjgir-Champa, and Raipur in Chhattisgarh.</v>
    <v>2628</v>
    <v>National Stock Exchange of India</v>
    <v>XNSE</v>
    <v>XNSE</v>
    <v>Srivan, Near IOCL Depot,, Bijwasan,, NEW DELHI, DELHI, 110061 IN</v>
    <v>61.5</v>
    <v>Metals &amp; Mining</v>
    <v>Stock</v>
    <v>44585.469965277778</v>
    <v>3508</v>
    <v>56.4</v>
    <v>10888180000</v>
    <v>PRAKASH INDUSTRIES LIMITED</v>
    <v>PRAKASH INDUSTRIES LIMITED</v>
    <v>61.45</v>
    <v>6.41</v>
    <v>60.8</v>
    <v>57</v>
    <v>179081800</v>
    <v>PRAKASH</v>
    <v>PRAKASH INDUSTRIES LIMITED (XNSE:PRAKASH)</v>
    <v>859498</v>
    <v>1980</v>
  </rv>
  <rv s="2">
    <v>3509</v>
  </rv>
  <rv s="0">
    <v>https://www.bing.com/financeapi/forcetrigger?t=ahjhzr&amp;q=XNSE%3aPRAKASHSTL&amp;form=skydnc</v>
    <v>Learn more on Bing</v>
  </rv>
  <rv s="1">
    <v>en-US</v>
    <v>ahjhzr</v>
    <v>268435456</v>
    <v>1</v>
    <v>Powered by Refinitiv</v>
    <v>0</v>
    <v>PRAKASH STEELAGE LIMITED (XNSE:PRAKASHSTL)</v>
    <v>2</v>
    <v>3</v>
    <v>Finance</v>
    <v>4</v>
    <v>9.75</v>
    <v>0.7</v>
    <v>-1.3069999999999999</v>
    <v>-0.35</v>
    <v>-4.5161E-2</v>
    <v>INR</v>
    <v>Prakash Steelage Limited is engaged in manufacturing and trading of stainless steel tubes and pipes. The Company produces pipes and tubing in stainless steel, duplex, titanium and other high nickel alloy tubing. The Company produces Pressure Tubing in a variety of alloys and sizes. Its products are available in various conditions, such as As welded, Annealed/Unanneled, Bright Annealed, Annealed and Pickled, U-Bent, Bead Rolled and Straight Lengths. Its tubing is available in a range of grades and specifications. It is used in a variety of applications in industries, such as automotive, pulp and paper, food, semi-conductor manufacturing, petro-chemicals, oil and gas, pharmaceutical and sugar industry. The Company has an advanced tube bending facility with a capacity to cold bend tubes of 19.05-millimeter (mm) outer diameter (OD) to 38.10mm OD and up to approximately 3.38mm wall thickness with 22.20mm to 1,220mm center line radius.</v>
    <v>443</v>
    <v>National Stock Exchange of India</v>
    <v>XNSE</v>
    <v>XNSE</v>
    <v>701, Mahalaxmi Chambers, Bhulabhai Desai Road, MUMBAI, MAHARASHTRA, 400026 IN</v>
    <v>7.55</v>
    <v>Metals &amp; Mining</v>
    <v>Stock</v>
    <v>44585.469965277778</v>
    <v>3511</v>
    <v>7.4</v>
    <v>1356253000</v>
    <v>PRAKASH STEELAGE LIMITED</v>
    <v>PRAKASH STEELAGE LIMITED</v>
    <v>7.45</v>
    <v>2.68</v>
    <v>7.75</v>
    <v>7.4</v>
    <v>175000400</v>
    <v>PRAKASHSTL</v>
    <v>PRAKASH STEELAGE LIMITED (XNSE:PRAKASHSTL)</v>
    <v>1283305</v>
    <v>1991</v>
  </rv>
  <rv s="2">
    <v>3512</v>
  </rv>
  <rv s="0">
    <v>https://www.bing.com/financeapi/forcetrigger?t=aysekr&amp;q=XNSE%3aPRAXIS&amp;form=skydnc</v>
    <v>Learn more on Bing</v>
  </rv>
  <rv s="1">
    <v>en-US</v>
    <v>aysekr</v>
    <v>268435456</v>
    <v>1</v>
    <v>Powered by Refinitiv</v>
    <v>0</v>
    <v>PRAXIS HOME RETAIL LIMITED (XNSE:PRAXIS)</v>
    <v>2</v>
    <v>3</v>
    <v>Finance</v>
    <v>4</v>
    <v>76.05</v>
    <v>17.14</v>
    <v>1.1322000000000001</v>
    <v>-3.6</v>
    <v>-4.9688999999999997E-2</v>
    <v>INR</v>
    <v>Praxis Home Retail Limited is an India-based company, which is focused on offering assortment in furniture, homeware, customized solutions in kitchen and wardrobes and home improvement. It operates through two segments: Brick and Mortar home retail segment and Online home retail segment. Brick and Mortar home retail segment operating stores of home furniture and home fashion in the brand name of HomeTown. It offers under one roof a range of furniture, home furnishing goods, design and build, other home related products and services including complete home design, modular kitchen, flooring, tiles, plumbing, and wallpaper among others. HomeTown has a pan India presence with 37 stores, across 21 cities across 11 states. Online home retail segment operates a Web portal for online sale of furniture and furnishing products through Websites www.fabfurnish.com and www.hometown.in.</v>
    <v>1647</v>
    <v>National Stock Exchange of India</v>
    <v>XNSE</v>
    <v>XNSE</v>
    <v>iThink Techno Campus,, Jolly Board Tower D,, Ground Floor, Kanjurmarg (Eas),, MUMBAI, MAHARASHTRA, 400042 IN</v>
    <v>76.05</v>
    <v>Specialty Retailers</v>
    <v>Stock</v>
    <v>44585.469965277778</v>
    <v>3514</v>
    <v>68.849999999999994</v>
    <v>5456073000</v>
    <v>PRAXIS HOME RETAIL LIMITED</v>
    <v>PRAXIS HOME RETAIL LIMITED</v>
    <v>76.05</v>
    <v>0</v>
    <v>72.45</v>
    <v>68.849999999999994</v>
    <v>75308110</v>
    <v>PRAXIS</v>
    <v>PRAXIS HOME RETAIL LIMITED (XNSE:PRAXIS)</v>
    <v>111529</v>
    <v>2011</v>
  </rv>
  <rv s="2">
    <v>3515</v>
  </rv>
  <rv s="0">
    <v>https://www.bing.com/financeapi/forcetrigger?t=ahji9c&amp;q=XNSE%3aPRECAM&amp;form=skydnc</v>
    <v>Learn more on Bing</v>
  </rv>
  <rv s="1">
    <v>en-US</v>
    <v>ahji9c</v>
    <v>268435456</v>
    <v>1</v>
    <v>Powered by Refinitiv</v>
    <v>0</v>
    <v>PRECISION CAMSHAFTS LIMITED (XNSE:PRECAM)</v>
    <v>2</v>
    <v>3</v>
    <v>Finance</v>
    <v>4</v>
    <v>185.4</v>
    <v>38</v>
    <v>1.1341000000000001</v>
    <v>-9.65</v>
    <v>-5.5143000000000005E-2</v>
    <v>INR</v>
    <v>Precision Camshafts Limited is an India-based company, which is principally engaged in the manufacture of parts for motor vehicle. The Company is engaged in the manufacture and sale of camshaft castings and machined camshafts to the Auto industry and the railways. The Company's geographical segments, include within india and outside india. The Company offers various products, which include chilled cast iron, straight hollow camshaft, profiled hollow camshaft and tri-lobe camshaft. The Company manufactures machined and cast camshafts as per users requirement for single overhead camshaft (SOHC), double overhead camshaft (DOHC), V6 and V8 engines with variable cam timing (VCT) or non-VCT application. The Company manufactures straight hollow for oil gallery application by using sand and or glass. The Company manufactures profiled hollow for weight reduction application by using sand core.</v>
    <v>2227</v>
    <v>National Stock Exchange of India</v>
    <v>XNSE</v>
    <v>XNSE</v>
    <v>Office No. 501/502, 5th Floor, Kanchanban B,, Sunit Capital, CTS No. 967, FP No. 397,, Senapati Bapat Road, PUNE, MAHARASHTRA, 411016 IN</v>
    <v>177.1</v>
    <v>Automobiles &amp; Auto Parts</v>
    <v>Stock</v>
    <v>44585.469965277778</v>
    <v>3517</v>
    <v>159.6</v>
    <v>16622520000</v>
    <v>PRECISION CAMSHAFTS LIMITED</v>
    <v>PRECISION CAMSHAFTS LIMITED</v>
    <v>175</v>
    <v>71.58</v>
    <v>175</v>
    <v>165.35</v>
    <v>94985830</v>
    <v>PRECAM</v>
    <v>PRECISION CAMSHAFTS LIMITED (XNSE:PRECAM)</v>
    <v>510497</v>
    <v>1992</v>
  </rv>
  <rv s="2">
    <v>3518</v>
  </rv>
  <rv s="0">
    <v>https://www.bing.com/financeapi/forcetrigger?t=ahjic7&amp;q=XNSE%3aPRECOT&amp;form=skydnc</v>
    <v>Learn more on Bing</v>
  </rv>
  <rv s="3">
    <v>en-US</v>
    <v>ahjic7</v>
    <v>268435456</v>
    <v>1</v>
    <v>Powered by Refinitiv</v>
    <v>5</v>
    <v>PRECOT LIMITED (XNSE:PRECOT)</v>
    <v>2</v>
    <v>6</v>
    <v>Finance</v>
    <v>4</v>
    <v>400</v>
    <v>80</v>
    <v>0.99119999999999997</v>
    <v>-17.7</v>
    <v>-4.9992999999999996E-2</v>
    <v>INR</v>
    <v>Precot Limited, formerly Precot Meridian Limited, is a manufacturer, supplier and exporters of cotton product. The Company offers a range of cotton products which are used for cosmetic, personal hygiene and medical use. The Company offers products, such as health and hygiene care, and yarns and threads. The health and hygiene care product line include cotton pads, cotton balls, exfoliating pads, cotton wool rolls, cotton spunlace rolls and absorbent cotton fibre. Its yarns and threads product include doubled yarns, gassed yarns, polyester cotton blended yarn and polyester sewing thread. The Company offers yarns and threads made from organic and normal cotton as well as polyester cotton blend. Its brand includes Prima Donna and Prima Baby. The Company has manufacturing units in Tamil Nadu, Kerala, Andhra Pradesh and Karnataka with a total spinning capacity of approximately 175,000 spindles. Its spinning business includes spinning, winding, gassing, dyeing and open-end (OE) spinning.</v>
    <v>National Stock Exchange of India</v>
    <v>XNSE</v>
    <v>XNSE</v>
    <v>#737,Green FieldsSF No: 559/4, D Block, 4th Floor, Hanudev Info Park, Nava India Road, Udaiyampalayam, COIMBATORE, TAMIL NADU, 641028 IN</v>
    <v>364.4</v>
    <v>Textiles &amp; Apparel</v>
    <v>Stock</v>
    <v>44585.469965277778</v>
    <v>3520</v>
    <v>336.35</v>
    <v>4248600000</v>
    <v>PRECOT LIMITED</v>
    <v>PRECOT LIMITED</v>
    <v>354.05</v>
    <v>4.97</v>
    <v>354.05</v>
    <v>336.35</v>
    <v>12000000</v>
    <v>PRECOT</v>
    <v>PRECOT LIMITED (XNSE:PRECOT)</v>
    <v>26142</v>
    <v>1962</v>
  </rv>
  <rv s="2">
    <v>3521</v>
  </rv>
  <rv s="0">
    <v>https://www.bing.com/financeapi/forcetrigger?t=ahjif2&amp;q=XNSE%3aPRECWIRE&amp;form=skydnc</v>
    <v>Learn more on Bing</v>
  </rv>
  <rv s="1">
    <v>en-US</v>
    <v>ahjif2</v>
    <v>268435456</v>
    <v>1</v>
    <v>Powered by Refinitiv</v>
    <v>0</v>
    <v>PRECISION WIRES INDIA LIMITED (XNSE:PRECWIRE)</v>
    <v>2</v>
    <v>3</v>
    <v>Finance</v>
    <v>4</v>
    <v>130.94999999999999</v>
    <v>28.06</v>
    <v>1.4234</v>
    <v>-11.05</v>
    <v>-9.4605999999999996E-2</v>
    <v>INR</v>
    <v>Precision Wires India Limited is engaged in production and sale of winding wires made of copper of all types. The Company manufactures winding wires, which are used in the manufacture of both rotating and static electrical equipment. It offers insulated enameled wires and other insulated electric conductors, including insulated enameled round winding wires, enameled strips, paper insulated copper conductors and continuously transposed conductors.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 hold appliances, and Fans. It offers its products to large and medium electrical and electronic equipment manufacturers both in India and abroad. Its plants are located in union territory of Dadra and Nagar Haveli, Gujarat and Maharashtra.</v>
    <v>590</v>
    <v>National Stock Exchange of India</v>
    <v>XNSE</v>
    <v>XNSE</v>
    <v>Saiman House J.A. Raul Street Off,, Sayani Rd, Prabhadevi,, MUMBAI, MAHARASHTRA, 400025 IN</v>
    <v>120</v>
    <v>Machinery, Equipment &amp; Components</v>
    <v>Stock</v>
    <v>44585.469965277778</v>
    <v>3523</v>
    <v>105.15</v>
    <v>13506310000</v>
    <v>PRECISION WIRES INDIA LIMITED</v>
    <v>PRECISION WIRES INDIA LIMITED</v>
    <v>119</v>
    <v>23.75</v>
    <v>116.8</v>
    <v>105.75</v>
    <v>115636200</v>
    <v>PRECWIRE</v>
    <v>PRECISION WIRES INDIA LIMITED (XNSE:PRECWIRE)</v>
    <v>921774</v>
    <v>1989</v>
  </rv>
  <rv s="2">
    <v>3524</v>
  </rv>
  <rv s="0">
    <v>https://www.bing.com/financeapi/forcetrigger?t=ahjihw&amp;q=XNSE%3aPREMEXPLN&amp;form=skydnc</v>
    <v>Learn more on Bing</v>
  </rv>
  <rv s="1">
    <v>en-US</v>
    <v>ahjihw</v>
    <v>268435456</v>
    <v>1</v>
    <v>Powered by Refinitiv</v>
    <v>0</v>
    <v>PREMIER EXPLOSIVES LIMITED (XNSE:PREMEXPLN)</v>
    <v>2</v>
    <v>3</v>
    <v>Finance</v>
    <v>4</v>
    <v>305</v>
    <v>116.55</v>
    <v>1.7316</v>
    <v>-0.6</v>
    <v>-2.1310000000000001E-3</v>
    <v>INR</v>
    <v>Premier Explosives Limited is engaged in the business of high energy materials (commercial explosives and defense explosives). The Company's geographical segments include India, which includes sales and services to customers within India, and other countries, which includes sales and services to customers outside India. Its commercial explosives consist of bulk explosives, packaged explosives, cast booster, emulsion booster, detonators and detonating fuse, which are used in mining and infrastructure sectors. Its defense explosives consist of solid propellants, tear gas grenades, explosive bolts, pyro actuators, smoke markers, pyrogen igniters and pyro devices, among others, which are consumed in manufacture of missiles and other defense items. The Company also operates and maintains solid propellant plants of defense and space establishments. The Company has approximately six manufacturing facilities located in Madhya Pradesh, Maharashtra, Tamil Nadu and Telangana.</v>
    <v>975</v>
    <v>National Stock Exchange of India</v>
    <v>XNSE</v>
    <v>XNSE</v>
    <v>Premier House,, 11, Ishaq Colony, (Near AOC Centre), SECUNDERABAD, TELANGANA, 500015 IN</v>
    <v>305</v>
    <v>Chemicals</v>
    <v>Stock</v>
    <v>44585.469965277778</v>
    <v>3526</v>
    <v>272.2</v>
    <v>3026755000</v>
    <v>PREMIER EXPLOSIVES LIMITED</v>
    <v>PREMIER EXPLOSIVES LIMITED</v>
    <v>286</v>
    <v>186.4</v>
    <v>281.5</v>
    <v>280.89999999999998</v>
    <v>10752240</v>
    <v>PREMEXPLN</v>
    <v>PREMIER EXPLOSIVES LIMITED (XNSE:PREMEXPLN)</v>
    <v>259906</v>
    <v>1980</v>
  </rv>
  <rv s="2">
    <v>3527</v>
  </rv>
  <rv s="0">
    <v>http://de.wikipedia.org/wiki/Premier_Automobiles</v>
    <v>Wikipedia</v>
  </rv>
  <rv s="6">
    <v>141</v>
    <v>3529</v>
  </rv>
  <rv s="7">
    <v>15</v>
    <v>https://www.bing.com/th?id=AMMS_fef2795a7c1097dedd551c59e23438dd&amp;qlt=95</v>
    <v>3530</v>
    <v>0</v>
    <v>https://www.bing.com/images/search?form=xlimg&amp;q=premier+automobiles+limited</v>
    <v>Image of PREMIER LIMITED</v>
  </rv>
  <rv s="0">
    <v>https://www.bing.com/financeapi/forcetrigger?t=ahjikr&amp;q=XNSE%3aPREMIER&amp;form=skydnc</v>
    <v>Learn more on Bing</v>
  </rv>
  <rv s="8">
    <v>en-US</v>
    <v>ahjikr</v>
    <v>268435456</v>
    <v>1</v>
    <v>Powered by Refinitiv</v>
    <v>11</v>
    <v>PREMIER LIMITED (XNSE:PREMIER)</v>
    <v>13</v>
    <v>14</v>
    <v>Finance</v>
    <v>4</v>
    <v>13.3</v>
    <v>1.9</v>
    <v>1.6777</v>
    <v>-0.4</v>
    <v>-4.5454999999999995E-2</v>
    <v>INR</v>
    <v>Premier Limited is engaged in offering machine tool, parts and accessories, and fabricated structural products of iron or steel. The Company operates through two segments: Engineering and Automotive. The Engineering segment is engaged in engineering, manufacturing of machine tools of gear cutting, vertical and horizontal machining center and special purpose machines. It is also engaged in offering specialized engineering solution for various applications, machining of precision components, sub-assemblies. The Engineering segment consists of manufacture of CNC Machines and mechanical components for the wind energy and infrastructure sectors, and professional and related engineering services. The Automotive segment is engaged in the assembly of vehicles from imported painted bodies. The Automotive Segment is engaged in manufacture of light and sport utility vehicles along with related spare parts, as well as auto components for other original equipment manufacturers (OEMs).</v>
    <v>1446</v>
    <v>National Stock Exchange of India</v>
    <v>XNSE</v>
    <v>XNSE</v>
    <v>58, Nariman Bhavan, Nariman Point, MUMBAI, MAHARASHTRA, 400021 IN</v>
    <v>9</v>
    <v>3531</v>
    <v>Machinery, Equipment &amp; Components</v>
    <v>Stock</v>
    <v>44585.469965277778</v>
    <v>3532</v>
    <v>8.4</v>
    <v>267278600</v>
    <v>PREMIER LIMITED</v>
    <v>PREMIER LIMITED</v>
    <v>9</v>
    <v>0</v>
    <v>8.8000000000000007</v>
    <v>8.4</v>
    <v>30372570</v>
    <v>PREMIER</v>
    <v>PREMIER LIMITED (XNSE:PREMIER)</v>
    <v>48172</v>
    <v>1944</v>
  </rv>
  <rv s="2">
    <v>3533</v>
  </rv>
  <rv s="0">
    <v>https://www.bing.com/financeapi/forcetrigger?t=ahjinm&amp;q=XNSE%3aPREMIERPOL&amp;form=skydnc</v>
    <v>Learn more on Bing</v>
  </rv>
  <rv s="1">
    <v>en-US</v>
    <v>ahjinm</v>
    <v>268435456</v>
    <v>1</v>
    <v>Powered by Refinitiv</v>
    <v>0</v>
    <v>PREMIER POLYFILM LIMITED (XNSE:PREMIERPOL)</v>
    <v>2</v>
    <v>3</v>
    <v>Finance</v>
    <v>4</v>
    <v>113.8</v>
    <v>33.549999999999997</v>
    <v>0.14199999999999999</v>
    <v>-4.05</v>
    <v>-4.4457000000000003E-2</v>
    <v>INR</v>
    <v>Premier Polyfilm Limited is engaged in manufacturing and sale of polyvinyl chloride (PVC) flooring, sheeting, film, soft touch cushion type artificial PVC leather cloth and knitted fabric. The Company manufactures and exports calendared PVC products. The Company's products include PVC Flexible Film, calendared leather cloth, PVC geomembrane, PVC recycled compounds, PVC made-ups and high voltage insulated mats. The Company markets its product under the brand names, Polychallenger and Polyfloor. The Company offers heavy duty flooring-Polychallenger for porta cabins, offices and shops; PVC transport flooring with silicon carbide for transport sector; PVC sheet laminated with jute/polyester backing for extreme climatic conditions; PVC flexible film for lamination, shower curtains and rain wear; poly anti-acidic flooring for chemical labs and factories, industrial flooring for heavy traffic application, and calendared leather cloth for table cover, and rickshaw covers, among others.</v>
    <v>276</v>
    <v>National Stock Exchange of India</v>
    <v>XNSE</v>
    <v>XNSE</v>
    <v>H.O. Works, 40/1A, Site IV, Industrial Area, Shaibabad, GHAZIABAD, UTTAR PRADESH, 201010 IN</v>
    <v>91</v>
    <v>Homebuilding &amp; Construction Supplies</v>
    <v>Stock</v>
    <v>44585.469965277778</v>
    <v>3535</v>
    <v>86.55</v>
    <v>1908408000</v>
    <v>PREMIER POLYFILM LIMITED</v>
    <v>PREMIER POLYFILM LIMITED</v>
    <v>91</v>
    <v>15.15</v>
    <v>91.1</v>
    <v>87.05</v>
    <v>20948500</v>
    <v>PREMIERPOL</v>
    <v>PREMIER POLYFILM LIMITED (XNSE:PREMIERPOL)</v>
    <v>19005</v>
    <v>1992</v>
  </rv>
  <rv s="2">
    <v>3536</v>
  </rv>
  <rv s="0">
    <v>https://www.bing.com/financeapi/forcetrigger?t=ahjiqh&amp;q=XNSE%3aPRESSMN&amp;form=skydnc</v>
    <v>Learn more on Bing</v>
  </rv>
  <rv s="1">
    <v>en-US</v>
    <v>ahjiqh</v>
    <v>268435456</v>
    <v>1</v>
    <v>Powered by Refinitiv</v>
    <v>0</v>
    <v>PRESSMAN ADVERTISING LIMITED (XNSE:PRESSMN)</v>
    <v>2</v>
    <v>3</v>
    <v>Finance</v>
    <v>4</v>
    <v>45.8</v>
    <v>20.399999999999999</v>
    <v>1.5094000000000001</v>
    <v>0.25</v>
    <v>6.0309999999999999E-3</v>
    <v>INR</v>
    <v>Pressman Advertising Limited is a service advertising agency. The Company is engaged in advertising, public relations (PR) and allied services. It provides advertising, media planning and buying, market research, design and digital services to clients. The Company's PR division is Pressman PR, which is PR consultancy. Pressman Digital is the digital division, which is an independent agency. Pressman Digital offers a range of digital marketing services, including branding and strategy, Web design and development, search engine optimization, search engine marketing, e-mail marketing and online media planning and buying services. Pressman Digital's solutions incorporate a mix of search, display, e-mail and social marketing services. Pressman Financial is the financial communication arm of the Company. Pressman Financial serves the communication needs, including banking products, mergers and acquisitions, buy-back offers, mutual fund schemes, open offers and financial results advertising.</v>
    <v>26</v>
    <v>National Stock Exchange of India</v>
    <v>XNSE</v>
    <v>XNSE</v>
    <v>Pressman House, 10A Lee Road, KOLKATA, WEST BENGAL, 700020 IN</v>
    <v>45.8</v>
    <v>Media &amp; Publishing</v>
    <v>Stock</v>
    <v>44585.469965277778</v>
    <v>3538</v>
    <v>40.299999999999997</v>
    <v>973363800</v>
    <v>PRESSMAN ADVERTISING LIMITED</v>
    <v>PRESSMAN ADVERTISING LIMITED</v>
    <v>43.5</v>
    <v>19.260000000000002</v>
    <v>41.45</v>
    <v>41.7</v>
    <v>23482840</v>
    <v>PRESSMN</v>
    <v>PRESSMAN ADVERTISING LIMITED (XNSE:PRESSMN)</v>
    <v>1566577</v>
    <v>1983</v>
  </rv>
  <rv s="2">
    <v>3539</v>
  </rv>
  <rv s="0">
    <v>https://www.bing.com/financeapi/forcetrigger?t=ahjitc&amp;q=XNSE%3aPRESTIGE&amp;form=skydnc</v>
    <v>Learn more on Bing</v>
  </rv>
  <rv s="1">
    <v>en-US</v>
    <v>ahjitc</v>
    <v>268435456</v>
    <v>1</v>
    <v>Powered by Refinitiv</v>
    <v>0</v>
    <v>PRESTIGE ESTATES PROJECTS LIMITED (XNSE:PRESTIGE)</v>
    <v>2</v>
    <v>3</v>
    <v>Finance</v>
    <v>4</v>
    <v>554.9</v>
    <v>263</v>
    <v>1.2759</v>
    <v>-23.95</v>
    <v>-4.7454000000000003E-2</v>
    <v>INR</v>
    <v>Prestige Estates Projects Limited is engaged in the business of real estate development. The Company's principal products/services include Development and construction of Properties, Leasing of commercial properties and Share of profit /loss from partnership firm. The Company operates in five segments: Residential, Commercial, Retail, Hospitality and Real estate services. The Company's geographical segments include Bengaluru, Chennai, Kochi, Hyderabad and Mysuru. The residential segment focuses on diversified portfolios, including apartments and villas. The commercial segment focuses on diversified portfolios, including office space and special economic zone. The Retail segment focuses on diversified portfolios, including malls and logistics. The Hospitality segment focuses on diversified portfolios, including resorts and serviced apartments. The Real estate services focuses on diversified portfolios, including fit-out services, and interior design and execution.</v>
    <v>7763</v>
    <v>National Stock Exchange of India</v>
    <v>XNSE</v>
    <v>XNSE</v>
    <v>The Falcon House, No. 1, Main Guard Cross Road, BANGALORE, KARNATAKA, 560001 IN</v>
    <v>504.5</v>
    <v>Real Estate Operations</v>
    <v>Stock</v>
    <v>44585.469965277778</v>
    <v>3541</v>
    <v>451.45</v>
    <v>202334200000</v>
    <v>PRESTIGE ESTATES PROJECTS LIMITED</v>
    <v>PRESTIGE ESTATES PROJECTS LIMITED</v>
    <v>503</v>
    <v>13.23</v>
    <v>504.7</v>
    <v>480.75</v>
    <v>400900000</v>
    <v>PRESTIGE</v>
    <v>PRESTIGE ESTATES PROJECTS LIMITED (XNSE:PRESTIGE)</v>
    <v>1935645</v>
    <v>1997</v>
  </rv>
  <rv s="2">
    <v>3542</v>
  </rv>
  <rv s="0">
    <v>https://www.bing.com/financeapi/forcetrigger?t=ahjiw7&amp;q=XNSE%3aPRICOLLTD&amp;form=skydnc</v>
    <v>Learn more on Bing</v>
  </rv>
  <rv s="1">
    <v>en-US</v>
    <v>ahjiw7</v>
    <v>268435456</v>
    <v>1</v>
    <v>Powered by Refinitiv</v>
    <v>0</v>
    <v>PRICOL LIMITED (XNSE:PRICOLLTD)</v>
    <v>2</v>
    <v>3</v>
    <v>Finance</v>
    <v>4</v>
    <v>139.5</v>
    <v>47.5</v>
    <v>0.93479999999999996</v>
    <v>-6.55</v>
    <v>-4.9082000000000001E-2</v>
    <v>INR</v>
    <v>Pricol Limited, formerly Pricol Pune Limited, is focused on manufacturing and supplying automotive parts, auto components and automobile accessories to the OEMs of four wheelers. The Company operates in five divisions such as Driver information systems, Switches actuators and sensors, Powertrain products, Telematics &amp; Infotainment and Fleet management systems. The Driver information system products include instrument clusters, and gauges. Its Powertrain products include sintered components, oil pumps, water pumps, chain tensioners, auto fuel cock, fuel feed pump, idle speed control valves, and pressure relief valves. The Sensors &amp; Switches include speed sensors, fuel level sensors, selective catalytic reduction, oil level switch, and temperature sensor. Its Telematics &amp; Infotainment division offers display &amp; infotainment, body control module, and telematics products. Its Fleet management systems offer speed limiter, centralized lubrication systems, and digital tax fare meter.</v>
    <v>1770</v>
    <v>National Stock Exchange of India</v>
    <v>XNSE</v>
    <v>XNSE</v>
    <v>109 Race Course, COIMBATORE, TAMIL NADU, 641018 IN</v>
    <v>135.69999999999999</v>
    <v>Automobiles &amp; Auto Parts</v>
    <v>Stock</v>
    <v>44585.469965277778</v>
    <v>3544</v>
    <v>124.2</v>
    <v>32530170000</v>
    <v>PRICOL LIMITED</v>
    <v>PRICOL LIMITED</v>
    <v>134</v>
    <v>34.93</v>
    <v>133.44999999999999</v>
    <v>126.9</v>
    <v>243763000</v>
    <v>PRICOLLTD</v>
    <v>PRICOL LIMITED (XNSE:PRICOLLTD)</v>
    <v>3555271</v>
    <v>2011</v>
  </rv>
  <rv s="2">
    <v>3545</v>
  </rv>
  <rv s="0">
    <v>https://www.bing.com/financeapi/forcetrigger?t=ahjiz2&amp;q=XNSE%3aPRIMESECU&amp;form=skydnc</v>
    <v>Learn more on Bing</v>
  </rv>
  <rv s="1">
    <v>en-US</v>
    <v>ahjiz2</v>
    <v>268435456</v>
    <v>1</v>
    <v>Powered by Refinitiv</v>
    <v>0</v>
    <v>PRIME SECURITIES LIMITED (XNSE:PRIMESECU)</v>
    <v>2</v>
    <v>3</v>
    <v>Finance</v>
    <v>4</v>
    <v>132.55000000000001</v>
    <v>38.5</v>
    <v>0.86750000000000005</v>
    <v>-10.199999999999999</v>
    <v>-8.5390999999999995E-2</v>
    <v>INR</v>
    <v>Prime Securities Limited is a holding company. The Company provides investment banking and corporate advisory services. The Company's principal business activity is Merchant Banking. Its segments include Merchant Banking and Broking. It specializes in providing advice and services to its clients on strategic and financial decisions and transactions focused around fund raising, mergers and acquisitions, equity and debt private placements, initial public offerings (IPOs), corporate advisory and capital restructuring. Its investment banking and corporate finance services include mergers and acquisitions, IPO/private equity/private investment in public equity (PIPE) and corporate finance services. Its services for institutional equities include equity research, corporate finance, and sector and stock coverage. Its subsidiaries include Prime Broking Company (India) Limited, Primesec Investments Limited, Prime Commodities Broking (India) Limited and Prime Research &amp; Advisory Limited.</v>
    <v>19</v>
    <v>National Stock Exchange of India</v>
    <v>XNSE</v>
    <v>XNSE</v>
    <v>1109/1110, Maker Chambers V, Nariman Point, MUMBAI, MAHARASHTRA, 400021 IN</v>
    <v>120.4</v>
    <v>Investment Banking &amp; Investment Services</v>
    <v>Stock</v>
    <v>44585.469965277778</v>
    <v>3547</v>
    <v>107.85</v>
    <v>3715471000</v>
    <v>PRIME SECURITIES LIMITED</v>
    <v>PRIME SECURITIES LIMITED</v>
    <v>119</v>
    <v>19.920000000000002</v>
    <v>119.45</v>
    <v>109.25</v>
    <v>31104830</v>
    <v>PRIMESECU</v>
    <v>PRIME SECURITIES LIMITED (XNSE:PRIMESECU)</v>
    <v>38930</v>
    <v>1982</v>
  </rv>
  <rv s="2">
    <v>3548</v>
  </rv>
  <rv s="0">
    <v>https://www.bing.com/financeapi/forcetrigger?t=btddc7&amp;q=XNSE%3aPRINCEPIPE&amp;form=skydnc</v>
    <v>Learn more on Bing</v>
  </rv>
  <rv s="14">
    <v>en-US</v>
    <v>btddc7</v>
    <v>268435456</v>
    <v>1</v>
    <v>Powered by Refinitiv</v>
    <v>29</v>
    <v>PRINCE PIPES AND FITTINGS LIMITED (XNSE:PRINCEPIPE)</v>
    <v>2</v>
    <v>30</v>
    <v>Finance</v>
    <v>4</v>
    <v>897</v>
    <v>282.3</v>
    <v>-19</v>
    <v>-2.7057999999999999E-2</v>
    <v>INR</v>
    <v>Prince Pipes and Fittings Limited is an India-based company that manufactures polymer pipes and fittings for plumbing, irrigation and sewage disposal. The Company distributes its products under two brands: Prince Piping Systems and Trubore Piping. The Company's Prince Piping Systems products include Smartfit pipes, Greenfit pipes, Ultrafit pipes, Ultrafit fittings, Foamfit pipes, Drainfit pipes, Aquafit pipes, Aquafit fittings, and Safefit pipes. The Company's Trubore Piping products include chlorinated polyvinyl chloride (CPVC) Plumbing Systems pipes, Agri Pressure and Non-Pressure Piping Systems pipes, Agri Pressure and Non-Pressure Piping Systems fittings, unplasticized polyvinyl chloride (UPVC) Underground Drainage pipes, soil, waste and rain (SWR) Piping Systems pipes, SWR Piping Systems fittings, Dinlock seals and Borewell Piping Systems pipes.</v>
    <v>1793</v>
    <v>National Stock Exchange of India</v>
    <v>XNSE</v>
    <v>XNSE</v>
    <v>The Ruby, 8Th Floor, Senapati Bapat Marg (Tulsi Pipe Road), Dadar (West), MUMBAI, MAHARASHTRA, 400028 IN</v>
    <v>702</v>
    <v>Homebuilding &amp; Construction Supplies</v>
    <v>Stock</v>
    <v>44585.469965277778</v>
    <v>3550</v>
    <v>667.05</v>
    <v>77635990000</v>
    <v>PRINCE PIPES AND FITTINGS LIMITED</v>
    <v>PRINCE PIPES AND FITTINGS LIMITED</v>
    <v>702</v>
    <v>29.98</v>
    <v>702.2</v>
    <v>683.2</v>
    <v>110561100</v>
    <v>PRINCEPIPE</v>
    <v>PRINCE PIPES AND FITTINGS LIMITED (XNSE:PRINCEPIPE)</v>
    <v>614721</v>
  </rv>
  <rv s="2">
    <v>3551</v>
  </rv>
  <rv s="0">
    <v>https://www.bing.com/financeapi/forcetrigger?t=ahhqp2&amp;q=XNSE%3aPRIVISCL&amp;form=skydnc</v>
    <v>Learn more on Bing</v>
  </rv>
  <rv s="1">
    <v>en-US</v>
    <v>ahhqp2</v>
    <v>268435456</v>
    <v>1</v>
    <v>Powered by Refinitiv</v>
    <v>0</v>
    <v>PRIVI SPECIALITY CHEMICALS LIMITED (XNSE:PRIVISCL)</v>
    <v>2</v>
    <v>3</v>
    <v>Finance</v>
    <v>4</v>
    <v>2249</v>
    <v>560</v>
    <v>0.61450000000000005</v>
    <v>-154.35</v>
    <v>-6.9904999999999995E-2</v>
    <v>INR</v>
    <v>Privi Speciality Chemicals Ltd, formerly Fairchem Speciality Limited, is an India-based company engaged in the business of manufacturing of specialty chemicals. The Company manufactures oleo chemicals, aroma chemicals and intermediate neutraceuticals. The Company manufactures products, such as linoleic acid, dimer acid and monomer acid, natural mixed tocopherol concentrate and concentrated sterols. The Company's oleo chemicals are used in various industries, such as paints, inks, soaps, amines and adhesives. Its neutraceuticals include natural concentrated tocopherols and natural concentrated sterols. Its aroma chemicals include violetone coeur, tetrahydrogeranyl acetate, sandal fleur laevo, nimberol, Indian sandal core, florascone and citronellyl acetate.</v>
    <v>718</v>
    <v>National Stock Exchange of India</v>
    <v>XNSE</v>
    <v>XNSE</v>
    <v>Privi House, Plot No A-71, TTC, Thane Belapur Road, Kopar Khairane, MUMBAI, MAHARASHTRA, 400710 IN</v>
    <v>2223.25</v>
    <v>Chemicals</v>
    <v>Stock</v>
    <v>44585.469965277778</v>
    <v>3553</v>
    <v>2001</v>
    <v>86249130000</v>
    <v>PRIVI SPECIALITY CHEMICALS LIMITED</v>
    <v>PRIVI SPECIALITY CHEMICALS LIMITED</v>
    <v>2202</v>
    <v>69.260000000000005</v>
    <v>2208</v>
    <v>2053.65</v>
    <v>39062110</v>
    <v>PRIVISCL</v>
    <v>PRIVI SPECIALITY CHEMICALS LIMITED (XNSE:PRIVISCL)</v>
    <v>48644</v>
    <v>1985</v>
  </rv>
  <rv s="2">
    <v>3554</v>
  </rv>
  <rv s="0">
    <v>https://www.bing.com/financeapi/forcetrigger?t=ahjjbh&amp;q=XNSE%3aPROZONINTU&amp;form=skydnc</v>
    <v>Learn more on Bing</v>
  </rv>
  <rv s="1">
    <v>en-US</v>
    <v>ahjjbh</v>
    <v>268435456</v>
    <v>1</v>
    <v>Powered by Refinitiv</v>
    <v>0</v>
    <v>PROZONE INTU PROPERTIES LIMITED (XNSE:PROZONINTU)</v>
    <v>2</v>
    <v>3</v>
    <v>Finance</v>
    <v>4</v>
    <v>56.35</v>
    <v>14.15</v>
    <v>1.4239999999999999</v>
    <v>-1.45</v>
    <v>-4.5597000000000006E-2</v>
    <v>INR</v>
    <v>Prozone Intu Properties Limited is a retail and residential-led mixed-use real estate development company. The Company is engaged in the business of designing, developing, owning and operating of shopping malls, commercial and residential premises through its various special purpose vehicles (SPVs), and is also providing related management consultancy services. The Company's business segments include Leasing and Outright Sales. The Company owns over six land banks aggregating approximately 170 acres with maximum saleable area of approximately 17.8 million square feet in city locations spread across approximately six cities in India. Its Prozone Mall is located in Aurangabad, in which there are over 10 anchor tenants and approximately 100 plus stores operational. Its subsidiaries include Alliance Mall Developers Co. Private Limited, Jaipur Festival City Private Limited, Kruti Multitrade Private Limited, Royal Mall Private Limited and Prozone Liberty International Limited.</v>
    <v>12</v>
    <v>National Stock Exchange of India</v>
    <v>XNSE</v>
    <v>XNSE</v>
    <v>105/106,Ground Floor, Dream Square,, Dalia Industrial Estate, Off New Link Road,, Andheri (West), MUMBAI, MAHARASHTRA, 400053 IN</v>
    <v>32.5</v>
    <v>Real Estate Operations</v>
    <v>Stock</v>
    <v>44585.469965277778</v>
    <v>3556</v>
    <v>30.25</v>
    <v>4852771000</v>
    <v>PROZONE INTU PROPERTIES LIMITED</v>
    <v>PROZONE INTU PROPERTIES LIMITED</v>
    <v>32.5</v>
    <v>0</v>
    <v>31.8</v>
    <v>30.35</v>
    <v>152602900</v>
    <v>PROZONINTU</v>
    <v>PROZONE INTU PROPERTIES LIMITED (XNSE:PROZONINTU)</v>
    <v>168753</v>
    <v>2007</v>
  </rv>
  <rv s="2">
    <v>3557</v>
  </rv>
  <rv s="0">
    <v>https://www.bing.com/financeapi/forcetrigger?t=azw9hw&amp;q=XNSE%3aPRSMJOHNSN&amp;form=skydnc</v>
    <v>Learn more on Bing</v>
  </rv>
  <rv s="1">
    <v>en-US</v>
    <v>azw9hw</v>
    <v>268435456</v>
    <v>1</v>
    <v>Powered by Refinitiv</v>
    <v>0</v>
    <v>PRISM JOHNSON LIMITED (XNSE:PRSMJOHNSN)</v>
    <v>2</v>
    <v>3</v>
    <v>Finance</v>
    <v>4</v>
    <v>160</v>
    <v>83</v>
    <v>1.7023999999999999</v>
    <v>-12.3</v>
    <v>-8.3417999999999992E-2</v>
    <v>INR</v>
    <v>Prism Johnson Limited, formerly Prism Cement Limited, is a building materials company. The Company has interest in Portland cement, tiles, bathroom and kitchen (TBK) and ready mixed concrete (RMC). The Company's segments include Cement, TBK, RMC and Insurance. The Company has three divisions: Prism Cement, H&amp;R Johnson (India) (HRJ) and RMC Readymix (India). Prism Cement is a cement manufacturer with units at Satna, Madhya Pradesh with a nameplate capacity of approximately 5.6 million tons per annum (MTPA) of cement. It manufactures Portland Pozzolana Cement (PPC) under the brand name Champion, Champion Plus, Hi-Tech and DuraTech. HRJ operates in TBK segment and offers end-to-end solutions of tiles, sanitary ware, bath fittings, kitchens and engineered marble and quartz. RMC Readymix (India) is ready mixed concrete manufacturer. It offers various concretes, including Enviroprotectcrete, FRCcrete, Thermocrete, Dyecrete and Perviouscrete.</v>
    <v>5195</v>
    <v>National Stock Exchange of India</v>
    <v>XNSE</v>
    <v>XNSE</v>
    <v>Rahejas, Main Avenue,V.P. Road, Santacruz (W), MUMBAI, MAHARASHTRA, 400054 IN</v>
    <v>148.35</v>
    <v>Construction Materials</v>
    <v>Stock</v>
    <v>44585.469965277778</v>
    <v>3559</v>
    <v>131.1</v>
    <v>74219930000</v>
    <v>PRISM JOHNSON LIMITED</v>
    <v>PRISM JOHNSON LIMITED</v>
    <v>145.69999999999999</v>
    <v>27.03</v>
    <v>147.44999999999999</v>
    <v>135.15</v>
    <v>503356600</v>
    <v>PRSMJOHNSN</v>
    <v>PRISM JOHNSON LIMITED (XNSE:PRSMJOHNSN)</v>
    <v>719122</v>
    <v>1992</v>
  </rv>
  <rv s="2">
    <v>3560</v>
  </rv>
  <rv s="0">
    <v>https://www.bing.com/financeapi/forcetrigger?t=ahjjec&amp;q=XNSE%3aPSB&amp;form=skydnc</v>
    <v>Learn more on Bing</v>
  </rv>
  <rv s="15">
    <v>en-US</v>
    <v>ahjjec</v>
    <v>268435456</v>
    <v>1</v>
    <v>Powered by Refinitiv</v>
    <v>31</v>
    <v>Punjab &amp; Sind Bank (XNSE:PSB)</v>
    <v>2</v>
    <v>32</v>
    <v>Finance</v>
    <v>4</v>
    <v>23.75</v>
    <v>12.7</v>
    <v>1.4624999999999999</v>
    <v>-0.7</v>
    <v>-4.1543000000000004E-2</v>
    <v>INR</v>
    <v>Punjab &amp; Sind Bank is an India-based bank. The Bank's business segments include Treasury Operations, Corporate/Wholesale Banking, Retail Banking and Other Banking Operations. The Bank offers international banking and domestic banking services. Its international banking services include Non-Resident Indian (NRI) services, export/import services, foreign exchange (forex) treasury and gold card schemes, among others. The Bank's domestic banking services include deposits, such as savings account, recurring deposits and fixed deposits, and advances, such as personal loans, housing loans, commercial vehicle schemes, debt restructuring, loan against property (LAP) and other loans, among others. The Bank also offers locker facilities, Internet banking, online payment, mobile banking and short message service (SMS) banking services. The Bank has a network of approximately 1,340 automated teller machines (ATMs).</v>
    <v>8832</v>
    <v>National Stock Exchange of India</v>
    <v>XNSE</v>
    <v>XNSE</v>
    <v>21- Rajendra Place, NEW DELHI, DELHI, 110008 IN</v>
    <v>16.95</v>
    <v>Banking Services</v>
    <v>Stock</v>
    <v>44585.469965277778</v>
    <v>3562</v>
    <v>15.85</v>
    <v>68287450000</v>
    <v>Punjab &amp; Sind Bank</v>
    <v>Punjab &amp; Sind Bank</v>
    <v>16.850000000000001</v>
    <v>0</v>
    <v>16.850000000000001</v>
    <v>16.149999999999999</v>
    <v>4052668000</v>
    <v>PSB</v>
    <v>Punjab &amp; Sind Bank (XNSE:PSB)</v>
    <v>459672</v>
  </rv>
  <rv s="2">
    <v>3563</v>
  </rv>
  <rv s="0">
    <v>https://www.bing.com/financeapi/forcetrigger?t=ahjjk2&amp;q=XNSE%3aPSPPROJECT&amp;form=skydnc</v>
    <v>Learn more on Bing</v>
  </rv>
  <rv s="1">
    <v>en-US</v>
    <v>ahjjk2</v>
    <v>268435456</v>
    <v>1</v>
    <v>Powered by Refinitiv</v>
    <v>0</v>
    <v>PSP PROJECTS LIMITED (XNSE:PSPPROJECT)</v>
    <v>2</v>
    <v>3</v>
    <v>Finance</v>
    <v>4</v>
    <v>552</v>
    <v>397</v>
    <v>1.2241</v>
    <v>-10.9</v>
    <v>-2.1533000000000004E-2</v>
    <v>INR</v>
    <v>PSP Projects Limited is a civil construction company. The Company is engaged in the business of making investments in joint ventures or partnerships or special purpose vehicles for development of townships, construction of residential-commercial premises, roads or bridges, and not to carry out real estate business. The Company offers a range of construction and allied services across industrial, institutional, government, government residential and residential projects in India. Its constructions projects are classified as Industrial Projects, Institutional Projects, Government Projects, Government Residential Projects and Residential Projects. Its Industrial Projects involve the construction of industrial buildings for pharmaceutical plants, food processing units, engineering units and manufacturing and processing facilities. Its institutional projects involve the construction of buildings for hospitals and healthcare services, malls, hospitality services and corporate offices.</v>
    <v>1223</v>
    <v>National Stock Exchange of India</v>
    <v>XNSE</v>
    <v>XNSE</v>
    <v>PSP House, Opp. Celesta Courtyard,, Opposite lane of Vikram Nagar Colony, Iscon- Ambali Road,, AHMEDABAD, GUJARAT, 380058 IN</v>
    <v>514.75</v>
    <v>Construction &amp; Engineering</v>
    <v>Stock</v>
    <v>44585.469965277778</v>
    <v>3565</v>
    <v>490</v>
    <v>18223200000</v>
    <v>PSP PROJECTS LIMITED</v>
    <v>PSP PROJECTS LIMITED</v>
    <v>510</v>
    <v>13.78</v>
    <v>506.2</v>
    <v>495.3</v>
    <v>36000000</v>
    <v>PSPPROJECT</v>
    <v>PSP PROJECTS LIMITED (XNSE:PSPPROJECT)</v>
    <v>147131</v>
    <v>2008</v>
  </rv>
  <rv s="2">
    <v>3566</v>
  </rv>
  <rv s="0">
    <v>https://www.bing.com/financeapi/forcetrigger?t=ahjjpr&amp;q=XNSE%3aPTC&amp;form=skydnc</v>
    <v>Learn more on Bing</v>
  </rv>
  <rv s="1">
    <v>en-US</v>
    <v>ahjjpr</v>
    <v>268435456</v>
    <v>1</v>
    <v>Powered by Refinitiv</v>
    <v>0</v>
    <v>PTC INDIA LIMITED (XNSE:PTC)</v>
    <v>2</v>
    <v>3</v>
    <v>Finance</v>
    <v>4</v>
    <v>144.4</v>
    <v>57.55</v>
    <v>1.1618999999999999</v>
    <v>-5.0999999999999996</v>
    <v>-5.3997000000000003E-2</v>
    <v>INR</v>
    <v>PTC India Limited (PTC) is a holding company. The Company is engaged in the business of power and investment. It is involved in the trading of electricity and offers power trading solutions in India. Its segments include Power and Investment. It offers business solutions for generators, utilities, cross border solutions, PTC retail, project financing, renewable energy, and energy efficiency and consultancy. It offers PTC retail solutions to public sector undertakings (PSUs) and Central PSUs, Corporates, Industrial Clients, Commercial Clients, and independent power producers (IPPs) and captive power produces (CPPs). It offers facilitation of power sale and purchase on power exchange, which include sale/purchase on day ahead market (DAM) and sale/purchase on term ahead market (TAM). It offers Long and Medium Term Sales, Short Term Sales and Power Banking Arrangements. Through PTC India Financial Services Limited, it offers debt financing on non-recourse or on limited recourse basis</v>
    <v>102</v>
    <v>National Stock Exchange of India</v>
    <v>XNSE</v>
    <v>XNSE</v>
    <v>2nd Floor, NBCC Tower, 15 Bhikaji Cama Place, NEW DELHI, DELHI, 110066 IN</v>
    <v>94.45</v>
    <v>Electrical Utilities &amp; IPPs</v>
    <v>Stock</v>
    <v>44585.469965277778</v>
    <v>3568</v>
    <v>80.150000000000006</v>
    <v>27957990000</v>
    <v>PTC INDIA LIMITED</v>
    <v>PTC INDIA LIMITED</v>
    <v>94.1</v>
    <v>5.92</v>
    <v>94.45</v>
    <v>89.35</v>
    <v>296008300</v>
    <v>PTC</v>
    <v>PTC INDIA LIMITED (XNSE:PTC)</v>
    <v>3856086</v>
    <v>1999</v>
  </rv>
  <rv s="2">
    <v>3569</v>
  </rv>
  <rv s="0">
    <v>https://www.bing.com/financeapi/forcetrigger?t=ahjjsm&amp;q=XNSE%3aPTL&amp;form=skydnc</v>
    <v>Learn more on Bing</v>
  </rv>
  <rv s="1">
    <v>en-US</v>
    <v>ahjjsm</v>
    <v>268435456</v>
    <v>1</v>
    <v>Powered by Refinitiv</v>
    <v>0</v>
    <v>PTL ENTERPRISES LIMITED (XNSE:PTL)</v>
    <v>2</v>
    <v>3</v>
    <v>Finance</v>
    <v>4</v>
    <v>40.4</v>
    <v>17.78</v>
    <v>0.89500000000000002</v>
    <v>-1.6</v>
    <v>-4.5845000000000004E-2</v>
    <v>INR</v>
    <v>PTL Enterprises Limited is a holding company. The Company's principal business activity is leasing. The Company has one segment, namely Lease of Plant segment. The Lease of Plant segment consists of the income from lease of Plant to Apollo Tyres Ltd. The truck-bus, cross ply tires manufactured at the Company's plant, which are leased to Apollo Tyres Ltd under the brand name Apollo, are sold/exported by Apollo Tyres Ltd. The Company's subsidiaries include Classic Auto Tubes Ltd, Sunrays Global Consultants LLP, CATL Financial Services LLP and Vilas Polymers Ltd.</v>
    <v>632</v>
    <v>National Stock Exchange of India</v>
    <v>XNSE</v>
    <v>XNSE</v>
    <v>C/o Apollo Tyres Limited, Apollo House, 7,, Institutional Area,, GURGAON, HARYANA, 122001 IN</v>
    <v>34.75</v>
    <v>Automobiles &amp; Auto Parts</v>
    <v>Stock</v>
    <v>44585.469965277778</v>
    <v>3571</v>
    <v>33.200000000000003</v>
    <v>4619958000</v>
    <v>PTL ENTERPRISES LIMITED</v>
    <v>PTL ENTERPRISES LIMITED</v>
    <v>34.200000000000003</v>
    <v>11.96</v>
    <v>34.9</v>
    <v>33.299999999999997</v>
    <v>132377000</v>
    <v>PTL</v>
    <v>PTL ENTERPRISES LIMITED (XNSE:PTL)</v>
    <v>244654</v>
    <v>1959</v>
  </rv>
  <rv s="2">
    <v>3572</v>
  </rv>
  <rv s="0">
    <v>https://www.bing.com/financeapi/forcetrigger?t=ahjjvh&amp;q=XNSE%3aPUNJABCHEM&amp;form=skydnc</v>
    <v>Learn more on Bing</v>
  </rv>
  <rv s="1">
    <v>en-US</v>
    <v>ahjjvh</v>
    <v>268435456</v>
    <v>1</v>
    <v>Powered by Refinitiv</v>
    <v>0</v>
    <v>PUNJAB CHEMICALS AND CROP PROTECTION LIMITED (XNSE:PUNJABCHEM)</v>
    <v>2</v>
    <v>3</v>
    <v>Finance</v>
    <v>4</v>
    <v>1933.7</v>
    <v>745</v>
    <v>1.5843</v>
    <v>-41.65</v>
    <v>-2.7172999999999999E-2</v>
    <v>INR</v>
    <v>Punjab Chemicals and Crop Protection Limited offers chemicals, and bulk drugs and intermediates. The Company's segments include Chemicals, and Bulk drugs and intermediates. The Chemicals segment includes industrial and agro chemicals and their intermediates, and specialty chemicals. The Bulk drugs and intermediates segment includes bulk drug and intermediates. Its geographical segments include India and Outside India. It offers agrochemicals, such as herbicide, insecticide and fungicide; agro formulations, such as sulfur range, fertilizer, seed inoculant and bio range; pharmaceuticals, such as active pharmaceutical ingredients (API), advanced intermediates for APIs, pharma intermediates, anti-oxidants and fine chemicals, and industrial chemicals, such as phosphorus derivatives, oxalates and intermediates. It sources and exports various products, such as fine and specialty chemicals, industrial chemicals, pharma intermediates and laboratory grade chemicals.</v>
    <v>1176</v>
    <v>National Stock Exchange of India</v>
    <v>XNSE</v>
    <v>XNSE</v>
    <v>Oberoi Chambers II, 5th Floor, 645-646, New Link Road, Andheri (West),, MUMBAI, MAHARASHTRA, 400053 IN</v>
    <v>1528.15</v>
    <v>Chemicals</v>
    <v>Stock</v>
    <v>44585.469965277778</v>
    <v>3574</v>
    <v>1454.3</v>
    <v>18794860000</v>
    <v>PUNJAB CHEMICALS AND CROP PROTECTION LIMITED</v>
    <v>PUNJAB CHEMICALS AND CROP PROTECTION LIMITED</v>
    <v>1495</v>
    <v>27.5</v>
    <v>1532.75</v>
    <v>1491.1</v>
    <v>12262190</v>
    <v>PUNJABCHEM</v>
    <v>PUNJAB CHEMICALS AND CROP PROTECTION LIMITED (XNSE:PUNJABCHEM)</v>
    <v>19114</v>
    <v>1975</v>
  </rv>
  <rv s="2">
    <v>3575</v>
  </rv>
  <rv s="0">
    <v>https://www.bing.com/financeapi/forcetrigger?t=ahjjyc&amp;q=XNSE%3aPUNJLLOYD&amp;form=skydnc</v>
    <v>Learn more on Bing</v>
  </rv>
  <rv s="1">
    <v>en-US</v>
    <v>ahjjyc</v>
    <v>268435456</v>
    <v>1</v>
    <v>Powered by Refinitiv</v>
    <v>0</v>
    <v>PUNJ-LLOYD LIMITED (XNSE:PUNJLLOYD)</v>
    <v>2</v>
    <v>3</v>
    <v>Finance</v>
    <v>4</v>
    <v>4.5</v>
    <v>1.2</v>
    <v>1.5038</v>
    <v>-0.15</v>
    <v>-4.4118000000000004E-2</v>
    <v>INR</v>
    <v>Punj Lloyd Limited is engaged in engineering, procurement and construction activities, as well as trading of steel products. The Company's segments include Engineering, procurement and construction (EPC) services, which includes provision of EPC services in oil, gas and infrastructure sectors, and Trading of goods, which includes purchase and sale of steel outside India. In the oil and gas sector, the Company offers offshore services, onshore field development, onshore rigs, pipelines, and cryogenic and storage tank terminals. The Company handles engineering; Boiler, Turbine, Generator (BTG); Balance of Power (BOP) plant packages, and civil construction. The Company offers a range of solar solutions, which include photovoltaics, concentrated solar power, concentrating photovoltaics, and concentrating heat and power. In defense sector, the Company is focused on land system, defense aerospace, defense electronics and design engineering.</v>
    <v>7359</v>
    <v>National Stock Exchange of India</v>
    <v>XNSE</v>
    <v>XNSE</v>
    <v>Punj Lloyd House,, 78, Institutional Area,, Sector 32,, 122001 IN</v>
    <v>3.5</v>
    <v>Construction &amp; Engineering</v>
    <v>Stock</v>
    <v>44585.469965277778</v>
    <v>3577</v>
    <v>3.25</v>
    <v>1141026000</v>
    <v>PUNJ-LLOYD LIMITED</v>
    <v>PUNJ-LLOYD LIMITED</v>
    <v>3.4</v>
    <v>0</v>
    <v>3.4</v>
    <v>3.25</v>
    <v>335595800</v>
    <v>PUNJLLOYD</v>
    <v>PUNJ-LLOYD LIMITED (XNSE:PUNJLLOYD)</v>
    <v>100243</v>
    <v>1988</v>
  </rv>
  <rv s="2">
    <v>3578</v>
  </rv>
  <rv s="0">
    <v>https://www.bing.com/financeapi/forcetrigger?t=ahjk27&amp;q=XNSE%3aPURVA&amp;form=skydnc</v>
    <v>Learn more on Bing</v>
  </rv>
  <rv s="1">
    <v>en-US</v>
    <v>ahjk27</v>
    <v>268435456</v>
    <v>1</v>
    <v>Powered by Refinitiv</v>
    <v>0</v>
    <v>PURAVANKARA LIMITED (XNSE:PURVA)</v>
    <v>2</v>
    <v>3</v>
    <v>Finance</v>
    <v>4</v>
    <v>166.5</v>
    <v>63.8</v>
    <v>1.6254</v>
    <v>-12.35</v>
    <v>-8.4156999999999996E-2</v>
    <v>INR</v>
    <v>Puravankara Limited, formerly Puravankara Projects Limited, is a real estate company engaged in the construction of buildings. The Company is engaged in the development and construction of residential and commercial properties. Its Puravankara brand is a residential realty brand. It is engaged in developing approximately six projects in Bengaluru, Chennai, Coimbatore and Mangaluru. The Company's services include kitchen; wardrobe; crockery units/media units/pooja units/shoe racks; painting; wall cladding; texture painting; false ceiling; false flooring; wooden/laminated flooring; blinds/curtains/soft furnishings; electrical (home appliances) and decorative electrical fixture works, and toilet accessories. The Company also undertakes independent interior projects, be it a standalone house, apartments in residential complexes or homes in a gated community. The Company's subsidiary, Provident Housing Limited, is engaged in the development of housing.</v>
    <v>494</v>
    <v>National Stock Exchange of India</v>
    <v>XNSE</v>
    <v>XNSE</v>
    <v>130/1, Ulsoor Road, BANGALORE, KARNATAKA, 560042 IN</v>
    <v>145.85</v>
    <v>Real Estate Operations</v>
    <v>Stock</v>
    <v>44585.469965277778</v>
    <v>3580</v>
    <v>133.19999999999999</v>
    <v>34801710000</v>
    <v>PURAVANKARA LIMITED</v>
    <v>PURAVANKARA LIMITED</v>
    <v>145.5</v>
    <v>18.5</v>
    <v>146.75</v>
    <v>134.4</v>
    <v>237149700</v>
    <v>PURVA</v>
    <v>PURAVANKARA LIMITED (XNSE:PURVA)</v>
    <v>207254</v>
    <v>1986</v>
  </rv>
  <rv s="2">
    <v>3581</v>
  </rv>
  <rv s="0">
    <v>https://www.bing.com/financeapi/forcetrigger?t=ahjk7w&amp;q=XNSE%3aPVR&amp;form=skydnc</v>
    <v>Learn more on Bing</v>
  </rv>
  <rv s="1">
    <v>en-US</v>
    <v>ahjk7w</v>
    <v>268435456</v>
    <v>1</v>
    <v>Powered by Refinitiv</v>
    <v>0</v>
    <v>PVR LIMITED (XNSE:PVR)</v>
    <v>2</v>
    <v>3</v>
    <v>Finance</v>
    <v>4</v>
    <v>1839</v>
    <v>988.35</v>
    <v>1.0328999999999999</v>
    <v>-17</v>
    <v>-1.1057999999999998E-2</v>
    <v>INR</v>
    <v>PVR Limited (PVR) is an India-based film exhibition company. The Company is engaged in the business of movie exhibition and production and operates cinema circuit across India. It distributes Hollywood, Bollywood and regional movies. The Company conducts the movie distribution business through PVR Pictures Ltd. Its Zea Maize business is engaged in manufacturing, packaging and selling gourmet popcorn under the 4700BC brand. Its products are offered on electronic commerce portals. The Company's brands include PVR DIRECTOR'S CUT, PVR PICTURES, PVR IMAX, PVR 4DX, PLAYHOUSE, PVR GOLD, PVR P[XL], PVR ONYX and PVR NEST. It also operates food and beverages, and restaurant business. The food and beverages business offer products, including burgers, ice-cream cakes and coffees. The Company offers advertising avenues, which include the on-screen and off-screen options. The Company operates a cinema network of approximately 845 screens across over 176 properties in approximately 71 cities.</v>
    <v>7763</v>
    <v>National Stock Exchange of India</v>
    <v>XNSE</v>
    <v>XNSE</v>
    <v>Block A, 4th Floor, Building No.9, DLF Cyber City , Phase-III, Gurgaon, Haryana., GURGAON, HARYANA, 122002 IN</v>
    <v>1558.1</v>
    <v>Hotels &amp; Entertainment Services</v>
    <v>Stock</v>
    <v>44585.469965277778</v>
    <v>3583</v>
    <v>1477.05</v>
    <v>93531100000</v>
    <v>PVR LIMITED</v>
    <v>PVR LIMITED</v>
    <v>1536</v>
    <v>0</v>
    <v>1537.35</v>
    <v>1520.35</v>
    <v>60839170</v>
    <v>PVR</v>
    <v>PVR LIMITED (XNSE:PVR)</v>
    <v>1607660</v>
    <v>1995</v>
  </rv>
  <rv s="2">
    <v>3584</v>
  </rv>
  <rv s="0">
    <v>https://www.bing.com/financeapi/forcetrigger?t=ahjkgh&amp;q=XNSE%3aQUESS&amp;form=skydnc</v>
    <v>Learn more on Bing</v>
  </rv>
  <rv s="1">
    <v>en-US</v>
    <v>ahjkgh</v>
    <v>268435456</v>
    <v>1</v>
    <v>Powered by Refinitiv</v>
    <v>0</v>
    <v>QUESS CORP LIMITED (XNSE:QUESS)</v>
    <v>2</v>
    <v>3</v>
    <v>Finance</v>
    <v>4</v>
    <v>989.9</v>
    <v>521</v>
    <v>1.4957</v>
    <v>-37.549999999999997</v>
    <v>-4.6738999999999996E-2</v>
    <v>INR</v>
    <v>Quess Corp Limited is engaged in the business of temporary staffing services, executive search, recruitment services, housekeeping and facility management services, including engineering services, food services and skill development. The Company's segments include People &amp; Services (P&amp;S), Global Technology Services (GTS), Integrated Facilities Management (IFM) and Industrial Asset Management (IAM). Its P&amp;S segment provides specialized service offerings in search, recruitment and recruitment process outsourcing, general staffing, training and skill development, payroll and compliance and retail solutions. Its GTS segment focuses on three areas, including information technology (IT) staff augmentation, solution and products. Its IFM segment offers facility management services, including soft services, hard services, food and hospitality and pest control. Its IAM segment provides plant asset management and it offers solutions in industrial operations and maintenance and managed services.</v>
    <v>363136</v>
    <v>National Stock Exchange of India</v>
    <v>XNSE</v>
    <v>XNSE</v>
    <v>Quess House, 3/3/2 Bellandur Gate,, Sarjapur Road,, BANGALORE, KARNATAKA, 560103 IN</v>
    <v>800.35</v>
    <v>Professional &amp; Commercial Services</v>
    <v>Stock</v>
    <v>44585.469965277778</v>
    <v>3586</v>
    <v>747.5</v>
    <v>118809600000</v>
    <v>QUESS CORP LIMITED</v>
    <v>QUESS CORP LIMITED</v>
    <v>795</v>
    <v>193.1</v>
    <v>803.4</v>
    <v>765.85</v>
    <v>147883500</v>
    <v>QUESS</v>
    <v>QUESS CORP LIMITED (XNSE:QUESS)</v>
    <v>159709</v>
    <v>2007</v>
  </rv>
  <rv s="2">
    <v>3587</v>
  </rv>
  <rv s="0">
    <v>https://www.bing.com/financeapi/forcetrigger?t=ahjkjc&amp;q=XNSE%3aQUICKHEAL&amp;form=skydnc</v>
    <v>Learn more on Bing</v>
  </rv>
  <rv s="1">
    <v>en-US</v>
    <v>ahjkjc</v>
    <v>268435456</v>
    <v>1</v>
    <v>Powered by Refinitiv</v>
    <v>0</v>
    <v>Quick Heal Technologies Limited (XNSE:QUICKHEAL)</v>
    <v>2</v>
    <v>3</v>
    <v>Finance</v>
    <v>4</v>
    <v>318.89999999999998</v>
    <v>150</v>
    <v>1.2964</v>
    <v>-8.0500000000000007</v>
    <v>-3.5580000000000001E-2</v>
    <v>INR</v>
    <v>Quick Heal Technologies Limited, formerly Quick Heal Technologies Pvt. Ltd, is a provider of security software products and solutions in India. The Company is engaged in the sale of Internet security products and software support services. Its anti-virus products are available across all the four segments: retail, small and medium business (SMB), enterprise and mobile. The Company offers products, including Quick Heal Total Security; Quick Heal Internet Security; Quick Heal AntiVirus Pro; Quick Heal Total Security for Mac; Quick Heal Tablet Security for Android; Quick Heal Total Security for Android; Quick Heal PCTuner 3.0; Guardian NetSecure; Quick Heal Mobile Security for Android; Fonetastic Pro; Quick Heal Gadget Securance; Seqrite Endpoint Security; Seqrite Mobile Device Management (MDM), and Seqrite Server Security. Its products are sold under two brands Quick Heal and Seqrite. Its solutions are designed to suit government establishments and corporate houses, among others.</v>
    <v>972</v>
    <v>National Stock Exchange of India</v>
    <v>XNSE</v>
    <v>XNSE</v>
    <v>Marvel Edge 7010 C &amp; D, 7th Floor, Opposite NECO garden Society, Viman Nagar, PUNE, MAHARASHTRA, 411014 IN</v>
    <v>227.4</v>
    <v>Software &amp; IT Services</v>
    <v>Stock</v>
    <v>44585.469965277778</v>
    <v>3589</v>
    <v>213.45</v>
    <v>13112680000</v>
    <v>Quick Heal Technologies Limited</v>
    <v>Quick Heal Technologies Limited</v>
    <v>227.4</v>
    <v>15.35</v>
    <v>226.25</v>
    <v>218.2</v>
    <v>57956600</v>
    <v>QUICKHEAL</v>
    <v>Quick Heal Technologies Limited (XNSE:QUICKHEAL)</v>
    <v>114537</v>
    <v>1995</v>
  </rv>
  <rv s="2">
    <v>3590</v>
  </rv>
  <rv s="0">
    <v>https://www.bing.com/financeapi/forcetrigger?t=ahjkp2&amp;q=XNSE%3aRADAAN&amp;form=skydnc</v>
    <v>Learn more on Bing</v>
  </rv>
  <rv s="1">
    <v>en-US</v>
    <v>ahjkp2</v>
    <v>268435456</v>
    <v>1</v>
    <v>Powered by Refinitiv</v>
    <v>0</v>
    <v>RADAAN MEDIA WORKS INDIA LIMITED (XNSE:RADAAN)</v>
    <v>2</v>
    <v>3</v>
    <v>Finance</v>
    <v>4</v>
    <v>2.1</v>
    <v>0.7</v>
    <v>0.67379999999999995</v>
    <v>-0.05</v>
    <v>-2.7027000000000002E-2</v>
    <v>INR</v>
    <v>Radaan Mediaworks India Limited is an India-based media and entertainment company. The Company operates in the area of producing content for tele-serials, events, game shows and others; producing films; undertaking distribution activities, theatrical plays, and setting up of training course consisting of acting, dance, martial arts, yoga and others. Its products and services include motion picture, video and television program activities. It has approximately 8,000 television production houses covering over 30 languages. It telecasts approximately 500 daily and over 200 weekly television programs. It telecasts programs on various channels in South India, such as Sun TV, KTV, Gemini, Surya, Udaya, ETV and Zee. It telecasts serials in Tamil, Telugu, Malayalam, Hindi, Kannada and Gujarati languages. Its programs include Vaani Rani, Thamarai, Shiva Shankari, Chinna Pappa Periya PappaSss, Snehajalakam, Aakasamantha, Idhi Okka Prema Katha, Nadigavelin Rajapattai and Sangeetha Urchavam.</v>
    <v>70</v>
    <v>National Stock Exchange of India</v>
    <v>XNSE</v>
    <v>XNSE</v>
    <v>No.14, Jayammal Street, Teynampet,, CHENNAI, TAMIL NADU, 600018 IN</v>
    <v>1.8</v>
    <v>Media &amp; Publishing</v>
    <v>Stock</v>
    <v>44585.469965277778</v>
    <v>3592</v>
    <v>1.8</v>
    <v>53903820</v>
    <v>RADAAN MEDIA WORKS INDIA LIMITED</v>
    <v>RADAAN MEDIA WORKS INDIA LIMITED</v>
    <v>1.8</v>
    <v>0</v>
    <v>1.85</v>
    <v>1.8</v>
    <v>29137200</v>
    <v>RADAAN</v>
    <v>RADAAN MEDIA WORKS INDIA LIMITED (XNSE:RADAAN)</v>
    <v>41050</v>
    <v>1999</v>
  </rv>
  <rv s="2">
    <v>3593</v>
  </rv>
  <rv s="0">
    <v>https://www.bing.com/financeapi/forcetrigger?t=ahjkrw&amp;q=XNSE%3aRADICO&amp;form=skydnc</v>
    <v>Learn more on Bing</v>
  </rv>
  <rv s="1">
    <v>en-US</v>
    <v>ahjkrw</v>
    <v>268435456</v>
    <v>1</v>
    <v>Powered by Refinitiv</v>
    <v>0</v>
    <v>RADICO KHAITAN LIMITED (XNSE:RADICO)</v>
    <v>2</v>
    <v>3</v>
    <v>Finance</v>
    <v>4</v>
    <v>1294</v>
    <v>480.85</v>
    <v>1.0013000000000001</v>
    <v>-66.8</v>
    <v>-5.9926000000000007E-2</v>
    <v>INR</v>
    <v>Radico Khaitan Limited manufactures alcohol and alcoholic products. The Company operates through the segment of liquor and related products. It offers various brands of Whisky, including 8PM Whisky, Royal Whytehall Whisky and After Dark Whisky; Rum, including Contessa Rum and 8PM Bermuda Rum; Brandy, including Old Admiral Brandy, 8PM Excellency Brandy and Morpheus Brandy; Vodka, including Magic Moments Vodka, Magic Moments Remix Vodka and Verve, and Ready to Drink, including Electra. It produces extra neutral alcohol from molasses, as well as grain. It produces malt spirit and aged grain spirit, as well as matured malt spirit. It has over 33 bottling units spanning across the entire country, of which over five belong to it and over 28 are contract bottling units. Its Rampur Distillery manufactures various brands of Indian-made foreign liquor (IMFL) and country liquor. It operates over three distilleries and one joint venture with total capacity of over 150 million liters.</v>
    <v>1179</v>
    <v>National Stock Exchange of India</v>
    <v>XNSE</v>
    <v>XNSE</v>
    <v>Plot No. J-1, Block B-1,, Mohan Co-operative Industrial Area,, Mathura Road, NEW DELHI, DELHI, 110044 IN</v>
    <v>1118.6500000000001</v>
    <v>Beverages</v>
    <v>Stock</v>
    <v>44585.469965277778</v>
    <v>3595</v>
    <v>1040</v>
    <v>149006100000</v>
    <v>RADICO KHAITAN LIMITED</v>
    <v>RADICO KHAITAN LIMITED</v>
    <v>1114.7</v>
    <v>51.05</v>
    <v>1114.7</v>
    <v>1047.9000000000001</v>
    <v>133673800</v>
    <v>RADICO</v>
    <v>RADICO KHAITAN LIMITED (XNSE:RADICO)</v>
    <v>454606</v>
    <v>1983</v>
  </rv>
  <rv s="2">
    <v>3596</v>
  </rv>
  <rv s="0">
    <v>https://www.bing.com/financeapi/forcetrigger?t=ahjkur&amp;q=XNSE%3aRADIOCITY&amp;form=skydnc</v>
    <v>Learn more on Bing</v>
  </rv>
  <rv s="1">
    <v>en-US</v>
    <v>ahjkur</v>
    <v>268435456</v>
    <v>1</v>
    <v>Powered by Refinitiv</v>
    <v>0</v>
    <v>MUSIC BROADCAST LIMITED (XNSE:RADIOCITY)</v>
    <v>2</v>
    <v>3</v>
    <v>Finance</v>
    <v>4</v>
    <v>29.6</v>
    <v>22.05</v>
    <v>0.7127</v>
    <v>-0.35</v>
    <v>-1.4614E-2</v>
    <v>INR</v>
    <v>Music Broadcast Limited is an India-based company, which owns and operates Radio City 91.1 frequency modulation (FM). The Company is operating approximately 39 terrestrial radio stations across 12 states. The Company also operates approximately 17 Web-stations through its digital interface.</v>
    <v>407</v>
    <v>National Stock Exchange of India</v>
    <v>XNSE</v>
    <v>XNSE</v>
    <v>5th Floor R N A Corporate Park, Off Western Express Highway, Kalanagar Bandra East, MUMBAI, MAHARASHTRA, 400051 IN</v>
    <v>24</v>
    <v>Media &amp; Publishing</v>
    <v>Stock</v>
    <v>44585.469965277778</v>
    <v>3598</v>
    <v>23.25</v>
    <v>8279171000</v>
    <v>MUSIC BROADCAST LIMITED</v>
    <v>MUSIC BROADCAST LIMITED</v>
    <v>24</v>
    <v>0</v>
    <v>23.95</v>
    <v>23.6</v>
    <v>345685600</v>
    <v>RADIOCITY</v>
    <v>MUSIC BROADCAST LIMITED (XNSE:RADIOCITY)</v>
    <v>659049</v>
    <v>1999</v>
  </rv>
  <rv s="2">
    <v>3599</v>
  </rv>
  <rv s="0">
    <v>https://www.bing.com/financeapi/forcetrigger?t=ahjkxm&amp;q=XNSE%3aRAIN&amp;form=skydnc</v>
    <v>Learn more on Bing</v>
  </rv>
  <rv s="1">
    <v>en-US</v>
    <v>ahjkxm</v>
    <v>268435456</v>
    <v>1</v>
    <v>Powered by Refinitiv</v>
    <v>0</v>
    <v>RAIN INDUSTRIES LIMITED (XNSE:RAIN)</v>
    <v>2</v>
    <v>3</v>
    <v>Finance</v>
    <v>4</v>
    <v>272.75</v>
    <v>121.4</v>
    <v>1.3364</v>
    <v>-13.95</v>
    <v>-6.0864000000000001E-2</v>
    <v>INR</v>
    <v>Rain Industries Limited (RIL) is an India-based company, which is engaged in the business of manufacture and sale of carbon products, chemicals and cement. The Company operates through three segments: Carbon Products, Chemicals and Cement. The Carbon Products segment consists of Calcined Petroleum Coke (CPC), Green Petroleum Coke (GPC), Coal Tar Pitch (CTP), Co-generated Energy and other derivatives of Coal Tar distillation. The Chemicals segment includes the downstream operations of Coal Tar distillation and consists of Resins, Modifiers, Super Plasticizers and other specialty products. The Cement segment includes the manufacture and sale of Cement. The Company markets cement under the Priya Cement segment. The Company's Subsidiaries include Rain Coke Limited, Rain Cements Limited, Renuka Cement Limited, Rain Commodities (USA) Inc., Rain CII Carbon LLC, CII Carbon Corp, RUETGERS Canada Inc. and Handy Chemicals (USA) Ltd.</v>
    <v>2700</v>
    <v>National Stock Exchange of India</v>
    <v>XNSE</v>
    <v>XNSE</v>
    <v>Rain Center, 34, Srinagar Colony, HYDERABAD, TELANGANA, 500073 IN</v>
    <v>230.7</v>
    <v>Chemicals</v>
    <v>Stock</v>
    <v>44585.469965277778</v>
    <v>3601</v>
    <v>212</v>
    <v>77090430000</v>
    <v>RAIN INDUSTRIES LIMITED</v>
    <v>RAIN INDUSTRIES LIMITED</v>
    <v>229.15</v>
    <v>7.84</v>
    <v>229.2</v>
    <v>215.25</v>
    <v>336345700</v>
    <v>RAIN</v>
    <v>RAIN INDUSTRIES LIMITED (XNSE:RAIN)</v>
    <v>2236486</v>
    <v>1974</v>
  </rv>
  <rv s="2">
    <v>3602</v>
  </rv>
  <rv s="0">
    <v>https://www.bing.com/financeapi/forcetrigger?t=ahjl77&amp;q=XNSE%3aRAJESHEXPO&amp;form=skydnc</v>
    <v>Learn more on Bing</v>
  </rv>
  <rv s="1">
    <v>en-US</v>
    <v>ahjl77</v>
    <v>268435456</v>
    <v>1</v>
    <v>Powered by Refinitiv</v>
    <v>0</v>
    <v>RAJESH EXPORTS LIMITED (XNSE:RAJESHEXPO)</v>
    <v>2</v>
    <v>3</v>
    <v>Finance</v>
    <v>4</v>
    <v>994.7</v>
    <v>470.7</v>
    <v>0.45619999999999999</v>
    <v>-22.65</v>
    <v>-2.6825000000000002E-2</v>
    <v>INR</v>
    <v>Rajesh Exports Limited Gold is engaged in the business of gold and gold products. The Company is engaged in manufacturing and marketing jewelry to consumers across the world. The Company offers gold medallions and gold bullion. It is engaged in producing handmade jewelry, casting jewelry, machine chains, stanped jewelry, studded jewelry, tube jewelry and electro-formed jewelry. The Company sells gold and diamond jewelry in retail through its branded retail jewelry chain stores under the brand name of SHUBH Jewellers. Its gold products manufacturing, and research and development (R&amp;D) facilities are in Bangalore, Cochin and Dubai, and the refining facility is at Balerna, Switzerland. It has combined capacity to manufacture approximately 350 tons of gold jewelry and gold products per annum. The Company also operates as a gold refiner with a capacity to refine over 2,400 tons of precious metals per annum. It exports gold jewelry and gold products from Switzerland, India and Dubai.</v>
    <v>181</v>
    <v>National Stock Exchange of India</v>
    <v>XNSE</v>
    <v>XNSE</v>
    <v>No.1 Brunton Road, (Off M.G.Road), Opp Old Passport Office,, BANGALORE, KARNATAKA, 560001 IN</v>
    <v>853.6</v>
    <v>Textiles &amp; Apparel</v>
    <v>Stock</v>
    <v>44585.469965277778</v>
    <v>3604</v>
    <v>806</v>
    <v>249302800000</v>
    <v>RAJESH EXPORTS LIMITED</v>
    <v>RAJESH EXPORTS LIMITED</v>
    <v>844.4</v>
    <v>22.88</v>
    <v>844.35</v>
    <v>821.7</v>
    <v>295259900</v>
    <v>RAJESHEXPO</v>
    <v>RAJESH EXPORTS LIMITED (XNSE:RAJESHEXPO)</v>
    <v>160271</v>
    <v>1995</v>
  </rv>
  <rv s="2">
    <v>3605</v>
  </rv>
  <rv s="0">
    <v>https://www.bing.com/financeapi/forcetrigger?t=bkpb2w&amp;q=XNSE%3aRAJMET&amp;form=skydnc</v>
    <v>Learn more on Bing</v>
  </rv>
  <rv s="5">
    <v>en-US</v>
    <v>bkpb2w</v>
    <v>268435456</v>
    <v>1</v>
    <v>Powered by Refinitiv</v>
    <v>9</v>
    <v>RAJNANDINI METAL LIMITED (XNSE:RAJMET)</v>
    <v>2</v>
    <v>10</v>
    <v>Finance</v>
    <v>4</v>
    <v>193.6</v>
    <v>20.07</v>
    <v>-4.8499999999999996</v>
    <v>-2.528E-2</v>
    <v>INR</v>
    <v>Rajnandini Metal Limited is an India-based company engaged in trading ferrous and non ferrous metal, copper wires, copper ingot, copper rod, aluminum, brass, zinc ingot and various metal scrap. The Company’s product portfolio offers a diversified product range which includes variety of grades, thickness, widths and standards in all types of ferrous and non ferrous metals. Its product range covers base or primary metals, secondary metals and alloys, minor metals, ferro-alloys, all ferrous and nonferrous scraps, recyclable plastic scraps, finished and semi-finished metals and steel products, and alloying additives for smelters and foundries. It also offers mill berry copper wire, copper birch cliff, aluminum tread, aluminum taint tabor, brass honey and brass scrap. It serves the customers in various industries, such as manufacturing units, industries, automobile and engineering.</v>
    <v>54</v>
    <v>National Stock Exchange of India</v>
    <v>XNSE</v>
    <v>XNSE</v>
    <v>Plot No. 344 Sector 3 Phase Ii IMT Bawal, HARYANA, 123501 IN</v>
    <v>192</v>
    <v>Metals &amp; Mining</v>
    <v>Stock</v>
    <v>44585.469965277778</v>
    <v>3607</v>
    <v>186.55</v>
    <v>3536179000</v>
    <v>RAJNANDINI METAL LIMITED</v>
    <v>RAJNANDINI METAL LIMITED</v>
    <v>192</v>
    <v>60.55</v>
    <v>191.85</v>
    <v>187</v>
    <v>18432000</v>
    <v>RAJMET</v>
    <v>RAJNANDINI METAL LIMITED (XNSE:RAJMET)</v>
    <v>7839</v>
    <v>2010</v>
  </rv>
  <rv s="2">
    <v>3608</v>
  </rv>
  <rv s="0">
    <v>https://www.bing.com/financeapi/forcetrigger?t=bumipr&amp;q=XNSE%3aRAJRATAN&amp;form=skydnc</v>
    <v>Learn more on Bing</v>
  </rv>
  <rv s="5">
    <v>en-US</v>
    <v>bumipr</v>
    <v>268435456</v>
    <v>1</v>
    <v>Powered by Refinitiv</v>
    <v>9</v>
    <v>RAJRATAN GLOBAL WIRE LIMITED (XNSE:RAJRATAN)</v>
    <v>2</v>
    <v>10</v>
    <v>Finance</v>
    <v>4</v>
    <v>3049.9</v>
    <v>446.6</v>
    <v>-131.44999999999999</v>
    <v>-4.9988000000000005E-2</v>
    <v>INR</v>
    <v>Rajratan Global Wire Limited (RGWL) is engaged in manufacturing of steel wires. The Company, through its subsidiary, Rajratan Thai Wire Company Limited, is engaged in the business of manufacturing and sale of tire bead wire. The Company, through its subsidiary, Swaraj Technocrafts Pvt. Ltd., is engaged in manufacturing of wiredrawing machinery and tools. Its tire bead wire is used in all kinds of automobile tires, tires of earth moving equipment's and aircrafts. The Company's high carbon steel wire applications include mechanical spring, high performance spring, mattress spring and lacing wire, hose reinforcement, bedding and seating, wire rope and cable, conveyor belt, automotive cable-outer and inner, steel fiber, and cut wire shot for shot blasting and pinning.</v>
    <v>600</v>
    <v>National Stock Exchange of India</v>
    <v>XNSE</v>
    <v>XNSE</v>
    <v>11 / 2, MEERA PATH,DHENU MARKET, INDORE, MADHYA PRADESH, 452003 IN</v>
    <v>2650</v>
    <v>Automobiles &amp; Auto Parts</v>
    <v>Stock</v>
    <v>44585.469965277778</v>
    <v>3610</v>
    <v>2498.1999999999998</v>
    <v>26701990000</v>
    <v>RAJRATAN GLOBAL WIRE LIMITED</v>
    <v>RAJRATAN GLOBAL WIRE LIMITED</v>
    <v>2650</v>
    <v>24.17</v>
    <v>2629.65</v>
    <v>2498.1999999999998</v>
    <v>10154200</v>
    <v>RAJRATAN</v>
    <v>RAJRATAN GLOBAL WIRE LIMITED (XNSE:RAJRATAN)</v>
    <v>15707</v>
    <v>1988</v>
  </rv>
  <rv s="2">
    <v>3611</v>
  </rv>
  <rv s="0">
    <v>https://www.bing.com/financeapi/forcetrigger?t=ahjlfr&amp;q=XNSE%3aRAJSREESUG&amp;form=skydnc</v>
    <v>Learn more on Bing</v>
  </rv>
  <rv s="3">
    <v>en-US</v>
    <v>ahjlfr</v>
    <v>268435456</v>
    <v>1</v>
    <v>Powered by Refinitiv</v>
    <v>5</v>
    <v>RAJSHREE SUGARS &amp; CHEMICALS LIMITED (XNSE:RAJSREESUG)</v>
    <v>2</v>
    <v>6</v>
    <v>Finance</v>
    <v>4</v>
    <v>39.950000000000003</v>
    <v>14.25</v>
    <v>0.39119999999999999</v>
    <v>-1.55</v>
    <v>-4.8819000000000001E-2</v>
    <v>INR</v>
    <v>Rajshree Sugars &amp; Chemicals Limited is a holding company. The Company is engaged in the business of white crystal sugar, co-generation of power and industrial alcohol. The Company's segments include Sugar, Cogeneration, Distillery and Others. The Sugar segment consists of white crystal sugar. The Cogeneration segment includes cogeneration of electricity. The Distillery segment consists of rectified spirit, denatured spirit, anhydrous alcohol and organic manure. The Others segment is engaged in the property development. The Company also offers bio products, including biofertilizers, microbial decomposing culture, biocontrol agents and bio pesticides. The Company has over three sugarcane-based integrated biorefinery complexes located at Varadaraj Nagar in Theni District, Mundiampakkam in Villupuram District and Gingee in Thiruvannamalai District of Tamil Nadu, and a unit at Zaheerabad in Medak District of Andhra Pradesh with access to Tuticorin, Chennai and Visakhapatnam ports.</v>
    <v>National Stock Exchange of India</v>
    <v>XNSE</v>
    <v>XNSE</v>
    <v>The Uffizi, 338, Avanashi Road, Peelamedu, COIMBATORE, TAMIL NADU, 641004 IN</v>
    <v>31.75</v>
    <v>Food &amp; Tobacco</v>
    <v>Stock</v>
    <v>44585.469965277778</v>
    <v>3613</v>
    <v>30.2</v>
    <v>1052056000</v>
    <v>RAJSHREE SUGARS &amp; CHEMICALS LIMITED</v>
    <v>RAJSHREE SUGARS &amp; CHEMICALS LIMITED</v>
    <v>31.75</v>
    <v>0</v>
    <v>31.75</v>
    <v>30.2</v>
    <v>33135610</v>
    <v>RAJSREESUG</v>
    <v>RAJSHREE SUGARS &amp; CHEMICALS LIMITED (XNSE:RAJSREESUG)</v>
    <v>13906</v>
    <v>1985</v>
  </rv>
  <rv s="2">
    <v>3614</v>
  </rv>
  <rv s="0">
    <v>https://www.bing.com/financeapi/forcetrigger?t=ahjlim&amp;q=XNSE%3aRAJTV&amp;form=skydnc</v>
    <v>Learn more on Bing</v>
  </rv>
  <rv s="1">
    <v>en-US</v>
    <v>ahjlim</v>
    <v>268435456</v>
    <v>1</v>
    <v>Powered by Refinitiv</v>
    <v>0</v>
    <v>RAJ TELEVISION NETWORK LIMITED (XNSE:RAJTV)</v>
    <v>2</v>
    <v>3</v>
    <v>Finance</v>
    <v>4</v>
    <v>66.7</v>
    <v>29.65</v>
    <v>0.43269999999999997</v>
    <v>-1.95</v>
    <v>-4.3381999999999997E-2</v>
    <v>INR</v>
    <v>Raj Television Network Limited is a Tamil television and broadcasting company in southern region. The Company's business activities include broadcasting southern entertainment channels and export of content in foreign market and Web casting movie content over the Internet, Internet Protocol television (IP TV), over-the-top (OTT) technologies and various mediums of Infotainment. Its channel content includes movies, comedy shows, game shows, music shows and news time, among others. It operates approximately 10 television channels in over five languages, including Tamil, Telugu, Kannada, Malayalam and Hindi. Its channels include Raj TV, Raj Digital Plus, Raj News, Raj News Telugu, Raj Musix Telugu, Vissa TV, Raj News Kannada, Raj Musix Kannada, Raj News Malayalam, Raj Musix Malayalam, Raj Asia and Raj Parivaar. It is also engaged in movie production and distribution business. In addition, the Company provides advertisement services, as well as engages in subscription of channels.</v>
    <v>338</v>
    <v>National Stock Exchange of India</v>
    <v>XNSE</v>
    <v>XNSE</v>
    <v>32, Poes Road, Second Street,, Teynampet, CHENNAI, TAMIL NADU, 600018 IN</v>
    <v>46.8</v>
    <v>Media &amp; Publishing</v>
    <v>Stock</v>
    <v>44585.469965277778</v>
    <v>3616</v>
    <v>42.8</v>
    <v>2333505000</v>
    <v>RAJ TELEVISION NETWORK LIMITED</v>
    <v>RAJ TELEVISION NETWORK LIMITED</v>
    <v>46.8</v>
    <v>89.36</v>
    <v>44.95</v>
    <v>43</v>
    <v>51913340</v>
    <v>RAJTV</v>
    <v>RAJ TELEVISION NETWORK LIMITED (XNSE:RAJTV)</v>
    <v>3833</v>
    <v>1994</v>
  </rv>
  <rv s="2">
    <v>3617</v>
  </rv>
  <rv s="0">
    <v>https://www.bing.com/financeapi/forcetrigger?t=ahjloc&amp;q=XNSE%3aRALLIS&amp;form=skydnc</v>
    <v>Learn more on Bing</v>
  </rv>
  <rv s="1">
    <v>en-US</v>
    <v>ahjloc</v>
    <v>268435456</v>
    <v>1</v>
    <v>Powered by Refinitiv</v>
    <v>0</v>
    <v>RALLIS INDIA LIMITED (XNSE:RALLIS)</v>
    <v>2</v>
    <v>3</v>
    <v>Finance</v>
    <v>4</v>
    <v>362.6</v>
    <v>242.35</v>
    <v>0.79949999999999999</v>
    <v>-7.35</v>
    <v>-2.741E-2</v>
    <v>INR</v>
    <v>Rallis India Limited is engaged in the business of manufacture and marketing of Agri Inputs. The Company has its manufacturing facilities in India and sells both in India and across the globe. The Company's segments include Agri-Inputs and Others. The Agri-Inputs segment consists of Pesticides, Plant Growth Nutrients (PGN) and Seeds. The Other segment consists of Polymer. The Company's Non-Pesticide Portfolio includes Agri Services. Its Agri Services portfolio consists of the organic manure product GeoGreen, Samrudh Krishi (SK) initiative, MoPu (More Pulses) initiative and agri implements. The Company's products for crop protection, such as fungicides, including Contaf, Contaf Plus, Master and Fujione; weedicides, including Fateh, Tata Metri, Tata Panida, and insecticides, including Tata Mida, Reeva, Asataf and Manik. The Company also offers various category of products, including hybrid maize, hybrid paddy, hybrid pearl millet, mustard and wheat.</v>
    <v>1700</v>
    <v>National Stock Exchange of India</v>
    <v>XNSE</v>
    <v>XNSE</v>
    <v>2nd Floor, Sharda Terraces,, Plot No. 65,Sector 11 CBD Belapur, NAVI MUMBAI, MAHARASHTRA, 400614 IN</v>
    <v>271.45</v>
    <v>Chemicals</v>
    <v>Stock</v>
    <v>44585.469965277778</v>
    <v>3619</v>
    <v>256</v>
    <v>52146830000</v>
    <v>RALLIS INDIA LIMITED</v>
    <v>RALLIS INDIA LIMITED</v>
    <v>270</v>
    <v>27.99</v>
    <v>268.14999999999998</v>
    <v>260.8</v>
    <v>194468900</v>
    <v>RALLIS</v>
    <v>RALLIS INDIA LIMITED (XNSE:RALLIS)</v>
    <v>378152</v>
    <v>1948</v>
  </rv>
  <rv s="2">
    <v>3620</v>
  </rv>
  <rv s="0">
    <v>https://www.bing.com/financeapi/forcetrigger?t=ahjlr7&amp;q=XNSE%3aRAMANEWS&amp;form=skydnc</v>
    <v>Learn more on Bing</v>
  </rv>
  <rv s="1">
    <v>en-US</v>
    <v>ahjlr7</v>
    <v>268435456</v>
    <v>1</v>
    <v>Powered by Refinitiv</v>
    <v>0</v>
    <v>SHREE RAMA NEWSPRINT LIMITED (XNSE:RAMANEWS)</v>
    <v>2</v>
    <v>3</v>
    <v>Finance</v>
    <v>4</v>
    <v>27.7</v>
    <v>13.4</v>
    <v>0.86060000000000003</v>
    <v>-1.05</v>
    <v>-5.1723999999999999E-2</v>
    <v>INR</v>
    <v>Shree Rama Newsprint Limited is engaged in the business of manufacturing and dealing of newsprint, writing and printing paper. The Company's products include cream wove, super printing, base paper for coating, maplitho, ss maplitho, copier paper and newsprint. It has an installed capacity to manufacture approximately 144,000 tons per annum of Newsprint or over 180,000 tons per annum of printing and writing paper or a mix of both. The Company offers its products in a range of width sizes, color codes and special coatings. In newsprint, the range offered is 40 grams per square meter (gsm) to 52 gsm, and in writing/printing paper the range is of 40 gsm to 120 gsm. Its color coded paper is also available for special publications, such as the distinctive pink for financial publications and yellow for yellow pages. The Company is focused on export of its products to Bangladesh, Sri Lanka, Nepal, the Middle East and West Asia, as well as the continents of Africa.</v>
    <v>379</v>
    <v>National Stock Exchange of India</v>
    <v>XNSE</v>
    <v>XNSE</v>
    <v>10, Abhishree Corporate Park,, Nr. Swagat Bunglows Brts Bus Stop, Ambali Bopal Road, AHMEDABAD, GUJARAT, 380058 IN</v>
    <v>20.3</v>
    <v>Paper &amp; Forest Products</v>
    <v>Stock</v>
    <v>44585.469965277778</v>
    <v>3622</v>
    <v>19.05</v>
    <v>2994697000</v>
    <v>SHREE RAMA NEWSPRINT LIMITED</v>
    <v>SHREE RAMA NEWSPRINT LIMITED</v>
    <v>20</v>
    <v>0</v>
    <v>20.3</v>
    <v>19.25</v>
    <v>147522000</v>
    <v>RAMANEWS</v>
    <v>SHREE RAMA NEWSPRINT LIMITED (XNSE:RAMANEWS)</v>
    <v>134889</v>
    <v>1991</v>
  </rv>
  <rv s="2">
    <v>3623</v>
  </rv>
  <rv s="0">
    <v>https://www.bing.com/financeapi/forcetrigger?t=ahjlu2&amp;q=XNSE%3aRAMASTEEL&amp;form=skydnc</v>
    <v>Learn more on Bing</v>
  </rv>
  <rv s="1">
    <v>en-US</v>
    <v>ahjlu2</v>
    <v>268435456</v>
    <v>1</v>
    <v>Powered by Refinitiv</v>
    <v>0</v>
    <v>RAMA STEEL TUBES LIMITED (XNSE:RAMASTEEL)</v>
    <v>2</v>
    <v>3</v>
    <v>Finance</v>
    <v>4</v>
    <v>454.3</v>
    <v>66.25</v>
    <v>1.4141999999999999</v>
    <v>-11.85</v>
    <v>-3.1156000000000003E-2</v>
    <v>INR</v>
    <v>Rama Steel Tubes Limited is an India-based company engaged in manufacturing and trading of steel pipes. The Company manufactures and exports electric resistance weld (ERW) steel tubes (black and galvanized). The Company offers pre-galvanized pipes and tubes, fence pipes and tubes, and Sendzimir pipes and tubes for use in water, gas, air and steam. The Company's scaffolding pipes are designed for pipes and coupler scaffolding. The Company is engaged in manufacturing and exporting square/rectangular pipes and tubes hollow section with anti-rust oil coating from inside and outside of the tubes. It designs, develops and manufactures swaged poles and specialty steel structures. Its product range includes highway and street lighting poles, as well as traffic signal poles. The Company manufactures and exports hollow section for the automobile industry. The Company's range of fencing tubes is available in a range of dimensions. Its products have furniture industries and domestic applications.</v>
    <v>85</v>
    <v>National Stock Exchange of India</v>
    <v>XNSE</v>
    <v>XNSE</v>
    <v>B-21, B-25/1, Site 4, Sahibabad Industrial area, Sahibabad, Ghaziabad, GHAZIABAD, UTTAR PRADESH, 201010 IN</v>
    <v>385.8</v>
    <v>Metals &amp; Mining</v>
    <v>Stock</v>
    <v>44585.469965277778</v>
    <v>3625</v>
    <v>362.5</v>
    <v>6387598000</v>
    <v>RAMA STEEL TUBES LIMITED</v>
    <v>RAMA STEEL TUBES LIMITED</v>
    <v>380</v>
    <v>26.07</v>
    <v>380.35</v>
    <v>368.5</v>
    <v>16794000</v>
    <v>RAMASTEEL</v>
    <v>RAMA STEEL TUBES LIMITED (XNSE:RAMASTEEL)</v>
    <v>617015</v>
    <v>1974</v>
  </rv>
  <rv s="2">
    <v>3626</v>
  </rv>
  <rv s="0">
    <v>https://www.bing.com/financeapi/forcetrigger?t=ahjlww&amp;q=XNSE%3aRAMCOCEM&amp;form=skydnc</v>
    <v>Learn more on Bing</v>
  </rv>
  <rv s="1">
    <v>en-US</v>
    <v>ahjlww</v>
    <v>268435456</v>
    <v>1</v>
    <v>Powered by Refinitiv</v>
    <v>0</v>
    <v>THE RAMCO CEMENTS LIMITED (XNSE:RAMCOCEM)</v>
    <v>2</v>
    <v>3</v>
    <v>Finance</v>
    <v>4</v>
    <v>1132.7</v>
    <v>766.05</v>
    <v>0.82609999999999995</v>
    <v>-43.5</v>
    <v>-4.6257E-2</v>
    <v>INR</v>
    <v>Ramco Cements Ltd is an India-based company, which is a cement producer. The Company’s products include Portland cement, Drymix products, and Ramco concrete. It consists of 5 cement plants, 5 grinding plants,1 packaging plant, 1ready mix concrete plant ,1 dry mortar plant, and wind farm capacity 125.95 megawatt.</v>
    <v>3374</v>
    <v>National Stock Exchange of India</v>
    <v>XNSE</v>
    <v>XNSE</v>
    <v>"Auras Corporate Centre", 98-A, V Floor, Dr. Radhakrishnan Road, CHENNAI, TAMIL NADU, 600004 IN</v>
    <v>938.6</v>
    <v>Construction Materials</v>
    <v>Stock</v>
    <v>44585.469965277778</v>
    <v>3628</v>
    <v>888</v>
    <v>222209400000</v>
    <v>THE RAMCO CEMENTS LIMITED</v>
    <v>THE RAMCO CEMENTS LIMITED</v>
    <v>933</v>
    <v>19.46</v>
    <v>940.4</v>
    <v>896.9</v>
    <v>236292400</v>
    <v>RAMCOCEM</v>
    <v>THE RAMCO CEMENTS LIMITED (XNSE:RAMCOCEM)</v>
    <v>570217</v>
    <v>1957</v>
  </rv>
  <rv s="2">
    <v>3629</v>
  </rv>
  <rv s="0">
    <v>https://www.bing.com/financeapi/forcetrigger?t=ahjlzr&amp;q=XNSE%3aRAMCOIND&amp;form=skydnc</v>
    <v>Learn more on Bing</v>
  </rv>
  <rv s="1">
    <v>en-US</v>
    <v>ahjlzr</v>
    <v>268435456</v>
    <v>1</v>
    <v>Powered by Refinitiv</v>
    <v>0</v>
    <v>RAMCO INDUSTRIES LIMITED (XNSE:RAMCOIND)</v>
    <v>2</v>
    <v>3</v>
    <v>Finance</v>
    <v>4</v>
    <v>366.65</v>
    <v>207.95</v>
    <v>1.3773</v>
    <v>-22.3</v>
    <v>-8.2090999999999997E-2</v>
    <v>INR</v>
    <v>Ramco Industries Limited is an India-based company, which manufactures Fiber Cement (FC) sheets and Calcium Silicate Boards (CSBs). The Company's segments are building products, textile and power generation from wind mills. The Company's cement clinker grinding (CCG) plant is located at Kharagpur, West Bengal. The Company operates approximately 10 wind mills with a total installed capacity of approximately 16.73 megawatts (MW). The Company's cotton yard division produces approximately 30.54 lakh kilograms of cotton yarn per year. Its subsidiaries include Sudharsanam Investments Ltd, Sri Ramko Lanka (Private) Ltd and Sri Ramco Roofings Lanka (Private) Ltd.</v>
    <v>1862</v>
    <v>National Stock Exchange of India</v>
    <v>XNSE</v>
    <v>XNSE</v>
    <v>Auras Corporate Centre, 98-A, Dr. Radhakrishnan Rd, Mylapore, CHENNAI, TAMIL NADU, 600004 IN</v>
    <v>261.25</v>
    <v>Construction Materials</v>
    <v>Stock</v>
    <v>44585.469965277778</v>
    <v>3631</v>
    <v>248.1</v>
    <v>23542020000</v>
    <v>RAMCO INDUSTRIES LIMITED</v>
    <v>RAMCO INDUSTRIES LIMITED</v>
    <v>260.5</v>
    <v>6.35</v>
    <v>271.64999999999998</v>
    <v>249.35</v>
    <v>86663060</v>
    <v>RAMCOIND</v>
    <v>RAMCO INDUSTRIES LIMITED (XNSE:RAMCOIND)</v>
    <v>263865</v>
    <v>1965</v>
  </rv>
  <rv s="2">
    <v>3632</v>
  </rv>
  <rv s="0">
    <v>https://www.bing.com/financeapi/forcetrigger?t=ahjm3m&amp;q=XNSE%3aRAMCOSYS&amp;form=skydnc</v>
    <v>Learn more on Bing</v>
  </rv>
  <rv s="1">
    <v>en-US</v>
    <v>ahjm3m</v>
    <v>268435456</v>
    <v>1</v>
    <v>Powered by Refinitiv</v>
    <v>0</v>
    <v>RAMCO SYSTEMS LIMITED (XNSE:RAMCOSYS)</v>
    <v>2</v>
    <v>3</v>
    <v>Finance</v>
    <v>4</v>
    <v>712</v>
    <v>367</v>
    <v>1.5632999999999999</v>
    <v>-16.2</v>
    <v>-3.8644999999999999E-2</v>
    <v>INR</v>
    <v>Ramco Systems Limited (Ramco) is a holding company. The Company is engaged in computer programming, consultancy and related activities, and hosting and related activities. The Company offers software solutions and services. Ramco Logistics Software caters to logistics-third party logistics (3PL), freight forwarders and network service providers. Ramco Enterprise Asset Management is a cloud-based, mobile-ready offering, which offers predictive and preventive maintenance modules, integrated with finance and human capital management (HCM) to asset-centric organizations, such as power generation, manufacturing and fleet management, among others. Its technology platforms include Ramco VirtualWorks and Ramco DecisionWorks. Ramco's in-memory Planning &amp; Optimization (iPO) for planning, scheduling and optimization manages the way a business could make optimal use of its resources while fulfilling orders. Its integration gateway iRIS supports message queue-based information exchange.</v>
    <v>2001</v>
    <v>National Stock Exchange of India</v>
    <v>XNSE</v>
    <v>XNSE</v>
    <v>64, Sardar Patel Road, Taramani, CHENNAI, TAMIL NADU, 600113 IN</v>
    <v>424.75</v>
    <v>Software &amp; IT Services</v>
    <v>Stock</v>
    <v>44585.469965277778</v>
    <v>3634</v>
    <v>393.35</v>
    <v>12891830000</v>
    <v>RAMCO SYSTEMS LIMITED</v>
    <v>RAMCO SYSTEMS LIMITED</v>
    <v>419.1</v>
    <v>371.83</v>
    <v>419.2</v>
    <v>403</v>
    <v>30753410</v>
    <v>RAMCOSYS</v>
    <v>RAMCO SYSTEMS LIMITED (XNSE:RAMCOSYS)</v>
    <v>112888</v>
    <v>1997</v>
  </rv>
  <rv s="2">
    <v>3635</v>
  </rv>
  <rv s="0">
    <v>https://www.bing.com/financeapi/forcetrigger?t=ahjmf2&amp;q=XNSE%3aRANASUG&amp;form=skydnc</v>
    <v>Learn more on Bing</v>
  </rv>
  <rv s="1">
    <v>en-US</v>
    <v>ahjmf2</v>
    <v>268435456</v>
    <v>1</v>
    <v>Powered by Refinitiv</v>
    <v>0</v>
    <v>RANA SUGARS LIMITED (XNSE:RANASUG)</v>
    <v>2</v>
    <v>3</v>
    <v>Finance</v>
    <v>4</v>
    <v>38.299999999999997</v>
    <v>5.95</v>
    <v>0.90349999999999997</v>
    <v>-2.15</v>
    <v>-7.3883000000000004E-2</v>
    <v>INR</v>
    <v>Rana Sugars Limited is a sugar manufacturing company. The Company's segments include White Crystal Sugar, Power Generation and Distillery. Its geographical segments include Punjab and Uttar Pradesh. The Company's principal products/services include Sugar, Spirit &amp; Others, and Power. It manufactures various categories of sugar, including double refined white sulfurless sugar, plantation white sugar, raw sugar and sugar from sugar beet. Its distillery unit has a production capacity of 60 kiloliters per day (KLPD). The distillery unit manufactures various grades of alcohol, such as rectified spirit (RS) and potable grade extra neutral alcohol (ENA). It also operates in Punjab Medium Liquor (PML) sector. The Company has an installed capacity to produce 120.8 megawatts (MW) of power. Its sugar and power units are located in Amritsar District, Punjab; Rampur District Uttar Pradesh, and Moradabad District, Uttar Pradesh. Its distillery unit is located in Tarn Taran District, Punjab.</v>
    <v>1050</v>
    <v>National Stock Exchange of India</v>
    <v>XNSE</v>
    <v>XNSE</v>
    <v>SCO 49-50, Sector 8 C, Madhya Marg, CHANDIGARH, CHANDIGARH, 160009 IN</v>
    <v>29.35</v>
    <v>Food &amp; Tobacco</v>
    <v>Stock</v>
    <v>44585.469965277778</v>
    <v>3637</v>
    <v>26.2</v>
    <v>4468824000</v>
    <v>RANA SUGARS LIMITED</v>
    <v>RANA SUGARS LIMITED</v>
    <v>29.2</v>
    <v>2.7</v>
    <v>29.1</v>
    <v>26.95</v>
    <v>153567800</v>
    <v>RANASUG</v>
    <v>RANA SUGARS LIMITED (XNSE:RANASUG)</v>
    <v>1101538</v>
    <v>1991</v>
  </rv>
  <rv s="2">
    <v>3638</v>
  </rv>
  <rv s="0">
    <v>https://www.bing.com/financeapi/forcetrigger?t=ahjmhw&amp;q=XNSE%3aRANEENGINE&amp;form=skydnc</v>
    <v>Learn more on Bing</v>
  </rv>
  <rv s="1">
    <v>en-US</v>
    <v>ahjmhw</v>
    <v>268435456</v>
    <v>1</v>
    <v>Powered by Refinitiv</v>
    <v>0</v>
    <v>RANE ENGINE VALVE LIMITED (XNSE:RANEENGINE)</v>
    <v>2</v>
    <v>3</v>
    <v>Finance</v>
    <v>4</v>
    <v>386.4</v>
    <v>245</v>
    <v>1.4563999999999999</v>
    <v>-9.25</v>
    <v>-3.1548E-2</v>
    <v>INR</v>
    <v>Rane Engine Valve Limited is an India-based company, which is engaged in the manufacturing and marketing of auto components for transportation industry. The Company manufactures components for internal combustion engine industry applicable for stationary and transportation engine applications. It offers engine valves, valve guides, tappets for passenger cars, commercial vehicles, farm tractors, stationary engines, locomotive and marine engines, and two and three wheelers. It also manufactures pistons, seat inserts and stem seals. The Company is a supplier to the original equipment manufacturer (OEM) and replacement market and an exporter to the global OEM market. It serves Europe, North America and the Far Eastern markets, including brands, such as Volkswagen, Deutz and Yamaha. The Company has over four plants located in Chennai, Hyderabad and Trichy, which manufacture engine valves, valve guides and tappets. The Company is a subsidiary company of Rane Holdings Limited.</v>
    <v>912</v>
    <v>National Stock Exchange of India</v>
    <v>XNSE</v>
    <v>XNSE</v>
    <v>P.B.No.3149, R.R.Tower V - Level IV, Plot No.33-A, (South Phase), Developed Plot at Thiru-Vi-Ka-Industrial Estate,Ekkaduthangal, CHENNAI, TAMIL NADU, 600032 IN</v>
    <v>292.2</v>
    <v>Automobiles &amp; Auto Parts</v>
    <v>Stock</v>
    <v>44585.469965277778</v>
    <v>3640</v>
    <v>278.8</v>
    <v>1970008000</v>
    <v>RANE ENGINE VALVE LIMITED</v>
    <v>RANE ENGINE VALVE LIMITED</v>
    <v>291.25</v>
    <v>41.08</v>
    <v>293.2</v>
    <v>283.95</v>
    <v>6718990</v>
    <v>RANEENGINE</v>
    <v>RANE ENGINE VALVE LIMITED (XNSE:RANEENGINE)</v>
    <v>9465</v>
    <v>1972</v>
  </rv>
  <rv s="2">
    <v>3641</v>
  </rv>
  <rv s="0">
    <v>https://www.bing.com/financeapi/forcetrigger?t=ahjmkr&amp;q=XNSE%3aRANEHOLDIN&amp;form=skydnc</v>
    <v>Learn more on Bing</v>
  </rv>
  <rv s="1">
    <v>en-US</v>
    <v>ahjmkr</v>
    <v>268435456</v>
    <v>1</v>
    <v>Powered by Refinitiv</v>
    <v>0</v>
    <v>RANE HOLDINGS LIMITED (XNSE:RANEHOLDIN)</v>
    <v>2</v>
    <v>3</v>
    <v>Finance</v>
    <v>4</v>
    <v>782.75</v>
    <v>543</v>
    <v>1.5221</v>
    <v>-26.9</v>
    <v>-4.3036999999999999E-2</v>
    <v>INR</v>
    <v>Rane Holdings Limited is a holding company engaged in investing in Rane group companies that are engaged in the manufacturing, supplying and marketing of auto components for transportation industry. The Company's principal products/services include dividend income, trademark fees, information technology support service and management consultancy service. It serves to various sections of automobile industry, including passenger car, light commercial vehicle, medium and heavy commercial vehicle, two-wheeler, three-wheeler, multi-utility vehicle and farm tractor. It also focuses on non-automotive portfolio in aerospace and defense. Its product portfolio includes steering gear products, suspension and steering linkage products, die casting products, engine valve, valve guides, tappets, brake linings, disc pads and clutch facings, among others. It operates through its plants located across India and the United States. It also provides consultancy and other services to its group companies.</v>
    <v>91</v>
    <v>National Stock Exchange of India</v>
    <v>XNSE</v>
    <v>XNSE</v>
    <v>132, Maithri, Cathedral Road, CHENNAI, TAMIL NADU, 600086 IN</v>
    <v>628.79999999999995</v>
    <v>Automobiles &amp; Auto Parts</v>
    <v>Stock</v>
    <v>44585.469965277778</v>
    <v>3643</v>
    <v>595.20000000000005</v>
    <v>8924345000</v>
    <v>RANE HOLDINGS LIMITED</v>
    <v>RANE HOLDINGS LIMITED</v>
    <v>628.79999999999995</v>
    <v>25.05</v>
    <v>625.04999999999995</v>
    <v>598.15</v>
    <v>14277810</v>
    <v>RANEHOLDIN</v>
    <v>RANE HOLDINGS LIMITED (XNSE:RANEHOLDIN)</v>
    <v>38461</v>
    <v>1936</v>
  </rv>
  <rv s="2">
    <v>3644</v>
  </rv>
  <rv s="0">
    <v>https://www.bing.com/financeapi/forcetrigger?t=ahjmqh&amp;q=XNSE%3aRATNAMANI&amp;form=skydnc</v>
    <v>Learn more on Bing</v>
  </rv>
  <rv s="1">
    <v>en-US</v>
    <v>ahjmqh</v>
    <v>268435456</v>
    <v>1</v>
    <v>Powered by Refinitiv</v>
    <v>0</v>
    <v>RATNAMANI METALS AND TUBES LIMITED (XNSE:RATNAMANI)</v>
    <v>2</v>
    <v>3</v>
    <v>Finance</v>
    <v>4</v>
    <v>2305.3000000000002</v>
    <v>1451.2</v>
    <v>0.87609999999999999</v>
    <v>-4.95</v>
    <v>-2.5979999999999996E-3</v>
    <v>INR</v>
    <v>Ratnamani Metals and Tubes Limited is a holding company engaged in the manufacture of tubes, pipes and hollow profiles and of tube or pipe fittings of cast-iron/cast-steel. The Company's segments include Steel Tubes and Pipes, and Windmill. It is engaged in the manufacturing of stainless steel pipes and tubes, and carbon steel pipes at Kutch, Indrad and Chhatral in the state of Gujarat. It is also engaged in the business of generation of power by windmills. It manufactures stainless steel seamless and welded tubes, and pipes. It offers high frequency welded (HFW) and submerged arc welded (SAW) carbon steel pipes. The coating lines manufactured by the Company include a range of coating on the steel lines. It offers coating options, including three-layer polyethylene, polypropylene fusion bonded epoxy (FBE) and internal epoxy coating. The Company offers products to oil and gas, petrochemicals and refineries, thermal, atomic energy, defense and aerospace industries, among others.</v>
    <v>2247</v>
    <v>National Stock Exchange of India</v>
    <v>XNSE</v>
    <v>XNSE</v>
    <v>The First, A Wing, 901 To 909, 9Th Floor, Behind Keshav Baug Party Plot, First Avenue Road Vastrapur Ahmedabad-380 015, AHMEDABAD, GUJARAT, 380015 IN</v>
    <v>1918.6</v>
    <v>Metals &amp; Mining</v>
    <v>Stock</v>
    <v>44585.469965277778</v>
    <v>3646</v>
    <v>1861.3</v>
    <v>89014500000</v>
    <v>RATNAMANI METALS AND TUBES LIMITED</v>
    <v>RATNAMANI METALS AND TUBES LIMITED</v>
    <v>1914.5</v>
    <v>30.55</v>
    <v>1904.95</v>
    <v>1900</v>
    <v>46728000</v>
    <v>RATNAMANI</v>
    <v>RATNAMANI METALS AND TUBES LIMITED (XNSE:RATNAMANI)</v>
    <v>20704</v>
    <v>1983</v>
  </rv>
  <rv s="2">
    <v>3647</v>
  </rv>
  <rv s="0">
    <v>https://www.bing.com/financeapi/forcetrigger?t=ahjmtc&amp;q=XNSE%3aRAYMOND&amp;form=skydnc</v>
    <v>Learn more on Bing</v>
  </rv>
  <rv s="1">
    <v>en-US</v>
    <v>ahjmtc</v>
    <v>268435456</v>
    <v>1</v>
    <v>Powered by Refinitiv</v>
    <v>0</v>
    <v>RAYMOND LIMITED (XNSE:RAYMOND)</v>
    <v>2</v>
    <v>3</v>
    <v>Finance</v>
    <v>4</v>
    <v>800</v>
    <v>298.89999999999998</v>
    <v>1.4435</v>
    <v>-16.399999999999999</v>
    <v>-2.1836000000000001E-2</v>
    <v>INR</v>
    <v>Raymond Limited is an Indian lifestyle, textile and branded apparel company. The Company is engaged in Wool and Wool Blended Fabric, and Shirting Fabric. The Company's segments are Textile, which includes Branded Fabric; Denim &amp; Shirting, which includes Denim and Shirting Fabric; Apparel, which includes Branded Readymade Garments; Garmenting, which includes Garment manufacturing; Tools &amp; Hardware, which includes Power &amp; Hand Tools; Auto Components, which includes Components &amp; Forging, and Others, which includes non-scheduled airline operations and real estate development. The Company holds interest in the engineering and fast moving consumer goods (FMCG) sectors. The Company, through Raymond Apparel Limited, offers brands, such as Raymond Premium Apparel, Park Avenue and Parx. The Company's subsidiaries include JK Files (India) Limited, JK Talabot Limited, Everblue Apparel Limited, Pashmina Holdings Limited, Celebrations Apparel Limited and Dress Master Apparel Private Limited.</v>
    <v>6509</v>
    <v>National Stock Exchange of India</v>
    <v>XNSE</v>
    <v>XNSE</v>
    <v>Mahindra Towers, B Wing, Pandurang Budhkar Marg,, Worli, MUMBAI, MAHARASHTRA, 400018 IN</v>
    <v>778.8</v>
    <v>Textiles &amp; Apparel</v>
    <v>Stock</v>
    <v>44585.469965277778</v>
    <v>3649</v>
    <v>728.25</v>
    <v>50000200000</v>
    <v>RAYMOND LIMITED</v>
    <v>RAYMOND LIMITED</v>
    <v>752.95</v>
    <v>0</v>
    <v>751.05</v>
    <v>734.65</v>
    <v>66573730</v>
    <v>RAYMOND</v>
    <v>RAYMOND LIMITED (XNSE:RAYMOND)</v>
    <v>1482180</v>
    <v>1925</v>
  </rv>
  <rv s="2">
    <v>3650</v>
  </rv>
  <rv s="0">
    <v>https://www.bing.com/financeapi/forcetrigger?t=ahjmw7&amp;q=XNSE%3aRBL&amp;form=skydnc</v>
    <v>Learn more on Bing</v>
  </rv>
  <rv s="1">
    <v>en-US</v>
    <v>ahjmw7</v>
    <v>268435456</v>
    <v>1</v>
    <v>Powered by Refinitiv</v>
    <v>0</v>
    <v>RANE BRAKE LININGS LIMITED (XNSE:RBL)</v>
    <v>2</v>
    <v>3</v>
    <v>Finance</v>
    <v>4</v>
    <v>1209</v>
    <v>712.95</v>
    <v>1.3386</v>
    <v>-26.05</v>
    <v>-3.2778000000000002E-2</v>
    <v>INR</v>
    <v>Rane Brake Linings Limited manufactures and markets auto components for transportation industry. The Company offers safety critical friction material products, such as brake linings, disc pads, clutch facings, clutch buttons, brake shoes and railway brake blocks for passenger cars, utility vehicles, commercial vehicles, two wheelers and railways. Its products are used in passenger cars, utility vehicles, commercial vehicles, two wheelers, windmills, aircrafts and railways. It also supplies composite brake blocks to Indian Railways, with presence in passenger, electrical multiple unit (EMU), freight, locomotive and metro rail. It manufactures Steering and Suspension systems, Friction materials, Valve train components, Occupant safety systems, Die-casting products and Aerospace-grade Wiring harnesses. It offers aftermarket products, including Valve Collet, Valves, Cambush and Water Pump. It has approximately four manufacturing facilities at Chennai, Hyderabad, Puducherry and Trichy.</v>
    <v>660</v>
    <v>National Stock Exchange of India</v>
    <v>XNSE</v>
    <v>XNSE</v>
    <v>Maithri 132, Cathedral Road, CHENNAI, TAMIL NADU, 600086 IN</v>
    <v>807.45</v>
    <v>Automobiles &amp; Auto Parts</v>
    <v>Stock</v>
    <v>44585.469965277778</v>
    <v>3652</v>
    <v>757.25</v>
    <v>6143315000</v>
    <v>RANE BRAKE LININGS LIMITED</v>
    <v>RANE BRAKE LININGS LIMITED</v>
    <v>799</v>
    <v>17.61</v>
    <v>794.75</v>
    <v>768.7</v>
    <v>7729870</v>
    <v>RBL</v>
    <v>RANE BRAKE LININGS LIMITED (XNSE:RBL)</v>
    <v>8100</v>
    <v>1964</v>
  </rv>
  <rv s="2">
    <v>3653</v>
  </rv>
  <rv s="0">
    <v>https://www.bing.com/financeapi/forcetrigger?t=ahjn2w&amp;q=XNSE%3aRCF&amp;form=skydnc</v>
    <v>Learn more on Bing</v>
  </rv>
  <rv s="1">
    <v>en-US</v>
    <v>ahjn2w</v>
    <v>268435456</v>
    <v>1</v>
    <v>Powered by Refinitiv</v>
    <v>0</v>
    <v>RASHTRIYA CHEMICALS AND FERTILIZERS LIMITED (XNSE:RCF)</v>
    <v>2</v>
    <v>3</v>
    <v>Finance</v>
    <v>4</v>
    <v>100.15</v>
    <v>51.6</v>
    <v>1.5844</v>
    <v>-4.55</v>
    <v>-5.6069000000000008E-2</v>
    <v>INR</v>
    <v>Rashtriya Chemicals and Fertilizers Limited is a fertilizer and chemical manufacturing company. The Company manufactures Urea, Complex Fertilizers, Bio-fertilizers, Micro-nutrients, water soluble fertilizers, soil conditioners and a range of Industrial Chemicals. The Company operates through the segments, including TROMBAY, THAL and TRADING. The Company is engaged in manufacture and sale of fertilizers and industrial products. The Company's products include Methanol, Ammonia, Ammonium Nitrate, Sodium Nitrate, Sodium Nitrite, Ammonium Bicarbonate, Methylamines, Dimethyl Formamide, Dimethyl acetamide, Formic Acid and Argon. The Company caters its products to manufacture dyes, solvents, leather, pharmaceuticals and other industrial products. The Company produces approximately 23 lac metric tons (MT) Urea, over 6.5 lac MT Complex fertilizers and approximately 1.6 lac MT of Industrial Chemicals.</v>
    <v>2845</v>
    <v>National Stock Exchange of India</v>
    <v>XNSE</v>
    <v>XNSE</v>
    <v>Priyadarshini Building, Eastern Express Highway, Sion, MUMBAI, MAHARASHTRA, 400022 IN</v>
    <v>81.900000000000006</v>
    <v>Chemicals</v>
    <v>Stock</v>
    <v>44585.469965277778</v>
    <v>3655</v>
    <v>75.8</v>
    <v>44769640000</v>
    <v>RASHTRIYA CHEMICALS AND FERTILIZERS LIMITED</v>
    <v>RASHTRIYA CHEMICALS AND FERTILIZERS LIMITED</v>
    <v>81.5</v>
    <v>7.77</v>
    <v>81.150000000000006</v>
    <v>76.599999999999994</v>
    <v>551690000</v>
    <v>RCF</v>
    <v>RASHTRIYA CHEMICALS AND FERTILIZERS LIMITED (XNSE:RCF)</v>
    <v>3495452</v>
    <v>1978</v>
  </rv>
  <rv s="2">
    <v>3656</v>
  </rv>
  <rv s="0">
    <v>https://www.bing.com/financeapi/forcetrigger?t=ahjn5r&amp;q=XNSE%3aRCOM&amp;form=skydnc</v>
    <v>Learn more on Bing</v>
  </rv>
  <rv s="1">
    <v>en-US</v>
    <v>ahjn5r</v>
    <v>268435456</v>
    <v>1</v>
    <v>Powered by Refinitiv</v>
    <v>0</v>
    <v>RELIANCE COMMUNICATIONS LIMITED (XNSE:RCOM)</v>
    <v>2</v>
    <v>3</v>
    <v>Finance</v>
    <v>4</v>
    <v>5.05</v>
    <v>1.5</v>
    <v>1.8952</v>
    <v>-0.15</v>
    <v>-4.1096000000000001E-2</v>
    <v>INR</v>
    <v>Reliance Communications Limited is a telecommunications service provider. The Company operates through two segments: India Operations and Global Operations. India operations segment comprises wireless telecommunications services to retail customers through global system for mobile communication (GSM) technology-based networks across India; voice, long distance services and broadband access to enterprise customers; managed Internet data center services, and direct-to-home (DTH) business. Global operations comprise Carrier, Enterprise and Consumer Business units. It provides carrier's carrier voice, carrier's carrier bandwidth, enterprise data and consumer voice services. The Company owns and operates Internet protocol (IP) enabled connectivity infrastructure, comprising over 280,000 kilometers of fiber optic cable systems in India, the United States, Europe, Middle East and the Asia Pacific region.</v>
    <v>614</v>
    <v>National Stock Exchange of India</v>
    <v>XNSE</v>
    <v>XNSE</v>
    <v>Dhirubhai Ambani Knowledge City, H Block, Thane Belapur Road, Koparkhairane, NAVI MUMBAI, MAHARASHTRA, 400710 IN</v>
    <v>3.7</v>
    <v>Telecommunications Services</v>
    <v>Stock</v>
    <v>44585.469965277778</v>
    <v>3658</v>
    <v>3.5</v>
    <v>10016530000</v>
    <v>RELIANCE COMMUNICATIONS LIMITED</v>
    <v>RELIANCE COMMUNICATIONS LIMITED</v>
    <v>3.65</v>
    <v>0</v>
    <v>3.65</v>
    <v>3.5</v>
    <v>2744254000</v>
    <v>RCOM</v>
    <v>RELIANCE COMMUNICATIONS LIMITED (XNSE:RCOM)</v>
    <v>9735391</v>
    <v>2004</v>
  </rv>
  <rv s="2">
    <v>3659</v>
  </rv>
  <rv s="0">
    <v>https://www.bing.com/financeapi/forcetrigger?t=ahjn8m&amp;q=XNSE%3aRECLTD&amp;form=skydnc</v>
    <v>Learn more on Bing</v>
  </rv>
  <rv s="1">
    <v>en-US</v>
    <v>ahjn8m</v>
    <v>268435456</v>
    <v>1</v>
    <v>Powered by Refinitiv</v>
    <v>0</v>
    <v>REC LIMITED (XNSE:RECLTD)</v>
    <v>2</v>
    <v>3</v>
    <v>Finance</v>
    <v>4</v>
    <v>168.85</v>
    <v>122.15</v>
    <v>1.0694999999999999</v>
    <v>-3.65</v>
    <v>-2.7463999999999999E-2</v>
    <v>INR</v>
    <v>REC Limited, formerly Rural Electrification Corporation Limited, is engaged in other financial services and activities-other Credit granting. The Company provides finance to power sector. It finances and promotes rural electrification projects all over the country. It provides financial assistance to State Electricity Boards, State Government Departments and Rural Electric Cooperatives for rural electrification projects as are sponsored by them. It provides loan assistance to state electricity boards (SEBs)/State Power Utilities for investments in rural electrification schemes through its corporate office located at New Delhi and over 20 field units, which are located in most of the states. It has sanctioned approximately 580 transmission and distribution schemes, which include primary power evacuation schemes associated with generating plants, system improvement schemes, including feeder segregation schemes, bulk loan schemes and intensive electrification schemes.</v>
    <v>366</v>
    <v>National Stock Exchange of India</v>
    <v>XNSE</v>
    <v>XNSE</v>
    <v>Plot No. I-4, Sector 29,, Near IFFCO Chowk Metro Station,, GURGAON, HARYANA, 122001 IN</v>
    <v>133.69999999999999</v>
    <v>Banking Services</v>
    <v>Stock</v>
    <v>44585.469965277778</v>
    <v>3661</v>
    <v>128.19999999999999</v>
    <v>262466600000</v>
    <v>REC LIMITED</v>
    <v>REC LIMITED</v>
    <v>133.69999999999999</v>
    <v>2.82</v>
    <v>132.9</v>
    <v>129.25</v>
    <v>1974918000</v>
    <v>RECLTD</v>
    <v>REC LIMITED (XNSE:RECLTD)</v>
    <v>4195506</v>
    <v>1969</v>
  </rv>
  <rv s="2">
    <v>3662</v>
  </rv>
  <rv s="0">
    <v>https://www.bing.com/financeapi/forcetrigger?t=ahjnbh&amp;q=XNSE%3aREDINGTON&amp;form=skydnc</v>
    <v>Learn more on Bing</v>
  </rv>
  <rv s="1">
    <v>en-US</v>
    <v>ahjnbh</v>
    <v>268435456</v>
    <v>1</v>
    <v>Powered by Refinitiv</v>
    <v>0</v>
    <v>REDINGTON (INDIA) LIMITED (XNSE:REDINGTON)</v>
    <v>2</v>
    <v>3</v>
    <v>Finance</v>
    <v>4</v>
    <v>179.2</v>
    <v>64.959999999999994</v>
    <v>1.0524</v>
    <v>-7.45</v>
    <v>-4.6490000000000004E-2</v>
    <v>INR</v>
    <v>Redington (India) Limited is an India-based company, which operates in the information technology product distribution business, supply chain solutions and after sales services of information technology products. The Company and its subsidiaries operate in India, the Middle East, Turkey, Africa and South Asia countries. The Company's segments include Distribution and Services. The Services segment includes logistics and support services. Its geographical segments include India and overseas. Its information technology products include Personal Computing &amp; Printing; Commercial, Enterprise &amp; Infrastructure; Cloud Services, and Software &amp; Security. In addition, the Company offers Consumer and Digital Lifestyle Products. The Company has a product portfolio across approximately 200 brands in different categories. The Company has approximately 90 sales locations, 100 owned service centers and 280 partner service centers across India.</v>
    <v>1545</v>
    <v>National Stock Exchange of India</v>
    <v>XNSE</v>
    <v>XNSE</v>
    <v>Redington House, Centre Point, Plot No. 11 (SP),, Thiru.Vi.Ka Industrial Estate,, Guindy, CHENNAI, TAMIL NADU, 600032 IN</v>
    <v>162.4</v>
    <v>Computers, Phones &amp; Household Electronics</v>
    <v>Stock</v>
    <v>44585.469965277778</v>
    <v>3664</v>
    <v>147.6</v>
    <v>125218800000</v>
    <v>REDINGTON (INDIA) LIMITED</v>
    <v>REDINGTON (INDIA) LIMITED</v>
    <v>160</v>
    <v>12.06</v>
    <v>160.25</v>
    <v>152.80000000000001</v>
    <v>781396700</v>
    <v>REDINGTON</v>
    <v>REDINGTON (INDIA) LIMITED (XNSE:REDINGTON)</v>
    <v>5887136</v>
    <v>1961</v>
  </rv>
  <rv s="2">
    <v>3665</v>
  </rv>
  <rv s="0">
    <v>https://www.bing.com/financeapi/forcetrigger?t=ahjnec&amp;q=XNSE%3aREFEX&amp;form=skydnc</v>
    <v>Learn more on Bing</v>
  </rv>
  <rv s="1">
    <v>en-US</v>
    <v>ahjnec</v>
    <v>268435456</v>
    <v>1</v>
    <v>Powered by Refinitiv</v>
    <v>0</v>
    <v>REFEX INDUSTRIES LIMITED (XNSE:REFEX)</v>
    <v>2</v>
    <v>3</v>
    <v>Finance</v>
    <v>4</v>
    <v>173.4</v>
    <v>75.45</v>
    <v>1.8744000000000001</v>
    <v>-8.4499999999999993</v>
    <v>-6.2989000000000003E-2</v>
    <v>INR</v>
    <v>Refex Industries Limited is engaged in the business of refilling of refrigerant gases. The Company is also into sale of electrical energy based on the generation of power and sale of solar accessories. It operates through two segments: Refrigerant Gases and Solar Power (including trading of solar accessories). Its portfolio consists of trading and refilling of refrigerant gases. It has developed a range of non-flammable and non-toxic replacements. Its range of Hydro chlorofluorocarbons HCFC interim products provides medium terms solutions to aid the transition from chloro-fluoro-carbons (CFCs). It offers a range of long-term hydro fluoro carbon (HFC) products: Refex 134A, Refex 141B, Refex 23 and Refex 123. Its products are used in various applications, such as commercial and domestic refrigeration, commercial and domestic air conditioning, automotive air conditioning, chillers for buildings and large systems, aerosol propellants, medical propellants and foam blowing agents.</v>
    <v>25</v>
    <v>National Stock Exchange of India</v>
    <v>XNSE</v>
    <v>XNSE</v>
    <v>No.67, Bazullah Road, T.Nagar, CHENNAI, TAMIL NADU, 600017 IN</v>
    <v>131.9</v>
    <v>Chemicals</v>
    <v>Stock</v>
    <v>44585.469965277778</v>
    <v>3667</v>
    <v>121.2</v>
    <v>2817422000</v>
    <v>REFEX INDUSTRIES LIMITED</v>
    <v>REFEX INDUSTRIES LIMITED</v>
    <v>131.9</v>
    <v>8.24</v>
    <v>134.15</v>
    <v>125.7</v>
    <v>21002020</v>
    <v>REFEX</v>
    <v>REFEX INDUSTRIES LIMITED (XNSE:REFEX)</v>
    <v>167559</v>
    <v>2002</v>
  </rv>
  <rv s="2">
    <v>3668</v>
  </rv>
  <rv s="0">
    <v>https://www.bing.com/financeapi/forcetrigger?t=ahjnmw&amp;q=XNSE%3aRELAXO&amp;form=skydnc</v>
    <v>Learn more on Bing</v>
  </rv>
  <rv s="1">
    <v>en-US</v>
    <v>ahjnmw</v>
    <v>268435456</v>
    <v>1</v>
    <v>Powered by Refinitiv</v>
    <v>0</v>
    <v>RELAXO FOOTWEARS LIMITED (XNSE:RELAXO)</v>
    <v>2</v>
    <v>3</v>
    <v>Finance</v>
    <v>4</v>
    <v>1448</v>
    <v>815</v>
    <v>0.4758</v>
    <v>-23.75</v>
    <v>-1.8044000000000001E-2</v>
    <v>INR</v>
    <v>Relaxo Footwears Limited is engaged in the manufacturing and trading of footwear and related products. The principal activity of the Company is the manufacture of footwear made primarily of vulcanized or molded rubber and plastic. Its brands include Hawaii, Flite, Sparx, Schoolmate, Elena, Casualz and Bahamas. Under Hawaii brand, it offers its products in various categories, such as Hi-Fashion, including HF-34, HF-33 and HF-31, and Kids, including Hi Lite 03 (Kids) and HFK-04. It offers a range of Flite slippers that are manufactured using ethylene-vinyl acetate (EVA) technology. Under Flite brand, it offers its products in various categories, such as Flite EVA, including FL-259 and FL-249, and Flite Junior, including FI 1010 and FL 1009. Under Sparx brand, it offers its products in categories, such as Shoe, including SM-503 and SM-502, and Sandals, including S S-905 and S S-904. It has manufacturing facilities at Bahadurgarh (Haryana), Bhiwadi (Rajasthan) and Haridwar (Uttarakhand).</v>
    <v>8229</v>
    <v>National Stock Exchange of India</v>
    <v>XNSE</v>
    <v>XNSE</v>
    <v>Aggarwal City square,Plot no 10, District center,Manglam Palace, Sector-3,Rohini, DELHI, DELHI, 110085 IN</v>
    <v>1318.05</v>
    <v>Textiles &amp; Apparel</v>
    <v>Stock</v>
    <v>44585.469965277778</v>
    <v>3670</v>
    <v>1262</v>
    <v>327648900000</v>
    <v>RELAXO FOOTWEARS LIMITED</v>
    <v>RELAXO FOOTWEARS LIMITED</v>
    <v>1318</v>
    <v>112.03</v>
    <v>1316.25</v>
    <v>1292.5</v>
    <v>248926100</v>
    <v>RELAXO</v>
    <v>RELAXO FOOTWEARS LIMITED (XNSE:RELAXO)</v>
    <v>172700</v>
    <v>1984</v>
  </rv>
  <rv s="2">
    <v>3671</v>
  </rv>
  <rv s="0">
    <v>https://www.bing.com/financeapi/forcetrigger?t=ahjnpr&amp;q=XNSE%3aRELCAPITAL&amp;form=skydnc</v>
    <v>Learn more on Bing</v>
  </rv>
  <rv s="1">
    <v>en-US</v>
    <v>ahjnpr</v>
    <v>268435456</v>
    <v>1</v>
    <v>Powered by Refinitiv</v>
    <v>0</v>
    <v>RELIANCE CAPITAL LTD (XNSE:RELCAPITAL)</v>
    <v>2</v>
    <v>3</v>
    <v>Finance</v>
    <v>4</v>
    <v>30.65</v>
    <v>9.3000000000000007</v>
    <v>2.4138000000000002</v>
    <v>-0.75</v>
    <v>-4.8076999999999995E-2</v>
    <v>INR</v>
    <v>Reliance Capital Limited is a non-banking financial services company. The Company has interests in asset management and mutual funds, pension funds, life and general insurance, commercial finance, home finance, stock broking services, wealth management services, financial products distribution, asset reconstruction and other activities in the financial services sector. The Company's segments include Finance &amp; Investments, which includes the corporate lending and investment activities; Asset Management, which includes asset management activities, including mutual fund and portfolio management services; General Insurance, which includes the general insurance business; Life Insurance, which includes the life insurance business; Commercial Finance, which includes the consumer finance and home finance businesses, and Others, which includes other financial and allied services. It also offers mortgages, small and medium enterprises (SME) loans, vehicle loans and infrastructure loans.</v>
    <v>18360</v>
    <v>National Stock Exchange of India</v>
    <v>XNSE</v>
    <v>XNSE</v>
    <v>Reliance Centre, 6th Floor, North Wing, SAntacruz East, MUMBAI, MAHARASHTRA, 400055 IN</v>
    <v>15.55</v>
    <v>Investment Banking &amp; Investment Services</v>
    <v>Stock</v>
    <v>44585.469965277778</v>
    <v>3673</v>
    <v>14.85</v>
    <v>3917299000</v>
    <v>RELIANCE CAPITAL LTD</v>
    <v>RELIANCE CAPITAL LTD</v>
    <v>15.3</v>
    <v>0</v>
    <v>15.6</v>
    <v>14.85</v>
    <v>251108900</v>
    <v>RELCAPITAL</v>
    <v>RELIANCE CAPITAL LTD (XNSE:RELCAPITAL)</v>
    <v>1082773</v>
    <v>1986</v>
  </rv>
  <rv s="2">
    <v>3674</v>
  </rv>
  <rv s="0">
    <v>https://creativecommons.org/licenses/by/3.0</v>
    <v>CC BY 3.0</v>
  </rv>
  <rv s="0">
    <v>http://ko.wikipedia.org/wiki/릴라이언스_인더스트리</v>
    <v>Wikipedia</v>
  </rv>
  <rv s="6">
    <v>3676</v>
    <v>3677</v>
  </rv>
  <rv s="7">
    <v>15</v>
    <v>https://www.bing.com/th?id=AMMS_991c98a722f3ecd67e311cc6cb82310e&amp;qlt=95</v>
    <v>3678</v>
    <v>0</v>
    <v>https://www.bing.com/images/search?form=xlimg&amp;q=reliance+industries</v>
    <v>Image of RELIANCE INDUSTRIES LIMITED</v>
  </rv>
  <rv s="0">
    <v>https://www.bing.com/financeapi/forcetrigger?t=ahjo52&amp;q=XNSE%3aRELIANCE&amp;form=skydnc</v>
    <v>Learn more on Bing</v>
  </rv>
  <rv s="8">
    <v>en-US</v>
    <v>ahjo52</v>
    <v>268435456</v>
    <v>1</v>
    <v>Powered by Refinitiv</v>
    <v>11</v>
    <v>RELIANCE INDUSTRIES LIMITED (XNSE:RELIANCE)</v>
    <v>13</v>
    <v>14</v>
    <v>Finance</v>
    <v>4</v>
    <v>2751.35</v>
    <v>1830</v>
    <v>1.1625000000000001</v>
    <v>-99.95</v>
    <v>-4.0336999999999998E-2</v>
    <v>INR</v>
    <v>Reliance Industries Limited is an India-based company, which operates in the Refining, Petrochemicals, Oil and Gas, Organised Retail, Digital Services and Financial Services segments. The Refining segment includes production and marketing operations of the petroleum products. The Petrochemicals segment includes production and marketing operations of petrochemical products. The Oil and Gas segment includes exploration, development and production of crude oil and natural gas. The Organised Retail segment includes organized retail business in India. The Digital Services segment includes provision of a range of digital services in India and investment in telecom infrastructure business. The Financial Services segment comprises of management and deployment of identified resources of the Company to various activities including non-banking financial services and insurance broking. The Others segment includes textile, special economic zone (SEZ) development and media.</v>
    <v>236334</v>
    <v>National Stock Exchange of India</v>
    <v>XNSE</v>
    <v>XNSE</v>
    <v>Maker Chambers IV, 3rd Floor, 222, Nariman Point, MUMBAI, MAHARASHTRA, 400021 IN</v>
    <v>2504.75</v>
    <v>3679</v>
    <v>Oil &amp; Gas</v>
    <v>Stock</v>
    <v>44585.469965277778</v>
    <v>3680</v>
    <v>2355.1</v>
    <v>16762730000000</v>
    <v>RELIANCE INDUSTRIES LIMITED</v>
    <v>RELIANCE INDUSTRIES LIMITED</v>
    <v>2475</v>
    <v>28.21</v>
    <v>2477.85</v>
    <v>2377.9</v>
    <v>6765970000</v>
    <v>RELIANCE</v>
    <v>RELIANCE INDUSTRIES LIMITED (XNSE:RELIANCE)</v>
    <v>10092511</v>
    <v>1973</v>
  </rv>
  <rv s="2">
    <v>3681</v>
  </rv>
  <rv s="0">
    <v>https://www.bing.com/financeapi/forcetrigger?t=ahjo7w&amp;q=XNSE%3aRELIGARE&amp;form=skydnc</v>
    <v>Learn more on Bing</v>
  </rv>
  <rv s="1">
    <v>en-US</v>
    <v>ahjo7w</v>
    <v>268435456</v>
    <v>1</v>
    <v>Powered by Refinitiv</v>
    <v>0</v>
    <v>RELIGARE ENTERPRISES LIMITED (XNSE:RELIGARE)</v>
    <v>2</v>
    <v>3</v>
    <v>Finance</v>
    <v>4</v>
    <v>194.8</v>
    <v>60.45</v>
    <v>1.5972999999999999</v>
    <v>-9.4</v>
    <v>-7.0677000000000004E-2</v>
    <v>INR</v>
    <v>Religare Enterprises Limited is a financial services company. The Company is engaged in the business of broking in securities and commodities, lending and investments, financial advisory services, custodial and depository operations, portfolio management services, asset management and insurance, institutional equities and investment banking services to clients. The Company's segments include Investment and Financing Activities, Financial Advisory Services, Broking Related Activities, E-Governance, Insurance and AMC. Its lending business operates through Religare Finvest Limited, a non-banking finance company focused on the small and medium enterprises (SME) sector, and Religare Housing Development Finance Corporation Limited, a housing finance company (HFC) engaged in business of providing home loans. Its health insurance business operates through Religare Health Insurance Company Limited, which offers health insurance services to employees of corporate and individual customers.</v>
    <v>34</v>
    <v>National Stock Exchange of India</v>
    <v>XNSE</v>
    <v>XNSE</v>
    <v>Tower A, A-3,4,5,, GYS Global, Sector 125, NOIDA, UTTAR PRADESH, 201301 IN</v>
    <v>133.80000000000001</v>
    <v>Insurance</v>
    <v>Stock</v>
    <v>44585.469965277778</v>
    <v>3683</v>
    <v>121.4</v>
    <v>42345310000</v>
    <v>RELIGARE ENTERPRISES LIMITED</v>
    <v>RELIGARE ENTERPRISES LIMITED</v>
    <v>133.80000000000001</v>
    <v>0</v>
    <v>133</v>
    <v>123.6</v>
    <v>318385800</v>
    <v>RELIGARE</v>
    <v>RELIGARE ENTERPRISES LIMITED (XNSE:RELIGARE)</v>
    <v>1403454</v>
    <v>1984</v>
  </rv>
  <rv s="2">
    <v>3684</v>
  </rv>
  <rv s="0">
    <v>http://en.wikipedia.org/wiki/Reliance_Infrastructure</v>
    <v>Wikipedia</v>
  </rv>
  <rv s="6">
    <v>141</v>
    <v>3686</v>
  </rv>
  <rv s="7">
    <v>15</v>
    <v>https://www.bing.com/th?id=AMMS_a4408b1eb3723a4e0e587a4febc9264e&amp;qlt=95</v>
    <v>3687</v>
    <v>0</v>
    <v>https://www.bing.com/images/search?form=xlimg&amp;q=reliance+infrastructure</v>
    <v>Image of RELIANCE INFRASTRUCTURE LIMITED</v>
  </rv>
  <rv s="0">
    <v>https://www.bing.com/financeapi/forcetrigger?t=ahjoar&amp;q=XNSE%3aRELINFRA&amp;form=skydnc</v>
    <v>Learn more on Bing</v>
  </rv>
  <rv s="8">
    <v>en-US</v>
    <v>ahjoar</v>
    <v>268435456</v>
    <v>1</v>
    <v>Powered by Refinitiv</v>
    <v>11</v>
    <v>RELIANCE INFRASTRUCTURE LIMITED (XNSE:RELINFRA)</v>
    <v>13</v>
    <v>14</v>
    <v>Finance</v>
    <v>4</v>
    <v>114.9</v>
    <v>27.2</v>
    <v>2.8668999999999998</v>
    <v>-4.7</v>
    <v>-4.7836999999999998E-2</v>
    <v>INR</v>
    <v>Reliance Infrastructure Limited (RInfra) is involved in the infrastructure sector. The Company is a utility company with presence across the chain of power businesses, such as generation, transmission, distribution and power trading. RInfra operates through two segments: Power, and Engineering, Procurement, Construction (EPC) and Contracts. The Company, through Power segment, operates 500-megawatt Thermal Power Station at Dahanu, 220-megawatt combined cycle power plant at Samalkot, 48-megawatt combined cycle power plant at Mormugao, 9.39-megawatt Windfarm at Chitradurga, and also purchases power from third parties and supplies the power through its own distribution grid. The EPC and Contracts segment renders services in construction, erection and commissioning. RInfra's projects include coal based thermal power projects, gas based combined cycle power projects, solar photo-voltaic and solar thermal, hydro-electric power projects, co-generation plants and rural electrification works.</v>
    <v>5493</v>
    <v>National Stock Exchange of India</v>
    <v>XNSE</v>
    <v>XNSE</v>
    <v>Reliance Centre, Ground Floor,, 19 Walchand Hirachand Marg,, Ballard Estate, MUMBAI, MAHARASHTRA, 400001 IN</v>
    <v>98.75</v>
    <v>3688</v>
    <v>Construction &amp; Engineering</v>
    <v>Stock</v>
    <v>44585.469965277778</v>
    <v>3689</v>
    <v>93.35</v>
    <v>25794550000</v>
    <v>RELIANCE INFRASTRUCTURE LIMITED</v>
    <v>RELIANCE INFRASTRUCTURE LIMITED</v>
    <v>98</v>
    <v>0</v>
    <v>98.25</v>
    <v>93.55</v>
    <v>262540000</v>
    <v>RELINFRA</v>
    <v>RELIANCE INFRASTRUCTURE LIMITED (XNSE:RELINFRA)</v>
    <v>2332253</v>
    <v>1929</v>
  </rv>
  <rv s="2">
    <v>3690</v>
  </rv>
  <rv s="0">
    <v>https://www.bing.com/financeapi/forcetrigger?t=ahjogh&amp;q=XNSE%3aREMSONSIND&amp;form=skydnc</v>
    <v>Learn more on Bing</v>
  </rv>
  <rv s="1">
    <v>en-US</v>
    <v>ahjogh</v>
    <v>268435456</v>
    <v>1</v>
    <v>Powered by Refinitiv</v>
    <v>0</v>
    <v>REMSONS INDUSTRIES LIMITED (XNSE:REMSONSIND)</v>
    <v>2</v>
    <v>3</v>
    <v>Finance</v>
    <v>4</v>
    <v>314.7</v>
    <v>100.5</v>
    <v>1.0584</v>
    <v>-15.25</v>
    <v>-6.5156999999999993E-2</v>
    <v>INR</v>
    <v>Remsons Industries Limited is an India-based automobile components manufacturing company. The Company is engaged in the manufacturing and designing of auto control cables and gear shifters. It offers various solutions in terms of designing, manufacturing, logistics and client servicing for the automobile industry. It manufactures inner cable (strand, rope and flexible shaft), conduit (flat, round, dual wire and integral liner duly coated), liner, plastic extruded sleeve, injection molding (plastic components) and zinc die casted cable end. Its products include cables, flexible shafts, gear shift systems and push pull cables. Its products are used in applications, including passenger cars, rear engine buses and farm equipment. The Company exports its products to the United States, Columbia, Central America, the United Kingdom, Italy, Spain, Belgium, France and Singapore. The Company has manufacturing facilities in Mumbai, Pune, Daman, Vapi, Gurgaon, Pardi and Sitarganj (Uttaranchal).</v>
    <v>305</v>
    <v>National Stock Exchange of India</v>
    <v>XNSE</v>
    <v>XNSE</v>
    <v>4th Floor Gladdiola Hanuman Road, Vile Parle East, MUMBAI, MAHARASHTRA, 400057 IN</v>
    <v>236.95</v>
    <v>Automobiles &amp; Auto Parts</v>
    <v>Stock</v>
    <v>44585.469965277778</v>
    <v>3692</v>
    <v>213.35</v>
    <v>1337211000</v>
    <v>REMSONS INDUSTRIES LIMITED</v>
    <v>REMSONS INDUSTRIES LIMITED</v>
    <v>235.6</v>
    <v>22.3</v>
    <v>234.05</v>
    <v>218.8</v>
    <v>5713360</v>
    <v>REMSONSIND</v>
    <v>REMSONS INDUSTRIES LIMITED (XNSE:REMSONSIND)</v>
    <v>7710</v>
    <v>1971</v>
  </rv>
  <rv s="2">
    <v>3693</v>
  </rv>
  <rv s="0">
    <v>https://www.bing.com/financeapi/forcetrigger?t=ahjojc&amp;q=XNSE%3aRENUKA&amp;form=skydnc</v>
    <v>Learn more on Bing</v>
  </rv>
  <rv s="1">
    <v>en-US</v>
    <v>ahjojc</v>
    <v>268435456</v>
    <v>1</v>
    <v>Powered by Refinitiv</v>
    <v>0</v>
    <v>SHREE RENUKA SUGARS LIMITED (XNSE:RENUKA)</v>
    <v>2</v>
    <v>3</v>
    <v>Finance</v>
    <v>4</v>
    <v>47.75</v>
    <v>8.6999999999999993</v>
    <v>1.2522</v>
    <v>-1.6</v>
    <v>-4.7832999999999994E-2</v>
    <v>INR</v>
    <v>Shree Renuka Sugars Limited is an agri-business and bio-energy company. The Company is engaged in the business of sugar manufacturing, sugar refining, sugar trading, ethanol and co-generation. Its segments include Sugar, Trading, Co-Generation, Ethanol, Engineering and Other. The Sugar segment produces white sugar, molasses and baggasse. The Trading segment is engaged in the trading of white and raw sugar, coal, molasses and MG alcohol. The Co-Generation segment produces electricity, steam, coal ash and bagasse ash. The Ethanol segment produces de-natured ethanol, rectified spirit, de-natured spirit, extra-nature alcohol and ethanol. The Other segment includes bio-compost and press mud. The Company has approximately 11 operational mills, including seven in South and West India and four in Centre-South Brazil, with integrated ethanol and power co-generation capacity. It has approximately two port-based refineries in Kandla and Haldia.</v>
    <v>1979</v>
    <v>National Stock Exchange of India</v>
    <v>XNSE</v>
    <v>XNSE</v>
    <v>7thFloor, Devchand House, Shiv Sagar Estate, Dr. Annie Besant Road, Worli, MUMBAI, MAHARASHTRA, 400018 IN</v>
    <v>34.549999999999997</v>
    <v>Food &amp; Tobacco</v>
    <v>Stock</v>
    <v>44585.469965277778</v>
    <v>3695</v>
    <v>31.8</v>
    <v>71197980000</v>
    <v>SHREE RENUKA SUGARS LIMITED</v>
    <v>SHREE RENUKA SUGARS LIMITED</v>
    <v>33.75</v>
    <v>0</v>
    <v>33.450000000000003</v>
    <v>31.85</v>
    <v>2128490000</v>
    <v>RENUKA</v>
    <v>SHREE RENUKA SUGARS LIMITED (XNSE:RENUKA)</v>
    <v>8925822</v>
    <v>1995</v>
  </rv>
  <rv s="2">
    <v>3696</v>
  </rv>
  <rv s="0">
    <v>https://www.bing.com/financeapi/forcetrigger?t=ahjom7&amp;q=XNSE%3aREPCOHOME&amp;form=skydnc</v>
    <v>Learn more on Bing</v>
  </rv>
  <rv s="1">
    <v>en-US</v>
    <v>ahjom7</v>
    <v>268435456</v>
    <v>1</v>
    <v>Powered by Refinitiv</v>
    <v>0</v>
    <v>REPCO HOME FINANCE LIMITED (XNSE:REPCOHOME)</v>
    <v>2</v>
    <v>3</v>
    <v>Finance</v>
    <v>4</v>
    <v>430</v>
    <v>237</v>
    <v>1.9117999999999999</v>
    <v>-13.85</v>
    <v>-5.3608999999999997E-2</v>
    <v>INR</v>
    <v>Repco Home Finance Limited is an India-based housing finance company. The Company provides a range of home loan products to individual borrowers in both the salaried and non-salaried (self-employed professional and self-employed non-professional) segments to suit various requirements. The Company has presence in two segments: Individual Home Loans and Loans Against Property. The Company's loans for construction or purchase of house property include Dream Home Loan, Super Loan, Fifty Plus Loan, NRI Housing Loan, New Horizon Loan, Repco - Rural Loan and Repco - Premium Loan. The Company's loans for repair and renovation/extension of existing property include Home Makeover Loan. The Company offers loans for purchase of plots, such as Plot Loans. The Company offers loans against property, such as Prosperity loan. The Company has a network of approximately 150 branches/satellite centers. The Company also offers Repco - Delight, New Horizon Loan and Commercial Real Estate (CRE) Loan.</v>
    <v>977</v>
    <v>National Stock Exchange of India</v>
    <v>XNSE</v>
    <v>XNSE</v>
    <v>Third Floor, Alexander Square,, Old No.34 &amp; 35, New No.2,, Sardar Patel Road,, CHENNAI, TAMIL NADU, 600032 IN</v>
    <v>267</v>
    <v>Banking Services</v>
    <v>Stock</v>
    <v>44585.469965277778</v>
    <v>3698</v>
    <v>241.45</v>
    <v>16162730000</v>
    <v>REPCO HOME FINANCE LIMITED</v>
    <v>REPCO HOME FINANCE LIMITED</v>
    <v>267</v>
    <v>6.08</v>
    <v>258.35000000000002</v>
    <v>244.5</v>
    <v>62561360</v>
    <v>REPCOHOME</v>
    <v>REPCO HOME FINANCE LIMITED (XNSE:REPCOHOME)</v>
    <v>122968</v>
    <v>2000</v>
  </rv>
  <rv s="2">
    <v>3699</v>
  </rv>
  <rv s="0">
    <v>https://www.bing.com/financeapi/forcetrigger?t=bh3qfr&amp;q=XNSE%3aREPL&amp;form=skydnc</v>
    <v>Learn more on Bing</v>
  </rv>
  <rv s="3">
    <v>en-US</v>
    <v>bh3qfr</v>
    <v>268435456</v>
    <v>1</v>
    <v>Powered by Refinitiv</v>
    <v>5</v>
    <v>RUDRABHISHEK ENTERPRISES LIMITED (XNSE:REPL)</v>
    <v>2</v>
    <v>6</v>
    <v>Finance</v>
    <v>4</v>
    <v>280</v>
    <v>125.65</v>
    <v>1.1883999999999999</v>
    <v>-11.75</v>
    <v>-4.7832E-2</v>
    <v>INR</v>
    <v>Rudrabhishek Enterprises Limited is an India-based company that provides infrastructure and real estate consultancy service. The Company’s services include infrastructural services, urban designing and planning, global information systems, building designing services and project management services. Infrastructure consultancy services , which offers, such as Urban infrastructure plan, smart city projects, pradhan mantri awas yojna, street vendor mapping plan, city water supply schemes; solid waste management system; electrical distribution system, storm water drainage system including rain water harvesting system and preparation of detailed drawings and plan for execution of same. Urban Designing and planning, which offers urban policy plans, master plans, regional plans, zonal plans, special area development plans, urban redevelopment/ renewal plans, slum free city plans, and city sanitation plans.</v>
    <v>National Stock Exchange of India</v>
    <v>XNSE</v>
    <v>XNSE</v>
    <v>820, Antriksh Bhawan,, 22 KG Marg,, Connaught Place,, NEW DELHI, DELHI, 110001 IN</v>
    <v>249.8</v>
    <v>Professional &amp; Commercial Services</v>
    <v>Stock</v>
    <v>44585.469965277778</v>
    <v>3701</v>
    <v>230.75</v>
    <v>4260185000</v>
    <v>RUDRABHISHEK ENTERPRISES LIMITED</v>
    <v>RUDRABHISHEK ENTERPRISES LIMITED</v>
    <v>243.4</v>
    <v>31.28</v>
    <v>245.65</v>
    <v>233.9</v>
    <v>17342500</v>
    <v>REPL</v>
    <v>RUDRABHISHEK ENTERPRISES LIMITED (XNSE:REPL)</v>
    <v>53264</v>
    <v>1992</v>
  </rv>
  <rv s="2">
    <v>3702</v>
  </rv>
  <rv s="0">
    <v>https://www.bing.com/financeapi/forcetrigger?t=ahjop2&amp;q=XNSE%3aREPRO&amp;form=skydnc</v>
    <v>Learn more on Bing</v>
  </rv>
  <rv s="1">
    <v>en-US</v>
    <v>ahjop2</v>
    <v>268435456</v>
    <v>1</v>
    <v>Powered by Refinitiv</v>
    <v>0</v>
    <v>REPRO INDIA LIMITED (XNSE:REPRO)</v>
    <v>2</v>
    <v>3</v>
    <v>Finance</v>
    <v>4</v>
    <v>679.2</v>
    <v>326.14999999999998</v>
    <v>1.2336</v>
    <v>-19.8</v>
    <v>-3.8217000000000001E-2</v>
    <v>INR</v>
    <v>Repro India Limited is a provider of content, print and fulfillment solutions. The Company is engaged in printing of magazines and other periodicals, books and brochures, maps, atlases, posters and others. The Company's product range includes textbooks, supplementary books, higher education books, distance learning, test preps and vocational courseware. It offers services, which include content designing to digital warehousing, content adaptation to multimedia enhancements, and producing books for students to just one book on demand for the e-commerce/e-tailers' customer. The Company offers solutions, which include content digitization, content conversion, content management, print on demand, short run printing, Web offset printing, sheet fed printing, warehousing and delivery. The Company serves publishers, corporations, education institutions and governments across Asia, Africa, Europe and North America. It has facilities in Navi Mumbai, Surat, Chennai and Bhiwandi.</v>
    <v>436</v>
    <v>National Stock Exchange of India</v>
    <v>XNSE</v>
    <v>XNSE</v>
    <v>11th Floor, Sun Paradise Business Plaza, B Wing, Senapati Bapat Marg, Lower Parel, MUMBAI, MAHARASHTRA, 400013 IN</v>
    <v>531</v>
    <v>Professional &amp; Commercial Services</v>
    <v>Stock</v>
    <v>44585.469965277778</v>
    <v>3704</v>
    <v>490.55</v>
    <v>6587092000</v>
    <v>REPRO INDIA LIMITED</v>
    <v>REPRO INDIA LIMITED</v>
    <v>520.25</v>
    <v>0</v>
    <v>518.1</v>
    <v>498.3</v>
    <v>12713940</v>
    <v>REPRO</v>
    <v>REPRO INDIA LIMITED (XNSE:REPRO)</v>
    <v>5322</v>
    <v>1993</v>
  </rv>
  <rv s="2">
    <v>3705</v>
  </rv>
  <rv s="0">
    <v>https://www.bing.com/financeapi/forcetrigger?t=ahjorw&amp;q=XNSE%3aRESPONIND&amp;form=skydnc</v>
    <v>Learn more on Bing</v>
  </rv>
  <rv s="1">
    <v>en-US</v>
    <v>ahjorw</v>
    <v>268435456</v>
    <v>1</v>
    <v>Powered by Refinitiv</v>
    <v>0</v>
    <v>RESPONSIVE INDUSTRIES LIMITED (XNSE:RESPONIND)</v>
    <v>2</v>
    <v>3</v>
    <v>Finance</v>
    <v>4</v>
    <v>202</v>
    <v>90.3</v>
    <v>0.93810000000000004</v>
    <v>2.9</v>
    <v>1.4986999999999999E-2</v>
    <v>INR</v>
    <v>Responsive Industries Limited is an India-based manufacturer of polyvinyl chloride (PVC)-based products. The Company also provides vinyl flooring, PVC flooring, artificial leather cloth, rigid film and soft sheeting. The Company's geographical segments include India and Export. The Company's vinyl flooring portfolio includes Petra RQ, Spica RQ, Vega Plus, Talitha, Capilla, Electra, Vega Plus EL, Electra Plus, Canopus Platinum, Canopus Plus, Canopus, Canopus Barefoot, Regor, Polaris, Rose wood, Natural wood, Gamma, Imperial and Elite. The Company's printed PVC flooring range includes Classic, Tuff, Endura, Imperial, Gamma and Elite. The Company's leather cloth portfolio includes Premium, Canopy, Aristo, Aroma, Autohood, Blackhood, Blueberry, Crunch, Crystal, Delhihood Plain, Dezire, Fifty Fifty, Fifty Fifty PTD, Ganesh, Goldline Plain, Goldline PTD, HI-Tech, Veyron, Jasmine, Jasmine Plus, Jupiter 1, Jupiter 2, Khushboo, Mango, Rider, Sofia, Softy, Sparklite Plain, Vento and Venus Plus.</v>
    <v>275</v>
    <v>National Stock Exchange of India</v>
    <v>XNSE</v>
    <v>XNSE</v>
    <v>Village Betegaon, Mahagaon Road, Boisar East, Taluka Palghar, BOISAR, MAHARASHTRA, 401501 IN</v>
    <v>198</v>
    <v>Homebuilding &amp; Construction Supplies</v>
    <v>Stock</v>
    <v>44585.469965277778</v>
    <v>3707</v>
    <v>182.05</v>
    <v>51647610000</v>
    <v>RESPONSIVE INDUSTRIES LIMITED</v>
    <v>RESPONSIVE INDUSTRIES LIMITED</v>
    <v>193</v>
    <v>266.57</v>
    <v>193.5</v>
    <v>196.4</v>
    <v>266912700</v>
    <v>RESPONIND</v>
    <v>RESPONSIVE INDUSTRIES LIMITED (XNSE:RESPONIND)</v>
    <v>320422</v>
    <v>1982</v>
  </rv>
  <rv s="2">
    <v>3708</v>
  </rv>
  <rv s="0">
    <v>https://www.bing.com/financeapi/forcetrigger?t=ahjour&amp;q=XNSE%3aREVATHI&amp;form=skydnc</v>
    <v>Learn more on Bing</v>
  </rv>
  <rv s="1">
    <v>en-US</v>
    <v>ahjour</v>
    <v>268435456</v>
    <v>1</v>
    <v>Powered by Refinitiv</v>
    <v>0</v>
    <v>REVATHI EQUIPMENT LIMITED (XNSE:REVATHI)</v>
    <v>2</v>
    <v>3</v>
    <v>Finance</v>
    <v>4</v>
    <v>958.8</v>
    <v>457.2</v>
    <v>0.90529999999999999</v>
    <v>-50.5</v>
    <v>-6.1294000000000001E-2</v>
    <v>INR</v>
    <v>Revathi Equipment Limited is a holding company. The Company is engaged in blasthole drilling and water well drilling equipment. The Company operates through two segments: Construction and Mining, and Engineering Design Services. It manufactures and markets Blast Hole Drills (Rotary and down-the-hole (DTH), Diesel/Electric driven) for mining applications, Jackless Drills for Construction and Mining applications, Water Well Drills (over 1,000 meters depth and beyond), Hydro-Fracturing Units and Exploratory Drills (approximately 1,300 meters depth). Its drilling rigs are used in mines, such as coal, copper, gold, iron, zinc, phosphate, bauxite, lignite, limestone. It offers drilling equipment with hole sizes ranging from 63 millimeters (2½ inch) to 349 millimeters (13¾ inch). It also offers customers a Maintenance and Repair Contract (MARC), which enables them to outsource the maintenance of all their drilling equipment. Semac Consultants Pvt. Ltd is the subsidiary of the Company.</v>
    <v>201</v>
    <v>National Stock Exchange of India</v>
    <v>XNSE</v>
    <v>XNSE</v>
    <v>Pollachi Road, COIMBATORE, TAMIL NADU, 641021 IN</v>
    <v>815.25</v>
    <v>Machinery, Equipment &amp; Components</v>
    <v>Stock</v>
    <v>44585.469965277778</v>
    <v>3710</v>
    <v>755.3</v>
    <v>2526854000</v>
    <v>REVATHI EQUIPMENT LIMITED</v>
    <v>REVATHI EQUIPMENT LIMITED</v>
    <v>815.25</v>
    <v>36.64</v>
    <v>823.9</v>
    <v>773.4</v>
    <v>3066940</v>
    <v>REVATHI</v>
    <v>REVATHI EQUIPMENT LIMITED (XNSE:REVATHI)</v>
    <v>7120</v>
    <v>1977</v>
  </rv>
  <rv s="2">
    <v>3711</v>
  </rv>
  <rv s="0">
    <v>https://www.bing.com/financeapi/forcetrigger?t=ahjp77&amp;q=XNSE%3aRGL&amp;form=skydnc</v>
    <v>Learn more on Bing</v>
  </rv>
  <rv s="1">
    <v>en-US</v>
    <v>ahjp77</v>
    <v>268435456</v>
    <v>1</v>
    <v>Powered by Refinitiv</v>
    <v>0</v>
    <v>RENAISSANCE GLOBAL LIMITED (XNSE:RGL)</v>
    <v>2</v>
    <v>3</v>
    <v>Finance</v>
    <v>4</v>
    <v>1090.9000000000001</v>
    <v>275</v>
    <v>1.1575</v>
    <v>-9.9</v>
    <v>-1.0014E-2</v>
    <v>INR</v>
    <v>Renaissance Global Limited, formerly Renaissance Jewellery Limited, is a holding company, which is engaged in the business of design, manufacture and sale of various types of jewelry. The Company's geographical segments include India and Outside India. The Company offers gold, silver, platinum jewelry, studded with diamonds and other precious and semi-precious stones. It offers products, including rings, earrings, pendants, bracelets, necklaces and bangles. It offers products in categories, including Diamond Fashion, Diamond Bridal and Gemstones. The Company's manufacturing facilities are located in Santacruz Electronics Export Processing Zone (SEEPZ), Mumbai; Bhavnagar, Gujarat, and Bangladesh, with a total area of approximately 190,000 square feet. The Company's products are exported to the United States, the United Kingdom, Hong Kong, the United Arab Emirates, Australia and Canada, and sold in India.</v>
    <v>734</v>
    <v>National Stock Exchange of India</v>
    <v>XNSE</v>
    <v>XNSE</v>
    <v>Plot No. 36A &amp; 37, Seepz, Andheri (E), MUMBAI, MAHARASHTRA, 400096 IN</v>
    <v>1028.8</v>
    <v>Textiles &amp; Apparel</v>
    <v>Stock</v>
    <v>44585.469965277778</v>
    <v>3713</v>
    <v>970.05</v>
    <v>18526750000</v>
    <v>RENAISSANCE GLOBAL LIMITED</v>
    <v>RENAISSANCE GLOBAL LIMITED</v>
    <v>1028.8</v>
    <v>20.04</v>
    <v>988.65</v>
    <v>978.75</v>
    <v>18739440</v>
    <v>RGL</v>
    <v>RENAISSANCE GLOBAL LIMITED (XNSE:RGL)</v>
    <v>50663</v>
    <v>1989</v>
  </rv>
  <rv s="2">
    <v>3714</v>
  </rv>
  <rv s="0">
    <v>https://www.bing.com/financeapi/forcetrigger?t=ahjoxm&amp;q=XNSE%3aRHFL&amp;form=skydnc</v>
    <v>Learn more on Bing</v>
  </rv>
  <rv s="1">
    <v>en-US</v>
    <v>ahjoxm</v>
    <v>268435456</v>
    <v>1</v>
    <v>Powered by Refinitiv</v>
    <v>0</v>
    <v>RELIANCE HOME FINANCE LIMITED (XNSE:RHFL)</v>
    <v>2</v>
    <v>3</v>
    <v>Finance</v>
    <v>4</v>
    <v>6.75</v>
    <v>2.0499999999999998</v>
    <v>2.3529</v>
    <v>-0.25</v>
    <v>-4.3860000000000003E-2</v>
    <v>INR</v>
    <v>Reliance Home Finance Limited is an India-based housing finance company. The Company is engaged in the house finance business.The Company provides a range of solutions, such as home loans, loan against property (LAP), construction finance and affordable housing loans. It also provides property solutions services. The Company’s subsidiaries include Reliance Nippon Life Asset Management Limited, Reliance Asset Management (Singapore) Pte. Limited, Reliance Capital Pension Fund Limited, Reliance Capital Trustee Co. Limited, Reliance Exchangenext Limited, Reliance Securities Limited, Reliance Commodities Limited, Reliance Financial Limited, Reliance Money Express Limited, Reliance Money Solutions Private Limited, Quant Broking Private Limited and Quant Securities Private Limited.</v>
    <v>165</v>
    <v>National Stock Exchange of India</v>
    <v>XNSE</v>
    <v>XNSE</v>
    <v>Reliance Centre,, 6th Floor, South Wing,, Off Western Express Highway,Santacruz East, MUMBAI, MAHARASHTRA, 400055 IN</v>
    <v>5.7</v>
    <v>Banking Services</v>
    <v>Stock</v>
    <v>44585.469965277778</v>
    <v>3716</v>
    <v>5.45</v>
    <v>2764835000</v>
    <v>RELIANCE HOME FINANCE LIMITED</v>
    <v>RELIANCE HOME FINANCE LIMITED</v>
    <v>5.6</v>
    <v>0</v>
    <v>5.7</v>
    <v>5.45</v>
    <v>485058800</v>
    <v>RHFL</v>
    <v>RELIANCE HOME FINANCE LIMITED (XNSE:RHFL)</v>
    <v>513542</v>
    <v>2008</v>
  </rv>
  <rv s="2">
    <v>3717</v>
  </rv>
  <rv s="0">
    <v>https://www.bing.com/financeapi/forcetrigger?t=ahjp1h&amp;q=XNSE%3aRICOAUTO&amp;form=skydnc</v>
    <v>Learn more on Bing</v>
  </rv>
  <rv s="1">
    <v>en-US</v>
    <v>ahjp1h</v>
    <v>268435456</v>
    <v>1</v>
    <v>Powered by Refinitiv</v>
    <v>0</v>
    <v>RICO AUTO INDUSTRIES LIMITED (XNSE:RICOAUTO)</v>
    <v>2</v>
    <v>3</v>
    <v>Finance</v>
    <v>4</v>
    <v>62.4</v>
    <v>32.549999999999997</v>
    <v>1.4692000000000001</v>
    <v>-2.95</v>
    <v>-6.3921999999999993E-2</v>
    <v>INR</v>
    <v>Rico Auto Industries Limited is engaged in the manufacturing of clutch and crank case. The Company is engaged in the manufacturing and sale of auto components for two wheelers and four wheelers. It manufactures and supplies high precision and machined components and assemblies, both aluminum and ferrous, to original equipment manufacturers (OEMs). Its products include Oil Pump Assembly, Lube Oil Filters Heads, Exhaust Manifolds, Turbine Housings, Center Housings, Back Plates, Oil Pan, Intake Manifold Covers, Front Cover, Valve Cover, Side Cover, Balance Shafts Assembly, Gear Housing, Steering Knuckles, Main Bearing Caps, Flywheels, Engine Brackets and Differential Case Housings. Its services include designing, development and engineering services, research and development, Testing and Validation, Special Purpose Machines with computer numeric control (CNC) Controls, Tooling and Prototyping, Casting (Aluminum and Ferrous), Machining and Assembly, and Packaging and Logistics.</v>
    <v>1598</v>
    <v>National Stock Exchange of India</v>
    <v>XNSE</v>
    <v>XNSE</v>
    <v>38, K.M Stone, Delhi-Jaipur Highway, GURGAON, HARYANA, 122001 IN</v>
    <v>46.25</v>
    <v>Automobiles &amp; Auto Parts</v>
    <v>Stock</v>
    <v>44585.469965277778</v>
    <v>3719</v>
    <v>42.5</v>
    <v>6243403000</v>
    <v>RICO AUTO INDUSTRIES LIMITED</v>
    <v>RICO AUTO INDUSTRIES LIMITED</v>
    <v>46.25</v>
    <v>30.53</v>
    <v>46.15</v>
    <v>43.2</v>
    <v>135285000</v>
    <v>RICOAUTO</v>
    <v>RICO AUTO INDUSTRIES LIMITED (XNSE:RICOAUTO)</v>
    <v>442283</v>
    <v>1983</v>
  </rv>
  <rv s="2">
    <v>3720</v>
  </rv>
  <rv s="0">
    <v>https://www.bing.com/financeapi/forcetrigger?t=ahjp4c&amp;q=XNSE%3aRIIL&amp;form=skydnc</v>
    <v>Learn more on Bing</v>
  </rv>
  <rv s="1">
    <v>en-US</v>
    <v>ahjp4c</v>
    <v>268435456</v>
    <v>1</v>
    <v>Powered by Refinitiv</v>
    <v>0</v>
    <v>RELIANCE INDUSTRIAL INFRASTRUCTURE LIMITED (XNSE:RIIL)</v>
    <v>2</v>
    <v>3</v>
    <v>Finance</v>
    <v>4</v>
    <v>1032.5999999999999</v>
    <v>347</v>
    <v>1.5965</v>
    <v>-64.25</v>
    <v>-7.0221999999999993E-2</v>
    <v>INR</v>
    <v>Reliance Industrial Infrastructure Limited is engaged in infrastructure activity in India. The Company is engaged in providing services of transportation of petroleum products and raw water through its pipelines, operating construction machinery on hire and other infrastructure support services. Its products/services include product transportation services, hiring of construction machineries and information technology (IT) support services. It has its operations mainly in the Mumbai and the Rasayani regions of Maharashtra, Surat, and Jamnagar belts of Gujarat. It is also engaged in related activities involving leasing and providing services connected with computer software and data processing. The Company has set up an approximately 200-millimeter diameter twin pipeline system from the Refinery of Bharat Petroleum Corporation at Mahul, Mumbai, for transporting petroleum products, such as Naphtha and Kerosene to the Petrochemical Complex of Reliance Industries Limited at Patalganga.</v>
    <v>70</v>
    <v>National Stock Exchange of India</v>
    <v>XNSE</v>
    <v>XNSE</v>
    <v>Reliance Corporate Park, 5,, TTC Industrial Area, Thane Belapur Road,, Ghansoli,, NAVI MUMBAI, MAHARASHTRA, 400701 IN</v>
    <v>927</v>
    <v>Construction &amp; Engineering</v>
    <v>Stock</v>
    <v>44585.469965277778</v>
    <v>3722</v>
    <v>836</v>
    <v>13815750000</v>
    <v>RELIANCE INDUSTRIAL INFRASTRUCTURE LIMITED</v>
    <v>RELIANCE INDUSTRIAL INFRASTRUCTURE LIMITED</v>
    <v>912.9</v>
    <v>134.35</v>
    <v>914.95</v>
    <v>850.7</v>
    <v>15100000</v>
    <v>RIIL</v>
    <v>RELIANCE INDUSTRIAL INFRASTRUCTURE LIMITED (XNSE:RIIL)</v>
    <v>696013</v>
    <v>1988</v>
  </rv>
  <rv s="2">
    <v>3723</v>
  </rv>
  <rv s="0">
    <v>https://www.bing.com/financeapi/forcetrigger?t=b1sa7w&amp;q=XNSE%3aRITES&amp;form=skydnc</v>
    <v>Learn more on Bing</v>
  </rv>
  <rv s="1">
    <v>en-US</v>
    <v>b1sa7w</v>
    <v>268435456</v>
    <v>1</v>
    <v>Powered by Refinitiv</v>
    <v>0</v>
    <v>RITES LIMITED (XNSE:RITES)</v>
    <v>2</v>
    <v>3</v>
    <v>Finance</v>
    <v>4</v>
    <v>317.89999999999998</v>
    <v>232.2</v>
    <v>0.4874</v>
    <v>-8</v>
    <v>-2.9552999999999999E-2</v>
    <v>INR</v>
    <v>Rites Limited is an India-based engineering and consultancy company. The Company offers transport infrastructure consultancy, engineering and project management services. It provides its services through five operational segments that include Consultancy Services, Turnkey Construction Projects, Export of rolling stock, equipments and spares, Leasing of railway rolling stock and equipments, and Power generation. The Company provides consultancy in transport infrastructure; leasing, exports, maintenance and rehabilitation of rolling stock, railway equipment and modernization of railway workshops, and rehabilitation, operation and maintenance of railway systems. It is also engaged in the business of generating power from windmills and solar energy plants; power trading; manufacturing and rehabilitation of wagons, and carrying out civil construction work. It also provides project management consultancy, inspection, quality assurance services.</v>
    <v>2970</v>
    <v>National Stock Exchange of India</v>
    <v>XNSE</v>
    <v>XNSE</v>
    <v>Rites Bhawan,1, Sector 29, GURGAON, HARYANA, 122001 IN</v>
    <v>270</v>
    <v>Professional &amp; Commercial Services</v>
    <v>Stock</v>
    <v>44585.469965277778</v>
    <v>3725</v>
    <v>261.05</v>
    <v>65049720000</v>
    <v>RITES LIMITED</v>
    <v>RITES LIMITED</v>
    <v>270</v>
    <v>13.58</v>
    <v>270.7</v>
    <v>262.7</v>
    <v>240301900</v>
    <v>RITES</v>
    <v>RITES LIMITED (XNSE:RITES)</v>
    <v>173371</v>
    <v>1974</v>
  </rv>
  <rv s="2">
    <v>3726</v>
  </rv>
  <rv s="0">
    <v>https://www.bing.com/financeapi/forcetrigger?t=ahjpa2&amp;q=XNSE%3aRKDL&amp;form=skydnc</v>
    <v>Learn more on Bing</v>
  </rv>
  <rv s="1">
    <v>en-US</v>
    <v>ahjpa2</v>
    <v>268435456</v>
    <v>1</v>
    <v>Powered by Refinitiv</v>
    <v>0</v>
    <v>RAVI KUMAR DISTILLERIES LIMITED (XNSE:RKDL)</v>
    <v>2</v>
    <v>3</v>
    <v>Finance</v>
    <v>4</v>
    <v>19.7</v>
    <v>7</v>
    <v>1.1108</v>
    <v>-0.5</v>
    <v>-4.9260999999999999E-2</v>
    <v>INR</v>
    <v>Ravi Kumar Distilleries Limited is engaged in the business of manufacture and trade of Indian Made Foreign Liquor (IMFL) under its own brand portfolio, which include Capricorn, Jean Brothers, Black Berry, 2 Barrels, Green Magic, Chevalier, as well as under tie-up arrangements with other companies. IMFL consists of Whisky, Brandy, Rum, Gin and Vodka. The Company's product categories include Super Premium, Premium and Regular. Its Super Premium products include Capricorn Super Premium Whisky, Capricorn Super Brandy, Capricorn Super XXX Rum, Capricorn Super Vodka, Capricorn Super White Rum, 2 Barrels Napoleon Brandy, 2 Barrels XXX Rum and 2 Barrels Whisky. Its Premium products include 3 Coins VSOP Brandy, Mr.King Brandy, Dupleix Fine Whisky and Kada Mark Brandy. Its Regular products include Konarak Grape Brandy, Konarak Malt Whisky, Chevalier Brandy, Chevalier Whisky, Chevalier XXX Rum, Green Magic Brandy, Black Grape Doctor No.1 Brandy, Oncemore Grape Brandy and Oncemore XXX Rum.</v>
    <v>62</v>
    <v>National Stock Exchange of India</v>
    <v>XNSE</v>
    <v>XNSE</v>
    <v>17, Kamaraj Salai, PUDUCHERRY, PONDICHERRY, 605011 IN</v>
    <v>10.65</v>
    <v>Beverages</v>
    <v>Stock</v>
    <v>44585.484942129631</v>
    <v>3728</v>
    <v>9.65</v>
    <v>243600000</v>
    <v>RAVI KUMAR DISTILLERIES LIMITED</v>
    <v>RAVI KUMAR DISTILLERIES LIMITED</v>
    <v>10.65</v>
    <v>0</v>
    <v>10.15</v>
    <v>9.65</v>
    <v>24000000</v>
    <v>RKDL</v>
    <v>RAVI KUMAR DISTILLERIES LIMITED (XNSE:RKDL)</v>
    <v>21091</v>
    <v>1993</v>
  </rv>
  <rv s="2">
    <v>3729</v>
  </rv>
  <rv s="0">
    <v>https://www.bing.com/financeapi/forcetrigger?t=b1nu4c&amp;q=XNSE%3aRKEC&amp;form=skydnc</v>
    <v>Learn more on Bing</v>
  </rv>
  <rv s="1">
    <v>en-US</v>
    <v>b1nu4c</v>
    <v>268435456</v>
    <v>1</v>
    <v>Powered by Refinitiv</v>
    <v>0</v>
    <v>RKEC PROJECTS LIMITED (XNSE:RKEC)</v>
    <v>2</v>
    <v>3</v>
    <v>Finance</v>
    <v>4</v>
    <v>117</v>
    <v>44.5</v>
    <v>1.3207</v>
    <v>-2.1</v>
    <v>-3.3599999999999998E-2</v>
    <v>INR</v>
    <v>RKEC Projects Limited, formerly RKEC Projects Private Limited, is a construction company, which is primarily engaged in the business of civil construction, such as construction of highways, roads and bridges. The Company’s is also engaged in designing and undertaking construction projects, such as bridges, ports, dams, high-rise structures, airports, cross water, roads, highways, oil and gas pipelines, complexes and environmental structures throughout India. Its segments include Bridge Construction Work, Marine Work and Road &amp; Building. Its Bridge Construction Work segment carries piling works in reclaimed soils, river beds, hard rocks and under water works. Its Marine Work segment consists of construction of huge water reservoirs and construction of product berths No 1 and 2, including sea water pump house, among others. Its Road &amp; Building segment includes construction of warehouse with internal roads, culverts and external drains, including internal and external electrical works.</v>
    <v>516</v>
    <v>National Stock Exchange of India</v>
    <v>XNSE</v>
    <v>XNSE</v>
    <v>#10-12-1, Rednam Alcazar, Rednam Gardens, Old Jail Road, Opp SBI Main Branch,, VISHAKHAPATNAM, ANDHRA PRADESH, 530002 IN</v>
    <v>63.85</v>
    <v>Construction &amp; Engineering</v>
    <v>Stock</v>
    <v>44585.469965277778</v>
    <v>3731</v>
    <v>59.05</v>
    <v>1499412000</v>
    <v>RKEC PROJECTS LIMITED</v>
    <v>RKEC PROJECTS LIMITED</v>
    <v>61.75</v>
    <v>9.19</v>
    <v>62.5</v>
    <v>60.4</v>
    <v>23990600</v>
    <v>RKEC</v>
    <v>RKEC PROJECTS LIMITED (XNSE:RKEC)</v>
    <v>29865</v>
    <v>2005</v>
  </rv>
  <rv s="2">
    <v>3732</v>
  </rv>
  <rv s="0">
    <v>https://www.bing.com/financeapi/forcetrigger?t=ahjpcw&amp;q=XNSE%3aRKFORGE&amp;form=skydnc</v>
    <v>Learn more on Bing</v>
  </rv>
  <rv s="1">
    <v>en-US</v>
    <v>ahjpcw</v>
    <v>268435456</v>
    <v>1</v>
    <v>Powered by Refinitiv</v>
    <v>0</v>
    <v>RAMKRISHNA FORGINGS LTD (XNSE:RKFORGE)</v>
    <v>2</v>
    <v>3</v>
    <v>Finance</v>
    <v>4</v>
    <v>1260</v>
    <v>480.95</v>
    <v>1.5475000000000001</v>
    <v>-62.05</v>
    <v>-6.2055999999999993E-2</v>
    <v>INR</v>
    <v>Ramkrishna Forgings Limited is engaged in the manufacturing of forgings. The Company is operating in Forgings, and Tours &amp; Travels segments. The Company supplies its products to various sectors, such as domestic and overseas markets. It also operates as a critical safety item supplier for screw coupling, bolster suspension, side frame keys and draw gear assembly for railway coaches and wagon. The Company offers its products under product categories, such as rolled products, forged products and machined products. Its forgings are used in various industries and sectors, which include automotive, earth moving and mining, farm equipment, general engineering, railways, steel plants and oil exploration. Its facilities perform various activities, such as engineering and designing, press forgings, ring rolling, heat treatment, machining, surface treatment and quality inspection.</v>
    <v>1896</v>
    <v>National Stock Exchange of India</v>
    <v>XNSE</v>
    <v>XNSE</v>
    <v>Ramkrishna Chambers, 23, Circus Avenue, KOLKATA, WEST BENGAL, 700017 IN</v>
    <v>989</v>
    <v>Metals &amp; Mining</v>
    <v>Stock</v>
    <v>44585.469965277778</v>
    <v>3734</v>
    <v>927.5</v>
    <v>31899160000</v>
    <v>RAMKRISHNA FORGINGS LTD</v>
    <v>RAMKRISHNA FORGINGS LTD</v>
    <v>982</v>
    <v>21.58</v>
    <v>999.9</v>
    <v>937.85</v>
    <v>31902350</v>
    <v>RKFORGE</v>
    <v>RAMKRISHNA FORGINGS LTD (XNSE:RKFORGE)</v>
    <v>120965</v>
    <v>1981</v>
  </rv>
  <rv s="2">
    <v>3735</v>
  </rv>
  <rv s="0">
    <v>https://www.bing.com/financeapi/forcetrigger?t=ahjpfr&amp;q=XNSE%3aRMCL&amp;form=skydnc</v>
    <v>Learn more on Bing</v>
  </rv>
  <rv s="1">
    <v>en-US</v>
    <v>ahjpfr</v>
    <v>268435456</v>
    <v>1</v>
    <v>Powered by Refinitiv</v>
    <v>0</v>
    <v>RADHA MADHAV CORPORATION LIMITED (XNSE:RMCL)</v>
    <v>2</v>
    <v>3</v>
    <v>Finance</v>
    <v>4</v>
    <v>4.5</v>
    <v>1.9</v>
    <v>1.3674999999999999</v>
    <v>-0.15</v>
    <v>-4.4118000000000004E-2</v>
    <v>INR</v>
    <v>Radha Madhav Corporation Limited is engaged in flexible packaging. The Company's principal business activities include manufacturing of plastics packaging products, such as film sheet, and other retail sale not in stores, stalls or markets. The Company operates through two segments: sales of its manufactured products (sub-classified into end user and through channel partners), and marketing and trading. The Company trades and distributes a range of products in various categories, such as clothing, fashion products, wellness, cosmetics and electronics through www.rmcluniverse.com. The Company is also engaged in manufacturing of variants of multilayered and functional films, which find application in primary, as well as secondary packaging solutions in food, dairy and pharmaceutical segments. The Company has five production units, of which four are located in the union territory of Daman and one is located in Rudrapur, Uttaranchal.</v>
    <v>226</v>
    <v>National Stock Exchange of India</v>
    <v>XNSE</v>
    <v>XNSE</v>
    <v>50/9A, Daman Industrial Estate,, Kadaiya,, DAMAN, DAMAN AND DIU, 396210 IN</v>
    <v>3.5</v>
    <v>Containers &amp; Packaging</v>
    <v>Stock</v>
    <v>44585.469965277778</v>
    <v>3737</v>
    <v>3.25</v>
    <v>310405600</v>
    <v>RADHA MADHAV CORPORATION LIMITED</v>
    <v>RADHA MADHAV CORPORATION LIMITED</v>
    <v>3.5</v>
    <v>0</v>
    <v>3.4</v>
    <v>3.25</v>
    <v>91295780</v>
    <v>RMCL</v>
    <v>RADHA MADHAV CORPORATION LIMITED (XNSE:RMCL)</v>
    <v>62014</v>
    <v>2005</v>
  </rv>
  <rv s="2">
    <v>3738</v>
  </rv>
  <rv s="0">
    <v>https://www.bing.com/financeapi/forcetrigger?t=ahjplh&amp;q=XNSE%3aRML&amp;form=skydnc</v>
    <v>Learn more on Bing</v>
  </rv>
  <rv s="1">
    <v>en-US</v>
    <v>ahjplh</v>
    <v>268435456</v>
    <v>1</v>
    <v>Powered by Refinitiv</v>
    <v>0</v>
    <v>RANE (MADRAS) LIMITED (XNSE:RML)</v>
    <v>2</v>
    <v>3</v>
    <v>Finance</v>
    <v>4</v>
    <v>494.65</v>
    <v>244.4</v>
    <v>1.5716000000000001</v>
    <v>-30.1</v>
    <v>-7.1794999999999998E-2</v>
    <v>INR</v>
    <v>Rane (Madras) Limited is a manufacturer of steering and suspension linkages products (SSLP), steering gear products (SGP) and other articles of aluminum die casting products. The Company provides components for transportation industry. The Company operates through two divisions: steering and linkages division and die casting division. The Company's steering and linkages division manufactures manual steering gears, hydrostatic steering systems, and steering and suspension linkage products. The Company's die casting division manufactures machined steering housings and machined engine components. The Company offers its services to a range of automobile sectors, such as passenger vehicles, light commercial vehicles, medium and heavy commercial vehicles, and farm tractors. The Company is a supplier to manufacturers of passenger cars, utility vehicles and farm tractors across the globe.</v>
    <v>1141</v>
    <v>National Stock Exchange of India</v>
    <v>XNSE</v>
    <v>XNSE</v>
    <v>Ganapathi Buildings, 154 (Old No. 61) Velachery Road, CHENNAI, TAMIL NADU, 600042 IN</v>
    <v>424.9</v>
    <v>Automobiles &amp; Auto Parts</v>
    <v>Stock</v>
    <v>44585.469965277778</v>
    <v>3740</v>
    <v>375</v>
    <v>6819213000</v>
    <v>RANE (MADRAS) LIMITED</v>
    <v>RANE (MADRAS) LIMITED</v>
    <v>423.95</v>
    <v>75.010000000000005</v>
    <v>419.25</v>
    <v>389.15</v>
    <v>16265270</v>
    <v>RML</v>
    <v>RANE (MADRAS) LIMITED (XNSE:RML)</v>
    <v>94988</v>
    <v>2004</v>
  </rv>
  <rv s="2">
    <v>3741</v>
  </rv>
  <rv s="0">
    <v>https://www.bing.com/financeapi/forcetrigger?t=ahjpr7&amp;q=XNSE%3aRNAVAL&amp;form=skydnc</v>
    <v>Learn more on Bing</v>
  </rv>
  <rv s="1">
    <v>en-US</v>
    <v>ahjpr7</v>
    <v>268435456</v>
    <v>1</v>
    <v>Powered by Refinitiv</v>
    <v>0</v>
    <v>RELIANCE NAVAL AND ENGINEERING LIMITED (XNSE:RNAVAL)</v>
    <v>2</v>
    <v>3</v>
    <v>Finance</v>
    <v>4</v>
    <v>6.95</v>
    <v>2.5</v>
    <v>1.7988999999999999</v>
    <v>-0.1</v>
    <v>-2.6316000000000003E-2</v>
    <v>INR</v>
    <v>Reliance Naval and Engineering Limited, formerly Reliance Defence and Engineering Limited, is a defense company. The Company is engaged in shipbuilding and fabrication. Its segments include Ship Building and Fabrication, and Trading. The Ship Building and Fabrication segment includes shipbuilding, block manufacturing, ship and rig repairs, fabrication at its Special Economic Zone (SEZ) and Export Oriented Units (EOU) situated at Pipavav, Gujarat. Its Trading segment includes steel trading activities. The Company operates shipbuilding facility with 662 meters x 65 meters dry dock. The shipbuilding facility has modular shipbuilding facility with a capacity to build fabricated and outfitted blocks. It fabrication facility is spread over 2.1 million square feet. The Shipyard has a pre-erection berth of over 80 meters length and approximately 40 meters width, and over two Goliath Cranes with combined lifting capacity of approximately 1200 tons.</v>
    <v>290</v>
    <v>National Stock Exchange of India</v>
    <v>XNSE</v>
    <v>XNSE</v>
    <v>H Block, 1st Floor, Dhirubhai Ambani Knowledge City, NAVI MUMBAI, MAHARASHTRA, 400710 IN</v>
    <v>3.9</v>
    <v>Machinery, Equipment &amp; Components</v>
    <v>Stock</v>
    <v>44585.469965277778</v>
    <v>3743</v>
    <v>3.65</v>
    <v>2802847000</v>
    <v>RELIANCE NAVAL AND ENGINEERING LIMITED</v>
    <v>RELIANCE NAVAL AND ENGINEERING LIMITED</v>
    <v>3.75</v>
    <v>0</v>
    <v>3.8</v>
    <v>3.7</v>
    <v>737591200</v>
    <v>RNAVAL</v>
    <v>RELIANCE NAVAL AND ENGINEERING LIMITED (XNSE:RNAVAL)</v>
    <v>727149</v>
    <v>1997</v>
  </rv>
  <rv s="2">
    <v>3744</v>
  </rv>
  <rv s="0">
    <v>https://www.bing.com/financeapi/forcetrigger?t=ahjpu2&amp;q=XNSE%3aROHLTD&amp;form=skydnc</v>
    <v>Learn more on Bing</v>
  </rv>
  <rv s="1">
    <v>en-US</v>
    <v>ahjpu2</v>
    <v>268435456</v>
    <v>1</v>
    <v>Powered by Refinitiv</v>
    <v>0</v>
    <v>ROYAL ORCHID HOTELS LIMITED (XNSE:ROHLTD)</v>
    <v>2</v>
    <v>3</v>
    <v>Finance</v>
    <v>4</v>
    <v>113.4</v>
    <v>52.75</v>
    <v>1.7451000000000001</v>
    <v>-1.55</v>
    <v>-1.7194000000000001E-2</v>
    <v>INR</v>
    <v>Royal Orchid Hotels Limited is engaged in the accommodation and food service activities, such as hotels, resorts and restaurants, and food and beverage service activities, such as restaurants and mobile food services. The Company operates and manages hotels/resorts, and provides related services. It offers a range of options of business hotels ranging from luxurious five-star hotels to economy business hotels. It operates approximately 30 business and leisure hotels in over 20 destinations. Its hotels include Regenta Resort Vanya Mahal, Regenta Camellia Resort and Spa, Santiniketan, Regenta Inn, Regenta Resort Central, Regenta Almeida and Regenta Orkos. Its brands include Royal Orchid Central, Royal Orchid Suites and Regenta. The Company operates hotels in Ahmedabad, Amritsar, Bangalore, Bharuch, Bhuj, Chandigarh, Chennai, Dandeli, Goa, Gurgaon, Hampi, Haridwar, Jaipur, Kolkata, Mahabaleshwar, Mussoorie, Nairobi, Navi Mumbai, Pune, Rajkot, Ranthambore, Santiniketan and Shimoga.</v>
    <v>1126</v>
    <v>National Stock Exchange of India</v>
    <v>XNSE</v>
    <v>XNSE</v>
    <v>No.1, Golf Avenue,, Adjoining KGA Golf Course,, Airport Road,, BANGALORE, KARNATAKA, 560008 IN</v>
    <v>90.55</v>
    <v>Hotels &amp; Entertainment Services</v>
    <v>Stock</v>
    <v>44585.469965277778</v>
    <v>3746</v>
    <v>87.6</v>
    <v>2472383000</v>
    <v>ROYAL ORCHID HOTELS LIMITED</v>
    <v>ROYAL ORCHID HOTELS LIMITED</v>
    <v>90</v>
    <v>0</v>
    <v>90.15</v>
    <v>88.6</v>
    <v>27425220</v>
    <v>ROHLTD</v>
    <v>ROYAL ORCHID HOTELS LIMITED (XNSE:ROHLTD)</v>
    <v>55328</v>
    <v>1986</v>
  </rv>
  <rv s="2">
    <v>3747</v>
  </rv>
  <rv s="0">
    <v>https://www.bing.com/financeapi/forcetrigger?t=ahjpww&amp;q=XNSE%3aROLLT&amp;form=skydnc</v>
    <v>Learn more on Bing</v>
  </rv>
  <rv s="3">
    <v>en-US</v>
    <v>ahjpww</v>
    <v>268435456</v>
    <v>1</v>
    <v>Powered by Refinitiv</v>
    <v>5</v>
    <v>ROLLATAINERS LIMITED (XNSE:ROLLT)</v>
    <v>2</v>
    <v>6</v>
    <v>Finance</v>
    <v>4</v>
    <v>4.5999999999999996</v>
    <v>2</v>
    <v>1.6103000000000001</v>
    <v>-0.15</v>
    <v>-3.8462000000000003E-2</v>
    <v>INR</v>
    <v>Rollatainers Limited is an integrated packaging company catering to a range of packaging requirements. The Company is engaged in providing Cartoons/Laminates. The Company operates through two segments: carton manufacturing and machine manufacturing. Its divisions include carton division, engineering division and flexible division. Its carton division includes lined cartons, such as vacuum pack, triangular, toptainer, reverse printed, metalized ultraviolet (UV)/metalized UV structured and regular cartons; mono cartons, such as cylindrical, trapezoidal, book pack, pyramid, hexagonal, pentagonal, rhombus and ice cream cartons, and flutted cartons. Its engineering division includes contract filing packing system, automatic carton packing machine for dry powder, granular or solid product, customized system and non-system packaging machines. Its flexible division includes flexible printed/unprinted laminates, flexible holographic films and pillow/stand up/zipper pouches.</v>
    <v>National Stock Exchange of India</v>
    <v>XNSE</v>
    <v>XNSE</v>
    <v>Plot No. 73-74, Phase-III, Industrial Area, Dharuhera, Distt. - Rewari, REWARI, HARYANA, 123106 IN</v>
    <v>3.9</v>
    <v>Containers &amp; Packaging</v>
    <v>Stock</v>
    <v>44585.469965277778</v>
    <v>3749</v>
    <v>3.75</v>
    <v>975507000</v>
    <v>ROLLATAINERS LIMITED</v>
    <v>ROLLATAINERS LIMITED</v>
    <v>3.85</v>
    <v>0</v>
    <v>3.9</v>
    <v>3.75</v>
    <v>250130000</v>
    <v>ROLLT</v>
    <v>ROLLATAINERS LIMITED (XNSE:ROLLT)</v>
    <v>302413</v>
    <v>1968</v>
  </rv>
  <rv s="2">
    <v>3750</v>
  </rv>
  <rv s="0">
    <v>https://www.bing.com/financeapi/forcetrigger?t=ahjpzr&amp;q=XNSE%3aROLTA&amp;form=skydnc</v>
    <v>Learn more on Bing</v>
  </rv>
  <rv s="1">
    <v>en-US</v>
    <v>ahjpzr</v>
    <v>268435456</v>
    <v>1</v>
    <v>Powered by Refinitiv</v>
    <v>0</v>
    <v>ROLTA INDIA LIMITED (XNSE:ROLTA)</v>
    <v>2</v>
    <v>3</v>
    <v>Finance</v>
    <v>4</v>
    <v>10.050000000000001</v>
    <v>3.15</v>
    <v>2.0367000000000002</v>
    <v>-0.35</v>
    <v>-4.4303999999999996E-2</v>
    <v>INR</v>
    <v>Rolta India Limited (Rolta) operates in the homeland and maritime security domain with a repository of solutions. The Company offers Rolta Command &amp; Control solution, which provides real time situational awareness achieved through sensor integration, data fusion, visualization and response management capabilities. The Company operates through two segments: Enterprise Geospatial &amp; Engineering Solutions (EGES), and System Integration &amp; Enterprise IT Solutions (EITS). Its geographical segments are India and Rest of the World. Rolta's repository also includes solutions for intelligent data fusion, crime analytics, optronics, mission critical communications, mobile surveillance and disaster management. Rolta offers a range of optronics products with image intensifier (II) and thermal imaging (TI) technologies. It supplies night vision devices. The product range of Rolta includes monocular, binocular, night weapon sight, day/reflex sight, compass, periscope and laser products.</v>
    <v>1380</v>
    <v>National Stock Exchange of India</v>
    <v>XNSE</v>
    <v>XNSE</v>
    <v>Rolta Tower A, Rolta Technology Park, MIDC ,Andheri (East), MUMBAI, MAHARASHTRA, 400093 IN</v>
    <v>8</v>
    <v>Software &amp; IT Services</v>
    <v>Stock</v>
    <v>44585.469965277778</v>
    <v>3752</v>
    <v>7.55</v>
    <v>1310542000</v>
    <v>ROLTA INDIA LIMITED</v>
    <v>ROLTA INDIA LIMITED</v>
    <v>7.8</v>
    <v>0</v>
    <v>7.9</v>
    <v>7.55</v>
    <v>165891400</v>
    <v>ROLTA</v>
    <v>ROLTA INDIA LIMITED (XNSE:ROLTA)</v>
    <v>454291</v>
    <v>1989</v>
  </rv>
  <rv s="2">
    <v>3753</v>
  </rv>
  <rv s="0">
    <v>https://www.bing.com/financeapi/forcetrigger?t=ahjla2&amp;q=XNSE%3aROML&amp;form=skydnc</v>
    <v>Learn more on Bing</v>
  </rv>
  <rv s="5">
    <v>en-US</v>
    <v>ahjla2</v>
    <v>268435456</v>
    <v>1</v>
    <v>Powered by Refinitiv</v>
    <v>9</v>
    <v>RAJ OIL MILLS LIMITED (XNSE:ROML)</v>
    <v>2</v>
    <v>10</v>
    <v>Finance</v>
    <v>4</v>
    <v>170.35</v>
    <v>51.1</v>
    <v>-3.45</v>
    <v>-4.4922000000000004E-2</v>
    <v>INR</v>
    <v>Raj Oil Mills Limited is an India-based company, which provides edible oils. The Company offers a range of branded oils, ranging from coconut oil to a range of cooking oils. Its brands include Cocoraj Coconut Oil, Cocoraj Cool Ayurvedic Oil, Guinea Filtered Groundnut Oil, Guinea Double Filtered Pure Groundnut Oil, Guinea Lite Refined Groundnut oil, Guinea Lite Refined Sunflower Oil, Tilraj Til Oil, Mustaraj Mustard Oil, Guinea Lite Refined Cottonseed Oil and Guinea Lite Refined Soyabean Oil. Its Cocoraj Coconut Oil is an edible coconut oil; Cocoraj Cool Ayurvedic Oil is a combination of coconut oil and medicinal herbs; GUNIEA Lite refined groundnut oil is a cooking oil, and GUINEA Lite Refined Cottonseed oil is a vegetable oil extracted from the seeds of the cotton plant, among others.</v>
    <v>322</v>
    <v>National Stock Exchange of India</v>
    <v>XNSE</v>
    <v>XNSE</v>
    <v>224-230, Bellasis Road,, MUMBAI, MAHARASHTRA, 400008 IN</v>
    <v>78.45</v>
    <v>Food &amp; Tobacco</v>
    <v>Stock</v>
    <v>44585.469965277778</v>
    <v>3755</v>
    <v>73</v>
    <v>1151131000</v>
    <v>RAJ OIL MILLS LIMITED</v>
    <v>RAJ OIL MILLS LIMITED</v>
    <v>77.5</v>
    <v>57.45</v>
    <v>76.8</v>
    <v>73.349999999999994</v>
    <v>14988680</v>
    <v>ROML</v>
    <v>RAJ OIL MILLS LIMITED (XNSE:ROML)</v>
    <v>13210</v>
    <v>2001</v>
  </rv>
  <rv s="2">
    <v>3756</v>
  </rv>
  <rv s="0">
    <v>https://www.bing.com/financeapi/forcetrigger?t=bv9kpr&amp;q=XNSE%3aROSSARI&amp;form=skydnc</v>
    <v>Learn more on Bing</v>
  </rv>
  <rv s="5">
    <v>en-US</v>
    <v>bv9kpr</v>
    <v>268435456</v>
    <v>1</v>
    <v>Powered by Refinitiv</v>
    <v>9</v>
    <v>ROSSARI BIOTECH LIMITED (XNSE:ROSSARI)</v>
    <v>2</v>
    <v>10</v>
    <v>Finance</v>
    <v>4</v>
    <v>1619</v>
    <v>818.05</v>
    <v>-44.45</v>
    <v>-3.5376999999999999E-2</v>
    <v>INR</v>
    <v>Rossari Biotech Limited is an India-based textile and specialty chemical manufacturer. Its product category includes home, personal care and performance chemical; textile specialty chemicals; animal health and nutrition, and per care. The Company’s home, personal care and performance chemical product categories includes a range of products that are applicable in home and personal care formulations especially in the laundry and cleaning space. The Company offers a range of textile and speciaty chemicals that include products for pre-treatment, dyeing and printing, finishing, as well as specialty chemicals. It provides specialty chemicals for the entire value-chain of the textile industry starting from products for fibre, yarn dyeing, production of man-made fibre, thread production, digital printing, fabric processing, dyeing auxiliaries, finishing range, garment finishing to products for printing, denim, knits made of various fibers like cotton, viscose, modal and lycra.</v>
    <v>370</v>
    <v>National Stock Exchange of India</v>
    <v>XNSE</v>
    <v>XNSE</v>
    <v>Lbs Marg, Next To Ge Gardens, Kanjurmarg (W),, 201-A &amp; B, Ackruti Corporate Park, MUMBAI, MAHARASHTRA, 400078 IN</v>
    <v>1256.5999999999999</v>
    <v>Chemicals</v>
    <v>Stock</v>
    <v>44585.469965277778</v>
    <v>3758</v>
    <v>1182.8</v>
    <v>69173710000</v>
    <v>ROSSARI BIOTECH LIMITED</v>
    <v>ROSSARI BIOTECH LIMITED</v>
    <v>1256.45</v>
    <v>70.739999999999995</v>
    <v>1256.45</v>
    <v>1212</v>
    <v>55054890</v>
    <v>ROSSARI</v>
    <v>ROSSARI BIOTECH LIMITED (XNSE:ROSSARI)</v>
    <v>98626</v>
    <v>2009</v>
  </rv>
  <rv s="2">
    <v>3759</v>
  </rv>
  <rv s="0">
    <v>https://www.bing.com/financeapi/forcetrigger?t=ahjq3m&amp;q=XNSE%3aROSSELLIND&amp;form=skydnc</v>
    <v>Learn more on Bing</v>
  </rv>
  <rv s="1">
    <v>en-US</v>
    <v>ahjq3m</v>
    <v>268435456</v>
    <v>1</v>
    <v>Powered by Refinitiv</v>
    <v>0</v>
    <v>ROSSELL INDIA LIMITED (XNSE:ROSSELLIND)</v>
    <v>2</v>
    <v>3</v>
    <v>Finance</v>
    <v>4</v>
    <v>212</v>
    <v>98.25</v>
    <v>1.0561</v>
    <v>-8.1999999999999993</v>
    <v>-5.3525000000000003E-2</v>
    <v>INR</v>
    <v>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The Company's aerospace and defense in electrical wiring and interconnect systems, complex consoles, box builds, automatic test equipment (ATE’s) and electrical panel assemblies.</v>
    <v>6151</v>
    <v>National Stock Exchange of India</v>
    <v>XNSE</v>
    <v>XNSE</v>
    <v>Jindal Towers, Block B, 4th Floor, 21/1A/3, Darga Road, Park Circus, KOLKATA, WEST BENGAL, 700017 IN</v>
    <v>155.94999999999999</v>
    <v>Food &amp; Tobacco</v>
    <v>Stock</v>
    <v>44585.469965277778</v>
    <v>3761</v>
    <v>143.15</v>
    <v>5621900000</v>
    <v>ROSSELL INDIA LIMITED</v>
    <v>ROSSELL INDIA LIMITED</v>
    <v>155.94999999999999</v>
    <v>26.97</v>
    <v>153.19999999999999</v>
    <v>145</v>
    <v>36696470</v>
    <v>ROSSELLIND</v>
    <v>ROSSELL INDIA LIMITED (XNSE:ROSSELLIND)</v>
    <v>47377</v>
    <v>1994</v>
  </rv>
  <rv s="2">
    <v>3762</v>
  </rv>
  <rv s="0">
    <v>https://www.bing.com/financeapi/forcetrigger?t=bvu652&amp;q=XNSE%3aROUTE&amp;form=skydnc</v>
    <v>Learn more on Bing</v>
  </rv>
  <rv s="5">
    <v>en-US</v>
    <v>bvu652</v>
    <v>268435456</v>
    <v>1</v>
    <v>Powered by Refinitiv</v>
    <v>9</v>
    <v>Route Mobile Ltd (XNSE:ROUTE)</v>
    <v>2</v>
    <v>10</v>
    <v>Finance</v>
    <v>4</v>
    <v>2389</v>
    <v>1090</v>
    <v>-169.4</v>
    <v>-9.4692000000000012E-2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1788</v>
    <v>Telecommunications Services</v>
    <v>Stock</v>
    <v>44585.469965277778</v>
    <v>3764</v>
    <v>1592.25</v>
    <v>112476400000</v>
    <v>Route Mobile Ltd</v>
    <v>Route Mobile Ltd</v>
    <v>1788</v>
    <v>68.900000000000006</v>
    <v>1788.95</v>
    <v>1619.55</v>
    <v>62872880</v>
    <v>ROUTE</v>
    <v>Route Mobile Ltd (XNSE:ROUTE)</v>
    <v>396834</v>
    <v>2004</v>
  </rv>
  <rv s="2">
    <v>3765</v>
  </rv>
  <rv s="0">
    <v>https://www.bing.com/financeapi/forcetrigger?t=ahjq6h&amp;q=XNSE%3aRPGLIFE&amp;form=skydnc</v>
    <v>Learn more on Bing</v>
  </rv>
  <rv s="1">
    <v>en-US</v>
    <v>ahjq6h</v>
    <v>268435456</v>
    <v>1</v>
    <v>Powered by Refinitiv</v>
    <v>0</v>
    <v>RPG Life Sciences Limited (XNSE:RPGLIFE)</v>
    <v>2</v>
    <v>3</v>
    <v>Finance</v>
    <v>4</v>
    <v>752.45</v>
    <v>359.75</v>
    <v>1.1268</v>
    <v>-16.05</v>
    <v>-2.5699E-2</v>
    <v>INR</v>
    <v>RPG Life Sciences Limited is an India-based company, which is engaged in manufacturing and marketing of pharmaceutical products. The Company operates across segments, including Domestic Formulations, International Formulations, Active Pharmaceutical Ingredients (API) and Biotech. It operates through four business units, which include API, Global Generics, Global Formulation and Biotech. The API product line offers a range of synthetic APIs in the general therapeutic category to Europe, Latin America, Asia and the United States markets. Global Generics business unit commercializes finished dosage forms in markets, such as North America, European Union and Australia. Global formulation product line of the Company manufactures and markets finished dosage formulation in domestic and other markets. In Biotechnology space, it offers oncology products through fermentation route. Its portfolio of products include Anastrazole, Exemestane, Lamotrigine Tablet and Azathioprine Tablet.</v>
    <v>1107</v>
    <v>National Stock Exchange of India</v>
    <v>XNSE</v>
    <v>XNSE</v>
    <v>RPG House, 463, Dr. Annie Besant Road, Worli, MUMBAI, MAHARASHTRA, 400030 IN</v>
    <v>633.70000000000005</v>
    <v>Pharmaceuticals</v>
    <v>Stock</v>
    <v>44585.469965277778</v>
    <v>3767</v>
    <v>601.1</v>
    <v>10329440000</v>
    <v>RPG Life Sciences Limited</v>
    <v>RPG Life Sciences Limited</v>
    <v>627.65</v>
    <v>13.07</v>
    <v>624.54999999999995</v>
    <v>608.5</v>
    <v>16539010</v>
    <v>RPGLIFE</v>
    <v>RPG Life Sciences Limited (XNSE:RPGLIFE)</v>
    <v>48215</v>
    <v>2007</v>
  </rv>
  <rv s="2">
    <v>3768</v>
  </rv>
  <rv s="0">
    <v>https://www.bing.com/financeapi/forcetrigger?t=ahjq9c&amp;q=XNSE%3aRPOWER&amp;form=skydnc</v>
    <v>Learn more on Bing</v>
  </rv>
  <rv s="1">
    <v>en-US</v>
    <v>ahjq9c</v>
    <v>268435456</v>
    <v>1</v>
    <v>Powered by Refinitiv</v>
    <v>0</v>
    <v>RELIANCE POWER LIMITED (XNSE:RPOWER)</v>
    <v>2</v>
    <v>3</v>
    <v>Finance</v>
    <v>4</v>
    <v>18.25</v>
    <v>3.05</v>
    <v>2.3940999999999999</v>
    <v>-0.8</v>
    <v>-4.9843999999999999E-2</v>
    <v>INR</v>
    <v>Reliance Power Limited is engaged in the business of generation of power. The Company operates through two segments: Power generation and Associated business activities. The Associated business activities segment includes project management, supervision and support services for generation and allied processes. The Company's projects under development include coal, gas, hydro, wind and solar-based energy projects. It develops, constructs and operates power projects both in India, as well as internationally. The Company on its own and through its subsidiaries has a portfolio of power generation capacity, both in operation, as well as capacity under development. It has approximately 6,000 megawatts (MW) of operational power generation assets. The projects under development include over three coal-fired projects; one gas-fired project, and approximately 10 hydroelectric projects. The Company's project portfolio also includes 3,960 MW Sasan Ultra Mega Power Project in Madhya Pradesh.</v>
    <v>1353</v>
    <v>National Stock Exchange of India</v>
    <v>XNSE</v>
    <v>XNSE</v>
    <v>H Block, First Floor,, Dhirubhai Ambani Knowledge City,, NAVI MUMBAI, MAHARASHTRA, 400710 IN</v>
    <v>16.149999999999999</v>
    <v>Electrical Utilities &amp; IPPs</v>
    <v>Stock</v>
    <v>44585.469965277778</v>
    <v>3770</v>
    <v>15.25</v>
    <v>54572030000</v>
    <v>RELIANCE POWER LIMITED</v>
    <v>RELIANCE POWER LIMITED</v>
    <v>16.05</v>
    <v>75.180000000000007</v>
    <v>16.05</v>
    <v>15.25</v>
    <v>3400126000</v>
    <v>RPOWER</v>
    <v>RELIANCE POWER LIMITED (XNSE:RPOWER)</v>
    <v>15393640</v>
    <v>1995</v>
  </rv>
  <rv s="2">
    <v>3771</v>
  </rv>
  <rv s="0">
    <v>https://www.bing.com/financeapi/forcetrigger?t=ahjqc7&amp;q=XNSE%3aRPPINFRA&amp;form=skydnc</v>
    <v>Learn more on Bing</v>
  </rv>
  <rv s="1">
    <v>en-US</v>
    <v>ahjqc7</v>
    <v>268435456</v>
    <v>1</v>
    <v>Powered by Refinitiv</v>
    <v>0</v>
    <v>R.P.P INFRA PROJECTS LIMITED (XNSE:RPPINFRA)</v>
    <v>2</v>
    <v>3</v>
    <v>Finance</v>
    <v>4</v>
    <v>78.650000000000006</v>
    <v>38.630000000000003</v>
    <v>1.7667999999999999</v>
    <v>-4.25</v>
    <v>-6.4297000000000007E-2</v>
    <v>INR</v>
    <v>R.P.P Infra Projects Limited is engaged in engineering and construction activities. The Company is engaged in the business of construction and infrastructure development, such as civil construction work for irrigation and water supply projects and power plants, and construction of civil infrastructure for residential and commercial structures for infrastructure projects, roads and bridges. Its power projects include Pykara Hydra Electric Project; Sea Water Intake Pump House, Udupi, and Captive Power plant, Mettur Dam. Its water supply projects include Irukkankudi Reservoir-Virudhunagar; Contour Canal, Udumalpet; Water Supply Project, Tirpur; Bridge Work; Second Vaigai Water Supply Scheme, Madurai; Biomenthanisation Plant; Irrigation Work, trichy, and New Tirpur Area Development Corporation Limited. Its industry building projects include Structure Work, BHEL Trichy and Textile Park-Komarapalayam. Its building projects include Commercial Tax Office, Indoor Stadium and Police Quarters.</v>
    <v>217</v>
    <v>National Stock Exchange of India</v>
    <v>XNSE</v>
    <v>XNSE</v>
    <v>Allhafiz Residency Apartment, No.4, Catheedral Garden Road, Palm Grow Hotel Backside Nungkambakkam, CHENNAI, TAMIL NADU, 600034 IN</v>
    <v>66</v>
    <v>Construction &amp; Engineering</v>
    <v>Stock</v>
    <v>44585.469965277778</v>
    <v>3773</v>
    <v>61.15</v>
    <v>3023302000</v>
    <v>R.P.P INFRA PROJECTS LIMITED</v>
    <v>R.P.P INFRA PROJECTS LIMITED</v>
    <v>65.25</v>
    <v>7.38</v>
    <v>66.099999999999994</v>
    <v>61.85</v>
    <v>52110580</v>
    <v>RPPINFRA</v>
    <v>R.P.P INFRA PROJECTS LIMITED (XNSE:RPPINFRA)</v>
    <v>156341</v>
    <v>1995</v>
  </rv>
  <rv s="2">
    <v>3774</v>
  </rv>
  <rv s="0">
    <v>https://www.bing.com/financeapi/forcetrigger?t=ahjqhw&amp;q=XNSE%3aRSSOFTWARE&amp;form=skydnc</v>
    <v>Learn more on Bing</v>
  </rv>
  <rv s="1">
    <v>en-US</v>
    <v>ahjqhw</v>
    <v>268435456</v>
    <v>1</v>
    <v>Powered by Refinitiv</v>
    <v>0</v>
    <v>R S SOFTWARE (INDIA) LTD. (XNSE:RSSOFTWARE)</v>
    <v>2</v>
    <v>3</v>
    <v>Finance</v>
    <v>4</v>
    <v>52</v>
    <v>23.6</v>
    <v>1.5324</v>
    <v>-2.1</v>
    <v>-4.8055E-2</v>
    <v>INR</v>
    <v>R.S. Software (India) Limited is a provider of electronic payment services. The Company is engaged in development, testing and maintenance of software. Its segments include USA and ROW. It is focused on providing software solution to electronic payment industries. It is engaged in rendering services relating to maintenance and testing of computer software. It provides automating merchant management, onboarding and underwriting for merchant acquiring. It offers merchant data management and enrichment; reference data management and modeling platform; reporting, ad hoc queries, search-based business intelligence (BI), dashboards, and frameworks for analytics, dashboards, reporting. It offers definition and deployment of sandbox strategy; development and deployment of application programming interfaces (APIs) and software development kits (SDKs), and management of business monitoring and service-level agreements (SLAs). It operates in the United States, the United Kingdom and India.</v>
    <v>309</v>
    <v>National Stock Exchange of India</v>
    <v>XNSE</v>
    <v>XNSE</v>
    <v>FMC Fortuna, 1st Floor, A-2, 234/3A, Acharaya J.C. Bose Rd., KOLKATA, WEST BENGAL, 700020 IN</v>
    <v>43.65</v>
    <v>Software &amp; IT Services</v>
    <v>Stock</v>
    <v>44585.469965277778</v>
    <v>3776</v>
    <v>39.799999999999997</v>
    <v>1122142000</v>
    <v>R S SOFTWARE (INDIA) LTD.</v>
    <v>R S SOFTWARE (INDIA) LTD.</v>
    <v>43</v>
    <v>0</v>
    <v>43.7</v>
    <v>41.6</v>
    <v>25678320</v>
    <v>RSSOFTWARE</v>
    <v>R S SOFTWARE (INDIA) LTD. (XNSE:RSSOFTWARE)</v>
    <v>194843</v>
    <v>1987</v>
  </rv>
  <rv s="2">
    <v>3777</v>
  </rv>
  <rv s="0">
    <v>https://www.bing.com/financeapi/forcetrigger?t=ahjqkr&amp;q=XNSE%3aRSWM&amp;form=skydnc</v>
    <v>Learn more on Bing</v>
  </rv>
  <rv s="1">
    <v>en-US</v>
    <v>ahjqkr</v>
    <v>268435456</v>
    <v>1</v>
    <v>Powered by Refinitiv</v>
    <v>0</v>
    <v>RSWM LIMITED (XNSE:RSWM)</v>
    <v>2</v>
    <v>3</v>
    <v>Finance</v>
    <v>4</v>
    <v>546.9</v>
    <v>148</v>
    <v>0.95109999999999995</v>
    <v>-40</v>
    <v>-7.8547000000000006E-2</v>
    <v>INR</v>
    <v>RSWM Limited is engaged in the manufacturing, spinning, weaving and processing of manmade textile fabrics. The Company is also engaged in cotton spinning and weaving. Its segment includes Yarn, and Fabric &amp; Denim. Its geographical segments include India, Europe, Middle East, America and Other Countries. Its value-added product range comprises denim-out-of-denim (recycled denim); work-wear, such as antibacterial hydrophobic, hydrophilic, anti-odor and fire-retardant; organic cotton fabric; power stretch; plasma denim, and rich blended denims (cotton with linen, cotton with Kashmir wool, cotton with hemp, cotton with viscose and 100% tencel), among others. Its specialty range comprises yarns derived from a range of unorthodox fibers (soya protein, milk protein, bamboo, bamboo-charcoal) and branded fibers, such as Tencel, Greenplus, Protex, X-static, Beltron, Huvis FR Polyester, Trevira CS, Coolmax, Coolplus, Cupro, Lycra, Clima, Seacell, Sorona, Teijin Conex, Tworon and Ingeo (PLA).</v>
    <v>15344</v>
    <v>National Stock Exchange of India</v>
    <v>XNSE</v>
    <v>XNSE</v>
    <v>BHILWARA Towers, A-12, Sector-1, NOIDA, UTTAR PRADESH, 201301 IN</v>
    <v>525</v>
    <v>Textiles &amp; Apparel</v>
    <v>Stock</v>
    <v>44585.469965277778</v>
    <v>3779</v>
    <v>456.25</v>
    <v>11993270000</v>
    <v>RSWM LIMITED</v>
    <v>RSWM LIMITED</v>
    <v>510</v>
    <v>6.53</v>
    <v>509.25</v>
    <v>469.25</v>
    <v>23550840</v>
    <v>RSWM</v>
    <v>RSWM LIMITED (XNSE:RSWM)</v>
    <v>182458</v>
    <v>1960</v>
  </rv>
  <rv s="2">
    <v>3780</v>
  </rv>
  <rv s="0">
    <v>https://www.bing.com/financeapi/forcetrigger?t=ahjqnm&amp;q=XNSE%3aRSYSTEMS&amp;form=skydnc</v>
    <v>Learn more on Bing</v>
  </rv>
  <rv s="1">
    <v>en-US</v>
    <v>ahjqnm</v>
    <v>268435456</v>
    <v>1</v>
    <v>Powered by Refinitiv</v>
    <v>0</v>
    <v>R SYSTEMS INTERNATIONAL LIMITED (XNSE:RSYSTEMS)</v>
    <v>2</v>
    <v>3</v>
    <v>Finance</v>
    <v>4</v>
    <v>354.95</v>
    <v>109</v>
    <v>0.1807</v>
    <v>-18.850000000000001</v>
    <v>-5.9454E-2</v>
    <v>INR</v>
    <v>R Systems International Limited is engaged in providing Information Technology (IT) and IT-enabled Services (ITeS) solutions and services. The Company is engaged in the principal business of information technology services and products, and business process outsourcing services. The Company operates through two segments: Information technology services and products, and Business process outsourcing services. Its portfolio of services include integrated product lifecycle management (iPLM) IT services and ITeS services, such as customer care and technical support, back office services, analytics services and business process transformation. ECnet and IBIZ, its specialized units offer packaged solutions for specific industry verticals. ECnet provides supply chain solutions for management of the interaction between an organization and its trading partners. IBIZ addresses industry segments, such as manufacturing, retail, marine and offshore, engineering services, apparel and textile.</v>
    <v>2247</v>
    <v>National Stock Exchange of India</v>
    <v>XNSE</v>
    <v>XNSE</v>
    <v>C-40, Sector-59,, NOIDA, UTTAR PRADESH, 201307 IN</v>
    <v>316.45</v>
    <v>Software &amp; IT Services</v>
    <v>Stock</v>
    <v>44585.469965277778</v>
    <v>3782</v>
    <v>294.39999999999998</v>
    <v>37508110000</v>
    <v>R SYSTEMS INTERNATIONAL LIMITED</v>
    <v>R SYSTEMS INTERNATIONAL LIMITED</v>
    <v>311</v>
    <v>27.5</v>
    <v>317.05</v>
    <v>298.2</v>
    <v>118303400</v>
    <v>RSYSTEMS</v>
    <v>R SYSTEMS INTERNATIONAL LIMITED (XNSE:RSYSTEMS)</v>
    <v>119795</v>
    <v>1993</v>
  </rv>
  <rv s="2">
    <v>3783</v>
  </rv>
  <rv s="0">
    <v>https://www.bing.com/financeapi/forcetrigger?t=ahjqqh&amp;q=XNSE%3aRTNINDIA&amp;form=skydnc</v>
    <v>Learn more on Bing</v>
  </rv>
  <rv s="3">
    <v>en-US</v>
    <v>ahjqqh</v>
    <v>268435456</v>
    <v>1</v>
    <v>Powered by Refinitiv</v>
    <v>5</v>
    <v>RATTANINDIA ENTERPRISES LIMITED (XNSE:RTNINDIA)</v>
    <v>2</v>
    <v>6</v>
    <v>Finance</v>
    <v>4</v>
    <v>71</v>
    <v>4.55</v>
    <v>0.97040000000000004</v>
    <v>-2.85</v>
    <v>-4.9737999999999997E-2</v>
    <v>INR</v>
    <v>Rattanindia Enterprises Ltd, formerly RattanIndia Infrastructure Limited, is a holding company. The Company is engaged in involved setting up of its power project in India for generation of thermal power. The Company is seeking consultancy options in generation, transmission, and distribution of power.</v>
    <v>National Stock Exchange of India</v>
    <v>XNSE</v>
    <v>XNSE</v>
    <v>5th Floor, East Wing, Tower B, Worldmark 1, Asset 11, Hospitality District, NEW DELHI, DELHI, 110037 IN</v>
    <v>58.3</v>
    <v>Professional &amp; Commercial Services</v>
    <v>Stock</v>
    <v>44585.469965277778</v>
    <v>3785</v>
    <v>54.45</v>
    <v>79204050000</v>
    <v>RATTANINDIA ENTERPRISES LIMITED</v>
    <v>RATTANINDIA ENTERPRISES LIMITED</v>
    <v>57.9</v>
    <v>0</v>
    <v>57.3</v>
    <v>54.45</v>
    <v>1382270000</v>
    <v>RTNINDIA</v>
    <v>RATTANINDIA ENTERPRISES LIMITED (XNSE:RTNINDIA)</v>
    <v>1008563</v>
    <v>2010</v>
  </rv>
  <rv s="2">
    <v>3786</v>
  </rv>
  <rv s="0">
    <v>https://www.bing.com/financeapi/forcetrigger?t=ahjqtc&amp;q=XNSE%3aRTNPOWER&amp;form=skydnc</v>
    <v>Learn more on Bing</v>
  </rv>
  <rv s="1">
    <v>en-US</v>
    <v>ahjqtc</v>
    <v>268435456</v>
    <v>1</v>
    <v>Powered by Refinitiv</v>
    <v>0</v>
    <v>RattanIndia Power Limited (XNSE:RTNPOWER)</v>
    <v>2</v>
    <v>3</v>
    <v>Finance</v>
    <v>4</v>
    <v>9.6999999999999993</v>
    <v>2.4</v>
    <v>1.3452999999999999</v>
    <v>-0.35</v>
    <v>-4.6666999999999993E-2</v>
    <v>INR</v>
    <v>RattanIndia Power Limited is an India-based company, which is engaged in power generation and the setting up of power projects. The Company is engaged in setting up power projects for generating, transmitting and supplying all forms of electrical energy and to undertake allied incidental activities. The Company’s thermal power projects include Amravati Thermal Power Project and Nasik Thermal Power Project. The capacity of Amravati Thermal Power Project is 2,700 megawatts comprising of two phases each of 1,350 megawatts. The capacity of the Nasik Thermal Power Project is 2,700 megawatts in two phases each of 1350 megawatts with each phase comprising of five units each of 270 megawatts. Nashik Thermal Power Project is situated on 1,070 acres of land in non-processing zone of multi product special economic zone of Indiabulls Real Estate Ltd. Its subsidiaries include Lucina Power and Infrastructure Limited, Aravali Properties Limited, Angina Power Limited and Poena Thermal Power Limited.</v>
    <v>529</v>
    <v>National Stock Exchange of India</v>
    <v>XNSE</v>
    <v>XNSE</v>
    <v>A-49, Ground Floor, Road No. 4, Mahipalpur, NEW DELHI, DELHI, 110037 IN</v>
    <v>7.8</v>
    <v>Electrical Utilities &amp; IPPs</v>
    <v>Stock</v>
    <v>44585.469965277778</v>
    <v>3788</v>
    <v>7.15</v>
    <v>40275790000</v>
    <v>RattanIndia Power Limited</v>
    <v>RattanIndia Power Limited</v>
    <v>7.8</v>
    <v>0</v>
    <v>7.5</v>
    <v>7.15</v>
    <v>5370106000</v>
    <v>RTNPOWER</v>
    <v>RattanIndia Power Limited (XNSE:RTNPOWER)</v>
    <v>14638292</v>
    <v>2007</v>
  </rv>
  <rv s="2">
    <v>3789</v>
  </rv>
  <rv s="0">
    <v>https://www.bing.com/financeapi/forcetrigger?t=ahjqw7&amp;q=XNSE%3aRUBYMILLS&amp;form=skydnc</v>
    <v>Learn more on Bing</v>
  </rv>
  <rv s="1">
    <v>en-US</v>
    <v>ahjqw7</v>
    <v>268435456</v>
    <v>1</v>
    <v>Powered by Refinitiv</v>
    <v>0</v>
    <v>RUBY MILLS LIMITED (XNSE:RUBYMILLS)</v>
    <v>2</v>
    <v>3</v>
    <v>Finance</v>
    <v>4</v>
    <v>435.35</v>
    <v>156</v>
    <v>1.2525999999999999</v>
    <v>-27.1</v>
    <v>-7.2027000000000008E-2</v>
    <v>INR</v>
    <v>The Ruby Mills Limited is engaged in the business of textile manufacturing and real estate development. The Company operates through two segments, which include Textile and Real Estate. The Company is also engaged in manufacturing of micro dot fusible interlining and basic interlining. The Company manufactures and markets various products, which include cotton and blended yarns; custom made fabrics from various manmade and natural fibers, such as cotton, linen, viscose, lyocell, modal, polynosic and the blends of the same for shirting, suiting and dress materials; micro polyester and its blends for various end applications; cotton knitted fabric; basic and micro dot coated interlining; eco-friendly textiles, and fabrics with various special finishes, such as silicone, anti-fungal, anti-bacterial, water repellent and stain repellent pricing. The Company's manufacturing units are located at Village Dhamni and Village Kharsundi in District Raigad, Maharashtra.</v>
    <v>979</v>
    <v>National Stock Exchange of India</v>
    <v>XNSE</v>
    <v>XNSE</v>
    <v>Ruby House, J. K. Sawant Marg, Dadar West, MUMBAI, MAHARASHTRA, 400028 IN</v>
    <v>388.6</v>
    <v>Textiles &amp; Apparel</v>
    <v>Stock</v>
    <v>44585.469965277778</v>
    <v>3791</v>
    <v>339</v>
    <v>6290900000</v>
    <v>RUBY MILLS LIMITED</v>
    <v>RUBY MILLS LIMITED</v>
    <v>378</v>
    <v>19.63</v>
    <v>376.25</v>
    <v>349.15</v>
    <v>16720000</v>
    <v>RUBYMILLS</v>
    <v>RUBY MILLS LIMITED (XNSE:RUBYMILLS)</v>
    <v>51303</v>
    <v>1917</v>
  </rv>
  <rv s="2">
    <v>3792</v>
  </rv>
  <rv s="0">
    <v>https://www.bing.com/financeapi/forcetrigger?t=ahjr5r&amp;q=XNSE%3aRUCHI&amp;form=skydnc</v>
    <v>Learn more on Bing</v>
  </rv>
  <rv s="1">
    <v>en-US</v>
    <v>ahjr5r</v>
    <v>268435456</v>
    <v>1</v>
    <v>Powered by Refinitiv</v>
    <v>0</v>
    <v>RUCHI SOYA INDUSTRIES LIMITED (XNSE:RUCHI)</v>
    <v>2</v>
    <v>3</v>
    <v>Finance</v>
    <v>4</v>
    <v>1376.7</v>
    <v>575</v>
    <v>-1.4096</v>
    <v>-22.85</v>
    <v>-2.6276000000000001E-2</v>
    <v>INR</v>
    <v>Ruchi Soya Industries Limited is engaged primarily in the business of processing of oil-seeds and refining of crude oil for edible use. The Company is also engaged in trading in various products and generation of power. Its segments include Extractions, which is engaged in seed extractions; Vanaspati, which consists of Vanaspati, bakery fats and table spread; Oils, which consists of crude oils and refined oils; Food Products, which include textured soya protein and soya flour; Wind Power Generation, which is engaged in electricity generation from wind mills, and Others, which includes gram, wheat, rice, maize, corn, seeds, coffee, marine products, tuar, peas, barley, soap, fresh fruit bunch, seedling and plant and equipment, cotton bales, toiletry preparations and cotton seed oil cake. It also produces oil meal, food products from soya and value added products from downstream and upstream processing. Its brands include Nutrela, Mahakosh, Sunrich, Ruchi Gold and Ruchi No.1.</v>
    <v>2567</v>
    <v>National Stock Exchange of India</v>
    <v>XNSE</v>
    <v>XNSE</v>
    <v>301, Mahakosh House,, 7/5, South Tokoganj, Nath Mandir, INDORE, MADHYA PRADESH, 452001 IN</v>
    <v>875.5</v>
    <v>Food &amp; Tobacco</v>
    <v>Stock</v>
    <v>44585.469965277778</v>
    <v>3794</v>
    <v>842.2</v>
    <v>257263300000</v>
    <v>RUCHI SOYA INDUSTRIES LIMITED</v>
    <v>RUCHI SOYA INDUSTRIES LIMITED</v>
    <v>869.6</v>
    <v>29.24</v>
    <v>869.6</v>
    <v>846.75</v>
    <v>295841000</v>
    <v>RUCHI</v>
    <v>RUCHI SOYA INDUSTRIES LIMITED (XNSE:RUCHI)</v>
    <v>13523</v>
    <v>1986</v>
  </rv>
  <rv s="2">
    <v>3795</v>
  </rv>
  <rv s="0">
    <v>https://www.bing.com/financeapi/forcetrigger?t=ahjqz2&amp;q=XNSE%3aRUCHINFRA&amp;form=skydnc</v>
    <v>Learn more on Bing</v>
  </rv>
  <rv s="3">
    <v>en-US</v>
    <v>ahjqz2</v>
    <v>268435456</v>
    <v>1</v>
    <v>Powered by Refinitiv</v>
    <v>5</v>
    <v>RUCHI INFRASTRUCTURE LIMITED (XNSE:RUCHINFRA)</v>
    <v>2</v>
    <v>6</v>
    <v>Finance</v>
    <v>4</v>
    <v>14.6</v>
    <v>5.5</v>
    <v>1.1392</v>
    <v>-0.5</v>
    <v>-4.5872000000000003E-2</v>
    <v>INR</v>
    <v>Ruchi Infrastructure Limited is engaged in the business of infrastructure, development and operation of storage tanks, warehouses and jetty, and generation of power from wind energy. The Company is also engaged in trading of various commodities. Its segments include Commodities, which is engaged in trading in oil, castor seeds and other commodities; Infrastructure, which includes storage, agri warehousing, wind energy, and Others, which is engaged in manufacturing of soaps and other activities. The Company's storage infrastructure business includes storage facilities for handling bulk storage of liquid commodities, such as edible oils, petroleum products and liquid chemicals, among others and agricultural warehousing facilities for storing commodities, such as wheat, cotton and soybean, among others. The Company also has investments in renewable energy sector as a part of infrastructure business. The Company's manufacturing plant (Soap unit) is located at Madhya Pradesh.</v>
    <v>National Stock Exchange of India</v>
    <v>XNSE</v>
    <v>XNSE</v>
    <v>101, The Horizon, 1st Floor, Nath mandir Road, 11/5 South Tukoganj, INDORE, MADHYA PRADESH, 452001 IN</v>
    <v>10.9</v>
    <v>Freight &amp; Logistics Services</v>
    <v>Stock</v>
    <v>44585.469965277778</v>
    <v>3797</v>
    <v>10.4</v>
    <v>2237115000</v>
    <v>RUCHI INFRASTRUCTURE LIMITED</v>
    <v>RUCHI INFRASTRUCTURE LIMITED</v>
    <v>10.4</v>
    <v>0</v>
    <v>10.9</v>
    <v>10.4</v>
    <v>205239900</v>
    <v>RUCHINFRA</v>
    <v>RUCHI INFRASTRUCTURE LIMITED (XNSE:RUCHINFRA)</v>
    <v>126268</v>
    <v>1984</v>
  </rv>
  <rv s="2">
    <v>3798</v>
  </rv>
  <rv s="0">
    <v>https://www.bing.com/financeapi/forcetrigger?t=ahjr2w&amp;q=XNSE%3aRUCHIRA&amp;form=skydnc</v>
    <v>Learn more on Bing</v>
  </rv>
  <rv s="1">
    <v>en-US</v>
    <v>ahjr2w</v>
    <v>268435456</v>
    <v>1</v>
    <v>Powered by Refinitiv</v>
    <v>0</v>
    <v>RUCHIRA PAPERS LIMITED (XNSE:RUCHIRA)</v>
    <v>2</v>
    <v>3</v>
    <v>Finance</v>
    <v>4</v>
    <v>105.75</v>
    <v>56.5</v>
    <v>1.4676</v>
    <v>-2</v>
    <v>-2.4184000000000001E-2</v>
    <v>INR</v>
    <v>Ruchira Papers Limited is an India-based company, which is engaged in offering paper and paper products. The Company is engaged in the process of manufacturing writing and printing paper, and Kraft paper. The Company's white writing and printing paper is used in the fabrication of note books and writing material; the colored paper is used in the fabrication of spiral notebooks, wedding cards, shade cards, children's coloring books, colored copier paper and bill books. Its Kraft paper finds its application in the packaging industry for making corrugated boxes/cartons and for other packaging requirements. Its writing and printing paper is manufactured by using agricultural residues, such as wheat straw, Baggase, sarkanda and other materials. Its semi kraft paper is manufactured by using agriculture residues, such as Bagasse, wheat straw, rice straw, sarkanda and indigenous and imported waste paper. The Company offers its products to customers in India and overseas.</v>
    <v>998</v>
    <v>National Stock Exchange of India</v>
    <v>XNSE</v>
    <v>XNSE</v>
    <v>Trilokpur Road,Kala-Amb,, 173030 IN</v>
    <v>84.5</v>
    <v>Paper &amp; Forest Products</v>
    <v>Stock</v>
    <v>44585.469965277778</v>
    <v>3800</v>
    <v>79</v>
    <v>2084396000</v>
    <v>RUCHIRA PAPERS LIMITED</v>
    <v>RUCHIRA PAPERS LIMITED</v>
    <v>84</v>
    <v>9.36</v>
    <v>82.7</v>
    <v>80.7</v>
    <v>25204300</v>
    <v>RUCHIRA</v>
    <v>RUCHIRA PAPERS LIMITED (XNSE:RUCHIRA)</v>
    <v>61225</v>
    <v>1980</v>
  </rv>
  <rv s="2">
    <v>3801</v>
  </rv>
  <rv s="0">
    <v>https://www.bing.com/financeapi/forcetrigger?t=ahjr8m&amp;q=XNSE%3aRUPA&amp;form=skydnc</v>
    <v>Learn more on Bing</v>
  </rv>
  <rv s="1">
    <v>en-US</v>
    <v>ahjr8m</v>
    <v>268435456</v>
    <v>1</v>
    <v>Powered by Refinitiv</v>
    <v>0</v>
    <v>RUPA &amp; COMPANY LTD (XNSE:RUPA)</v>
    <v>2</v>
    <v>3</v>
    <v>Finance</v>
    <v>4</v>
    <v>561.1</v>
    <v>277.66000000000003</v>
    <v>1.6338999999999999</v>
    <v>-35.549999999999997</v>
    <v>-6.6672999999999996E-2</v>
    <v>INR</v>
    <v>Rupa &amp; Company Limited is engaged in the manufacture of knitted apparel, including hosiery. The Company offers textile, leather and other apparel products. It operates through garments and hosiery goods and related services segment. The Company provides a range of knitted garments from innerwear to casual wear. The Company offers mens, womens and kids innerwear; infantwear; knitted bermudas and loungers; winterwear; footwear; leggings for women, and other fashionwear. The Company offers its products under the Frontline, Euro, Bumchums, Jon, Torrido, Softline, Femmora, Macroman, Macrowoman, Macroman M-series, Thermocot, Imoogi, and Footline brands. It has approximately four central warehouses; over 8,000 stock keeping units (SKUs); approximately six exclusive business outlets (EBO); over 20 branch offices; approximately 1,18,000 retailers, and various e-commerce portals that stock and sell the products of the Company.</v>
    <v>1054</v>
    <v>National Stock Exchange of India</v>
    <v>XNSE</v>
    <v>XNSE</v>
    <v>METRO TOWER, 1, HD CHI MINH SARANI, KOLKATA, WEST BENGAL, 700071 IN</v>
    <v>534.5</v>
    <v>Textiles &amp; Apparel</v>
    <v>Stock</v>
    <v>44585.469965277778</v>
    <v>3803</v>
    <v>485.5</v>
    <v>42402500000</v>
    <v>RUPA &amp; COMPANY LTD</v>
    <v>RUPA &amp; COMPANY LTD</v>
    <v>534</v>
    <v>22.38</v>
    <v>533.20000000000005</v>
    <v>497.65</v>
    <v>79524560</v>
    <v>RUPA</v>
    <v>RUPA &amp; COMPANY LTD (XNSE:RUPA)</v>
    <v>1482157</v>
    <v>1985</v>
  </rv>
  <rv s="2">
    <v>3804</v>
  </rv>
  <rv s="0">
    <v>https://www.bing.com/financeapi/forcetrigger?t=ahjrbh&amp;q=XNSE%3aRUSHIL&amp;form=skydnc</v>
    <v>Learn more on Bing</v>
  </rv>
  <rv s="1">
    <v>en-US</v>
    <v>ahjrbh</v>
    <v>268435456</v>
    <v>1</v>
    <v>Powered by Refinitiv</v>
    <v>0</v>
    <v>RUSHIL DECOR LIMITED (XNSE:RUSHIL)</v>
    <v>2</v>
    <v>3</v>
    <v>Finance</v>
    <v>4</v>
    <v>440</v>
    <v>154.19999999999999</v>
    <v>2.0512000000000001</v>
    <v>-15.7</v>
    <v>-4.6306E-2</v>
    <v>INR</v>
    <v>Rushil Decor Limited is engaged in the business of laminated sheets and other allied items, and medium density fiber board. The Company's segments include Decorative Laminated Sheets, Particle Board and Medium Density Fiber Board. Its brands include VIR Laminate, Signor and VIR MDF. Its products include Single Sided Or Decorative Laminate Sheet, Double Sided Or Compact Laminate Sheets, Post-Forming Laminates, Metal Bond Laminates, Digital Laminates, Color Core Laminates and Table Top Grade Laminates. It offers products in various sizes, such as 2,440 millimeters (mm) x 1,220 mm, 2,800 mm x 1,300 mm and 3,050 mm x 1,300 mm. It also produces Medium Density Fiber Board at its project located at Chikkamagaluru, Karnataka. Its manufacturing facilities are located at S. No.125, Near Kalyanpura Patia, Gandhinagar-Mansa Road, Village Itla, Gandhinagar; Plot No. 608, G.I.D.C. Mansa, District Gandhinagar, Gujarat, and Dholakuva Patia, Gandhinagar- Mansa Road, District Gandhinagar.</v>
    <v>604</v>
    <v>National Stock Exchange of India</v>
    <v>XNSE</v>
    <v>XNSE</v>
    <v>Rushil House, Near Neelkanth Green Bungalow, Off. Sindhu Bhavan Road Shilaj,, AHMEDABAD, GUJARAT, 380058 IN</v>
    <v>353</v>
    <v>Paper &amp; Forest Products</v>
    <v>Stock</v>
    <v>44585.469965277778</v>
    <v>3806</v>
    <v>322.10000000000002</v>
    <v>6784791000</v>
    <v>RUSHIL DECOR LIMITED</v>
    <v>RUSHIL DECOR LIMITED</v>
    <v>341.95</v>
    <v>46.7</v>
    <v>339.05</v>
    <v>323.35000000000002</v>
    <v>20191980</v>
    <v>RUSHIL</v>
    <v>RUSHIL DECOR LIMITED (XNSE:RUSHIL)</v>
    <v>117612</v>
    <v>1993</v>
  </rv>
  <rv s="2">
    <v>3807</v>
  </rv>
  <rv s="0">
    <v>https://www.bing.com/financeapi/forcetrigger?t=bx498m&amp;q=XNSE%3aRVHL&amp;form=skydnc</v>
    <v>Learn more on Bing</v>
  </rv>
  <rv s="10">
    <v>en-US</v>
    <v>bx498m</v>
    <v>268435456</v>
    <v>1</v>
    <v>Powered by Refinitiv</v>
    <v>20</v>
    <v>RAVINDER HEIGHTS LIMITED (XNSE:RVHL)</v>
    <v>2</v>
    <v>21</v>
    <v>Finance</v>
    <v>4</v>
    <v>34.799999999999997</v>
    <v>15.05</v>
    <v>-1.3</v>
    <v>-4.2975000000000006E-2</v>
    <v>INR</v>
    <v>Ravinder Heights Ltd is a lessor of real estate property. The Company was founded in April 2019 and is located in New Delhi, India.</v>
    <v>National Stock Exchange of India</v>
    <v>XNSE</v>
    <v>XNSE</v>
    <v>7th Floor, DCM Building, 16, Barakhamba Road, New Delhi, NEW DELHI, DELHI, 110001 IN</v>
    <v>30.15</v>
    <v>Stock</v>
    <v>44585.469965277778</v>
    <v>3809</v>
    <v>28.75</v>
    <v>RAVINDER HEIGHTS LIMITED</v>
    <v>RAVINDER HEIGHTS LIMITED</v>
    <v>29</v>
    <v>0</v>
    <v>30.25</v>
    <v>28.95</v>
    <v>RVHL</v>
    <v>RAVINDER HEIGHTS LIMITED (XNSE:RVHL)</v>
    <v>38563</v>
  </rv>
  <rv s="2">
    <v>3810</v>
  </rv>
  <rv s="0">
    <v>https://www.bing.com/financeapi/forcetrigger?t=bppmsm&amp;q=XNSE%3aRVNL&amp;form=skydnc</v>
    <v>Learn more on Bing</v>
  </rv>
  <rv s="5">
    <v>en-US</v>
    <v>bppmsm</v>
    <v>268435456</v>
    <v>1</v>
    <v>Powered by Refinitiv</v>
    <v>9</v>
    <v>RAIL VIKAS NIGAM LIMITED (XNSE:RVNL)</v>
    <v>2</v>
    <v>10</v>
    <v>Finance</v>
    <v>4</v>
    <v>44.8</v>
    <v>26.35</v>
    <v>-1.7</v>
    <v>-4.5759999999999995E-2</v>
    <v>INR</v>
    <v>Rail Vikas Nigam Limited (RVNL) is a special purpose vehicle (SPV) engaged in undertaking development projects. The Company is focused on mobilizing financial resources and implement projects pertaining to reinforcement of Golden Quadrilateral. The Company is a non-budgetary initiative for creating and improving rail communication links to ports by construction of bridges and development of multi-modal transport corridors. The company has implemented various rail infrastructure projects, which include Gooty - Renigunta patch doubling; Gandhidham - Palanpur gauge conversion; Vallaparpadm - Idapally new lines; Ranigunta - Guntakal railway electrification; Civil Engineering Works in connection with diesel loco component factory, Dankuni and Kharagpur Workshop. It is also involved in development and implementation of various Metro rail link projects.</v>
    <v>208</v>
    <v>National Stock Exchange of India</v>
    <v>XNSE</v>
    <v>XNSE</v>
    <v>August Kranti Bhawan, Bhikaji Cama Place, R. K. Puram, Plot No. 25, First Floor, NEW DELHI, DELHI, 110066 IN</v>
    <v>37.4</v>
    <v>Construction &amp; Engineering</v>
    <v>Stock</v>
    <v>44585.469965277778</v>
    <v>3812</v>
    <v>35.049999999999997</v>
    <v>77458490000</v>
    <v>RAIL VIKAS NIGAM LIMITED</v>
    <v>RAIL VIKAS NIGAM LIMITED</v>
    <v>37.4</v>
    <v>7</v>
    <v>37.15</v>
    <v>35.450000000000003</v>
    <v>2085020000</v>
    <v>RVNL</v>
    <v>RAIL VIKAS NIGAM LIMITED (XNSE:RVNL)</v>
    <v>7075508</v>
    <v>2003</v>
  </rv>
  <rv s="2">
    <v>3813</v>
  </rv>
  <rv s="0">
    <v>https://www.bing.com/financeapi/forcetrigger?t=bh4vu2&amp;q=XNSE%3aS%26SPOWER&amp;form=skydnc</v>
    <v>Learn more on Bing</v>
  </rv>
  <rv s="10">
    <v>en-US</v>
    <v>bh4vu2</v>
    <v>268435456</v>
    <v>1</v>
    <v>Powered by Refinitiv</v>
    <v>20</v>
    <v>S &amp; S POWER SWITCHGEAR LIMITED (XNSE:S&amp;SPOWER)</v>
    <v>2</v>
    <v>21</v>
    <v>Finance</v>
    <v>4</v>
    <v>38.65</v>
    <v>12.45</v>
    <v>0</v>
    <v>0</v>
    <v>INR</v>
    <v>S&amp;S Power Switchgear Limited is a holding company. The Company's principal product/services include Manufacturing of Control and Relay Panel and Providing of Engineering Services, and Business Support Services. The Company operates in the transmission and distribution Equipment industry, and focuses on switchgear and associated products. The Company's subsidiaries include Acrastyle Power (India) Limited, Acrastyle Ltd U.K, S&amp;S Power Switchgear Equipment Ltd, Acrastyle EPS Technologies Ltd and Acrastyle Switchgear Ltd U.K. Acrastyle Power (India) Limited designs, manufactures and supply of electrical control, relay panel and automation solutions. Acrastyle Ltd (UK) is a subsidiary of Acrastyle Switchgear Ltd (UK), which manufacturers Control and Relay Panels. S&amp;S Power Switchgear Equipment Ltd manufactures extra high voltage (EHV) Disconnectors. Acrastyle EPS Technology Ltd manufactures Magnetic Actuators. Acrastyle Switchgear Ltd (UK) is a subsidiary of Acrastyle Power (India) Ltd.</v>
    <v>National Stock Exchange of India</v>
    <v>XNSE</v>
    <v>XNSE</v>
    <v>Plot No:14, CMDA Industrial Area-II, Chithamanur Village,, CHENNAI, TAMIL NADU, 603209 IN</v>
    <v>29.45</v>
    <v>Stock</v>
    <v>44579.469976851855</v>
    <v>3815</v>
    <v>29.45</v>
    <v>S &amp; S POWER SWITCHGEAR LIMITED</v>
    <v>S &amp; S POWER SWITCHGEAR LIMITED</v>
    <v>29.45</v>
    <v>0</v>
    <v>29.45</v>
    <v>29.45</v>
    <v>S&amp;SPOWER</v>
    <v>S &amp; S POWER SWITCHGEAR LIMITED (XNSE:S&amp;SPOWER)</v>
    <v>1</v>
  </rv>
  <rv s="2">
    <v>3816</v>
  </rv>
  <rv s="0">
    <v>https://www.bing.com/financeapi/forcetrigger?t=ahjrec&amp;q=XNSE%3aSABEVENTS&amp;form=skydnc</v>
    <v>Learn more on Bing</v>
  </rv>
  <rv s="10">
    <v>en-US</v>
    <v>ahjrec</v>
    <v>268435456</v>
    <v>1</v>
    <v>Powered by Refinitiv</v>
    <v>20</v>
    <v>SAB EVENTS &amp; GOVERNANCE NOW MEDIA LIMITED (XNSE:SABEVENTS)</v>
    <v>2</v>
    <v>21</v>
    <v>Finance</v>
    <v>4</v>
    <v>23.25</v>
    <v>1</v>
    <v>-1</v>
    <v>-0.05</v>
    <v>INR</v>
    <v>SAB Events &amp; Governance Now Media Limited, formerly Marvick Entertainment Private Limited, is an India-based company, which is engaged in publication activities. The Company provides Governance Now, which is a multi-media initiative for participatory reportage and analysis related to governance of various institutions and processes in India. Governance Now is available on its Website, www.governancenow.com, and GovernanceNow, which is a print magazine. The Company also provides a mobile application. Governance Now serves sectors, including corporate, financial, academic and public policy institutions, embassies, judiciary, and center and state government departments. The Company is engaged in selling its published copies across India, which are a combination of advertising and media content.</v>
    <v>National Stock Exchange of India</v>
    <v>XNSE</v>
    <v>XNSE</v>
    <v>7th Floor, Adhikari Chambers, Oberoi Complex, Andheri West, MUMBAI, MAHARASHTRA, 400053 IN</v>
    <v>19</v>
    <v>Stock</v>
    <v>44585.469965277778</v>
    <v>3818</v>
    <v>19</v>
    <v>SAB EVENTS &amp; GOVERNANCE NOW MEDIA LIMITED</v>
    <v>SAB EVENTS &amp; GOVERNANCE NOW MEDIA LIMITED</v>
    <v>19</v>
    <v>0</v>
    <v>20</v>
    <v>19</v>
    <v>SABEVENTS</v>
    <v>SAB EVENTS &amp; GOVERNANCE NOW MEDIA LIMITED (XNSE:SABEVENTS)</v>
    <v>549</v>
  </rv>
  <rv s="2">
    <v>3819</v>
  </rv>
  <rv s="0">
    <v>https://www.bing.com/financeapi/forcetrigger?t=ahjrh7&amp;q=XNSE%3aSABTN&amp;form=skydnc</v>
    <v>Learn more on Bing</v>
  </rv>
  <rv s="1">
    <v>en-US</v>
    <v>ahjrh7</v>
    <v>268435456</v>
    <v>1</v>
    <v>Powered by Refinitiv</v>
    <v>0</v>
    <v>SRI ADHIKARI BROTHERS TELEVISION NETWORK LIMITED (XNSE:SABTN)</v>
    <v>2</v>
    <v>3</v>
    <v>Finance</v>
    <v>4</v>
    <v>2.7</v>
    <v>1.3</v>
    <v>1.0973999999999999</v>
    <v>-0.1</v>
    <v>-0.04</v>
    <v>INR</v>
    <v>Sri Adhikari Brothers Television Network Limited is a holding company. The Company is engaged in Motion picture, video and television programming activities. The Company operates in Content Production and Distribution segment. The Company is engaged in setting up approximately two art production studios. The Company has sublicensed its owned intellectual property rights (IPR) content on limited usage basis to various broadcasters/aggregators for various platforms. The Company is also involved in visual effects (VFX) and post-production. The Company has also distributed the film, Pyaar ka Punchnama - 2. The Company has worked for the feature film, Tere Bin Laden-2, and produced ad-film for a brand. The Company's subsidiaries include Westwind Realtors Private Limited and Titanium Merchant Private Limited.</v>
    <v>24</v>
    <v>National Stock Exchange of India</v>
    <v>XNSE</v>
    <v>XNSE</v>
    <v>6Th Floor, Adhikari Chambers, Oberoi Complex, Andheri (West),, MUMBAI, MAHARASHTRA, 400053 IN</v>
    <v>2.5</v>
    <v>Media &amp; Publishing</v>
    <v>Stock</v>
    <v>44585.469965277778</v>
    <v>3821</v>
    <v>2.4</v>
    <v>87361250</v>
    <v>SRI ADHIKARI BROTHERS TELEVISION NETWORK LIMITED</v>
    <v>SRI ADHIKARI BROTHERS TELEVISION NETWORK LIMITED</v>
    <v>2.5</v>
    <v>0</v>
    <v>2.5</v>
    <v>2.4</v>
    <v>34944500</v>
    <v>SABTN</v>
    <v>SRI ADHIKARI BROTHERS TELEVISION NETWORK LIMITED (XNSE:SABTN)</v>
    <v>77419</v>
    <v>1994</v>
  </rv>
  <rv s="2">
    <v>3822</v>
  </rv>
  <rv s="0">
    <v>https://www.bing.com/financeapi/forcetrigger?t=ahjrk2&amp;q=XNSE%3aSADBHAV&amp;form=skydnc</v>
    <v>Learn more on Bing</v>
  </rv>
  <rv s="1">
    <v>en-US</v>
    <v>ahjrk2</v>
    <v>268435456</v>
    <v>1</v>
    <v>Powered by Refinitiv</v>
    <v>0</v>
    <v>SADBHAV ENGINEERING LIMITED (XNSE:SADBHAV)</v>
    <v>2</v>
    <v>3</v>
    <v>Finance</v>
    <v>4</v>
    <v>96.5</v>
    <v>36.549999999999997</v>
    <v>2.3138999999999998</v>
    <v>-1.95</v>
    <v>-4.9682000000000004E-2</v>
    <v>INR</v>
    <v>Sadbhav Engineering Limited is a construction company. The Company is engaged in the construction and maintenance of roads and highway, and irrigation system (canal). The Company is also engaged in the site preparation for mining, including overburden removal and other development. The Company's segments include EPC Contracts and BOT (Toll &amp; Annuity). The Company has projects in the roads and highways, bridges, rail metro projects, irrigation supporting infrastructure, and the mining sector. Its engineering, procurement, construction (EPC) projects in roads and highways are Rohtak-Hissar section, Malavalli-Pavagada section, Ambala-Kaithal section, and Yamunanagar-Saha Barwala-Panchkula section of Haryana. The Company's Mining sector deals with excavation of overburden and mining of minerals, such as coal, uranium and lignite. It has excavation work at Mangrol lignite mines, Gujarat. It is also engaged in the construction of earthen dams, syphon, remodeling and improvement of canals.</v>
    <v>2691</v>
    <v>National Stock Exchange of India</v>
    <v>XNSE</v>
    <v>XNSE</v>
    <v>Nr. Havmor Restaurant, B/h, Navrangpura Bus Stand,, Navrangpura, AHMEDABAD, GUJARAT, 380009 IN</v>
    <v>39.200000000000003</v>
    <v>Construction &amp; Engineering</v>
    <v>Stock</v>
    <v>44585.469965277778</v>
    <v>3824</v>
    <v>36.549999999999997</v>
    <v>6734154000</v>
    <v>SADBHAV ENGINEERING LIMITED</v>
    <v>SADBHAV ENGINEERING LIMITED</v>
    <v>39.200000000000003</v>
    <v>0</v>
    <v>39.25</v>
    <v>37.299999999999997</v>
    <v>171570800</v>
    <v>SADBHAV</v>
    <v>SADBHAV ENGINEERING LIMITED (XNSE:SADBHAV)</v>
    <v>635611</v>
    <v>1988</v>
  </rv>
  <rv s="2">
    <v>3825</v>
  </rv>
  <rv s="0">
    <v>https://www.bing.com/financeapi/forcetrigger?t=ahjrmw&amp;q=XNSE%3aSADBHIN&amp;form=skydnc</v>
    <v>Learn more on Bing</v>
  </rv>
  <rv s="1">
    <v>en-US</v>
    <v>ahjrmw</v>
    <v>268435456</v>
    <v>1</v>
    <v>Powered by Refinitiv</v>
    <v>0</v>
    <v>SADBHAV INFRASTRUCTURE PROJECT LIMITED (XNSE:SADBHIN)</v>
    <v>2</v>
    <v>3</v>
    <v>Finance</v>
    <v>4</v>
    <v>41.6</v>
    <v>12.5</v>
    <v>1.4466000000000001</v>
    <v>-0.7</v>
    <v>-4.6980000000000001E-2</v>
    <v>INR</v>
    <v>Sadbhav Infrastructure Project Limited is an India-based road build, operate and transfer (BOT) company. The Company is engaged in the development, operation and maintenance of highways, roads and related projects. The Company's project portfolio consisting of approximately 10 BOT projects. Its nine BOT projects are toll projects and the remaining one is an annuity project. The Company's operational projects cover approximately 1,530 lane kilometers and the projects under development cover approximately 1,060 lane kilometers. The Company also provides operation and maintenance, and advisory and project management services to its projects. The Company has projects in various states in India, including Maharashtra, Gujarat, Rajasthan, Karnataka, Haryana, Madhya Pradesh and Telangana.</v>
    <v>67</v>
    <v>National Stock Exchange of India</v>
    <v>XNSE</v>
    <v>XNSE</v>
    <v>Sadbhav, Nr. Havmor Restaurant, B/H. Navrangpura Bus Stand,, Navrangpura, AHMEDABAD, GUJARAT, 380009 IN</v>
    <v>15.2</v>
    <v>Construction &amp; Engineering</v>
    <v>Stock</v>
    <v>44585.469965277778</v>
    <v>3827</v>
    <v>14.2</v>
    <v>5248156000</v>
    <v>SADBHAV INFRASTRUCTURE PROJECT LIMITED</v>
    <v>SADBHAV INFRASTRUCTURE PROJECT LIMITED</v>
    <v>15.2</v>
    <v>0</v>
    <v>14.9</v>
    <v>14.2</v>
    <v>352225200</v>
    <v>SADBHIN</v>
    <v>SADBHAV INFRASTRUCTURE PROJECT LIMITED (XNSE:SADBHIN)</v>
    <v>331648</v>
    <v>2007</v>
  </rv>
  <rv s="2">
    <v>3828</v>
  </rv>
  <rv s="0">
    <v>https://www.bing.com/financeapi/forcetrigger?t=brgdww&amp;q=XNSE%3aSAFARI&amp;form=skydnc</v>
    <v>Learn more on Bing</v>
  </rv>
  <rv s="5">
    <v>en-US</v>
    <v>brgdww</v>
    <v>268435456</v>
    <v>1</v>
    <v>Powered by Refinitiv</v>
    <v>9</v>
    <v>SAFARI INDUSTRIES (INDIA) LIMITED (XNSE:SAFARI)</v>
    <v>2</v>
    <v>10</v>
    <v>Finance</v>
    <v>4</v>
    <v>987</v>
    <v>518.54999999999995</v>
    <v>-13.25</v>
    <v>-1.4331E-2</v>
    <v>INR</v>
    <v>Safari Industries (India) Limited is engaged in manufacturing and trading of luggage and luggage accessories. The Company's product range includes polycarbonate (PC) zippered luggage. It also offers products under various categories, such as laptop bags and backpacks. Its Hard luggage includes Maximus 59 4W-Cyan-Cabin, Truce 71 4W-Silver-Medium, SIGMA 56 4W, SIGMA 65 4W, ORB 55 4W. Its Soft luggage includes Swift 55 4W-Red-Cabin, Swift 75 4W-Back-Large, AVENUE-4W-Blue-Cabin, Mosaic 4W-Silver-Medium. Its lightweight luggage includes TITANIUM 55 4W, ORB 77 4W, VIBE 55 4W. It backpacks categories include Everyday Casual Backpack, Laptop Backpacks, Rucksack, Concept Backpacks, Overnighter.</v>
    <v>1077</v>
    <v>National Stock Exchange of India</v>
    <v>XNSE</v>
    <v>XNSE</v>
    <v>(E) Andheri, Mathuradas Vasanji Road, MUMBAI, MAHARASHTRA, 400059 IN</v>
    <v>927.2</v>
    <v>Textiles &amp; Apparel</v>
    <v>Stock</v>
    <v>44585.469965277778</v>
    <v>3830</v>
    <v>903</v>
    <v>20700210000</v>
    <v>SAFARI INDUSTRIES (INDIA) LIMITED</v>
    <v>SAFARI INDUSTRIES (INDIA) LIMITED</v>
    <v>924.55</v>
    <v>101.16</v>
    <v>924.55</v>
    <v>911.3</v>
    <v>22389500</v>
    <v>SAFARI</v>
    <v>SAFARI INDUSTRIES (INDIA) LIMITED (XNSE:SAFARI)</v>
    <v>13512</v>
    <v>1980</v>
  </rv>
  <rv s="2">
    <v>3831</v>
  </rv>
  <rv s="0">
    <v>https://www.bing.com/financeapi/forcetrigger?t=ahjrpr&amp;q=XNSE%3aSAGARDEEP&amp;form=skydnc</v>
    <v>Learn more on Bing</v>
  </rv>
  <rv s="3">
    <v>en-US</v>
    <v>ahjrpr</v>
    <v>268435456</v>
    <v>1</v>
    <v>Powered by Refinitiv</v>
    <v>5</v>
    <v>SAGARDEEP ALLOYS LIMITED (XNSE:SAGARDEEP)</v>
    <v>2</v>
    <v>6</v>
    <v>Finance</v>
    <v>4</v>
    <v>77.45</v>
    <v>26</v>
    <v>0.46970000000000001</v>
    <v>0.45</v>
    <v>8.4270000000000005E-3</v>
    <v>INR</v>
    <v>Sagardeep Alloys Limited is engaged in the manufacture of precious and non-ferrous alloys, and wholesale of metals and metal ores. The Company is engaged in dealing in metal. The Company offers various products, such as copper, brass, cupro nickel and stainless steel products. Its copper products include copper pipes and tubes, copper flats, copper coils, copper rod, copper anodes/nuggets, copper plates and oxygen free copper. Its brass products include gilding metal, commercial bronze, red brass, low brass, cartridge brass, yellow brass and muntz metal. Its cupro nickel products include cupro nickel tubes, cupro nickel pipes and cupro nickel rods. Its stainless steel products include stainless steel scrap grades, stainless steel pipes, stainless steel tubes, stainless steel sheets/plates, stainless steel coils and stainless steel bars. It focuses on importing stainless steel pipes, welded pipes, tubes, sheets, coils, plates, welding electrodes and other similar products.</v>
    <v>National Stock Exchange of India</v>
    <v>XNSE</v>
    <v>XNSE</v>
    <v>205, Pittalia Bamba, Ghee Kanta Road,, near Madhuram Cinema,, AHMEDABAD, GUJARAT, 380001 IN</v>
    <v>54</v>
    <v>Metals &amp; Mining</v>
    <v>Stock</v>
    <v>44585.469965277778</v>
    <v>3833</v>
    <v>52.8</v>
    <v>910865200</v>
    <v>SAGARDEEP ALLOYS LIMITED</v>
    <v>SAGARDEEP ALLOYS LIMITED</v>
    <v>52.8</v>
    <v>54.6</v>
    <v>53.4</v>
    <v>53.85</v>
    <v>17057400</v>
    <v>SAGARDEEP</v>
    <v>SAGARDEEP ALLOYS LIMITED (XNSE:SAGARDEEP)</v>
    <v>114433</v>
    <v>2007</v>
  </rv>
  <rv s="2">
    <v>3834</v>
  </rv>
  <rv s="0">
    <v>https://www.bing.com/financeapi/forcetrigger?t=ahjrsm&amp;q=XNSE%3aSAGCEM&amp;form=skydnc</v>
    <v>Learn more on Bing</v>
  </rv>
  <rv s="1">
    <v>en-US</v>
    <v>ahjrsm</v>
    <v>268435456</v>
    <v>1</v>
    <v>Powered by Refinitiv</v>
    <v>0</v>
    <v>SAGAR CEMENTS LTD (XNSE:SAGCEM)</v>
    <v>2</v>
    <v>3</v>
    <v>Finance</v>
    <v>4</v>
    <v>317</v>
    <v>122.2</v>
    <v>1.2281</v>
    <v>-17</v>
    <v>-6.3694000000000001E-2</v>
    <v>INR</v>
    <v>Sagar Cements Limited is engaged in the manufacture of cement. The Company is engaged in the business of cement and cement-related products. The Company manufactures various varieties of cement, such as ordinary Portland cement (OPC) of 53 grade, 43 grade, Portland Pozzalona Cement (PPC) and Sulfate Resistant Cement (SRC) to suit various need of customers. The cement produced by the Company is sold under the brand name, SAGAR. Its products are used for applications, such as reinforced cement concrete (RCC) works; precast concrete items, such as paving blocks and tiles building blocks; pre-stressed concrete components; runways, concrete roads and bridges; general civil engineering construction work; asbestos products, such as sheets and pipes, and non-structural works, such as plastering and flooring. Its products are also used for mass concreting and plain cement concreting, and for plastering and single storied individual houses. Its plants are located in Telangana, India.</v>
    <v>556</v>
    <v>National Stock Exchange of India</v>
    <v>XNSE</v>
    <v>XNSE</v>
    <v>Plot No. 111, Road No. 10, Jubilee Hills, HYDERABAD, TELANGANA, 500033 IN</v>
    <v>266.75</v>
    <v>Construction Materials</v>
    <v>Stock</v>
    <v>44585.469965277778</v>
    <v>3836</v>
    <v>248</v>
    <v>31360750000</v>
    <v>SAGAR CEMENTS LTD</v>
    <v>SAGAR CEMENTS LTD</v>
    <v>263.60000000000002</v>
    <v>18.350000000000001</v>
    <v>266.89999999999998</v>
    <v>249.9</v>
    <v>117500000</v>
    <v>SAGCEM</v>
    <v>SAGAR CEMENTS LTD (XNSE:SAGCEM)</v>
    <v>117965</v>
    <v>1981</v>
  </rv>
  <rv s="2">
    <v>3837</v>
  </rv>
  <rv s="0">
    <v>https://www.bing.com/financeapi/forcetrigger?t=ahjryc&amp;q=XNSE%3aSAKAR&amp;form=skydnc</v>
    <v>Learn more on Bing</v>
  </rv>
  <rv s="3">
    <v>en-US</v>
    <v>ahjryc</v>
    <v>268435456</v>
    <v>1</v>
    <v>Powered by Refinitiv</v>
    <v>5</v>
    <v>SAKAR HEALTHCARE LIMITED (XNSE:SAKAR)</v>
    <v>2</v>
    <v>6</v>
    <v>Finance</v>
    <v>4</v>
    <v>212</v>
    <v>84.6</v>
    <v>0.57040000000000002</v>
    <v>-8.5</v>
    <v>-5.5141000000000003E-2</v>
    <v>INR</v>
    <v>Sakar Healthcare ltd. is an India-based company, which is engaged in the manufacturing of pharmaceutical products. The Company is engaged in providing Liquid Orals, Cephalosporin Tablet, Capsule, Dry Powder Syrup, Liquid Injectables in ampoules and vials, and Dry Powder Injections. It also provides Lyophilized Injectables. The Company operates as contract manufacturer for multinational pharmaceutical companies. The Company's products include Albendazole oral suspension USP, Cetirizine hydrochloride syrup, Cefadroxil and potassium clavulanate tablets, Cefixime and potassium clavulanate tablets, Cefpodoxime proxetil Capsule, Cefalexin oral suspension BP, Cefixime for oral suspension, Cefuroxime Axetil tablets BP, Adrenallin tartrate Injection, Quinine dihydrochloride Injection, Vitamin B-complex Injection, Chloroquine phosphate Injection, Tranexamic Acid Injection, Palonosetron hydrochloride Injection and others. The Company has its presence in approximately 40 countries.</v>
    <v>National Stock Exchange of India</v>
    <v>XNSE</v>
    <v>XNSE</v>
    <v>406,Silver Oaks Comm. Complex, Opp. Arun Society, Paldi, AHMEDABAD, GUJARAT, 380007 IN</v>
    <v>157.35</v>
    <v>Pharmaceuticals</v>
    <v>Stock</v>
    <v>44585.469965277778</v>
    <v>3839</v>
    <v>141.44999999999999</v>
    <v>2638740000</v>
    <v>SAKAR HEALTHCARE LIMITED</v>
    <v>SAKAR HEALTHCARE LIMITED</v>
    <v>155.65</v>
    <v>26.01</v>
    <v>154.15</v>
    <v>145.65</v>
    <v>17118000</v>
    <v>SAKAR</v>
    <v>SAKAR HEALTHCARE LIMITED (XNSE:SAKAR)</v>
    <v>32530</v>
    <v>2004</v>
  </rv>
  <rv s="2">
    <v>3840</v>
  </rv>
  <rv s="0">
    <v>https://www.bing.com/financeapi/forcetrigger?t=ahjs27&amp;q=XNSE%3aSAKHTISUG&amp;form=skydnc</v>
    <v>Learn more on Bing</v>
  </rv>
  <rv s="1">
    <v>en-US</v>
    <v>ahjs27</v>
    <v>268435456</v>
    <v>1</v>
    <v>Powered by Refinitiv</v>
    <v>0</v>
    <v>SAKTHI SUGARS LIMITED (XNSE:SAKHTISUG)</v>
    <v>2</v>
    <v>3</v>
    <v>Finance</v>
    <v>4</v>
    <v>22.95</v>
    <v>8.5500000000000007</v>
    <v>0.65659999999999996</v>
    <v>-0.8</v>
    <v>-4.8780000000000004E-2</v>
    <v>INR</v>
    <v>Sakthi Sugars Limited is engaged in the business of sugar, industrial alcohol, power and soya products. The Company's segments include sugar, industrial alcohol, soya products and power. Its sugar by-products include molasses, bagasse and press mud. The Company is a producer of white crystal sugar accounting for a capacity of approximately 19,000 tons of cane crush per day (TCD). Its power division operates co-generation power plants at Sakthinagar, Sivaganga and Modakurichi, and the aggregate power generation capacity of all three plants is approximately 92 megawatts (MW). Its distillery produces rectified spirit, extra neutral alcohol and ethanol, and has a distillery capacity of approximately 120 kiloliters per day (KLPD) and ethanol plant capacity of over 50 KLPD. The Company has the capacity to process approximately 90,000 tons soya beans per annum. Its Sugar Unit, Distillery Unit and Soya Extrusion Plants are located in Haripur Village, Korian Post, Dhenkanal District, Orissa.</v>
    <v>1176</v>
    <v>National Stock Exchange of India</v>
    <v>XNSE</v>
    <v>XNSE</v>
    <v>180, Race Course Road, COIMBATORE, TAMIL NADU, 641018 IN</v>
    <v>16.600000000000001</v>
    <v>Food &amp; Tobacco</v>
    <v>Stock</v>
    <v>44585.469965277778</v>
    <v>3842</v>
    <v>15.6</v>
    <v>1949124000</v>
    <v>SAKTHI SUGARS LIMITED</v>
    <v>SAKTHI SUGARS LIMITED</v>
    <v>16.600000000000001</v>
    <v>0</v>
    <v>16.399999999999999</v>
    <v>15.6</v>
    <v>118849000</v>
    <v>SAKHTISUG</v>
    <v>SAKTHI SUGARS LIMITED (XNSE:SAKHTISUG)</v>
    <v>75323</v>
    <v>1961</v>
  </rv>
  <rv s="2">
    <v>3843</v>
  </rv>
  <rv s="0">
    <v>https://www.bing.com/financeapi/forcetrigger?t=ahjs52&amp;q=XNSE%3aSAKSOFT&amp;form=skydnc</v>
    <v>Learn more on Bing</v>
  </rv>
  <rv s="1">
    <v>en-US</v>
    <v>ahjs52</v>
    <v>268435456</v>
    <v>1</v>
    <v>Powered by Refinitiv</v>
    <v>0</v>
    <v>SAKSOFT LIMITED (XNSE:SAKSOFT)</v>
    <v>2</v>
    <v>3</v>
    <v>Finance</v>
    <v>4</v>
    <v>1175</v>
    <v>306.60000000000002</v>
    <v>1.0189999999999999</v>
    <v>-87.9</v>
    <v>-8.5394000000000012E-2</v>
    <v>INR</v>
    <v>Saksoft Limited is an information technology company that provides business intelligence, testing and software solutions across a range of industries and verticals. The Company provides a range of software solutions, including information management strategy, consulting, design, custom application development, reporting as a managed service, business intelligence and data warehouse services, systems integration, implementation, assurance and placement services. Its testing services include component and unit testing, database and platform testing, system testing, and usability and content testing. Its cloud services include infrastructure as a service and software as a service. Its application services include enterprise mobility services and application server migration. The Company provides services across verticals, such as banking, insurance, public sector, education, automotive and technology. It has operations in India, the United Kingdom, the United States and Singapore.</v>
    <v>1260</v>
    <v>National Stock Exchange of India</v>
    <v>XNSE</v>
    <v>XNSE</v>
    <v>SP INFOCITY, Block A, 2nd Floor, #40, Dr. MGR Salai, Kandanchavadi, Perungudi, CHENNAI, TAMIL NADU, 600096 IN</v>
    <v>1030</v>
    <v>Software &amp; IT Services</v>
    <v>Stock</v>
    <v>44585.469965277778</v>
    <v>3845</v>
    <v>938</v>
    <v>10300230000</v>
    <v>SAKSOFT LIMITED</v>
    <v>SAKSOFT LIMITED</v>
    <v>1030</v>
    <v>18.52</v>
    <v>1029.3499999999999</v>
    <v>941.45</v>
    <v>10006540</v>
    <v>SAKSOFT</v>
    <v>SAKSOFT LIMITED (XNSE:SAKSOFT)</v>
    <v>45686</v>
    <v>1999</v>
  </rv>
  <rv s="2">
    <v>3846</v>
  </rv>
  <rv s="0">
    <v>https://www.bing.com/financeapi/forcetrigger?t=ahjs7w&amp;q=XNSE%3aSAKUMA&amp;form=skydnc</v>
    <v>Learn more on Bing</v>
  </rv>
  <rv s="1">
    <v>en-US</v>
    <v>ahjs7w</v>
    <v>268435456</v>
    <v>1</v>
    <v>Powered by Refinitiv</v>
    <v>0</v>
    <v>SAKUMA EXPORTS LIMITED (XNSE:SAKUMA)</v>
    <v>2</v>
    <v>3</v>
    <v>Finance</v>
    <v>4</v>
    <v>15.8</v>
    <v>4.05</v>
    <v>1.8149999999999999</v>
    <v>-0.65</v>
    <v>-0.05</v>
    <v>INR</v>
    <v>Sakuma Exports Limited is engaged in the imports and export for commodities trading. The Company is engaged in exports of commodities, such as sugar, rice, maize, sesame seeds, ground nuts, pulses, oil meal and raw cotton, among others. The Company is engaged in the import of commodities, such as sugar, coal and oil. The Company caters to both domestic and international markets. The Company also offers coriander, turmeric, tamarind, cumin seeds, chilly, fenugreek seeds, watermelon, jiggery, cashews, onion, peanuts in shell, niger seeds, wheat, tea leaf and lentils. The Company operates Three Star Trading House.</v>
    <v>46</v>
    <v>National Stock Exchange of India</v>
    <v>XNSE</v>
    <v>XNSE</v>
    <v>A-301, Aurus Chambers, S.S. Amrutwar Lane,, Worli,, MUMBAI, MAHARASHTRA, 400013 IN</v>
    <v>13.4</v>
    <v>Food &amp; Drug Retailing</v>
    <v>Stock</v>
    <v>44585.469965277778</v>
    <v>3848</v>
    <v>12.35</v>
    <v>3049273000</v>
    <v>SAKUMA EXPORTS LIMITED</v>
    <v>SAKUMA EXPORTS LIMITED</v>
    <v>13</v>
    <v>23.97</v>
    <v>13</v>
    <v>12.35</v>
    <v>234559400</v>
    <v>SAKUMA</v>
    <v>SAKUMA EXPORTS LIMITED (XNSE:SAKUMA)</v>
    <v>358972</v>
    <v>2005</v>
  </rv>
  <rv s="2">
    <v>3849</v>
  </rv>
  <rv s="0">
    <v>https://www.bing.com/financeapi/forcetrigger?t=ahjsar&amp;q=XNSE%3aSALASAR&amp;form=skydnc</v>
    <v>Learn more on Bing</v>
  </rv>
  <rv s="1">
    <v>en-US</v>
    <v>ahjsar</v>
    <v>268435456</v>
    <v>1</v>
    <v>Powered by Refinitiv</v>
    <v>0</v>
    <v>SALASAR TECHNO ENGINEERING LIMITED (XNSE:SALASAR)</v>
    <v>2</v>
    <v>3</v>
    <v>Finance</v>
    <v>4</v>
    <v>372</v>
    <v>131.75</v>
    <v>1.1757</v>
    <v>-7.3</v>
    <v>-3.0366000000000001E-2</v>
    <v>INR</v>
    <v>Salasar Techno Engineering Limited is a provider of steel solutions in India. The Company is a provider of customized steel fabrication and infrastructure solutions for telecommunication towers, transmission towers and substation structures and solar module mounting structures. Its products include Telecommunication Towers, Power Transmission Line Towers, Smart Lighting Poles, Monopoles, Cable Trays, Guard Rails, Substation Structures, Solar Module Mounting Structures, Railway Components, Cold Formed Steel Structures, and Customized Galvanized and Non-galvanized steel structures. Its services include providing complete Engineering, Procurement and Control for projects, such as Rural Electrification, Power Transmission Lines, and Solar Power Plants. In addition to manufacturing/fabrication, the Company undertakes civil foundation work, erection of towers both telecommunication and transmission at site including painting. The Company has operations spread throughout Asia and Africa.</v>
    <v>1542</v>
    <v>National Stock Exchange of India</v>
    <v>XNSE</v>
    <v>XNSE</v>
    <v>Kl-46, Kavi Nagar, GHAZIABAD, UTTAR PRADESH, 201002 IN</v>
    <v>245.45</v>
    <v>Metals &amp; Mining</v>
    <v>Stock</v>
    <v>44585.469965277778</v>
    <v>3851</v>
    <v>223.6</v>
    <v>6868348000</v>
    <v>SALASAR TECHNO ENGINEERING LIMITED</v>
    <v>SALASAR TECHNO ENGINEERING LIMITED</v>
    <v>239</v>
    <v>19.73</v>
    <v>240.4</v>
    <v>233.1</v>
    <v>28570500</v>
    <v>SALASAR</v>
    <v>SALASAR TECHNO ENGINEERING LIMITED (XNSE:SALASAR)</v>
    <v>66940</v>
    <v>2001</v>
  </rv>
  <rv s="2">
    <v>3852</v>
  </rv>
  <rv s="0">
    <v>https://www.bing.com/financeapi/forcetrigger?t=ahjsjc&amp;q=XNSE%3aSALSTEEL&amp;form=skydnc</v>
    <v>Learn more on Bing</v>
  </rv>
  <rv s="3">
    <v>en-US</v>
    <v>ahjsjc</v>
    <v>268435456</v>
    <v>1</v>
    <v>Powered by Refinitiv</v>
    <v>5</v>
    <v>S A L STEEL LIMITED (XNSE:SALSTEEL)</v>
    <v>2</v>
    <v>6</v>
    <v>Finance</v>
    <v>4</v>
    <v>17.600000000000001</v>
    <v>2.95</v>
    <v>1.7523</v>
    <v>-0.65</v>
    <v>-4.8871999999999999E-2</v>
    <v>INR</v>
    <v>S.A.L. Steel Limited is an India-based company, which is engaged in manufacturing sponge iron, ferro alloys, mild steel (MS) and stainless steel (SS) angle, and power. The Company's segments include Iron &amp; Steel, and Power. The Company has a power plant with a capacity of 40 megawatts. Its product also includes ferro chrome. The Company also operates two rotary kilns with installed capacities of 100 tons per day (TPD) and 500 TPD.</v>
    <v>National Stock Exchange of India</v>
    <v>XNSE</v>
    <v>XNSE</v>
    <v>Block no - 2221/2222,, Shah Industrial Estate, Sola - Kalol Road, Santej,, GANDHINAGAR, GUJARAT, 382043 IN</v>
    <v>13.1</v>
    <v>Metals &amp; Mining</v>
    <v>Stock</v>
    <v>44585.469965277778</v>
    <v>3854</v>
    <v>12.65</v>
    <v>1130057000</v>
    <v>S A L STEEL LIMITED</v>
    <v>S A L STEEL LIMITED</v>
    <v>12.75</v>
    <v>5.03</v>
    <v>13.3</v>
    <v>12.65</v>
    <v>84966700</v>
    <v>SALSTEEL</v>
    <v>S A L STEEL LIMITED (XNSE:SALSTEEL)</v>
    <v>128733</v>
    <v>2003</v>
  </rv>
  <rv s="2">
    <v>3855</v>
  </rv>
  <rv s="0">
    <v>https://www.bing.com/financeapi/forcetrigger?t=ahjsm7&amp;q=XNSE%3aSALZERELEC&amp;form=skydnc</v>
    <v>Learn more on Bing</v>
  </rv>
  <rv s="1">
    <v>en-US</v>
    <v>ahjsm7</v>
    <v>268435456</v>
    <v>1</v>
    <v>Powered by Refinitiv</v>
    <v>0</v>
    <v>SALZER ELECTRONICS LIMITED (XNSE:SALZERELEC)</v>
    <v>2</v>
    <v>3</v>
    <v>Finance</v>
    <v>4</v>
    <v>264.3</v>
    <v>109.2</v>
    <v>1.1600999999999999</v>
    <v>-13.8</v>
    <v>-5.8202999999999998E-2</v>
    <v>INR</v>
    <v>Salzer Electronics Limited is an India-based company, which is engaged in the business of computer-aided manufacturing operated rotary switches, and wires and cables. The Company operates through four segments: Industrial Switchgear, which includes transformers, terminal blocks, rotary switches, isolators, general purpose relays, wiring ducts, contactors, control panels, and overload relays; Copper Business, which includes wires and cables, flexible bus bars, enameled wires, bunched conductors and tinned wires; Building Segment, which includes products, such as modular switches, wires and cables, and changeovers, and Energy Savers, which focuses on the manufacturing and installation of energy saving products, such as street light controllers and energy saving panels. The Company operates a plant in Himachal Pradesh and approximately four plants in Coimbatore. The Company exports its products to over 45 countries, including the United States, Europe and Gulf countries.</v>
    <v>568</v>
    <v>National Stock Exchange of India</v>
    <v>XNSE</v>
    <v>XNSE</v>
    <v>Samichettipalayam, Jothipuram Post, COIMBATORE, TAMIL NADU, 641047 IN</v>
    <v>235.3</v>
    <v>Machinery, Equipment &amp; Components</v>
    <v>Stock</v>
    <v>44585.469965277778</v>
    <v>3857</v>
    <v>215.15</v>
    <v>3789507000</v>
    <v>SALZER ELECTRONICS LIMITED</v>
    <v>SALZER ELECTRONICS LIMITED</v>
    <v>235</v>
    <v>15.86</v>
    <v>237.1</v>
    <v>223.3</v>
    <v>15982740</v>
    <v>SALZERELEC</v>
    <v>SALZER ELECTRONICS LIMITED (XNSE:SALZERELEC)</v>
    <v>153738</v>
    <v>1985</v>
  </rv>
  <rv s="2">
    <v>3858</v>
  </rv>
  <rv s="0">
    <v>https://www.bing.com/financeapi/forcetrigger?t=ahjsp2&amp;q=XNSE%3aSAMBHAAV&amp;form=skydnc</v>
    <v>Learn more on Bing</v>
  </rv>
  <rv s="3">
    <v>en-US</v>
    <v>ahjsp2</v>
    <v>268435456</v>
    <v>1</v>
    <v>Powered by Refinitiv</v>
    <v>5</v>
    <v>SAMBHAAV MEDIA LIMITED (XNSE:SAMBHAAV)</v>
    <v>2</v>
    <v>6</v>
    <v>Finance</v>
    <v>4</v>
    <v>7.75</v>
    <v>1.9</v>
    <v>1.6265000000000001</v>
    <v>-0.15</v>
    <v>-2.4390000000000002E-2</v>
    <v>INR</v>
    <v>Sambhaav Media Limited is engaged in the sale of other advertising space or time, and also in the publishing of newspapers, journals and periodicals. Its segments include Print Media and Electronic Media. The Company is engaged in the business of print media in the form of newspaper and magazine publication, audio video media in the form of public entertainment system and television channels, digital media by way of online portal, social media and varied advertising, and communication means as its activities. Its product line includes Sambhaav Metro, which is a tabloid daily in Gujarat with a focus on Ahmedabad; Abhiyaan, which is a Gujarat magazine that is circulated in the upper echelons of Gujarat and Mumbai; VTV News, which is a regional Gujarati news channel, and WISE TV, which is a transit television channel. The Company has installed Global Positioning System (GPS) in approximately 2,400 buses, and has a Web portal for news, entertainment, gaming and knowledge sharing.</v>
    <v>National Stock Exchange of India</v>
    <v>XNSE</v>
    <v>XNSE</v>
    <v>Sambhav House, Opp. Judges Bungalows,, Premchandnagar Road,Satellite, AHMEDABAD, GUJARAT, 380015 IN</v>
    <v>6.45</v>
    <v>Media &amp; Publishing</v>
    <v>Stock</v>
    <v>44585.469965277778</v>
    <v>3860</v>
    <v>5.85</v>
    <v>1175332000</v>
    <v>SAMBHAAV MEDIA LIMITED</v>
    <v>SAMBHAAV MEDIA LIMITED</v>
    <v>6.45</v>
    <v>33.590000000000003</v>
    <v>6.15</v>
    <v>6</v>
    <v>191110800</v>
    <v>SAMBHAAV</v>
    <v>SAMBHAAV MEDIA LIMITED (XNSE:SAMBHAAV)</v>
    <v>135004</v>
    <v>1990</v>
  </rv>
  <rv s="2">
    <v>3861</v>
  </rv>
  <rv s="0">
    <v>https://www.bing.com/financeapi/forcetrigger?t=axvhoc&amp;q=XNSE%3aSANCO&amp;form=skydnc</v>
    <v>Learn more on Bing</v>
  </rv>
  <rv s="3">
    <v>en-US</v>
    <v>axvhoc</v>
    <v>268435456</v>
    <v>1</v>
    <v>Powered by Refinitiv</v>
    <v>5</v>
    <v>SANCO INDUSTRIES LIMITED (XNSE:SANCO)</v>
    <v>2</v>
    <v>6</v>
    <v>Finance</v>
    <v>4</v>
    <v>23.65</v>
    <v>6.9</v>
    <v>0.68479999999999996</v>
    <v>-0.75</v>
    <v>-4.9505E-2</v>
    <v>INR</v>
    <v>Sanco Industries Limited is an India-based holding company. The Company is principally engaged in the business of PVC Pipes, PVC Wires and Cables, and Copper Wire Rod. The Company is engaged in manufacturing and trading of polyvinyl chloride (PVC) resin, PVC compound, PVC profiles, light-emitting diode (LED) lights, and chemical. The Company operates in two business segments: manufacturing and trading. The Company's products caters to domestic markets. The Company offers various products, which include PVC conduit pipes, PVC casings and capings, PVC insulated wires, calcium carbonate, and PVC insulation tape. The Company sells its range of products under various brand name, such as SATYAM, MARSHALL, SUPERPLAST and SANCO. The Company offers a range of wires and cables manufactured by using aluminum and copper as conductors. The Company's subsidiaries include Sanjita Polymet Ltd. and Superlink Polyfeb Ltd. The Company has manufacturing facilities in the state of Himachal Pradesh.</v>
    <v>National Stock Exchange of India</v>
    <v>XNSE</v>
    <v>XNSE</v>
    <v>D- 161, Surajmal Vihar,, near Karkadooma Court,, NEW DELHI, DELHI, 110092 IN</v>
    <v>14.4</v>
    <v>Machinery, Equipment &amp; Components</v>
    <v>Stock</v>
    <v>44585.469965277778</v>
    <v>3863</v>
    <v>14.4</v>
    <v>174406800</v>
    <v>SANCO INDUSTRIES LIMITED</v>
    <v>SANCO INDUSTRIES LIMITED</v>
    <v>14.4</v>
    <v>0</v>
    <v>15.15</v>
    <v>14.4</v>
    <v>11512000</v>
    <v>SANCO</v>
    <v>SANCO INDUSTRIES LIMITED (XNSE:SANCO)</v>
    <v>33544</v>
    <v>1989</v>
  </rv>
  <rv s="2">
    <v>3864</v>
  </rv>
  <rv s="0">
    <v>https://www.bing.com/financeapi/forcetrigger?t=ahjsur&amp;q=XNSE%3aSANDESH&amp;form=skydnc</v>
    <v>Learn more on Bing</v>
  </rv>
  <rv s="1">
    <v>en-US</v>
    <v>ahjsur</v>
    <v>268435456</v>
    <v>1</v>
    <v>Powered by Refinitiv</v>
    <v>0</v>
    <v>THE SANDESH LIMITED (XNSE:SANDESH)</v>
    <v>2</v>
    <v>3</v>
    <v>Finance</v>
    <v>4</v>
    <v>1084.7</v>
    <v>608</v>
    <v>0.71419999999999995</v>
    <v>-38.5</v>
    <v>-4.9635999999999993E-2</v>
    <v>INR</v>
    <v>The Sandesh Limited is an India-based company engaged in selling of newspapers and other publications, and advertisement. The Company is also engaged in providing news on multiple digital platforms, mobile advertisements, and to aggregate and provide news/videos on the multiple digital platforms. The Company's segments include Media, Finance, Real Estate and Other. The Company operates in the media spectrum, including print, broadcast, digital, activations and outdoor solutions. The Company publishes over seven editions of newspaper across Gujarat and Mumbai. It offers a Gujarati news application in India and has digital presence of approximately five million followers across all platforms. It offers Agro Sandesh and Stree magazines, which include content about the farmers and women in Gujarat. Its Out of Home (OHH) media solutions in the name of Spotlight focuses on providing brand message. The Company's subsidiary is Sandesh Digital Private Limited.</v>
    <v>449</v>
    <v>National Stock Exchange of India</v>
    <v>XNSE</v>
    <v>XNSE</v>
    <v>United India Bldg., 5th Rd., DN Rd.,, MUMBAI, MAHARASHTRA, 400001 IN</v>
    <v>784.4</v>
    <v>Media &amp; Publishing</v>
    <v>Stock</v>
    <v>44585.469965277778</v>
    <v>3866</v>
    <v>721.1</v>
    <v>5871221000</v>
    <v>THE SANDESH LIMITED</v>
    <v>THE SANDESH LIMITED</v>
    <v>771.1</v>
    <v>7.02</v>
    <v>775.65</v>
    <v>737.15</v>
    <v>7569420</v>
    <v>SANDESH</v>
    <v>THE SANDESH LIMITED (XNSE:SANDESH)</v>
    <v>2928</v>
    <v>1943</v>
  </rv>
  <rv s="2">
    <v>3867</v>
  </rv>
  <rv s="0">
    <v>https://www.bing.com/financeapi/forcetrigger?t=azjuur&amp;q=XNSE%3aSANDHAR&amp;form=skydnc</v>
    <v>Learn more on Bing</v>
  </rv>
  <rv s="1">
    <v>en-US</v>
    <v>azjuur</v>
    <v>268435456</v>
    <v>1</v>
    <v>Powered by Refinitiv</v>
    <v>0</v>
    <v>SANDHAR TECHNOLOGIES LIMITED (XNSE:SANDHAR)</v>
    <v>2</v>
    <v>3</v>
    <v>Finance</v>
    <v>4</v>
    <v>333</v>
    <v>174.5</v>
    <v>1.4998</v>
    <v>-0.05</v>
    <v>-2.0830000000000002E-4</v>
    <v>INR</v>
    <v>Sandhar Technologies Limited is an India-based company. The Company is focused on designing and manufacturing a diverse range of automotive components, parts and systems, ands driven by technology. The Company's segments include: Two-wheelers, Passenger vehicles, Passenger vehicles and commercial vehicles, Commercial vehicles, Commercial vehicles, Off-highway vehicles and tractors, and Non-automotive. The Company's portfolio comprises various categories of products including safety and security systems, such as lock assemblies, mirror assemblies, operator cabins for off-highway vehicles, spindles, and hubs. It also manufactures other product categories, including wheel assemblies, handle bar assemblies, brake panel assemblies, sheet metal components such as fuel filler caps, fuel cock assembly, step pillions, tools, dies, moulds, other aluminum components, crane and tractor parts, plastic and painted parts such as door handles (inner and outer), panels for televisions, and cabinets.</v>
    <v>1783</v>
    <v>National Stock Exchange of India</v>
    <v>XNSE</v>
    <v>XNSE</v>
    <v>13, Sector-44, GURGAON, HARYANA, 122002 IN</v>
    <v>248.95</v>
    <v>Automobiles &amp; Auto Parts</v>
    <v>Stock</v>
    <v>44585.469965277778</v>
    <v>3869</v>
    <v>238</v>
    <v>14445770000</v>
    <v>SANDHAR TECHNOLOGIES LIMITED</v>
    <v>SANDHAR TECHNOLOGIES LIMITED</v>
    <v>239.95</v>
    <v>15.53</v>
    <v>240</v>
    <v>239.95</v>
    <v>60190710</v>
    <v>SANDHAR</v>
    <v>SANDHAR TECHNOLOGIES LIMITED (XNSE:SANDHAR)</v>
    <v>179023</v>
    <v>1987</v>
  </rv>
  <rv s="2">
    <v>3870</v>
  </rv>
  <rv s="0">
    <v>https://www.bing.com/financeapi/forcetrigger?t=ahjsxm&amp;q=XNSE%3aSANGAMIND&amp;form=skydnc</v>
    <v>Learn more on Bing</v>
  </rv>
  <rv s="1">
    <v>en-US</v>
    <v>ahjsxm</v>
    <v>268435456</v>
    <v>1</v>
    <v>Powered by Refinitiv</v>
    <v>0</v>
    <v>SANGAM (INDIA) LIMITED (XNSE:SANGAMIND)</v>
    <v>2</v>
    <v>3</v>
    <v>Finance</v>
    <v>4</v>
    <v>419.8</v>
    <v>71.099999999999994</v>
    <v>1.5185</v>
    <v>-8.6</v>
    <v>-2.1753000000000002E-2</v>
    <v>INR</v>
    <v>Sangam (India) Limited is an India-based textile company. The Company manufactures polyester viscose (PV) yarn. The Company's segments include Domestic and Export. The Company is involved in preparation and spinning of cotton fibers, including blended cotton; preparation and spinning of man made fiber, including blended man made fiber; weaving manufacturing of cotton and cotton mixture fabrics; weaving, manufacturing of textiles of man made fiber and man made mixture fabrics, and finishing of man made and blended man made textiles. Its products include PV-dyed and grey yarn, cotton spun, and open ended yarn, denim fabric and texturized yarn. The Company's brands include Sangam Suitings and Sangam Denim. It offers a range of woven PV fabrics, used for suitings and bottom wear. It has a spinning capacity of approximately 225,168 spindles and over 3,128 rotors, and weaving capacity of approximately 483 looms. The Company's manufacturing facilities are located in Bhilwara, Rajasthan.</v>
    <v>9055</v>
    <v>National Stock Exchange of India</v>
    <v>XNSE</v>
    <v>XNSE</v>
    <v>B/306-309, Dynasty Business Park, A. K. Road, Opp. Sangam Cinema, Andheri (East), MUMBAI, MAHARASHTRA, 400069 IN</v>
    <v>419.8</v>
    <v>Textiles &amp; Apparel</v>
    <v>Stock</v>
    <v>44585.469965277778</v>
    <v>3872</v>
    <v>378.05</v>
    <v>17166730000</v>
    <v>SANGAM (INDIA) LIMITED</v>
    <v>SANGAM (INDIA) LIMITED</v>
    <v>415</v>
    <v>20.100000000000001</v>
    <v>395.35</v>
    <v>386.75</v>
    <v>43421600</v>
    <v>SANGAMIND</v>
    <v>SANGAM (INDIA) LIMITED (XNSE:SANGAMIND)</v>
    <v>181776</v>
    <v>1984</v>
  </rv>
  <rv s="2">
    <v>3873</v>
  </rv>
  <rv s="0">
    <v>https://www.bing.com/financeapi/forcetrigger?t=ahjt1h&amp;q=XNSE%3aSANGHIIND&amp;form=skydnc</v>
    <v>Learn more on Bing</v>
  </rv>
  <rv s="1">
    <v>en-US</v>
    <v>ahjt1h</v>
    <v>268435456</v>
    <v>1</v>
    <v>Powered by Refinitiv</v>
    <v>0</v>
    <v>SANGHI INDUSTRIES LIMITED (XNSE:SANGHIIND)</v>
    <v>2</v>
    <v>3</v>
    <v>Finance</v>
    <v>4</v>
    <v>84.9</v>
    <v>34.5</v>
    <v>1.5303</v>
    <v>-3.1</v>
    <v>-5.2100999999999995E-2</v>
    <v>INR</v>
    <v>Sanghi Industries Limited is an India-based company engaged in the manufacturing and sale of cement and clinker. The Company manufactures and markets cement and cement products in domestic and export markets. It offers products, including Ordinary Portland Cement (OPC) and Portland Pozzolana Cement (PPC). The Company offers cement under the brand name Sanghi Cement. The Company produces 53 Grade OPC and PPC Cement. It provides Shakti Rath service, which is a mobile concrete testing laboratory having all the necessary equipment and facilities required for onsite concrete testing. The Company operates over 40 Shakti Raths in Gujarat. The Company has established approximately 45 consumer care centers at the cities and towns of Gujarat, Rajasthan and Kerala. The Company's manufacturing facilities are located at Sanghipuram, Abdasa taluka of Kutch district in Gujarat. Its manufacturing plant has production capacity of approximately 4.1 million tons cement per annum.</v>
    <v>798</v>
    <v>National Stock Exchange of India</v>
    <v>XNSE</v>
    <v>XNSE</v>
    <v>10Th Floor, Kataria Arcade, Off S G Highway, 380051 IN</v>
    <v>59.45</v>
    <v>Construction Materials</v>
    <v>Stock</v>
    <v>44585.469965277778</v>
    <v>3875</v>
    <v>56</v>
    <v>14934500000</v>
    <v>SANGHI INDUSTRIES LIMITED</v>
    <v>SANGHI INDUSTRIES LIMITED</v>
    <v>59</v>
    <v>15.76</v>
    <v>59.5</v>
    <v>56.4</v>
    <v>251000000</v>
    <v>SANGHIIND</v>
    <v>SANGHI INDUSTRIES LIMITED (XNSE:SANGHIIND)</v>
    <v>487209</v>
    <v>1985</v>
  </rv>
  <rv s="2">
    <v>3876</v>
  </rv>
  <rv s="0">
    <v>https://www.bing.com/financeapi/forcetrigger?t=ahjt77&amp;q=XNSE%3aSANGHVIMOV&amp;form=skydnc</v>
    <v>Learn more on Bing</v>
  </rv>
  <rv s="1">
    <v>en-US</v>
    <v>ahjt77</v>
    <v>268435456</v>
    <v>1</v>
    <v>Powered by Refinitiv</v>
    <v>0</v>
    <v>SANGHVI MOVERS LIMITED (XNSE:SANGHVIMOV)</v>
    <v>2</v>
    <v>3</v>
    <v>Finance</v>
    <v>4</v>
    <v>262.7</v>
    <v>96.95</v>
    <v>1.5873999999999999</v>
    <v>-15.35</v>
    <v>-6.6725000000000007E-2</v>
    <v>INR</v>
    <v>Sanghvi Movers Limited is engaged in the business of providing cranes on rental basis. The Company is also engaged in power generation. The Company provides hydraulic and crawler cranes to various industries in the infrastructure sector and has a fleet of approximately 430 medium to large size hydraulic trucks mounted telescopic and lattice boom cranes and crawler cranes with lifting capacity ranging from 20 tons to 800 tons. The Company offers a range of equipment, such as crawler mounted cranes with lattice boom, truck mounted cranes with telescopic boom, truck mounted cranes with lattice boom, hydraulic multi axle modular trailers and forklifts. Its crawler mounted cranes with lattice boom are offered in various models, such as SANY SCC 6500C, LIEBHERR LR 1400-2, LIEBHERR LR 1400-1 and MANITOWOC M250-2. Its truck mounted cranes with telescopic boom are offered in various models, such as KRUPP KML 6200, LIEBHERR LTM 1160, GOTTWALD AMK 126-63 and GROVE TM 890.</v>
    <v>245</v>
    <v>National Stock Exchange of India</v>
    <v>XNSE</v>
    <v>XNSE</v>
    <v>Survey No 92, Tathwade,Taluka mulshi, PUNE, MAHARASHTRA, 411033 IN</v>
    <v>237.85</v>
    <v>Professional &amp; Commercial Services</v>
    <v>Stock</v>
    <v>44585.469965277778</v>
    <v>3878</v>
    <v>205.1</v>
    <v>9958404000</v>
    <v>SANGHVI MOVERS LIMITED</v>
    <v>SANGHVI MOVERS LIMITED</v>
    <v>233</v>
    <v>0</v>
    <v>230.05</v>
    <v>214.7</v>
    <v>43288000</v>
    <v>SANGHVIMOV</v>
    <v>SANGHVI MOVERS LIMITED (XNSE:SANGHVIMOV)</v>
    <v>166674</v>
    <v>1989</v>
  </rv>
  <rv s="2">
    <v>3879</v>
  </rv>
  <rv s="0">
    <v>https://www.bing.com/financeapi/forcetrigger?t=ahjta2&amp;q=XNSE%3aSANGINITA&amp;form=skydnc</v>
    <v>Learn more on Bing</v>
  </rv>
  <rv s="3">
    <v>en-US</v>
    <v>ahjta2</v>
    <v>268435456</v>
    <v>1</v>
    <v>Powered by Refinitiv</v>
    <v>5</v>
    <v>SANGINITA CHEMICALS LIMITED (XNSE:SANGINITA)</v>
    <v>2</v>
    <v>6</v>
    <v>Finance</v>
    <v>4</v>
    <v>47.2</v>
    <v>18</v>
    <v>0.76329999999999998</v>
    <v>-0.85</v>
    <v>-3.1716000000000001E-2</v>
    <v>INR</v>
    <v>Sanginita Chemicals Ltd is an inorganic copper chemical manufacturing company. The Company is a manufacturer and exporter of Cuprous Chloride and Cupric Chloride. It is also a supplier of synthetic resins in India and international markets. It offers a selection of products for the surface coating industry covering decorative and industrial paints, protective coatings, printing inks and adhesives. It also manufactures chemicals, including Nickel Chloride, Nickel Carbonate, Nickel Oxide, Nickel Nitrate, Cobalt Chloride, Cobalt Oxide, Cobalt Nitrate, Cobalt Carbonate, Ammonium Molybdate, Tin Chloride, Tin Oxide, Copper Oxy Chloride, Copper Oxide (Red and Black form) and Copper Carbonate. Its inorganic copper chemicals are used in agriculture as fungicides, mineral supplements and feed additives. It has approximately two manufacturing units located in the vicinity of Mumbai, equipped with pilot plants, and stainless steel reactors varying from 2 metric tons to 10 metric tons capacity.</v>
    <v>National Stock Exchange of India</v>
    <v>XNSE</v>
    <v>XNSE</v>
    <v>301, 3rd floor, Shalin Complex, B/H, Megh-malhar Complex, Sector-11, Ch- Road, GANDHINAGAR, GUJARAT, 382011 IN</v>
    <v>27.3</v>
    <v>Chemicals</v>
    <v>Stock</v>
    <v>44585.469965277778</v>
    <v>3881</v>
    <v>25.5</v>
    <v>462774400</v>
    <v>SANGINITA CHEMICALS LIMITED</v>
    <v>SANGINITA CHEMICALS LIMITED</v>
    <v>27.3</v>
    <v>96.65</v>
    <v>26.8</v>
    <v>25.95</v>
    <v>17267700</v>
    <v>SANGINITA</v>
    <v>SANGINITA CHEMICALS LIMITED (XNSE:SANGINITA)</v>
    <v>100707</v>
    <v>2005</v>
  </rv>
  <rv s="2">
    <v>3882</v>
  </rv>
  <rv s="0">
    <v>https://www.bing.com/financeapi/forcetrigger?t=ahjtcw&amp;q=XNSE%3aSANOFI&amp;form=skydnc</v>
    <v>Learn more on Bing</v>
  </rv>
  <rv s="1">
    <v>en-US</v>
    <v>ahjtcw</v>
    <v>268435456</v>
    <v>1</v>
    <v>Powered by Refinitiv</v>
    <v>0</v>
    <v>Sanofi India Limited (XNSE:SANOFI)</v>
    <v>2</v>
    <v>3</v>
    <v>Finance</v>
    <v>4</v>
    <v>9285</v>
    <v>7056.55</v>
    <v>0.52229999999999999</v>
    <v>-135.75</v>
    <v>-1.8536E-2</v>
    <v>INR</v>
    <v>Sanofi India Limited is an India-based company, which is engaged in the manufacture and sale of pharmaceutical products. The Company provides medicines for the treatment of patients in various therapeutic areas, including cardiology, thrombosis, oncology, diabetes, central nervous system, internal medicine and consumer healthcare. The operations of the Company represent a primary business segment relating to pharmaceuticals. The Company has operations in India and Outside India. The Company has approximately two manufacturing facilities, including Ankleshwar, Gujarat (chemistry and pharmaceuticals) and Verna, Goa (pharmaceuticals). The Company's products include Cardace 10, Cardace am 5, Cardace H 5, Lasilactone 50, Combiflam Suspension, Augeoz, Caspercid, Zolineg, Zolineg 2, Combiflam Plus, Novalgin NU, Proctosedyl bd, Amino-fit, CoQ Forte, CoQ, FreeFlex Forte, FreeFlex, Folgel Plus, Icegel, Macraberin-M, Selace Forte, Seacod Capsule and Seacod Oil.</v>
    <v>2912</v>
    <v>National Stock Exchange of India</v>
    <v>XNSE</v>
    <v>XNSE</v>
    <v>Sanofi House, CTS No.117-B, L&amp;T Business Park, Saki Vihar Road, Powai, MUMBAI, MAHARASHTRA, 400072 IN</v>
    <v>7315</v>
    <v>Pharmaceuticals</v>
    <v>Stock</v>
    <v>44585.469965277778</v>
    <v>3884</v>
    <v>7079.25</v>
    <v>168664800000</v>
    <v>Sanofi India Limited</v>
    <v>Sanofi India Limited</v>
    <v>7315</v>
    <v>17.260000000000002</v>
    <v>7323.5</v>
    <v>7187.75</v>
    <v>23030620</v>
    <v>SANOFI</v>
    <v>Sanofi India Limited (XNSE:SANOFI)</v>
    <v>12473</v>
    <v>1956</v>
  </rv>
  <rv s="2">
    <v>3885</v>
  </rv>
  <rv s="0">
    <v>https://www.bing.com/financeapi/forcetrigger?t=ahjtfr&amp;q=XNSE%3aSANWARIA&amp;form=skydnc</v>
    <v>Learn more on Bing</v>
  </rv>
  <rv s="1">
    <v>en-US</v>
    <v>ahjtfr</v>
    <v>268435456</v>
    <v>1</v>
    <v>Powered by Refinitiv</v>
    <v>0</v>
    <v>SANWARIA CONSUMER LIMITED (XNSE:SANWARIA)</v>
    <v>2</v>
    <v>3</v>
    <v>Finance</v>
    <v>4</v>
    <v>1.85</v>
    <v>0.55000000000000004</v>
    <v>1.8863000000000001</v>
    <v>-0.05</v>
    <v>-3.3333000000000002E-2</v>
    <v>INR</v>
    <v>Sanwaria Consumer Limited, formerly Sanwaria Agro Oils Limited, is an India-based fast-moving consumer goods (FMCG) food processing company. The Company is engaged in manufacturing and selling rice, edible oil and staple food products, such as pulses, sugar, soya chunks, wheat flour, rice flour, salt, suji, maida, besan, daliya, and soya meal. Its products include Sanwaria Seth Chakki Fresh Vitamin Rich Atta, Sanwaria Seth Premium Basmati Rice, Sanwaria Seth Mongra Basmati Rice, Sanwaria Seth Primium Sella Basmati Rice, Sanwaria Seth Daliya, Sanwaria Seth Pulses (Dals), Sanwaria Seth Salt, Sanwaria Rice Bran Oil, Sanwaria Seth Soya Chunks, Sanwaria Seth Dubar Sella Basmati Rice, Sanwaria Seth Protein &amp; Iron Rich Atta, Sanwaria Seth Besan, Sanwaria Seth Soyaflour and Sanwaria Seth Poha. It operates through manufacturing united at three locations: Mandideep, Itarsi and Betul, India.</v>
    <v>100</v>
    <v>National Stock Exchange of India</v>
    <v>XNSE</v>
    <v>XNSE</v>
    <v>E-1/1, Arera Colony, BHOPAL, MADHYA PRADESH, 462016 IN</v>
    <v>1.55</v>
    <v>Food &amp; Tobacco</v>
    <v>Stock</v>
    <v>44585.469965277778</v>
    <v>3887</v>
    <v>1.45</v>
    <v>1104150000</v>
    <v>SANWARIA CONSUMER LIMITED</v>
    <v>SANWARIA CONSUMER LIMITED</v>
    <v>1.55</v>
    <v>0</v>
    <v>1.5</v>
    <v>1.45</v>
    <v>736100000</v>
    <v>SANWARIA</v>
    <v>SANWARIA CONSUMER LIMITED (XNSE:SANWARIA)</v>
    <v>4149099</v>
    <v>1991</v>
  </rv>
  <rv s="2">
    <v>3888</v>
  </rv>
  <rv s="0">
    <v>https://www.bing.com/financeapi/forcetrigger?t=ahjtim&amp;q=XNSE%3aSARDAEN&amp;form=skydnc</v>
    <v>Learn more on Bing</v>
  </rv>
  <rv s="1">
    <v>en-US</v>
    <v>ahjtim</v>
    <v>268435456</v>
    <v>1</v>
    <v>Powered by Refinitiv</v>
    <v>0</v>
    <v>SARDA ENERGY &amp; MINERALS LIMITED (XNSE:SARDAEN)</v>
    <v>2</v>
    <v>3</v>
    <v>Finance</v>
    <v>4</v>
    <v>940</v>
    <v>293.2</v>
    <v>1.3856999999999999</v>
    <v>-55.95</v>
    <v>-6.6954E-2</v>
    <v>INR</v>
    <v>Sarda Energy &amp; Minerals Limited is a producer of steel and ferro alloys. The Company is engaged in the manufacturing and selling of pellets, sponge iron, steel billets, wire rod, wire and ferro alloys from its plant located at Raipur, Chhattisgarh. Its segments include Steel, Ferro and Power. It produces sponge iron for its own captive use to produce steel ingots and billets through induction furnace route. It produces and exports manganese-based ferro alloys with exports to 60 countries. Ferro alloys are produced in sub-merged arc furnaces using electro-thermic process. It manufactures bricks mainly from the fly-ash generated from its captive power plant. The Company operates an 81.5 megawatt (MW) thermal power plant at its Siltara plant. The energy generated is used in its sponge iron, billet, ingot and ferro alloys plants. The Company produces pellets from iron ore fines using grate-kiln technology. The pellets are used in house for production of direct reduced iron (DRI).</v>
    <v>1210</v>
    <v>National Stock Exchange of India</v>
    <v>XNSE</v>
    <v>XNSE</v>
    <v>Industrial Growth Center, Siltara, RAIPUR, CHHATTISGARH, 493111 IN</v>
    <v>835.1</v>
    <v>Metals &amp; Mining</v>
    <v>Stock</v>
    <v>44585.469965277778</v>
    <v>3890</v>
    <v>772.2</v>
    <v>30124540000</v>
    <v>SARDA ENERGY &amp; MINERALS LIMITED</v>
    <v>SARDA ENERGY &amp; MINERALS LIMITED</v>
    <v>835</v>
    <v>4.43</v>
    <v>835.65</v>
    <v>779.7</v>
    <v>36049240</v>
    <v>SARDAEN</v>
    <v>SARDA ENERGY &amp; MINERALS LIMITED (XNSE:SARDAEN)</v>
    <v>52901</v>
    <v>1973</v>
  </rv>
  <rv s="2">
    <v>3891</v>
  </rv>
  <rv s="0">
    <v>https://www.bing.com/financeapi/forcetrigger?t=ahjtlh&amp;q=XNSE%3aSAREGAMA&amp;form=skydnc</v>
    <v>Learn more on Bing</v>
  </rv>
  <rv s="1">
    <v>en-US</v>
    <v>ahjtlh</v>
    <v>268435456</v>
    <v>1</v>
    <v>Powered by Refinitiv</v>
    <v>0</v>
    <v>SAREGAMA INDIA LIMITED (XNSE:SAREGAMA)</v>
    <v>2</v>
    <v>3</v>
    <v>Finance</v>
    <v>4</v>
    <v>5505.85</v>
    <v>801.05</v>
    <v>1.8016000000000001</v>
    <v>-258.25</v>
    <v>-4.9997999999999994E-2</v>
    <v>INR</v>
    <v>Saregama India Limited is engaged in the production of television serials, including free commercial time. The Company's segments include Music, Films/TV Serials, Publication and Marketing Support Services. The Music segment manufactures and sells music cassettes and compact or digital discs, and deals with related music rights. The Films/TV Serials segment is engaged in the production and sale or telecast or broadcast of films or television serials and prerecorded programs, and dealing in film rights. The Publication segment is engaged in printing of printed material. The Marketing Support Services segment includes event management services, public relations services, brand consultancy, management or creative services and digital marketing. Its operations consist of music audio business, including Classical Music and Devotional Music applications; music publishing business; television software, and publication business, including a weekly current affairs magazine, OPEN.</v>
    <v>266</v>
    <v>National Stock Exchange of India</v>
    <v>XNSE</v>
    <v>XNSE</v>
    <v>2nd Floor, Spencer Building, 30 Forjett Street,Landmark-The Lane Opp., Bhatia Hospital Grant Road (West), MUMBAI, MAHARASHTRA, 400036 IN</v>
    <v>5280</v>
    <v>Media &amp; Publishing</v>
    <v>Stock</v>
    <v>44585.469965277778</v>
    <v>3893</v>
    <v>4907</v>
    <v>99394640000</v>
    <v>SAREGAMA INDIA LIMITED</v>
    <v>SAREGAMA INDIA LIMITED</v>
    <v>5249.9</v>
    <v>64.3</v>
    <v>5165.25</v>
    <v>4907</v>
    <v>19242950</v>
    <v>SAREGAMA</v>
    <v>SAREGAMA INDIA LIMITED (XNSE:SAREGAMA)</v>
    <v>8966</v>
    <v>1946</v>
  </rv>
  <rv s="2">
    <v>3894</v>
  </rv>
  <rv s="0">
    <v>https://www.bing.com/financeapi/forcetrigger?t=ahjtoc&amp;q=XNSE%3aSARLAPOLY&amp;form=skydnc</v>
    <v>Learn more on Bing</v>
  </rv>
  <rv s="1">
    <v>en-US</v>
    <v>ahjtoc</v>
    <v>268435456</v>
    <v>1</v>
    <v>Powered by Refinitiv</v>
    <v>0</v>
    <v>Sarla Performance Fibers Limited (XNSE:SARLAPOLY)</v>
    <v>2</v>
    <v>3</v>
    <v>Finance</v>
    <v>4</v>
    <v>75.8</v>
    <v>23.65</v>
    <v>1.26</v>
    <v>-3.9</v>
    <v>-5.4930000000000007E-2</v>
    <v>INR</v>
    <v>Sarla Performance Fibers Limited is an India-based company, which is engaged in manufacturing of yarn. The Company is an exporter of regular, as well as high tenacity polyester and nylon yarns. The Company has two segments: Manufacturing of Yarn and Generation of Wind Power. Its products include textured polyester yarns, Bulklon, textured nylon stretch yarns, textured sewing thread and covered yarns. Its textured nylon yarn is used in end-applications, such as active and swimwear, hosiery and under garments. Its sewing threads are used in end-applications, such as apparels, lingerie, fleece goods, towels and wash clothes, tablecloths and placemats, sheets and pillowcases. Its textured polyester is used in applications, such as furniture and automotive upholstery, narrow fabrics and tapes, and circular and flat knitted products. The Company has manufacturing plants at Silvassa in the union territory of Dadra and Nagar Haveli, and a dyeing plant at Vapi in the state of Gujarat.</v>
    <v>289</v>
    <v>National Stock Exchange of India</v>
    <v>XNSE</v>
    <v>XNSE</v>
    <v>304, Arcadia,, Nariman Point,, MUMBAI, MAHARASHTRA, 400021 IN</v>
    <v>72.349999999999994</v>
    <v>Textiles &amp; Apparel</v>
    <v>Stock</v>
    <v>44585.469965277778</v>
    <v>3896</v>
    <v>66.349999999999994</v>
    <v>5928713000</v>
    <v>Sarla Performance Fibers Limited</v>
    <v>Sarla Performance Fibers Limited</v>
    <v>71.75</v>
    <v>10.3</v>
    <v>71</v>
    <v>67.099999999999994</v>
    <v>83503000</v>
    <v>SARLAPOLY</v>
    <v>Sarla Performance Fibers Limited (XNSE:SARLAPOLY)</v>
    <v>395652</v>
    <v>1993</v>
  </rv>
  <rv s="2">
    <v>3897</v>
  </rv>
  <rv s="0">
    <v>https://www.bing.com/financeapi/forcetrigger?t=ahjtr7&amp;q=XNSE%3aSASKEN&amp;form=skydnc</v>
    <v>Learn more on Bing</v>
  </rv>
  <rv s="1">
    <v>en-US</v>
    <v>ahjtr7</v>
    <v>268435456</v>
    <v>1</v>
    <v>Powered by Refinitiv</v>
    <v>0</v>
    <v>SASKEN TECHNOLOGIES LIMITED (XNSE:SASKEN)</v>
    <v>2</v>
    <v>3</v>
    <v>Finance</v>
    <v>4</v>
    <v>1525</v>
    <v>792</v>
    <v>1.1303000000000001</v>
    <v>-25.25</v>
    <v>-2.2563E-2</v>
    <v>INR</v>
    <v>Sasken Technologies Limited, formerly Sasken Communication Technologies Limited, is a holding company, which is engaged in software development. It provides engineering research and development (ER&amp;D), and productized information technology (IT) services to customers in the communications and devices, retail, insurance and independent software sectors. Its segments include Software Services, Software Products and Others. It offers ER&amp;D services, including hardware and software development enveloping the entire product lifecycle from conceptualization to development followed by commercial launch enablement to post deployment support. Its offerings include connected enterprise mobility and digital enablement applications. It also offers testing solutions, as well as application and data services. It focuses on areas, including multimedia, connectivity, wireless broadband and their application in industry verticals, including automotive and consumer electronics, and semiconductors.</v>
    <v>1321</v>
    <v>National Stock Exchange of India</v>
    <v>XNSE</v>
    <v>XNSE</v>
    <v>139/25, Ring Road, Domlur,, BANGALORE, KARNATAKA, 560071 IN</v>
    <v>1134.55</v>
    <v>Software &amp; IT Services</v>
    <v>Stock</v>
    <v>44585.469965277778</v>
    <v>3899</v>
    <v>1071.25</v>
    <v>16843430000</v>
    <v>SASKEN TECHNOLOGIES LIMITED</v>
    <v>SASKEN TECHNOLOGIES LIMITED</v>
    <v>1124</v>
    <v>12.89</v>
    <v>1119.0999999999999</v>
    <v>1093.8499999999999</v>
    <v>15050870</v>
    <v>SASKEN</v>
    <v>SASKEN TECHNOLOGIES LIMITED (XNSE:SASKEN)</v>
    <v>36800</v>
    <v>1989</v>
  </rv>
  <rv s="2">
    <v>3900</v>
  </rv>
  <rv s="0">
    <v>https://www.bing.com/financeapi/forcetrigger?t=ahjtu2&amp;q=XNSE%3aSASTASUNDR&amp;form=skydnc</v>
    <v>Learn more on Bing</v>
  </rv>
  <rv s="1">
    <v>en-US</v>
    <v>ahjtu2</v>
    <v>268435456</v>
    <v>1</v>
    <v>Powered by Refinitiv</v>
    <v>0</v>
    <v>SASTASUNDAR VENTURES LIMITED (XNSE:SASTASUNDR)</v>
    <v>2</v>
    <v>3</v>
    <v>Finance</v>
    <v>4</v>
    <v>580</v>
    <v>109</v>
    <v>0.78369999999999995</v>
    <v>-24.45</v>
    <v>-4.9953999999999998E-2</v>
    <v>INR</v>
    <v>Sastasundar Ventures Limited, formerly Microsec Financial Services Limited, is engaged in building digital network of healthcare managing efficient pharma supply chain and connecting doctors, diagnostic services, healthcare clinics and health information services. Its network is designed to provide customized health conditioned products, home delivery of wellness products, healthcare information services, connecting doctors for appointment and consultation using digital media, and other services. Its business verticals include technology service provider, medicines and wellness products distribution, consumer engagement services, and captive distribution network of healthbudies. Its brands include DNAVITA, CHEFON, PURE &amp; FRESH SPICES, PURE &amp; FRESH TEA, ZEROTOX, Authentic Herbal, and NOKNOK. Its Healthbuddy Honest Organic provides organic produces that includes rice, green tea, flax seed, and fenugreek. It has a Website and mobile App named Sastasundar.com.</v>
    <v>3</v>
    <v>National Stock Exchange of India</v>
    <v>XNSE</v>
    <v>XNSE</v>
    <v>Azimganj House, 2nd Floor,, 7, Camac Street,, KOLKATA, WEST BENGAL, 700017 IN</v>
    <v>495.7</v>
    <v>Software &amp; IT Services</v>
    <v>Stock</v>
    <v>44585.469965277778</v>
    <v>3902</v>
    <v>465</v>
    <v>15569650000</v>
    <v>SASTASUNDAR VENTURES LIMITED</v>
    <v>SASTASUNDAR VENTURES LIMITED</v>
    <v>495</v>
    <v>0</v>
    <v>489.45</v>
    <v>465</v>
    <v>31810500</v>
    <v>SASTASUNDR</v>
    <v>SASTASUNDAR VENTURES LIMITED (XNSE:SASTASUNDR)</v>
    <v>77765</v>
    <v>1989</v>
  </rv>
  <rv s="2">
    <v>3903</v>
  </rv>
  <rv s="0">
    <v>https://www.bing.com/financeapi/forcetrigger?t=bqwyoc&amp;q=XNSE%3aSATIA&amp;form=skydnc</v>
    <v>Learn more on Bing</v>
  </rv>
  <rv s="5">
    <v>en-US</v>
    <v>bqwyoc</v>
    <v>268435456</v>
    <v>1</v>
    <v>Powered by Refinitiv</v>
    <v>9</v>
    <v>SATIA INDUSTRIES LIMITED (XNSE:SATIA)</v>
    <v>2</v>
    <v>10</v>
    <v>Finance</v>
    <v>4</v>
    <v>118</v>
    <v>73</v>
    <v>-3.95</v>
    <v>-4.0743000000000001E-2</v>
    <v>INR</v>
    <v>Satia Industries Limited is a producer of writing and printing paper. The Company operates through four segments: Paper, Cogeneration, Yarn and Agriculture. The Paper segment is engaged in manufacturing of writing and printing paper. The Cogeneration segment is engaged in generation of power and steam. The Yarn segment is engaged in trading in cotton and yarn. The Agriculture segment is engaged cultivation for long term and short term crops. The Company is a wood and agro-based paper plants in India manufacturing paper using wood chips, veneer waste, wheat straw and sarkanda. The Company’s product profile includes Super Snow White, Snow White, Map litho, Colored paper, Ledger paper, Cartridge paper, Duplicating, bond paper with and without watermarks and Chromo (Art) paper. Its products are used in the printing of books, directories, envelops, diaries, calendars, computer stationery, copy manufacture annual reports and printing segment for domestic, as well as export sales.</v>
    <v>1264</v>
    <v>National Stock Exchange of India</v>
    <v>XNSE</v>
    <v>XNSE</v>
    <v>Malout - Muktsar Road,, Village Rupana, Distt.Muktsar, PUNJAB, 152032 IN</v>
    <v>99</v>
    <v>Paper &amp; Forest Products</v>
    <v>Stock</v>
    <v>44585.469965277778</v>
    <v>3905</v>
    <v>91.9</v>
    <v>9695000000</v>
    <v>SATIA INDUSTRIES LIMITED</v>
    <v>SATIA INDUSTRIES LIMITED</v>
    <v>98.5</v>
    <v>14.54</v>
    <v>96.95</v>
    <v>93</v>
    <v>100000000</v>
    <v>SATIA</v>
    <v>SATIA INDUSTRIES LIMITED (XNSE:SATIA)</v>
    <v>215625</v>
    <v>1980</v>
  </rv>
  <rv s="2">
    <v>3906</v>
  </rv>
  <rv s="0">
    <v>https://www.bing.com/financeapi/forcetrigger?t=ahjtzr&amp;q=XNSE%3aSATIN&amp;form=skydnc</v>
    <v>Learn more on Bing</v>
  </rv>
  <rv s="1">
    <v>en-US</v>
    <v>ahjtzr</v>
    <v>268435456</v>
    <v>1</v>
    <v>Powered by Refinitiv</v>
    <v>0</v>
    <v>SATIN CREDITCARE NETWORK LIMITED (XNSE:SATIN)</v>
    <v>2</v>
    <v>3</v>
    <v>Finance</v>
    <v>4</v>
    <v>115.3</v>
    <v>61.85</v>
    <v>1.8951</v>
    <v>-2.6</v>
    <v>-3.1515000000000001E-2</v>
    <v>INR</v>
    <v>Satin Creditcare Network Limited is a non-deposit accepting micro finance non-banking financial company, which is engaged in microfinance activities. The Company operates through finance segment. The Company's products and services include agriculture and animal husbandry, trading and service, production and others. The Company also offers loans to individual businesses; loans to micro, small and medium enterprises (MSMEs); product loans for financing purchase of solar lamps, and loans for development of water connection and sanitation facilities. The Company offers its clients income generating loan (IGL) product based on their repayment ability. It operates in Uttar Pradesh, Bihar, Madhya Pradesh, Punjab, Uttarakhand, Rajasthan, Haryana, Maharashtra, Delhi and National Capital Region (NCR), Jharkhand, Chhattisgarh, Gujarat, West Bengal, Jammu and Kashmir, Himachal Pradesh and Chandigarh, with a focus on rural and semi-rural areas.</v>
    <v>10612</v>
    <v>National Stock Exchange of India</v>
    <v>XNSE</v>
    <v>XNSE</v>
    <v>Plot No. 492, Udyog Vihar, Phase-III, GURGAON, HARYANA, 122016 IN</v>
    <v>84.9</v>
    <v>Banking Services</v>
    <v>Stock</v>
    <v>44585.469965277778</v>
    <v>3908</v>
    <v>78.55</v>
    <v>5895859000</v>
    <v>SATIN CREDITCARE NETWORK LIMITED</v>
    <v>SATIN CREDITCARE NETWORK LIMITED</v>
    <v>82</v>
    <v>0</v>
    <v>82.5</v>
    <v>79.900000000000006</v>
    <v>71483160</v>
    <v>SATIN</v>
    <v>SATIN CREDITCARE NETWORK LIMITED (XNSE:SATIN)</v>
    <v>89904</v>
    <v>1990</v>
  </rv>
  <rv s="2">
    <v>3909</v>
  </rv>
  <rv s="0">
    <v>https://www.bing.com/financeapi/forcetrigger?t=bu1xmw&amp;q=XNSE%3aSBICARD&amp;form=skydnc</v>
    <v>Learn more on Bing</v>
  </rv>
  <rv s="5">
    <v>en-US</v>
    <v>bu1xmw</v>
    <v>268435456</v>
    <v>1</v>
    <v>Powered by Refinitiv</v>
    <v>9</v>
    <v>SBI CARDS AND PAYMENT SERVICES LIMITED (XNSE:SBICARD)</v>
    <v>2</v>
    <v>10</v>
    <v>Finance</v>
    <v>4</v>
    <v>1165</v>
    <v>800</v>
    <v>-35.200000000000003</v>
    <v>-4.1406999999999999E-2</v>
    <v>INR</v>
    <v>SBI Cards and Payment Services Limited, also known as SBI CARDS AND PAYMENT SERVICES PRIVATE, is a India-based company. The Company provides credit card services. It offers a wide range of credit card portfolio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851.9</v>
    <v>Banking Services</v>
    <v>Stock</v>
    <v>44585.469965277778</v>
    <v>3911</v>
    <v>800</v>
    <v>801740400000</v>
    <v>SBI CARDS AND PAYMENT SERVICES LIMITED</v>
    <v>SBI CARDS AND PAYMENT SERVICES LIMITED</v>
    <v>851.1</v>
    <v>77.23</v>
    <v>850.1</v>
    <v>814.9</v>
    <v>943113000</v>
    <v>SBICARD</v>
    <v>SBI CARDS AND PAYMENT SERVICES LIMITED (XNSE:SBICARD)</v>
    <v>2574253</v>
    <v>1998</v>
  </rv>
  <rv s="2">
    <v>3912</v>
  </rv>
  <rv s="0">
    <v>https://www.bing.com/financeapi/forcetrigger?t=ahju3m&amp;q=XNSE%3aSBILIFE&amp;form=skydnc</v>
    <v>Learn more on Bing</v>
  </rv>
  <rv s="1">
    <v>en-US</v>
    <v>ahju3m</v>
    <v>268435456</v>
    <v>1</v>
    <v>Powered by Refinitiv</v>
    <v>0</v>
    <v>SBI LIFE INSURANCE COMPANY LIMITED (XNSE:SBILIFE)</v>
    <v>2</v>
    <v>3</v>
    <v>Finance</v>
    <v>4</v>
    <v>1293.25</v>
    <v>838</v>
    <v>0.83389999999999997</v>
    <v>-15.65</v>
    <v>-1.2614E-2</v>
    <v>INR</v>
    <v>SBI Life Insurance Company Limited is an India-based company, which offers life insurance. The Company offers a range of services, such as premium calculator, retirement planner, child education planner and tax calculator. Its individual plans include unit linked plans, child plans, retirement plans, protection plans and savings plans. Its group plans include Corporate Solutions, Group Loan Protection Products and Group Micro Insurance Plans. Its corporate solutions include retirement solutions, such as SBI Life-Kalyan ULIP Plus, SBI life-CapAssure Gold and SBI life-Swarna Jeevan, and group protection plans, such as SBI Life-Pradhan Mantri Jeevan Jyoti Bima Yojana, SBI Life-Sampoorn Suraksha and SBI Life-Suraksha Plus. Its Group Loan Protection Product includes SBI Life-RiNn Raksha. Its Group Micro Insurance Plans include SBI Life-Grameen Shakti and SBI Life-Grameen Super Suraksha. Its Online Plans include SBI Life-eIncome Shield, SBI Life-eShield and SBI Life-Annuity Plus.</v>
    <v>17464</v>
    <v>National Stock Exchange of India</v>
    <v>XNSE</v>
    <v>XNSE</v>
    <v>'NATRAJ', M. V. Road and Western Express Highway Junction, Andheri (East), MUMBAI, MAHARASHTRA, 400069 IN</v>
    <v>1240</v>
    <v>Insurance</v>
    <v>Stock</v>
    <v>44585.469965277778</v>
    <v>3914</v>
    <v>1205.1500000000001</v>
    <v>1241002000000</v>
    <v>SBI LIFE INSURANCE COMPANY LIMITED</v>
    <v>SBI LIFE INSURANCE COMPANY LIMITED</v>
    <v>1240</v>
    <v>90.75</v>
    <v>1240.6500000000001</v>
    <v>1225</v>
    <v>1000283000</v>
    <v>SBILIFE</v>
    <v>SBI LIFE INSURANCE COMPANY LIMITED (XNSE:SBILIFE)</v>
    <v>1073781</v>
    <v>2000</v>
  </rv>
  <rv s="2">
    <v>3915</v>
  </rv>
  <rv s="0">
    <v>https://www.bing.com/financeapi/forcetrigger?t=ahju6h&amp;q=XNSE%3aSBIN&amp;form=skydnc</v>
    <v>Learn more on Bing</v>
  </rv>
  <rv s="15">
    <v>en-US</v>
    <v>ahju6h</v>
    <v>268435456</v>
    <v>1</v>
    <v>Powered by Refinitiv</v>
    <v>31</v>
    <v>State Bank of India (XNSE:SBIN)</v>
    <v>2</v>
    <v>32</v>
    <v>Finance</v>
    <v>4</v>
    <v>542.29999999999995</v>
    <v>269.5</v>
    <v>1.4914000000000001</v>
    <v>-8.5500000000000007</v>
    <v>-1.7008000000000002E-2</v>
    <v>INR</v>
    <v>State Bank of India is an India-based banking and financial services company. The Company’s segments include Treasury, Corporate/Wholesale Banking, Retail Banking and Other Banking Business. Treasury includes the investment portfolio and trading in foreign exchange contracts and derivative contracts. Corporate/Wholesale Banking comprises the lending activities of corporate accounts group, commercial client’s group and stressed assets resolution group that includes providing loans and transaction services to corporate and institutional clients. Retail Banking comprises of retail branches, which primarily includes Personal Banking activities including lending activities to corporate customers having banking relations with these branches. Other Banking Business segment includes the operations of all the Non-Banking subsidiaries/Joint Ventures other than SBI Life Insurance Co. Ltd. and SBI General Insurance Co. Ltd. of the group The Company has approximately 22,100 branches and 58,555 ATMs</v>
    <v>245652</v>
    <v>National Stock Exchange of India</v>
    <v>XNSE</v>
    <v>XNSE</v>
    <v>Corporate Centre, State Bank Bhavan, Madame Cama Road, Nariman Point, MUMBAI, MAHARASHTRA, 400021 IN</v>
    <v>506.8</v>
    <v>Banking Services</v>
    <v>Stock</v>
    <v>44585.469965277778</v>
    <v>3917</v>
    <v>488</v>
    <v>4486402000000</v>
    <v>State Bank of India</v>
    <v>State Bank of India</v>
    <v>502.4</v>
    <v>15.66</v>
    <v>502.7</v>
    <v>494.15</v>
    <v>8924611000</v>
    <v>SBIN</v>
    <v>State Bank of India (XNSE:SBIN)</v>
    <v>20233933</v>
  </rv>
  <rv s="2">
    <v>3918</v>
  </rv>
  <rv s="0">
    <v>https://www.bing.com/financeapi/forcetrigger?t=ahju9c&amp;q=XNSE%3aSCAPDVR&amp;form=skydnc</v>
    <v>Learn more on Bing</v>
  </rv>
  <rv s="3">
    <v>en-US</v>
    <v>ahju9c</v>
    <v>268435456</v>
    <v>1</v>
    <v>Powered by Refinitiv</v>
    <v>5</v>
    <v>STAMPEDE CAPITAL LIMITED (XNSE:SCAPDVR)</v>
    <v>2</v>
    <v>6</v>
    <v>Finance</v>
    <v>4</v>
    <v>20.100000000000001</v>
    <v>1.25</v>
    <v>1.1888000000000001</v>
    <v>-0.45</v>
    <v>-4.3478000000000003E-2</v>
    <v>INR</v>
    <v>Stampede Capital Limited is a non-bank liquidity and technology solutions provider. The Company is engaged in stock broking business. The Company's segment is securities and currencies broking and trading through stock exchanges in India. It provides global market making, liquidity and technology solutions to global exchanges, global banks and global trade companies across the world. It offers Pricing Solutions; Data Solutions; Fixed Income, Commodities and Currencies (FICC) Solutions; OTC FX Hedging; Global Connectivity, and Robo Advisory. Its products include Manual Terminal-Virtual Private Server (VPS), Cross Engine, FX Lead-lag Arbitrage, Multiple Time Frame (MTF) Engine and Stampede Forest. Its Stampede Forest comprises Quant Charts, Quant Scanners with live tick data. The Company specializes in data handling (big data, law of large numbers and liquidity), data processing (trade flows and hosted management solutions) and data management (Robo Advisory Platform).</v>
    <v>National Stock Exchange of India</v>
    <v>XNSE</v>
    <v>XNSE</v>
    <v>Royal Pavilion Apartment, H. No. 6-3-787, Flat No. 1003, Block - A, 10th Floor, Ameerpet, HYDERABAD, TELANGANA, 500016 IN</v>
    <v>10.65</v>
    <v>Investment Banking &amp; Investment Services</v>
    <v>Stock</v>
    <v>44585.469965277778</v>
    <v>3920</v>
    <v>9.85</v>
    <v>206110100</v>
    <v>STAMPEDE CAPITAL LIMITED</v>
    <v>STAMPEDE CAPITAL LIMITED</v>
    <v>10</v>
    <v>0</v>
    <v>10.35</v>
    <v>9.9</v>
    <v>229011200</v>
    <v>SCAPDVR</v>
    <v>STAMPEDE CAPITAL LIMITED (XNSE:SCAPDVR)</v>
    <v>279893</v>
    <v>1995</v>
  </rv>
  <rv s="2">
    <v>3921</v>
  </rv>
  <rv s="0">
    <v>https://www.bing.com/financeapi/forcetrigger?t=ahjuc7&amp;q=XNSE%3aSCHAEFFLER&amp;form=skydnc</v>
    <v>Learn more on Bing</v>
  </rv>
  <rv s="1">
    <v>en-US</v>
    <v>ahjuc7</v>
    <v>268435456</v>
    <v>1</v>
    <v>Powered by Refinitiv</v>
    <v>0</v>
    <v>SCHAEFFLER INDIA LIMITED (XNSE:SCHAEFFLER)</v>
    <v>2</v>
    <v>3</v>
    <v>Finance</v>
    <v>4</v>
    <v>9700</v>
    <v>4257.95</v>
    <v>0.57430000000000003</v>
    <v>-408.8</v>
    <v>-4.5395000000000005E-2</v>
    <v>INR</v>
    <v>Schaeffler India Limited is an India-based industrial and automotive supplier. The Company is a manufacturer of ball and roller bearing. The Company's products and solutions include automotive technologies, automotive aftermarket, industrial, special machinery and digital products. Its automotive technology include engine system, transmission system, chassis systems, hybrid and electrified drive system. Its automotive aftermarket include Schaeffler TruPower. Its industrial product portfolio include rolling bearings and plain bearing, linear guidance system, maintenance products, maintenance services, mechatronics and digital services. Its industrial solution include wind, retail, power transmission, off-road, industrial automation, raw materials, aerospace and two-wheelers.</v>
    <v>2794</v>
    <v>National Stock Exchange of India</v>
    <v>XNSE</v>
    <v>XNSE</v>
    <v>Maneja15th Floor, Amar Sadanand Tech Park, Plot No 3, Survey 105/3 104/1, Baner, PUNE, MAHARASHTRA, 390013 IN</v>
    <v>8983.4</v>
    <v>Machinery, Equipment &amp; Components</v>
    <v>Stock</v>
    <v>44585.469965277778</v>
    <v>3923</v>
    <v>8587</v>
    <v>281517000000</v>
    <v>SCHAEFFLER INDIA LIMITED</v>
    <v>SCHAEFFLER INDIA LIMITED</v>
    <v>8915</v>
    <v>48.56</v>
    <v>9005.4500000000007</v>
    <v>8596.65</v>
    <v>31260730</v>
    <v>SCHAEFFLER</v>
    <v>SCHAEFFLER INDIA LIMITED (XNSE:SCHAEFFLER)</v>
    <v>13426</v>
    <v>1962</v>
  </rv>
  <rv s="2">
    <v>3924</v>
  </rv>
  <rv s="0">
    <v>https://www.bing.com/financeapi/forcetrigger?t=ahjuf2&amp;q=XNSE%3aSCHAND&amp;form=skydnc</v>
    <v>Learn more on Bing</v>
  </rv>
  <rv s="1">
    <v>en-US</v>
    <v>ahjuf2</v>
    <v>268435456</v>
    <v>1</v>
    <v>Powered by Refinitiv</v>
    <v>0</v>
    <v>S CHAND AND COMPANY LIMITED (XNSE:SCHAND)</v>
    <v>2</v>
    <v>3</v>
    <v>Finance</v>
    <v>4</v>
    <v>148</v>
    <v>61.25</v>
    <v>1.8784000000000001</v>
    <v>-6.15</v>
    <v>-5.3478000000000005E-2</v>
    <v>INR</v>
    <v>S Chand and Company Limited, formerly S Chand And Company Private Limited, offers publishing and education services. It publishes educational books including school books, higher academic books, competition and reference books, technical and professional books and children books. It operates through three business segments including K-12, higher education and early learning segment. K-12 content portfolio is offered to students from ages four through 18 years and includes numerous instructional resources across hundreds of programs, covers all subjects offered in the K-12 segment. Higher education segment includes two components namely test preparation and college and university/technical and professional. Test Preparation provides print content and digital products required by students, instructors and institutions for test preparation in competitive exams, including entrance examinations. Early learning business caters to youngest customer market zero to four years of age.</v>
    <v>1777</v>
    <v>National Stock Exchange of India</v>
    <v>XNSE</v>
    <v>XNSE</v>
    <v>A-27, 2nd Floor,, Mohan Co-Operative Industrial Estate, NEW DELHI, DELHI, 110044 IN</v>
    <v>116.3</v>
    <v>Media &amp; Publishing</v>
    <v>Stock</v>
    <v>44585.469965277778</v>
    <v>3926</v>
    <v>107.1</v>
    <v>4029984000</v>
    <v>S CHAND AND COMPANY LIMITED</v>
    <v>S CHAND AND COMPANY LIMITED</v>
    <v>115</v>
    <v>0</v>
    <v>115</v>
    <v>108.85</v>
    <v>35043340</v>
    <v>SCHAND</v>
    <v>S CHAND AND COMPANY LIMITED (XNSE:SCHAND)</v>
    <v>122789</v>
    <v>1970</v>
  </rv>
  <rv s="2">
    <v>3927</v>
  </rv>
  <rv s="0">
    <v>https://www.bing.com/financeapi/forcetrigger?t=ahjuhw&amp;q=XNSE%3aSCHNEIDER&amp;form=skydnc</v>
    <v>Learn more on Bing</v>
  </rv>
  <rv s="1">
    <v>en-US</v>
    <v>ahjuhw</v>
    <v>268435456</v>
    <v>1</v>
    <v>Powered by Refinitiv</v>
    <v>0</v>
    <v>SCHNEIDER ELECTRIC INFRASTRUCTURE LIMITED (XNSE:SCHNEIDER)</v>
    <v>2</v>
    <v>3</v>
    <v>Finance</v>
    <v>4</v>
    <v>147.15</v>
    <v>87.3</v>
    <v>0.94240000000000002</v>
    <v>-6.3</v>
    <v>-5.7507999999999997E-2</v>
    <v>INR</v>
    <v>Schneider Electric Infrastructure Limited is engaged in the business of manufacturing, designing, building and servicing technologically advanced products and systems for electricity distribution, including products, such as distribution transformers, medium voltage switchgears, medium and low voltage protection relays and electricity distribution and automation equipment. The Company's geographical segments include India and Outside India. Its products and services include transformers, equipments, components, ring main units, auto-reclosures and automation. It offers solutions for utility, cement, automobile, glass, solar, wind, transport, oil and gas, and smart city. Its equipments include Power Special Breaker Solutions, Modular Power Substation, Power GIS Switchgear and Power AIS Switchgear. It offers Furnace Transformers, Aluminum Wound transformers, Earthing Transformers, Converter Duty/Rectifier Duty/Inverter Transformers, With Solar Transformers and Vegeta Oil Transformers.</v>
    <v>1206</v>
    <v>National Stock Exchange of India</v>
    <v>XNSE</v>
    <v>XNSE</v>
    <v>4 - 7th Floor,, Tower 3, IGL Complex,, Plot 2B, Sector 126,, NOIDA, UTTAR PRADESH, 201301 IN</v>
    <v>110</v>
    <v>Machinery, Equipment &amp; Components</v>
    <v>Stock</v>
    <v>44585.469965277778</v>
    <v>3929</v>
    <v>100.85</v>
    <v>26193850000</v>
    <v>SCHNEIDER ELECTRIC INFRASTRUCTURE LIMITED</v>
    <v>SCHNEIDER ELECTRIC INFRASTRUCTURE LIMITED</v>
    <v>109.65</v>
    <v>0</v>
    <v>109.55</v>
    <v>103.25</v>
    <v>239104000</v>
    <v>SCHNEIDER</v>
    <v>SCHNEIDER ELECTRIC INFRASTRUCTURE LIMITED (XNSE:SCHNEIDER)</v>
    <v>562350</v>
    <v>2011</v>
  </rv>
  <rv s="2">
    <v>3930</v>
  </rv>
  <rv s="0">
    <v>https://www.bing.com/financeapi/forcetrigger?t=ahjukr&amp;q=XNSE%3aSCI&amp;form=skydnc</v>
    <v>Learn more on Bing</v>
  </rv>
  <rv s="1">
    <v>en-US</v>
    <v>ahjukr</v>
    <v>268435456</v>
    <v>1</v>
    <v>Powered by Refinitiv</v>
    <v>0</v>
    <v>SHIPPING CORPORATION OF INDIA LIMITED (XNSE:SCI)</v>
    <v>2</v>
    <v>3</v>
    <v>Finance</v>
    <v>4</v>
    <v>160.19999999999999</v>
    <v>82.3</v>
    <v>1.1734</v>
    <v>-4.75</v>
    <v>-3.7728000000000005E-2</v>
    <v>INR</v>
    <v>The Shipping Corporation of India Limited is engaged in sea and coastal freight water transport business. The Company's segments include Liner Segment, Bulk Segment, Technical and Offshore, and Others. The Liner segment includes breakbulk, container transport, passenger vessels, and passenger vessels and research vessels managed on behalf of other organizations. The Bulk segment includes tankers, dry bulk carriers, gas carriers, phosphoric acid carriers and liquefied natural gas (LNG) vessels managed on behalf of joint venture companies. The Technical &amp; Offshore services segment includes the Company-owned offshore vessels, offshore vessels managed on behalf of other organizations. It offers technical consultancy. Others segment includes Maritime Training Institute operations. Its owned fleet includes bulk carriers, crude oil tankers, container vessels, passenger-cum-cargo vessels, product tankers, liquefied petroleum gas (LPG)/ammonia carriers and offshore supply vessels.</v>
    <v>596</v>
    <v>National Stock Exchange of India</v>
    <v>XNSE</v>
    <v>XNSE</v>
    <v>Shipping House 245 Madam Cama Road, MUMBAI, MAHARASHTRA, 400021 IN</v>
    <v>128.25</v>
    <v>Freight &amp; Logistics Services</v>
    <v>Stock</v>
    <v>44585.469965277778</v>
    <v>3932</v>
    <v>119</v>
    <v>58644090000</v>
    <v>SHIPPING CORPORATION OF INDIA LIMITED</v>
    <v>SHIPPING CORPORATION OF INDIA LIMITED</v>
    <v>125.8</v>
    <v>9.48</v>
    <v>125.9</v>
    <v>121.15</v>
    <v>465799000</v>
    <v>SCI</v>
    <v>SHIPPING CORPORATION OF INDIA LIMITED (XNSE:SCI)</v>
    <v>1895134</v>
    <v>1950</v>
  </rv>
  <rv s="2">
    <v>3933</v>
  </rv>
  <rv s="0">
    <v>https://www.bing.com/financeapi/forcetrigger?t=ahjunm&amp;q=XNSE%3aSDBL&amp;form=skydnc</v>
    <v>Learn more on Bing</v>
  </rv>
  <rv s="1">
    <v>en-US</v>
    <v>ahjunm</v>
    <v>268435456</v>
    <v>1</v>
    <v>Powered by Refinitiv</v>
    <v>0</v>
    <v>SOM DISTILLERIES AND BREWERIES LIMITED (XNSE:SDBL)</v>
    <v>2</v>
    <v>3</v>
    <v>Finance</v>
    <v>4</v>
    <v>58.97</v>
    <v>26.37</v>
    <v>1.4020999999999999</v>
    <v>-1.4</v>
    <v>-3.0501E-2</v>
    <v>INR</v>
    <v>Som Distilleries &amp; Breweries Limited is an India-based brewing company. The Company is engaged in making beer from malt plus whiskies. The Company is also engaged in blending and bottling of Indian made foreign liquor (IMFL). The Company's product portfolio includes beer, rum, brandy, vodka and whisky. The Company's brands include Hunter, Black Fort and Power Coal in the Beer segment, as well as Milestone 100 whisky and White Fox vodka. The Company's other brands also include Legend, Genius, Sunny and Woodpecker Beer. The Company also offers White Fox Refresh, which has vodka and natural extracts, and Hunter Pint Beer. The Company has a marketing and distribution network in Madhya Pradesh, Chhattisgarh, Delhi, Gujarat, Jharkhand, Orissa, Pondicherry, Uttarakhand and Kerala with over 60 distributors in India. The Company's plant is located at Rojrachak village. The Company has an installed capacity of 59,200 kiloliters of beer and 5,400 kiloliters of IMFL.</v>
    <v>170</v>
    <v>National Stock Exchange of India</v>
    <v>XNSE</v>
    <v>XNSE</v>
    <v>Som House, 23, Zone-II,, Maharana Pratap Nagar, BHOPAL, MADHYA PRADESH, 462011 IN</v>
    <v>45.8</v>
    <v>Beverages</v>
    <v>Stock</v>
    <v>44585.469965277778</v>
    <v>3935</v>
    <v>41.35</v>
    <v>3212394000</v>
    <v>SOM DISTILLERIES AND BREWERIES LIMITED</v>
    <v>SOM DISTILLERIES AND BREWERIES LIMITED</v>
    <v>44.5</v>
    <v>0</v>
    <v>45.9</v>
    <v>44.5</v>
    <v>69986800</v>
    <v>SDBL</v>
    <v>SOM DISTILLERIES AND BREWERIES LIMITED (XNSE:SDBL)</v>
    <v>325950</v>
    <v>1993</v>
  </rv>
  <rv s="2">
    <v>3936</v>
  </rv>
  <rv s="0">
    <v>https://www.bing.com/financeapi/forcetrigger?t=ahjuqh&amp;q=XNSE%3aSEAMECLTD&amp;form=skydnc</v>
    <v>Learn more on Bing</v>
  </rv>
  <rv s="1">
    <v>en-US</v>
    <v>ahjuqh</v>
    <v>268435456</v>
    <v>1</v>
    <v>Powered by Refinitiv</v>
    <v>0</v>
    <v>SEAMEC LIMITED (XNSE:SEAMECLTD)</v>
    <v>2</v>
    <v>3</v>
    <v>Finance</v>
    <v>4</v>
    <v>1287</v>
    <v>342.9</v>
    <v>1.2994000000000001</v>
    <v>-49.8</v>
    <v>-4.4741999999999997E-2</v>
    <v>INR</v>
    <v>SEAMEC Limited provides diving support vessel (DSV)-based diving services. The Company is engaged in offshore and shipping business. It provides offshore oilfields support services through its multi support diving vessels. Its support services include marine, construction and diving services to offshore oilfields in India and abroad. Its geographical segments include Domestic and Overseas. It specializes in vessel management, marine management, dive support, fire fighting, subsea construction, remotely operated underwater vehicle support, pipelaying, rescue operations, logistics, mooring and de-mooring, and cranage. It owns and operates over four multi-support vessels for the provision of diving services, manned and unmanned subsea operations, and related activities. Its fleets include SEAMEC I, which is a multi support vessel; SEAMEC-II and SEAMEC-III, which are multifunctional DSVs; SEAMEC PRINCESS, GOOD HOPE (TENTO), which is a bulk carrier and MV REVELATION.</v>
    <v>49</v>
    <v>National Stock Exchange of India</v>
    <v>XNSE</v>
    <v>XNSE</v>
    <v>6, Waterloo Street, 1st Floor (South Block), KOLKATA, WEST BENGAL, 700069 IN</v>
    <v>1144.2</v>
    <v>Oil &amp; Gas Related Equipment and Services</v>
    <v>Stock</v>
    <v>44585.469965277778</v>
    <v>3938</v>
    <v>1057.4000000000001</v>
    <v>28299300000</v>
    <v>SEAMEC LIMITED</v>
    <v>SEAMEC LIMITED</v>
    <v>1111</v>
    <v>22.68</v>
    <v>1113.05</v>
    <v>1063.25</v>
    <v>25425000</v>
    <v>SEAMECLTD</v>
    <v>SEAMEC LIMITED (XNSE:SEAMECLTD)</v>
    <v>9621</v>
    <v>1986</v>
  </rv>
  <rv s="2">
    <v>3939</v>
  </rv>
  <rv s="0">
    <v>https://www.bing.com/financeapi/forcetrigger?t=ahjuw7&amp;q=XNSE%3aSELAN&amp;form=skydnc</v>
    <v>Learn more on Bing</v>
  </rv>
  <rv s="1">
    <v>en-US</v>
    <v>ahjuw7</v>
    <v>268435456</v>
    <v>1</v>
    <v>Powered by Refinitiv</v>
    <v>0</v>
    <v>SELAN EXPLORATION TECHNOLOGY LIMITED (XNSE:SELAN)</v>
    <v>2</v>
    <v>3</v>
    <v>Finance</v>
    <v>4</v>
    <v>179.7</v>
    <v>115</v>
    <v>1.4861</v>
    <v>-8.4</v>
    <v>-5.3197999999999995E-2</v>
    <v>INR</v>
    <v>Selan Exploration Technology Limited is engaged in the business of exploration and production of oil and natural gas. The Company's principal business activities include extraction of crude oil and natural gas. The Company is pursuing various reservoir engineering and production engineering technologies across the globe to find the appropriate completions for the new wells being drilled. The Company's Field Locations include Bakrol, Indrora and Lohar oilfields in the State of Gujarat. The Company also has Ognaj oilfield and Karjisan gasfield situated in the State of Gujarat. The Company has signed Production Sharing Contracts (PSCs) with Government of India (GoI) for Bakrol, Indrora, Lohar, Ognaj and Karjisan fields.</v>
    <v>26</v>
    <v>National Stock Exchange of India</v>
    <v>XNSE</v>
    <v>XNSE</v>
    <v>Unit 601, Tower B,, Millennium Plaza, Sector 27,, Sushant Lok Phase - I,, GURGAON, HARYANA, 122002 IN</v>
    <v>159</v>
    <v>Oil &amp; Gas</v>
    <v>Stock</v>
    <v>44585.469965277778</v>
    <v>3941</v>
    <v>149.25</v>
    <v>2400080000</v>
    <v>SELAN EXPLORATION TECHNOLOGY LIMITED</v>
    <v>SELAN EXPLORATION TECHNOLOGY LIMITED</v>
    <v>158.1</v>
    <v>33.78</v>
    <v>157.9</v>
    <v>149.5</v>
    <v>15200000</v>
    <v>SELAN</v>
    <v>SELAN EXPLORATION TECHNOLOGY LIMITED (XNSE:SELAN)</v>
    <v>79460</v>
    <v>1985</v>
  </rv>
  <rv s="2">
    <v>3942</v>
  </rv>
  <rv s="0">
    <v>https://www.bing.com/financeapi/forcetrigger?t=ahjv2w&amp;q=XNSE%3aSEPOWER&amp;form=skydnc</v>
    <v>Learn more on Bing</v>
  </rv>
  <rv s="3">
    <v>en-US</v>
    <v>ahjv2w</v>
    <v>268435456</v>
    <v>1</v>
    <v>Powered by Refinitiv</v>
    <v>5</v>
    <v>S. E. POWER LIMITED (XNSE:SEPOWER)</v>
    <v>2</v>
    <v>6</v>
    <v>Finance</v>
    <v>4</v>
    <v>63.45</v>
    <v>3.4</v>
    <v>1.5226</v>
    <v>-2</v>
    <v>-4.9627999999999999E-2</v>
    <v>INR</v>
    <v>S. E. Power Limited is an India-based company engaged in the generation of energy through non-conventional sources and manufacturing of reclaimed rubber. The Company operates through two segments: generation of energy through non-conventional sources and production of reclaimed rubber. The Company's Wind Mills are located at District Chitradurga, Karnataka and District Jaisalmer, Rajasthan, and Rubber Reclamation Unit is located at Vadodara, Gujarat. Shubham Electrochem Limited is the subsidiary of the Company.</v>
    <v>National Stock Exchange of India</v>
    <v>XNSE</v>
    <v>XNSE</v>
    <v>Survey No. 54/B, Pratapnagar,, Jarod-Savli Road, VADODARA, GUJARAT, 110092 IN</v>
    <v>38.299999999999997</v>
    <v>Automobiles &amp; Auto Parts</v>
    <v>Stock</v>
    <v>44585.469965277778</v>
    <v>3944</v>
    <v>38.299999999999997</v>
    <v>1636583000</v>
    <v>S. E. POWER LIMITED</v>
    <v>S. E. POWER LIMITED</v>
    <v>38.299999999999997</v>
    <v>0</v>
    <v>40.299999999999997</v>
    <v>38.299999999999997</v>
    <v>40610000</v>
    <v>SEPOWER</v>
    <v>S. E. POWER LIMITED (XNSE:SEPOWER)</v>
    <v>36093</v>
    <v>2010</v>
  </rv>
  <rv s="2">
    <v>3945</v>
  </rv>
  <rv s="0">
    <v>https://www.bing.com/financeapi/forcetrigger?t=ahjv5r&amp;q=XNSE%3aSEQUENT&amp;form=skydnc</v>
    <v>Learn more on Bing</v>
  </rv>
  <rv s="1">
    <v>en-US</v>
    <v>ahjv5r</v>
    <v>268435456</v>
    <v>1</v>
    <v>Powered by Refinitiv</v>
    <v>0</v>
    <v>SEQUENT SCIENTIFIC LIMITED (XNSE:SEQUENT)</v>
    <v>2</v>
    <v>3</v>
    <v>Finance</v>
    <v>4</v>
    <v>336.5</v>
    <v>144.75</v>
    <v>0.37269999999999998</v>
    <v>-10.25</v>
    <v>-5.9368999999999998E-2</v>
    <v>INR</v>
    <v>SeQuent Scientific Limited is an India-based integrated pharmaceutical company. The Company operates in the domains of animal health and analytical services. The animal health business, Alivira, includes active pharmaceutical ingredient and finished dosage formulations. Its therapies targeted are anthelmintics (endo and ecto parasiticides), anti-protozoals, nutraceuticals, nonsteroidal anti-inflammatory drugs (NSAID), anti-infectives and dermatology. The Company’s analytical solutions business is a contract research organization specialized in analytical and bio analytical services to support the active pharmaceutical ingredient, pharmaceutical, personal care and nutraceutical companies. It provides complete analytical solutions including method validation, stability, microbiology for active pharmaceutical ingredients and finished products in a variety of dosage forms as per pharmacopoeial monographs, customer developed methods or in-house method development.</v>
    <v>797</v>
    <v>National Stock Exchange of India</v>
    <v>XNSE</v>
    <v>XNSE</v>
    <v>Galaxy, Plot No. 30,, 1st Main Road, 3rd Phase, J P Nagar, Bangalore - 560078, Karnataka, BANGALORE, KARNATAKA, 560078 IN</v>
    <v>172.95</v>
    <v>Pharmaceuticals</v>
    <v>Stock</v>
    <v>44585.469965277778</v>
    <v>3947</v>
    <v>160.5</v>
    <v>42647950000</v>
    <v>SEQUENT SCIENTIFIC LIMITED</v>
    <v>SEQUENT SCIENTIFIC LIMITED</v>
    <v>172.55</v>
    <v>63.81</v>
    <v>172.65</v>
    <v>162.4</v>
    <v>247019700</v>
    <v>SEQUENT</v>
    <v>SEQUENT SCIENTIFIC LIMITED (XNSE:SEQUENT)</v>
    <v>1814199</v>
    <v>1985</v>
  </rv>
  <rv s="2">
    <v>3948</v>
  </rv>
  <rv s="0">
    <v>https://www.bing.com/financeapi/forcetrigger?t=ahjvbh&amp;q=XNSE%3aSESHAPAPER&amp;form=skydnc</v>
    <v>Learn more on Bing</v>
  </rv>
  <rv s="1">
    <v>en-US</v>
    <v>ahjvbh</v>
    <v>268435456</v>
    <v>1</v>
    <v>Powered by Refinitiv</v>
    <v>0</v>
    <v>SESHASAYEE PAPER AND BOARDS LIMITED (XNSE:SESHAPAPER)</v>
    <v>2</v>
    <v>3</v>
    <v>Finance</v>
    <v>4</v>
    <v>228.8</v>
    <v>136.69999999999999</v>
    <v>1.1158999999999999</v>
    <v>-8.85</v>
    <v>-5.4278000000000007E-2</v>
    <v>INR</v>
    <v>Seshasayee Paper and Boards Limited (SPB) is a holding company. The Company is engaged in the manufacture of printing and writing papers. The Company is also engaged in the manufacture of paper and paper boards at its unit at Erode and Tirunelveli. The Company's products range includes MF I and MF II products, MG products, Yankee products and MF III products. Its MF I And MF II products include Azurelaid, Azurelaid (A) and Color Printing (B); MG Products include MG Poster (W), MG Maplitho (W) and MG Plan Kraft (NS); Yankee products include MG Poster Plain/Ribbed (Beige), MG Poster (Orange) and MG Ribbed Kraft (YT), and MF III products include SPB Grafic, NCR Base Paper and Maplitha (Pigment Coated). SPB produces a range of products, such as packing and wrapping papers, and specialty papers. SPB also has branded products, including SPrint, Colour Sprint, Index, SprintPlus and Success. The Company's subsidiary is Esvi International (Engineers &amp; Exporters) Limited (Esvin).</v>
    <v>1278</v>
    <v>National Stock Exchange of India</v>
    <v>XNSE</v>
    <v>XNSE</v>
    <v>Pallipalayam, Cauvery R.S P.O, ERODE, TAMIL NADU, 638007 IN</v>
    <v>158.19999999999999</v>
    <v>Paper &amp; Forest Products</v>
    <v>Stock</v>
    <v>44585.469965277778</v>
    <v>3950</v>
    <v>153.05000000000001</v>
    <v>10283260000</v>
    <v>SESHASAYEE PAPER AND BOARDS LIMITED</v>
    <v>SESHASAYEE PAPER AND BOARDS LIMITED</v>
    <v>155</v>
    <v>7.8</v>
    <v>163.05000000000001</v>
    <v>154.19999999999999</v>
    <v>63068140</v>
    <v>SESHAPAPER</v>
    <v>SESHASAYEE PAPER AND BOARDS LIMITED (XNSE:SESHAPAPER)</v>
    <v>95613</v>
    <v>1960</v>
  </rv>
  <rv s="2">
    <v>3951</v>
  </rv>
  <rv s="0">
    <v>https://www.bing.com/financeapi/forcetrigger?t=ahjvec&amp;q=XNSE%3aSETCO&amp;form=skydnc</v>
    <v>Learn more on Bing</v>
  </rv>
  <rv s="1">
    <v>en-US</v>
    <v>ahjvec</v>
    <v>268435456</v>
    <v>1</v>
    <v>Powered by Refinitiv</v>
    <v>0</v>
    <v>SETCO AUTOMOTIVE LIMITED (XNSE:SETCO)</v>
    <v>2</v>
    <v>3</v>
    <v>Finance</v>
    <v>4</v>
    <v>25.2</v>
    <v>12.65</v>
    <v>2.2185999999999999</v>
    <v>-0.4</v>
    <v>-2.3880999999999999E-2</v>
    <v>INR</v>
    <v>Setco Automotive Limited is engaged in the business of manufacturing of clutches for commercial vehicles in India. The Company operates through Auto Components segment. The Company also manufactures clutches for hydraulic products for the construction equipment industry and precision engineering components, including complex and deep drawn pressings forgings and castings that are machined and heat treated. The Company is a Tier I supplier of clutches to Indian commercial vehicle manufacturers, such as Tata Motors, Bharat Benz, Ashok Leyland, Man India, Mahindra &amp; Mahindra, Volvo-Eicher Commercial Vehicles and Asia Motor Works. The Company's product range includes 15.5 inch angular spring twin clutch, 170 millimeter (mm) single diaphragm spring, 280mm single diaphragm spring, 310mm single diaphragm spring, 330mm single direct pressure coil spring, 352mm single and twin direct pressure coil spring, 380mm single push coil spring and 395mm single push diaphragm spring.</v>
    <v>831</v>
    <v>National Stock Exchange of India</v>
    <v>XNSE</v>
    <v>XNSE</v>
    <v>2/A, Ground Floor, Film Centre Building,, 68, Tardeo Road,, MUMBAI, MAHARASHTRA, 400034 IN</v>
    <v>16.95</v>
    <v>Automobiles &amp; Auto Parts</v>
    <v>Stock</v>
    <v>44585.469965277778</v>
    <v>3953</v>
    <v>16</v>
    <v>2240602000</v>
    <v>SETCO AUTOMOTIVE LIMITED</v>
    <v>SETCO AUTOMOTIVE LIMITED</v>
    <v>16.95</v>
    <v>0</v>
    <v>16.75</v>
    <v>16.350000000000001</v>
    <v>133767300</v>
    <v>SETCO</v>
    <v>SETCO AUTOMOTIVE LIMITED (XNSE:SETCO)</v>
    <v>141937</v>
    <v>1982</v>
  </rv>
  <rv s="2">
    <v>3954</v>
  </rv>
  <rv s="0">
    <v>https://www.bing.com/financeapi/forcetrigger?t=ahjhww&amp;q=XNSE%3aSETUINFRA&amp;form=skydnc</v>
    <v>Learn more on Bing</v>
  </rv>
  <rv s="1">
    <v>en-US</v>
    <v>ahjhww</v>
    <v>268435456</v>
    <v>1</v>
    <v>Powered by Refinitiv</v>
    <v>0</v>
    <v>SETUBANDHAN INFRASTRUCTURE LIMITED (XNSE:SETUINFRA)</v>
    <v>2</v>
    <v>3</v>
    <v>Finance</v>
    <v>4</v>
    <v>4.25</v>
    <v>0.65</v>
    <v>2.5409999999999999</v>
    <v>-0.2</v>
    <v>-4.9382999999999996E-2</v>
    <v>INR</v>
    <v>Setubandhan Infrastructure Limited, formerly Prakash Constrowell Limited, is a construction company. The Company is engaged in the business of construction for government and semi-government authorities, such as buildings, quarters, roads, bridges, airports, hospitals, and works for private bodies for construction of industrial buildings, residential and commercial complex, townships, healthcare centers and institutional campus with all related utility services. It is also engaged in the business of real estate development. It is also involved in construction of buildings carried out on own-account basis or on a fee or contract basis. It provides integrated engineering, procurement and construction services. Its segments of construction include civil construction, including government staff quarters, hostel buildings and auditoriums, and residential and commercial real estate construction. The Company's projects include Parksyde Homes, The Exchange and The North Infra.</v>
    <v>56</v>
    <v>National Stock Exchange of India</v>
    <v>XNSE</v>
    <v>XNSE</v>
    <v>The Exchange, Near VedMandir, Tidke Colony,Trimbak Road, NASHIK, MAHARASHTRA, 422002 IN</v>
    <v>4.25</v>
    <v>Construction &amp; Engineering</v>
    <v>Stock</v>
    <v>44585.469965277778</v>
    <v>3956</v>
    <v>3.85</v>
    <v>508996900</v>
    <v>SETUBANDHAN INFRASTRUCTURE LIMITED</v>
    <v>SETUBANDHAN INFRASTRUCTURE LIMITED</v>
    <v>4.25</v>
    <v>0</v>
    <v>4.05</v>
    <v>3.85</v>
    <v>125678300</v>
    <v>SETUINFRA</v>
    <v>SETUBANDHAN INFRASTRUCTURE LIMITED (XNSE:SETUINFRA)</v>
    <v>577919</v>
    <v>1996</v>
  </rv>
  <rv s="2">
    <v>3957</v>
  </rv>
  <rv s="0">
    <v>https://www.bing.com/financeapi/forcetrigger?t=bqud6h&amp;q=XNSE%3aSEYAIND&amp;form=skydnc</v>
    <v>Learn more on Bing</v>
  </rv>
  <rv s="14">
    <v>en-US</v>
    <v>bqud6h</v>
    <v>268435456</v>
    <v>1</v>
    <v>Powered by Refinitiv</v>
    <v>29</v>
    <v>SEYA INDUSTRIES LIMITED (XNSE:SEYAIND)</v>
    <v>2</v>
    <v>30</v>
    <v>Finance</v>
    <v>4</v>
    <v>85</v>
    <v>47.5</v>
    <v>-2.95</v>
    <v>-4.9621999999999999E-2</v>
    <v>INR</v>
    <v>Seya Industries Limited is an India-based company, which is engaged in the business of Di-ChloroBenzidines and Nitro Anilines. The Company is engaged in manufacturing and exporting of pigment, pharmaceuticals, agrochemicals and rubber chemicals intermediates. The Company operates in five segments: Speciality Chemicals Intermediates, Organic Chemical Intermediates, Inorganic Chemical Intermediates and Agrochemical Intermediates and Pharmaceutical Intermediates. It offers Chloro Benzenes, including Mono Chloro Benzene, Para Di Chloro Benzene and Ortho Di Chloro Benzene. It offers Nitro Chloro Benzenes, including Para Nitro Chloro Benzene, Ortho Nitro Chloro Benzene and Meta Nitro Chloro Benzene. It offers Acids, including Sulphuric Acid, Hydrochloric Acid and Nitric Acid. Its products support various fields of applications, including medicine, agriculture, dyes, textiles, rubber and plastics. The Company also provides specially modified or custom formulations.</v>
    <v>131</v>
    <v>National Stock Exchange of India</v>
    <v>XNSE</v>
    <v>XNSE</v>
    <v>5th Floor,Ghanshyam Chambers, Link Road, Andheri (W), MUMBAI, MAHARASHTRA, 400053 IN</v>
    <v>58.55</v>
    <v>Chemicals</v>
    <v>Stock</v>
    <v>44585.469965277778</v>
    <v>3959</v>
    <v>56.5</v>
    <v>1579619000</v>
    <v>SEYA INDUSTRIES LIMITED</v>
    <v>SEYA INDUSTRIES LIMITED</v>
    <v>58.5</v>
    <v>0</v>
    <v>59.45</v>
    <v>56.5</v>
    <v>26570540</v>
    <v>SEYAIND</v>
    <v>SEYA INDUSTRIES LIMITED (XNSE:SEYAIND)</v>
    <v>17710</v>
  </rv>
  <rv s="2">
    <v>3960</v>
  </rv>
  <rv s="0">
    <v>https://www.bing.com/financeapi/forcetrigger?t=ahjvmw&amp;q=XNSE%3aSFL&amp;form=skydnc</v>
    <v>Learn more on Bing</v>
  </rv>
  <rv s="1">
    <v>en-US</v>
    <v>ahjvmw</v>
    <v>268435456</v>
    <v>1</v>
    <v>Powered by Refinitiv</v>
    <v>0</v>
    <v>SHEELA FOAM LIMITED (XNSE:SFL)</v>
    <v>2</v>
    <v>3</v>
    <v>Finance</v>
    <v>4</v>
    <v>3959.5</v>
    <v>1905.15</v>
    <v>0.33910000000000001</v>
    <v>-284</v>
    <v>-7.9122999999999999E-2</v>
    <v>INR</v>
    <v>Sheela Foam Limited, formerly Sheela Foam Private Limited, manufactures mattresses under Sleepwell brand. The Company manufactures other foam-based home comfort products focusing primarily at Indian retail consumers, as well as technical grades of polyurethane (PU) foam for end use in a range of industries. Its home comfort line consists of products, such as furniture-cushioning, cushions and sofa-cum-beds, as well as PU Foam cores utilized for manufacturing finished home comfort products, and comfort accessories, such as bed sheets and baby care sheets. Its mattress line, offered under its Sleepwell range, includes pure foam mattresses, as well as hybrids of spring and coir with foam that are capable of customization as per the requirements of consumers. Its furniture-cushioning line, offered under Sleepwell and Feather Foam brands, consists of PU Foam that constitutes upholstery material of various densities. Through its subsidiary, it manufactures PU Foam in Australia.</v>
    <v>2822</v>
    <v>National Stock Exchange of India</v>
    <v>XNSE</v>
    <v>XNSE</v>
    <v>37/2, Site IV, Sahibabad Industrial Area, Ghaziabad, GHAZIABAD, UTTAR PRADESH, 201010 IN</v>
    <v>3589.35</v>
    <v>Household Goods</v>
    <v>Stock</v>
    <v>44585.469965277778</v>
    <v>3962</v>
    <v>3250</v>
    <v>175098600000</v>
    <v>SHEELA FOAM LIMITED</v>
    <v>SHEELA FOAM LIMITED</v>
    <v>3555</v>
    <v>67.78</v>
    <v>3589.35</v>
    <v>3305.35</v>
    <v>48782810</v>
    <v>SFL</v>
    <v>SHEELA FOAM LIMITED (XNSE:SFL)</v>
    <v>39359</v>
    <v>1971</v>
  </rv>
  <rv s="2">
    <v>3963</v>
  </rv>
  <rv s="0">
    <v>https://www.bing.com/financeapi/forcetrigger?t=ahjvvh&amp;q=XNSE%3aSGL&amp;form=skydnc</v>
    <v>Learn more on Bing</v>
  </rv>
  <rv s="1">
    <v>en-US</v>
    <v>ahjvvh</v>
    <v>268435456</v>
    <v>1</v>
    <v>Powered by Refinitiv</v>
    <v>0</v>
    <v>STL GLOBAL LIMITED (XNSE:SGL)</v>
    <v>2</v>
    <v>3</v>
    <v>Finance</v>
    <v>4</v>
    <v>37.700000000000003</v>
    <v>7.2</v>
    <v>0.51519999999999999</v>
    <v>-1.8</v>
    <v>-4.9248E-2</v>
    <v>INR</v>
    <v>STL Global Limited is an India-based textile company. The Company provides processed dyed and finished fabric (knitted fabric) textile. It is engaged in real estate activities. The Company's segments include Textile and Real Estate. The Company offers its products in various categories, such as menswear, women tops, boys and girls, kids/infants, and bed sheets (knitted and woven with prints, heathers and solids). The Company has in-house divisions for knitting, dyeing and processing, yarn dyeing, woven process, sewing thread and readymade garments manufacturing and other operations. Its knitting division has circular knitting machines and flat knitting machines for collars. The dyeing and processing division has machinery, including dyeing and processing machines, and machines for finishing and washing. Its knitwear manufacturing and export division produces its products to various countries, including the United States, European Union, Canada and non-quota countries.</v>
    <v>233</v>
    <v>National Stock Exchange of India</v>
    <v>XNSE</v>
    <v>XNSE</v>
    <v>Plot No. 207-208, Sector-58,, Faridabad, FARIDABAD, HARYANA, 121004 IN</v>
    <v>37.5</v>
    <v>Textiles &amp; Apparel</v>
    <v>Stock</v>
    <v>44585.469965277778</v>
    <v>3965</v>
    <v>34.75</v>
    <v>994956800</v>
    <v>STL GLOBAL LIMITED</v>
    <v>STL GLOBAL LIMITED</v>
    <v>37.5</v>
    <v>2.67</v>
    <v>36.549999999999997</v>
    <v>34.75</v>
    <v>27221800</v>
    <v>SGL</v>
    <v>STL GLOBAL LIMITED (XNSE:SGL)</v>
    <v>108573</v>
    <v>1997</v>
  </rv>
  <rv s="2">
    <v>3966</v>
  </rv>
  <rv s="0">
    <v>https://www.bing.com/financeapi/forcetrigger?t=ahjvyc&amp;q=XNSE%3aSHAHALLOYS&amp;form=skydnc</v>
    <v>Learn more on Bing</v>
  </rv>
  <rv s="3">
    <v>en-US</v>
    <v>ahjvyc</v>
    <v>268435456</v>
    <v>1</v>
    <v>Powered by Refinitiv</v>
    <v>5</v>
    <v>SHAH ALLOYS LIMITED (XNSE:SHAHALLOYS)</v>
    <v>2</v>
    <v>6</v>
    <v>Finance</v>
    <v>4</v>
    <v>64.2</v>
    <v>6.5</v>
    <v>1.1032999999999999</v>
    <v>-2.5499999999999998</v>
    <v>-4.9562999999999996E-2</v>
    <v>INR</v>
    <v>Shah Alloys Limited is engaged in manufacturing of a range of stainless steel; alloy and special steel; carbon/mild steel, and armor steel in flat and long products. The Company's principal products/services include ingots of iron and steel and other primary forms. Its product range include stainless steel; alloy and special steel; mild steel/carbon steel and armour steel. Its stainless steel product range includes hot rolled coils; hot rolled sheet/plate; cold rolled coil; cold rolled sheet; hot rolled round bars; flat bars, and angles. Its alloy and special steel product range includes chrome molybdenum steel, abrasion/wear resistant steel, quenched and tempered steel, high tensile steel, corrosion resistant steel, tool steel, pressure vessel steels and other alloy steels. Its mild steel/carbon steel product range includes hot rolled coils, hot rolled sheet/plate and beams. Its armour steel is used in vehicle armoring, observation posts and sentry boxes, among others.</v>
    <v>National Stock Exchange of India</v>
    <v>XNSE</v>
    <v>XNSE</v>
    <v>Corporate House, Sola-Kalol Road, Santej, Tal-Kalol, GANDHINAGAR, GUJARAT, 382721 IN</v>
    <v>52.45</v>
    <v>Metals &amp; Mining</v>
    <v>Stock</v>
    <v>44585.469965277778</v>
    <v>3968</v>
    <v>48.9</v>
    <v>1018583000</v>
    <v>SHAH ALLOYS LIMITED</v>
    <v>SHAH ALLOYS LIMITED</v>
    <v>52.45</v>
    <v>0</v>
    <v>51.45</v>
    <v>48.9</v>
    <v>19797540</v>
    <v>SHAHALLOYS</v>
    <v>SHAH ALLOYS LIMITED (XNSE:SHAHALLOYS)</v>
    <v>17385</v>
    <v>1990</v>
  </rv>
  <rv s="2">
    <v>3969</v>
  </rv>
  <rv s="0">
    <v>https://www.bing.com/financeapi/forcetrigger?t=ahjw52&amp;q=XNSE%3aSHAKTIPUMP&amp;form=skydnc</v>
    <v>Learn more on Bing</v>
  </rv>
  <rv s="1">
    <v>en-US</v>
    <v>ahjw52</v>
    <v>268435456</v>
    <v>1</v>
    <v>Powered by Refinitiv</v>
    <v>0</v>
    <v>SHAKTI PUMPS (INDIA) LIMITED (XNSE:SHAKTIPUMP)</v>
    <v>2</v>
    <v>3</v>
    <v>Finance</v>
    <v>4</v>
    <v>910</v>
    <v>341</v>
    <v>1.7937000000000001</v>
    <v>-34.9</v>
    <v>-5.6821999999999998E-2</v>
    <v>INR</v>
    <v>Shakti Pumps (India) Limited is an India-based stainless steel pump manufacturer. The Company is principally engaged in the business of manufacturing various types of pumps and motors. The Company offers approximately 1,500 pump products variants that find application in groundwater supply, irrigation, pressure boosting, industrial applications, as well as in fire-fighting systems and pumping applications for domestic and hospitality sectors. The Company's product portfolio includes Solar pumps, Submersible pumps, Submersible motors, Vertical multistage centrifugal pumps, Immersible pumps, Pressure booster pumps, Sewage pumps, Self-priming pumps, Diesel pumps, End section pumps, Open well pumps, Single shaft vertical multistage pump, Digital starters, HELICAL Pump set (SSQ) and High efficiency submersible motors. The Company's manufacturing units are located at Pithampur domestic tariff area (DTA) and Pithampur Special Economic Zone (SEZ) (Indore, Madhya Pradesh).</v>
    <v>544</v>
    <v>National Stock Exchange of India</v>
    <v>XNSE</v>
    <v>XNSE</v>
    <v>Plot No. 401, Sector - 3,, Pithampur, DHAR, MADHYA PRADESH, 454774 IN</v>
    <v>618.65</v>
    <v>Machinery, Equipment &amp; Components</v>
    <v>Stock</v>
    <v>44585.469965277778</v>
    <v>3971</v>
    <v>574.65</v>
    <v>11289090000</v>
    <v>SHAKTI PUMPS (INDIA) LIMITED</v>
    <v>SHAKTI PUMPS (INDIA) LIMITED</v>
    <v>615</v>
    <v>15.41</v>
    <v>614.20000000000005</v>
    <v>579.29999999999995</v>
    <v>18380160</v>
    <v>SHAKTIPUMP</v>
    <v>SHAKTI PUMPS (INDIA) LIMITED (XNSE:SHAKTIPUMP)</v>
    <v>122668</v>
    <v>1995</v>
  </rv>
  <rv s="2">
    <v>3972</v>
  </rv>
  <rv s="0">
    <v>https://www.bing.com/financeapi/forcetrigger?t=axwlar&amp;q=XNSE%3aSHALBY&amp;form=skydnc</v>
    <v>Learn more on Bing</v>
  </rv>
  <rv s="1">
    <v>en-US</v>
    <v>axwlar</v>
    <v>268435456</v>
    <v>1</v>
    <v>Powered by Refinitiv</v>
    <v>0</v>
    <v>SHALBY LIMITED (XNSE:SHALBY)</v>
    <v>2</v>
    <v>3</v>
    <v>Finance</v>
    <v>4</v>
    <v>214.4</v>
    <v>96.1</v>
    <v>1.7126999999999999</v>
    <v>-6.3</v>
    <v>-4.3993999999999998E-2</v>
    <v>INR</v>
    <v>Shalby Limited operates a multi-specialty chain of hospitals. Its hospitals are tertiary care hospitals, which offer quaternary healthcare services. It provides services to a range of specialization, including orthopaedics, complex joint replacements, cardiology, neurology, oncology, and renal transplantations. The Company focuses on focus on Tier-I and Tier-II cities. Its hospitals operate across five states. Its outpatient clinic operates across 53 cities in 16 states in India, and Shalby Arthroplasty Centre of Excellence (SACE) in five cities in four states in India. The Company’s international footprint includes six outpatient clinics and one SACE in Africa, and two SACE in the United Arab Emirates. It provides inpatient and outpatient consultative services through 11 hospitals, having a aggregate operational bed capacity of approximately2,012 beds. It also provides outpatient services through approximately 68 clinics and eight shared surgery centers within third party hospitals.</v>
    <v>2228</v>
    <v>National Stock Exchange of India</v>
    <v>XNSE</v>
    <v>XNSE</v>
    <v>Opp. Karnavati Club, S G Road,, AHMEDABAD, GUJARAT, 380015 IN</v>
    <v>143.9</v>
    <v>Healthcare Providers &amp; Services</v>
    <v>Stock</v>
    <v>44585.469965277778</v>
    <v>3974</v>
    <v>134.85</v>
    <v>15323760000</v>
    <v>SHALBY LIMITED</v>
    <v>SHALBY LIMITED</v>
    <v>142.85</v>
    <v>26.89</v>
    <v>143.19999999999999</v>
    <v>136.9</v>
    <v>107009500</v>
    <v>SHALBY</v>
    <v>SHALBY LIMITED (XNSE:SHALBY)</v>
    <v>151195</v>
    <v>2004</v>
  </rv>
  <rv s="2">
    <v>3975</v>
  </rv>
  <rv s="0">
    <v>https://www.bing.com/financeapi/forcetrigger?t=ahjw7w&amp;q=XNSE%3aSHALPAINTS&amp;form=skydnc</v>
    <v>Learn more on Bing</v>
  </rv>
  <rv s="1">
    <v>en-US</v>
    <v>ahjw7w</v>
    <v>268435456</v>
    <v>1</v>
    <v>Powered by Refinitiv</v>
    <v>0</v>
    <v>SHALIMAR PAINTS LTD (XNSE:SHALPAINTS)</v>
    <v>2</v>
    <v>3</v>
    <v>Finance</v>
    <v>4</v>
    <v>151</v>
    <v>83</v>
    <v>1.5015000000000001</v>
    <v>-3.35</v>
    <v>-2.4760000000000001E-2</v>
    <v>INR</v>
    <v>Shalimar Paints Limited is engaged in manufacturing paints, varnishes, enamels or lacquers. The Company's product categories include interior walls, exterior walls, metal surfaces, wooden surfaces and floors. Its product categories offer emulsions, distempers, primers, putty and cement-based. It is present in coatings and specialty chemicals segments. In specialty chemicals segment, it operates in polymer chemistry and surface chemistry businesses, which cater to oil and gas, personal care and agrochemical industries. In the industrial segment, it offers Single Pack DT-Primer cum Topcoat, Low Cost Zinc Silicate for projects, High Build Quick Drying Coal Tar Epoxy, Solvent less Epoxy Costing for pipe industries; Quick drying Single pack Paint for cylinder industries, and Black and Clear Bitumen Varnish and Stoving Paint for hair clip. Its decorative segment offers products in the interior, as well as exterior paint category, such as Signature, Superlac Stay Clean and Weather Pro+.</v>
    <v>611</v>
    <v>National Stock Exchange of India</v>
    <v>XNSE</v>
    <v>XNSE</v>
    <v>Ist Floor, Plot No. 28,, Sector - 32,, Gurugram, 122001 IN</v>
    <v>138.05000000000001</v>
    <v>Chemicals</v>
    <v>Stock</v>
    <v>44585.469965277778</v>
    <v>3977</v>
    <v>128.5</v>
    <v>7346825000</v>
    <v>SHALIMAR PAINTS LTD</v>
    <v>SHALIMAR PAINTS LTD</v>
    <v>136</v>
    <v>0</v>
    <v>135.30000000000001</v>
    <v>131.94999999999999</v>
    <v>54300260</v>
    <v>SHALPAINTS</v>
    <v>SHALIMAR PAINTS LTD (XNSE:SHALPAINTS)</v>
    <v>626558</v>
    <v>1902</v>
  </rv>
  <rv s="2">
    <v>3978</v>
  </rv>
  <rv s="0">
    <v>https://www.bing.com/financeapi/forcetrigger?t=ahjwar&amp;q=XNSE%3aSHANKARA&amp;form=skydnc</v>
    <v>Learn more on Bing</v>
  </rv>
  <rv s="1">
    <v>en-US</v>
    <v>ahjwar</v>
    <v>268435456</v>
    <v>1</v>
    <v>Powered by Refinitiv</v>
    <v>0</v>
    <v>SHANKARA BUILDING PRODUCTS LIMITED (XNSE:SHANKARA)</v>
    <v>2</v>
    <v>3</v>
    <v>Finance</v>
    <v>4</v>
    <v>683.65</v>
    <v>322.8</v>
    <v>1.278</v>
    <v>-20</v>
    <v>-3.8887999999999999E-2</v>
    <v>INR</v>
    <v>Shankara Building Products Ltd is an Indian-based company, which is engaged in the business of organized retailer of home and building products. The Company’s business units include retail, processing and enterprise. Retail unit’s products include cement, scaffolding, msand, steel pipes, roofing solution, plumbing, electrical, paints, tiles, exterior cladding and solar products. Processing unit’s products include steel tubes, galvanised strips, cold rolled strips, colour coated roofing sheets, bright rods and scaffolding. Enterprise unit’s products include steel tubes, cement and other building products. Some of these Principals include JSW, Sintex, Uttam Group and APL Apollo.</v>
    <v>900</v>
    <v>National Stock Exchange of India</v>
    <v>XNSE</v>
    <v>XNSE</v>
    <v>G2 Farah Winsford, 133 Infantry Road, BANGALORE, KARNATAKA, 560001 IN</v>
    <v>516.15</v>
    <v>Specialty Retailers</v>
    <v>Stock</v>
    <v>44585.469965277778</v>
    <v>3980</v>
    <v>491.8</v>
    <v>11751410000</v>
    <v>SHANKARA BUILDING PRODUCTS LIMITED</v>
    <v>SHANKARA BUILDING PRODUCTS LIMITED</v>
    <v>515</v>
    <v>24.39</v>
    <v>514.29999999999995</v>
    <v>494.3</v>
    <v>22849330</v>
    <v>SHANKARA</v>
    <v>SHANKARA BUILDING PRODUCTS LIMITED (XNSE:SHANKARA)</v>
    <v>33388</v>
    <v>1995</v>
  </rv>
  <rv s="2">
    <v>3981</v>
  </rv>
  <rv s="0">
    <v>https://www.bing.com/financeapi/forcetrigger?t=ahjwdm&amp;q=XNSE%3aSHANTIGEAR&amp;form=skydnc</v>
    <v>Learn more on Bing</v>
  </rv>
  <rv s="1">
    <v>en-US</v>
    <v>ahjwdm</v>
    <v>268435456</v>
    <v>1</v>
    <v>Powered by Refinitiv</v>
    <v>0</v>
    <v>SHANTHI GEARS LIMITED (XNSE:SHANTIGEAR)</v>
    <v>2</v>
    <v>3</v>
    <v>Finance</v>
    <v>4</v>
    <v>211.35</v>
    <v>117.1</v>
    <v>1.0871999999999999</v>
    <v>-12.65</v>
    <v>-7.8111E-2</v>
    <v>INR</v>
    <v>Shanthi Gears Limited is an India-based company, which is engaged in the business of design, manufacture, supply and servicing of gears and gear boxes. The Company's portfolio of products include worm gear boxes, helical and bevel helical gear boxes, geared motors, cooling tower gear boxes, extruder gear boxes, rolling mill gear boxes, and textile gears and gear assemblies. Its custom-built products include loose gears, which include spur/helical gear, pinion shaft, internal gears, worm and wheel, straight bevel gear and spiral bevel gear, and its special gearboxes are catered to cement, mining, power and steel industries. It offers various services, such as reconditioning of gear boxes and foundry. Its products have application in various industries, such as steel, sugar, paper, wind mills, marine, plastic and chemical. It owns manufacturing facilities, foundry facilities, engineering facilities, metrology and calibration facilities, and quality assurance facilities.</v>
    <v>511</v>
    <v>National Stock Exchange of India</v>
    <v>XNSE</v>
    <v>XNSE</v>
    <v>304-A, Shanthi Gears Road, Singanallur, COIMBATORE, TAMIL NADU, 641005 IN</v>
    <v>162.94999999999999</v>
    <v>Machinery, Equipment &amp; Components</v>
    <v>Stock</v>
    <v>44585.469965277778</v>
    <v>3983</v>
    <v>147</v>
    <v>12424130000</v>
    <v>SHANTHI GEARS LIMITED</v>
    <v>SHANTHI GEARS LIMITED</v>
    <v>162.80000000000001</v>
    <v>36.93</v>
    <v>161.94999999999999</v>
    <v>149.30000000000001</v>
    <v>76715850</v>
    <v>SHANTIGEAR</v>
    <v>SHANTHI GEARS LIMITED (XNSE:SHANTIGEAR)</v>
    <v>129243</v>
    <v>1972</v>
  </rv>
  <rv s="2">
    <v>3984</v>
  </rv>
  <rv s="0">
    <v>https://www.bing.com/financeapi/forcetrigger?t=ahjwjc&amp;q=XNSE%3aSHARDAMOTR&amp;form=skydnc</v>
    <v>Learn more on Bing</v>
  </rv>
  <rv s="1">
    <v>en-US</v>
    <v>ahjwjc</v>
    <v>268435456</v>
    <v>1</v>
    <v>Powered by Refinitiv</v>
    <v>0</v>
    <v>SHARDA MOTOR INDUSTRIES LIMITED (XNSE:SHARDAMOTR)</v>
    <v>2</v>
    <v>3</v>
    <v>Finance</v>
    <v>4</v>
    <v>954.9</v>
    <v>324.89999999999998</v>
    <v>2.0501</v>
    <v>-70.55</v>
    <v>-8.4445999999999993E-2</v>
    <v>INR</v>
    <v>Sharda Motor Industries Limited is engaged in the manufacturing and assembly of Auto Components and White Goods Components. The Company's principal products/services include Motor vehicles parts, such as suspension, silencer, exhaust pipes, and Car seats frame and seats cover. The Company operates in two segments, which include automotive components and white goods. The Company's production range includes Exhaust Systems, Catalytic Convertors, Suspension Systems, Sheet Metal Components and Plastic parts for the Automotive and White Goods Industries. The Company also manufactures products, including soft top canopies, plastic flexible hoses, front and rear axles, seat trims and pressed part-room air conditioners body. The Company serves its products to various automobiles and electronics original equipment manufacturers (OEMs). The Company's manufacturing facilities are located across 13 locations in seven states of India.</v>
    <v>977</v>
    <v>National Stock Exchange of India</v>
    <v>XNSE</v>
    <v>XNSE</v>
    <v>D-188, Okhla Industrial Area, Phase-I, NEW DELHI, DELHI, 110020 IN</v>
    <v>830</v>
    <v>Automobiles &amp; Auto Parts</v>
    <v>Stock</v>
    <v>44585.469965277778</v>
    <v>3986</v>
    <v>750.4</v>
    <v>24839290000</v>
    <v>SHARDA MOTOR INDUSTRIES LIMITED</v>
    <v>SHARDA MOTOR INDUSTRIES LIMITED</v>
    <v>827.05</v>
    <v>24.27</v>
    <v>835.45</v>
    <v>764.9</v>
    <v>29731630</v>
    <v>SHARDAMOTR</v>
    <v>SHARDA MOTOR INDUSTRIES LIMITED (XNSE:SHARDAMOTR)</v>
    <v>54270</v>
    <v>1986</v>
  </rv>
  <rv s="2">
    <v>3987</v>
  </rv>
  <rv s="0">
    <v>https://www.bing.com/financeapi/forcetrigger?t=bvu2dm&amp;q=XNSE%3aSHAREINDIA&amp;form=skydnc</v>
    <v>Learn more on Bing</v>
  </rv>
  <rv s="5">
    <v>en-US</v>
    <v>bvu2dm</v>
    <v>268435456</v>
    <v>1</v>
    <v>Powered by Refinitiv</v>
    <v>9</v>
    <v>SHARE INDIA SECURITIES LIMITED. (XNSE:SHAREINDIA)</v>
    <v>2</v>
    <v>10</v>
    <v>Finance</v>
    <v>4</v>
    <v>1367.85</v>
    <v>170.75</v>
    <v>-69.650000000000006</v>
    <v>-5.4329000000000002E-2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1282</v>
    <v>Investment Banking &amp; Investment Services</v>
    <v>Stock</v>
    <v>44585.469965277778</v>
    <v>3989</v>
    <v>1190</v>
    <v>40904250000</v>
    <v>SHARE INDIA SECURITIES LIMITED.</v>
    <v>SHARE INDIA SECURITIES LIMITED.</v>
    <v>1282</v>
    <v>31.35</v>
    <v>1282</v>
    <v>1212.3499999999999</v>
    <v>31906590</v>
    <v>SHAREINDIA</v>
    <v>SHARE INDIA SECURITIES LIMITED. (XNSE:SHAREINDIA)</v>
    <v>65718</v>
    <v>1994</v>
  </rv>
  <rv s="2">
    <v>3990</v>
  </rv>
  <rv s="0">
    <v>https://www.bing.com/financeapi/forcetrigger?t=ahjwrw&amp;q=XNSE%3aSHEMAROO&amp;form=skydnc</v>
    <v>Learn more on Bing</v>
  </rv>
  <rv s="1">
    <v>en-US</v>
    <v>ahjwrw</v>
    <v>268435456</v>
    <v>1</v>
    <v>Powered by Refinitiv</v>
    <v>0</v>
    <v>SHEMAROO ENTERTAINMENT LIMITED (XNSE:SHEMAROO)</v>
    <v>2</v>
    <v>3</v>
    <v>Finance</v>
    <v>4</v>
    <v>180.95</v>
    <v>63.15</v>
    <v>1.8506</v>
    <v>-5.75</v>
    <v>-4.5473E-2</v>
    <v>INR</v>
    <v>Shemaroo Entertainment Limited is a holding company. The Company is an entertainment company engaged in the business of motion picture, video and television program distribution activities. The Company is engaged in the distribution of content for satellite channels, physical formats and digital technologies, such as the Mobile, Internet, Broadband, Internet Protocol television and Direct To Home, among others. Its business activities include content library; distribution platforms, including broadcast syndication, new media, home entertainment and other distribution platforms; content licensing, and other business activities. Its Content Library consists of over 3,400 titles spanning various Hindi films. The Company also has non-film content and titles in various other regional languages, such as Marathi, Gujarati, Punjabi and Bengali, among others. Its content is distributed over various Internet video platforms, such as YouTube, Hooq, Hotstar, Apple iTunes, Google Play and Spuul.</v>
    <v>514</v>
    <v>National Stock Exchange of India</v>
    <v>XNSE</v>
    <v>XNSE</v>
    <v>Plot No 18,Marol Co-op.Industrial Estate,, Saug Baug, Marol Naka, Off. Andheri-Kurla Road.Andheri (E),, MUMBAI, MAHARASHTRA, 400059 IN</v>
    <v>130.5</v>
    <v>Media &amp; Publishing</v>
    <v>Stock</v>
    <v>44585.469965277778</v>
    <v>3992</v>
    <v>120.15</v>
    <v>3437194000</v>
    <v>SHEMAROO ENTERTAINMENT LIMITED</v>
    <v>SHEMAROO ENTERTAINMENT LIMITED</v>
    <v>128.44999999999999</v>
    <v>170.74</v>
    <v>126.45</v>
    <v>120.7</v>
    <v>27182240</v>
    <v>SHEMAROO</v>
    <v>SHEMAROO ENTERTAINMENT LIMITED (XNSE:SHEMAROO)</v>
    <v>81663</v>
    <v>2005</v>
  </rv>
  <rv s="2">
    <v>3993</v>
  </rv>
  <rv s="0">
    <v>https://www.bing.com/financeapi/forcetrigger?t=btbur7&amp;q=XNSE%3aSHIL&amp;form=skydnc</v>
    <v>Learn more on Bing</v>
  </rv>
  <rv s="5">
    <v>en-US</v>
    <v>btbur7</v>
    <v>268435456</v>
    <v>1</v>
    <v>Powered by Refinitiv</v>
    <v>9</v>
    <v>SOMANY HOME INNOVATION LIMITED (XNSE:SHIL)</v>
    <v>2</v>
    <v>10</v>
    <v>Finance</v>
    <v>4</v>
    <v>484.7</v>
    <v>163</v>
    <v>-17.55</v>
    <v>-4.4139999999999999E-2</v>
    <v>INR</v>
    <v>Somany Home Innovation Ltd is an India-based home appliance manufacturing company. The Company is primarily engaged in manufacturing, branding, marketing and distribution of consumer appliances. The Company offers water purifiers, air coolers, furniture, built-in-ovens, cooktops, dishwashers and kitchen sinks under the its brands: Hindware Kitchen Ensemble, Hindware Atlantic Water Heater, Hindware Snowcrest Air Cooler, Moonbow by Hindware Water Purified, Moonbow by Hindware Air Purifier, Evok by Hindware and Vents by Hindware.</v>
    <v>380</v>
    <v>National Stock Exchange of India</v>
    <v>XNSE</v>
    <v>XNSE</v>
    <v>2, Red Cross Place, KOLKATA, WEST BENGAL, 700001 IN</v>
    <v>402.95</v>
    <v>Household Goods</v>
    <v>Stock</v>
    <v>44585.469965277778</v>
    <v>3995</v>
    <v>377.75</v>
    <v>28745050000</v>
    <v>SOMANY HOME INNOVATION LIMITED</v>
    <v>SOMANY HOME INNOVATION LIMITED</v>
    <v>399.95</v>
    <v>15.26</v>
    <v>397.6</v>
    <v>380.05</v>
    <v>72296400</v>
    <v>SHIL</v>
    <v>SOMANY HOME INNOVATION LIMITED (XNSE:SHIL)</v>
    <v>172102</v>
    <v>2017</v>
  </rv>
  <rv s="2">
    <v>3996</v>
  </rv>
  <rv s="0">
    <v>https://www.bing.com/financeapi/forcetrigger?t=ahjwur&amp;q=XNSE%3aSHILPAMED&amp;form=skydnc</v>
    <v>Learn more on Bing</v>
  </rv>
  <rv s="1">
    <v>en-US</v>
    <v>ahjwur</v>
    <v>268435456</v>
    <v>1</v>
    <v>Powered by Refinitiv</v>
    <v>0</v>
    <v>SHILPA MEDICARE LIMITED (XNSE:SHILPAMED)</v>
    <v>2</v>
    <v>3</v>
    <v>Finance</v>
    <v>4</v>
    <v>670.4</v>
    <v>311.60000000000002</v>
    <v>1.0639000000000001</v>
    <v>-17.899999999999999</v>
    <v>-3.3439000000000003E-2</v>
    <v>INR</v>
    <v>Shilpa Medicare Limited is engaged in the business of manufacturing of bulk drugs or active pharmaceutical ingredient (API) and intermediates, and wind power generation. The Company's segments include Bulk Drug/Intermediates and Energy. It offers 3a 7b Dihydroxy. The Company deals with APIs, Intermediates, Formulations, New Drug Delivery Systems, Peptides/Biotech products and Specialty Chemicals. The Company supplies oncology/non-oncology APIs and intermediates. Its oncology API products include Anastrozole, Axitinib, Azacitidine, Abiraterone Acetate, Bicalutamide, Bortezomib, Busulphan, Cabazitaxel Amorphous, Capecitabine, Carboplatin, Cladribine, Clofarabine, Zoledronic acid, Vismodegib, Pemetrexed DiPotassium Nonahydrate, Cyclophosphamide Monohydrate and Cytarabine. It also offers AntiRetroVirals. Its non-oncology API products include Acebrophylline, Echothiophate, Nifedipine, Perfenidone, PrucaloprideSuccinate, Sildenafil Citrate, Ursodeoxycholic acid and Dimethyl Fumarate.</v>
    <v>2350</v>
    <v>National Stock Exchange of India</v>
    <v>XNSE</v>
    <v>XNSE</v>
    <v>#12-6-214/A1,, Hyderabad Road,, RAICHUR, KARNATAKA, 584135 IN</v>
    <v>549</v>
    <v>Pharmaceuticals</v>
    <v>Stock</v>
    <v>44585.469965277778</v>
    <v>3998</v>
    <v>511.9</v>
    <v>46465050000</v>
    <v>SHILPA MEDICARE LIMITED</v>
    <v>SHILPA MEDICARE LIMITED</v>
    <v>542.70000000000005</v>
    <v>116.02</v>
    <v>535.29999999999995</v>
    <v>517.4</v>
    <v>86801900</v>
    <v>SHILPAMED</v>
    <v>SHILPA MEDICARE LIMITED (XNSE:SHILPAMED)</v>
    <v>112763</v>
    <v>1987</v>
  </rv>
  <rv s="2">
    <v>3999</v>
  </rv>
  <rv s="0">
    <v>https://www.bing.com/financeapi/forcetrigger?t=ahjx4c&amp;q=XNSE%3aSHIVAMAUTO&amp;form=skydnc</v>
    <v>Learn more on Bing</v>
  </rv>
  <rv s="1">
    <v>en-US</v>
    <v>ahjx4c</v>
    <v>268435456</v>
    <v>1</v>
    <v>Powered by Refinitiv</v>
    <v>0</v>
    <v>SHIVAM AUTOTECH LIMITED (XNSE:SHIVAMAUTO)</v>
    <v>2</v>
    <v>3</v>
    <v>Finance</v>
    <v>4</v>
    <v>44.7</v>
    <v>14.06</v>
    <v>1.8362000000000001</v>
    <v>-1.1499999999999999</v>
    <v>-3.7338000000000003E-2</v>
    <v>INR</v>
    <v>Shivam Autotech Limited is a manufacturer of transmission gears and shafts in India. The Company operates through the motor cycle parts segment. The Company manufactures a range of auto components and accessories that primarily include transmission gears, transmission shafts, alternator components, starter motor components, magneto components and steering components, which are being produced through cold, warm and hot forging employing near net shape technology. The Company's products include Transmission Gears &amp; Shafts; Starter Motor Components; Alternator Components; Precision Engineering Components, and EPS Components. The Company serves various automobile manufacturers. The Company's infrastructure spans India across five locations, which include Gurgaon, Haridwar, Manesar, Bengaluru and Rohtak. The Company has two plants, which are located at Bengaluru and Rohtak.</v>
    <v>879</v>
    <v>National Stock Exchange of India</v>
    <v>XNSE</v>
    <v>XNSE</v>
    <v>58th Km Stone, Delhi Jaipur Highway,, Village - Binola, Dist :Gurgaon, GURGAON, HARYANA, 122413 IN</v>
    <v>31.4</v>
    <v>Automobiles &amp; Auto Parts</v>
    <v>Stock</v>
    <v>44585.469965277778</v>
    <v>4001</v>
    <v>29.3</v>
    <v>3764444000</v>
    <v>SHIVAM AUTOTECH LIMITED</v>
    <v>SHIVAM AUTOTECH LIMITED</v>
    <v>31</v>
    <v>0</v>
    <v>30.8</v>
    <v>29.65</v>
    <v>122222200</v>
    <v>SHIVAMAUTO</v>
    <v>SHIVAM AUTOTECH LIMITED (XNSE:SHIVAMAUTO)</v>
    <v>159727</v>
    <v>2005</v>
  </rv>
  <rv s="2">
    <v>4002</v>
  </rv>
  <rv s="0">
    <v>https://www.bing.com/financeapi/forcetrigger?t=az3ju2&amp;q=XNSE%3aSHIVAMILLS&amp;form=skydnc</v>
    <v>Learn more on Bing</v>
  </rv>
  <rv s="3">
    <v>en-US</v>
    <v>az3ju2</v>
    <v>268435456</v>
    <v>1</v>
    <v>Powered by Refinitiv</v>
    <v>5</v>
    <v>SHIVA MILLS LIMITED (XNSE:SHIVAMILLS)</v>
    <v>2</v>
    <v>6</v>
    <v>Finance</v>
    <v>4</v>
    <v>204.8</v>
    <v>29.7</v>
    <v>1.1198999999999999</v>
    <v>-11.05</v>
    <v>-6.1440000000000002E-2</v>
    <v>INR</v>
    <v>Shiva Mills Limited is an India-based textile company. The Company is principally engaged in manufacturing and marketing of cotton yarn. Its business is divided into two divisions: Spinning Unit and Windmill Units. The Company spinning unit is located near Dindigul, Tamil Nadu with an installed capacity of approximately 39072 spindles and a production capacity of approximately 20 tons of cotton yarn per day. Its Windmill Units has approximately 22 Windmills with an installed capacity of around 10.65 megawatt (MW).</v>
    <v>National Stock Exchange of India</v>
    <v>XNSE</v>
    <v>XNSE</v>
    <v>252, Mettupalayam Road, COIMBATORE, TAMIL NADU, 641043 IN</v>
    <v>181</v>
    <v>Textiles &amp; Apparel</v>
    <v>Stock</v>
    <v>44585.469965277778</v>
    <v>4004</v>
    <v>162.55000000000001</v>
    <v>1554229000</v>
    <v>SHIVA MILLS LIMITED</v>
    <v>SHIVA MILLS LIMITED</v>
    <v>181</v>
    <v>8.09</v>
    <v>179.85</v>
    <v>168.8</v>
    <v>8641810</v>
    <v>SHIVAMILLS</v>
    <v>SHIVA MILLS LIMITED (XNSE:SHIVAMILLS)</v>
    <v>52767</v>
    <v>2015</v>
  </rv>
  <rv s="2">
    <v>4005</v>
  </rv>
  <rv s="0">
    <v>https://www.bing.com/financeapi/forcetrigger?t=ay3glh&amp;q=XNSE%3aSHIVATEX&amp;form=skydnc</v>
    <v>Learn more on Bing</v>
  </rv>
  <rv s="1">
    <v>en-US</v>
    <v>ay3glh</v>
    <v>268435456</v>
    <v>1</v>
    <v>Powered by Refinitiv</v>
    <v>0</v>
    <v>SHIVA TEXYARN LIMITED (XNSE:SHIVATEX)</v>
    <v>2</v>
    <v>3</v>
    <v>Finance</v>
    <v>4</v>
    <v>321.75</v>
    <v>120.5</v>
    <v>0.52239999999999998</v>
    <v>-11.7</v>
    <v>-4.1096000000000001E-2</v>
    <v>INR</v>
    <v>Shiva Texyarn Limited is a textile company. The Company's products/services include Cotton Yarn and Grey Fabric. The Company is engaged in the business of manufacturing and marketing of cotton yarn and other textiles products, such as coated and laminated fabrics, home textiles and back bags. Its divisions include Spinning Mills Unit I, Spinning Mills Unit II, Knitting, Processing, Garments, Coating, Lamination, Bag Division and Windmill. Its Spinning Mills Unit I near Dindigul has an installed capacity of 39,072 spindles. Its Unit II near Coimbatore has an installed capacity of 52,416 spindles. Its Processing division is engaged in dyeing/printing activities. Its Garments division offers products, such as work wear and military garments. Its coating product range includes artist canvas and digital canvas. Its Lamination division offers products, such as aero stat fabrics and decontamination systems. It has over 80 Windmills with an installed capacity of 28.795 megawatts.</v>
    <v>1394</v>
    <v>National Stock Exchange of India</v>
    <v>XNSE</v>
    <v>XNSE</v>
    <v>Sri Vari Kikani Center, 3A, 3rd Floor,, Krishnaswamy Mudaliar Road, R.S. Puram, COIMBATORE, TAMIL NADU, 641002 IN</v>
    <v>296</v>
    <v>Textiles &amp; Apparel</v>
    <v>Stock</v>
    <v>44585.469965277778</v>
    <v>4007</v>
    <v>266.3</v>
    <v>3690484000</v>
    <v>SHIVA TEXYARN LIMITED</v>
    <v>SHIVA TEXYARN LIMITED</v>
    <v>294</v>
    <v>16.52</v>
    <v>284.7</v>
    <v>273</v>
    <v>12962710</v>
    <v>SHIVATEX</v>
    <v>SHIVA TEXYARN LIMITED (XNSE:SHIVATEX)</v>
    <v>61665</v>
    <v>1980</v>
  </rv>
  <rv s="2">
    <v>4008</v>
  </rv>
  <rv s="0">
    <v>https://www.bing.com/financeapi/forcetrigger?t=ahjxa2&amp;q=XNSE%3aSHK&amp;form=skydnc</v>
    <v>Learn more on Bing</v>
  </rv>
  <rv s="1">
    <v>en-US</v>
    <v>ahjxa2</v>
    <v>268435456</v>
    <v>1</v>
    <v>Powered by Refinitiv</v>
    <v>0</v>
    <v>S H KELKAR AND COMPANY Limited (XNSE:SHK)</v>
    <v>2</v>
    <v>3</v>
    <v>Finance</v>
    <v>4</v>
    <v>207.45</v>
    <v>106</v>
    <v>0.94410000000000005</v>
    <v>-4.8499999999999996</v>
    <v>-3.1110000000000002E-2</v>
    <v>INR</v>
    <v>S H Kelkar and Company Limited is an India-based fragrance and flavors manufacturing company. The Company is engaged in offering fragrances in various categories, such as personal care, hair care, skincare and cosmetics, fabric care, household products and fine fragrances. The Company offers flavors in various categories, such as dairy products, beverages, confectionery, bakery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156.80000000000001</v>
    <v>Chemicals</v>
    <v>Stock</v>
    <v>44585.469965277778</v>
    <v>4010</v>
    <v>149.4</v>
    <v>21579800000</v>
    <v>S H KELKAR AND COMPANY Limited</v>
    <v>S H KELKAR AND COMPANY Limited</v>
    <v>155.9</v>
    <v>12.02</v>
    <v>155.9</v>
    <v>151.05000000000001</v>
    <v>138420800</v>
    <v>SHK</v>
    <v>S H KELKAR AND COMPANY Limited (XNSE:SHK)</v>
    <v>347586</v>
    <v>1955</v>
  </rv>
  <rv s="2">
    <v>4011</v>
  </rv>
  <rv s="0">
    <v>https://www.bing.com/financeapi/forcetrigger?t=ahjxcw&amp;q=XNSE%3aSHOPERSTOP&amp;form=skydnc</v>
    <v>Learn more on Bing</v>
  </rv>
  <rv s="1">
    <v>en-US</v>
    <v>ahjxcw</v>
    <v>268435456</v>
    <v>1</v>
    <v>Powered by Refinitiv</v>
    <v>0</v>
    <v>SHOPPERS STOP LIMITED (XNSE:SHOPERSTOP)</v>
    <v>2</v>
    <v>3</v>
    <v>Finance</v>
    <v>4</v>
    <v>425</v>
    <v>174.1</v>
    <v>1.1206</v>
    <v>-1.75</v>
    <v>-4.6289999999999994E-3</v>
    <v>INR</v>
    <v>Shoppers Stop Limited is engaged in the business of retailing a range of household and consumer products through departmental stores. It operates through approximately 84 such departmental stores in 44 cities, it also operates 11 HomeStop stores, 127 specialty beauty stores and 26 Airport doors. Its products include apparels and non-apparels. Its non-apparel category includes cosmetics, personal accessories and leather goods, home wares, electronics, books and music. The Company, through its Website, Shoppersstop.com, offers international and national brands in men's, women's and kids apparel; gifts and fashion accessories, such as ladies watches, men's watches, artificial jewelry, fine jewelry, handbags, fragrances, men's and women's footwear, home furnishing and decor products. It has over six private brands namely STOP, Kashish, Life, Haute Curry, Velorio Fratini and Elliza Donatein. It offers First Citizen Loyalty Program for customers.</v>
    <v>5132</v>
    <v>National Stock Exchange of India</v>
    <v>XNSE</v>
    <v>XNSE</v>
    <v>Umang Tower, 5th Floor,, Mindspace, Off Link Road,, Malad (West),, MUMBAI, MAHARASHTRA, 400064 IN</v>
    <v>397</v>
    <v>Diversified Retail</v>
    <v>Stock</v>
    <v>44585.469965277778</v>
    <v>4013</v>
    <v>361.35</v>
    <v>41378130000</v>
    <v>SHOPPERS STOP LIMITED</v>
    <v>SHOPPERS STOP LIMITED</v>
    <v>381.6</v>
    <v>0</v>
    <v>378.05</v>
    <v>376.3</v>
    <v>109451500</v>
    <v>SHOPERSTOP</v>
    <v>SHOPPERS STOP LIMITED (XNSE:SHOPERSTOP)</v>
    <v>1452308</v>
    <v>1997</v>
  </rv>
  <rv s="2">
    <v>4014</v>
  </rv>
  <rv s="0">
    <v>https://www.bing.com/financeapi/forcetrigger?t=b11szr&amp;q=XNSE%3aSHRADHA&amp;form=skydnc</v>
    <v>Learn more on Bing</v>
  </rv>
  <rv s="3">
    <v>en-US</v>
    <v>b11szr</v>
    <v>268435456</v>
    <v>1</v>
    <v>Powered by Refinitiv</v>
    <v>5</v>
    <v>SHRADHA INFRAPROJECTS LIMITED (XNSE:SHRADHA)</v>
    <v>2</v>
    <v>6</v>
    <v>Finance</v>
    <v>4</v>
    <v>80</v>
    <v>35.5</v>
    <v>0.8851</v>
    <v>-5.2</v>
    <v>-7.5967999999999994E-2</v>
    <v>INR</v>
    <v>Shradha Infraprojects Limited, formerly Shradha Infraprojects (Nagpur) Limited, is an India-based real estate development company. The Company is engaged in the business of development and sale of residential as well as commercial properties and the development and leasing of commercial properties. It operates through two segments: development business and lease business. It operates primarily in Nagpur, India and focuses on developments with presence in residential, Commercial and hospitality in mixed-use and single-segment developments. Its residential properties include plotted developments, houses and apartments of varying sizes. Its development business also consists of the development and sale of certain commercial properties. Its commercial properties include corporate offices and educational institutions.</v>
    <v>National Stock Exchange of India</v>
    <v>XNSE</v>
    <v>XNSE</v>
    <v>Block No. F/8, 2nd Floor, Shradha House,, Near Shri Mohini Complex Kingsway,, NAGPUR, MAHARASHTRA, 440001 IN</v>
    <v>80</v>
    <v>Real Estate Operations</v>
    <v>Stock</v>
    <v>44585.469965277778</v>
    <v>4016</v>
    <v>60.05</v>
    <v>693035500</v>
    <v>SHRADHA INFRAPROJECTS LIMITED</v>
    <v>SHRADHA INFRAPROJECTS LIMITED</v>
    <v>78</v>
    <v>36.700000000000003</v>
    <v>68.45</v>
    <v>63.25</v>
    <v>10124700</v>
    <v>SHRADHA</v>
    <v>SHRADHA INFRAPROJECTS LIMITED (XNSE:SHRADHA)</v>
    <v>814161</v>
    <v>1997</v>
  </rv>
  <rv s="2">
    <v>4017</v>
  </rv>
  <rv s="0">
    <v>https://www.bing.com/financeapi/forcetrigger?t=bra8hw&amp;q=XNSE%3aSHREDIGCEM&amp;form=skydnc</v>
    <v>Learn more on Bing</v>
  </rv>
  <rv s="5">
    <v>en-US</v>
    <v>bra8hw</v>
    <v>268435456</v>
    <v>1</v>
    <v>Powered by Refinitiv</v>
    <v>9</v>
    <v>SHREE DIGVIJAY CEMENT CO LIMITED (XNSE:SHREDIGCEM)</v>
    <v>2</v>
    <v>10</v>
    <v>Finance</v>
    <v>4</v>
    <v>97.8</v>
    <v>48.95</v>
    <v>-3.15</v>
    <v>-4.0909000000000001E-2</v>
    <v>INR</v>
    <v>Shree Digvijay Cement Company Limited is an India-based company engaged in the manufacturing and selling of cement. The Company offers products, such as Ordinary Portland Cement 53 grade (OPC), Oridinary Portland Cement 43 grade (OPC), Sulphate Resisting Portland Cement (SRPC), Oil Well Cement Class G Grade HSR and Portland Pozzolana Cement. The Company's other products include special cements, such as Oil Well Cement, Sulphate Resisting Portland Cement and Railway Sleeper Manufacturing Cement. The Company offers its products through KAMAL brand. The Company caters to the domestic market. The Company exports cement and cement clinker to various countries, including the United Arab Emirates, Somalia, Yemen, Bangladesh, Qatar, Sri Lanka, Iraq, Kuwait, Bahrain, Philippines, and other South Asian Association for Regional Cooperation and African countries. The Company has a manufacturing facility at Sikka, Jamnagar.</v>
    <v>273</v>
    <v>National Stock Exchange of India</v>
    <v>XNSE</v>
    <v>XNSE</v>
    <v>P. O. Digvijaygram, JAMNAGAR, GUJARAT, 361140 IN</v>
    <v>76.8</v>
    <v>Construction Materials</v>
    <v>Stock</v>
    <v>44585.469965277778</v>
    <v>4019</v>
    <v>73</v>
    <v>11076860000</v>
    <v>SHREE DIGVIJAY CEMENT CO LIMITED</v>
    <v>SHREE DIGVIJAY CEMENT CO LIMITED</v>
    <v>76.5</v>
    <v>14.39</v>
    <v>77</v>
    <v>73.849999999999994</v>
    <v>143855300</v>
    <v>SHREDIGCEM</v>
    <v>SHREE DIGVIJAY CEMENT CO LIMITED (XNSE:SHREDIGCEM)</v>
    <v>295465</v>
    <v>1944</v>
  </rv>
  <rv s="2">
    <v>4020</v>
  </rv>
  <rv s="0">
    <v>https://www.bing.com/financeapi/forcetrigger?t=ahjxfr&amp;q=XNSE%3aSHREECEM&amp;form=skydnc</v>
    <v>Learn more on Bing</v>
  </rv>
  <rv s="1">
    <v>en-US</v>
    <v>ahjxfr</v>
    <v>268435456</v>
    <v>1</v>
    <v>Powered by Refinitiv</v>
    <v>0</v>
    <v>SHREE CEMENT LIMITED (XNSE:SHREECEM)</v>
    <v>2</v>
    <v>3</v>
    <v>Finance</v>
    <v>4</v>
    <v>32048</v>
    <v>22531</v>
    <v>0.91039999999999999</v>
    <v>-716.3</v>
    <v>-2.8608999999999999E-2</v>
    <v>INR</v>
    <v>Shree Cement Limited is a cement company. The Company's principal products/services are cement and clinker. The Company operates through two business segments: Cement and Power. The Company's manufacturing operations are spread over North and East India across approximately six states. It has a cement production capacity of approximately 25.6 million tons per annum. The Company has operations in Rajasthan, Uttarakhand, Bihar, Haryana, Chhattisgarh and Uttar Pradesh. The Company's brands include Shree JungRodhak, Bangur and Rockstrong. Its total power generation capacity is approximately 610 megawatts. It operates waste heat recovery plants (WHRP) of approximately 110 megawatts. The Company also operates a separate trading division catering to third party buyers and sellers. It produces synthetic gypsum to replace use of natural gypsum in cement manufacturing. Shree Global Pte. Ltd. is the subsidiary of the Company.</v>
    <v>6259</v>
    <v>National Stock Exchange of India</v>
    <v>XNSE</v>
    <v>XNSE</v>
    <v>21 Strand Road, KOLKATA, WEST BENGAL, 700001 IN</v>
    <v>25289.95</v>
    <v>Construction Materials</v>
    <v>Stock</v>
    <v>44585.469965277778</v>
    <v>4022</v>
    <v>24072.6</v>
    <v>903360900000</v>
    <v>SHREE CEMENT LIMITED</v>
    <v>SHREE CEMENT LIMITED</v>
    <v>25182.6</v>
    <v>30.54</v>
    <v>25037.200000000001</v>
    <v>24320.9</v>
    <v>36080750</v>
    <v>SHREECEM</v>
    <v>SHREE CEMENT LIMITED (XNSE:SHREECEM)</v>
    <v>50537</v>
    <v>1979</v>
  </rv>
  <rv s="2">
    <v>4023</v>
  </rv>
  <rv s="0">
    <v>https://www.bing.com/financeapi/forcetrigger?t=ahjxim&amp;q=XNSE%3aSHREEPUSHK&amp;form=skydnc</v>
    <v>Learn more on Bing</v>
  </rv>
  <rv s="1">
    <v>en-US</v>
    <v>ahjxim</v>
    <v>268435456</v>
    <v>1</v>
    <v>Powered by Refinitiv</v>
    <v>0</v>
    <v>Shree Pushkar Chemicals &amp; Fertilisers Limited (XNSE:SHREEPUSHK)</v>
    <v>2</v>
    <v>3</v>
    <v>Finance</v>
    <v>4</v>
    <v>274.89999999999998</v>
    <v>121.7</v>
    <v>1.5867</v>
    <v>-12.75</v>
    <v>-5.5434999999999998E-2</v>
    <v>INR</v>
    <v>Shree Pushkar Chemicals &amp; Fertilisers Limited is an India-based company, which is engaged in the business of manufacturing and trading of chemicals, dyes and dyes intermediate, cattle feeds, fertilizers and soil conditioner. The Company's dye products include acid dyes, direct dyes and reactive dyes under product names, such as Leather Brown GG, Brown GR, Red F3B, Fast Red 46, Yellow GR and Yellow FG. Its cattle feed supplements include Pushp Ahaar and Di Calcium Phosphate (DCP). Its fertilizers division offers products, such as SSP, SC, NPK and SOP. It also offers Dharti Ratna, a soil conditioner based on Gypsum. Its acids division includes Sulphuric 98%, Oleum 23%, Oleum 65% and Chloro Sulphonic acid. The Company's manufacturing facilities provide a range of chemical reactions, including sulfonation, reduction, nitration, acetylation, condensation, isolation, hydrolysis, amination, fusion and acetylation. The Company is focused on Toll Manufacturing.</v>
    <v>414</v>
    <v>National Stock Exchange of India</v>
    <v>XNSE</v>
    <v>XNSE</v>
    <v>301/302, Atlanta Center,, Sonawala Road,Near Udyog Bhavan, Goregaon (East), MUMBAI, MAHARASHTRA, 400063 IN</v>
    <v>231.15</v>
    <v>Chemicals</v>
    <v>Stock</v>
    <v>44585.469965277778</v>
    <v>4025</v>
    <v>214</v>
    <v>7092374000</v>
    <v>Shree Pushkar Chemicals &amp; Fertilisers Limited</v>
    <v>Shree Pushkar Chemicals &amp; Fertilisers Limited</v>
    <v>231</v>
    <v>14.38</v>
    <v>230</v>
    <v>217.25</v>
    <v>30836410</v>
    <v>SHREEPUSHK</v>
    <v>Shree Pushkar Chemicals &amp; Fertilisers Limited (XNSE:SHREEPUSHK)</v>
    <v>98357</v>
    <v>1993</v>
  </rv>
  <rv s="2">
    <v>4026</v>
  </rv>
  <rv s="0">
    <v>https://www.bing.com/financeapi/forcetrigger?t=ahjxlh&amp;q=XNSE%3aSHREERAMA&amp;form=skydnc</v>
    <v>Learn more on Bing</v>
  </rv>
  <rv s="3">
    <v>en-US</v>
    <v>ahjxlh</v>
    <v>268435456</v>
    <v>1</v>
    <v>Powered by Refinitiv</v>
    <v>5</v>
    <v>SHREE RAMA MULTI-TECH LIMITED (XNSE:SHREERAMA)</v>
    <v>2</v>
    <v>6</v>
    <v>Finance</v>
    <v>4</v>
    <v>23.5</v>
    <v>6.85</v>
    <v>0.98699999999999999</v>
    <v>-0.9</v>
    <v>-4.7493E-2</v>
    <v>INR</v>
    <v>Shree Rama Multi-Tech Limited is engaged in manufacturing laminated tubes and laminates. The Company offers its products to oral care, cosmetics and pharma industry. It offers flexible packaging materials, which have applications for packing powders, granules and liquids, among others. It offers products, such as Multilayer tubes, which includes Aluminum foil / nylon / polyester; Monolayer Tubes, which include orifice and color shoulders and caps; Cups that are used for machine operators fast food restaurants: pre-packed consumer products, such as ice cream and eatables; Labels, which include multi-colored labels and stickers are used for breweries, chemicals, cosmetics, food and beverages, pharmaceuticals and other industrial product; Tarpaulin, which is made in various colors, size and quality; Multilayer Film, which is used for packaging products, such as edible oils, processed foods, fish, tea, coffee, spices, motor oil and grease, among others.</v>
    <v>National Stock Exchange of India</v>
    <v>XNSE</v>
    <v>XNSE</v>
    <v>1557, Motibhoyan, Kalol-Khatraj Rd.,, GANDHINAGAR, GUJARAT, 382721 IN</v>
    <v>19.3</v>
    <v>Containers &amp; Packaging</v>
    <v>Stock</v>
    <v>44585.469965277778</v>
    <v>4028</v>
    <v>18.05</v>
    <v>1202719000</v>
    <v>SHREE RAMA MULTI-TECH LIMITED</v>
    <v>SHREE RAMA MULTI-TECH LIMITED</v>
    <v>19.3</v>
    <v>0</v>
    <v>18.95</v>
    <v>18.05</v>
    <v>63468000</v>
    <v>SHREERAMA</v>
    <v>SHREE RAMA MULTI-TECH LIMITED (XNSE:SHREERAMA)</v>
    <v>112171</v>
    <v>1993</v>
  </rv>
  <rv s="2">
    <v>4029</v>
  </rv>
  <rv s="0">
    <v>https://www.bing.com/financeapi/forcetrigger?t=b11sww&amp;q=XNSE%3aSHRENIK&amp;form=skydnc</v>
    <v>Learn more on Bing</v>
  </rv>
  <rv s="1">
    <v>en-US</v>
    <v>b11sww</v>
    <v>268435456</v>
    <v>1</v>
    <v>Powered by Refinitiv</v>
    <v>0</v>
    <v>SHRENIK LIMITED (XNSE:SHRENIK)</v>
    <v>2</v>
    <v>3</v>
    <v>Finance</v>
    <v>4</v>
    <v>4.5999999999999996</v>
    <v>1.4</v>
    <v>2.8382999999999998</v>
    <v>-0.15</v>
    <v>-3.9474000000000002E-2</v>
    <v>INR</v>
    <v>Shrenik Limited is an India-based company engaged in the field of trading and processing all kinds of paper, pulp and paper boards. The Company sells its products under four categories: Fine Coated, Woodfree Uncoated- Highbrights, Copier Papers and Other Specialties. Its Fine Coated products include Bilt Royal C2S Art Paper, Bilt Royal C2S Art Board, Bilt Royal C1S Gloss and Black Centered Board. Its Woodfree Uncoated- Highbrights products include Sunshine Super Printing, Bilt Magna Print and Wisdom Print, Bilt Classic, Sunshine Envelope Paper, Bilt Maplitho Natural Shade and Royal Executive Bond. Its Copier Papers include BILT Copy Power, BILT Image Copier and BILT Matrix Multipurpose Paper. The Company’s Other Specialties products include Bilt Fine Print, Bilt Graphic Board, SS Super Cartridge, Super Lucky Ivory Board, Lucky Parchment and Azurelaid Ledger Paper.</v>
    <v>27</v>
    <v>National Stock Exchange of India</v>
    <v>XNSE</v>
    <v>XNSE</v>
    <v>505-508, 10/11, Beside Mardia Plaza CG Road, AHMEDABAD, GUJARAT, 380009 IN</v>
    <v>3.75</v>
    <v>Paper &amp; Forest Products</v>
    <v>Stock</v>
    <v>44585.469965277778</v>
    <v>4031</v>
    <v>3.65</v>
    <v>2325600000</v>
    <v>SHRENIK LIMITED</v>
    <v>SHRENIK LIMITED</v>
    <v>3.7</v>
    <v>0</v>
    <v>3.8</v>
    <v>3.65</v>
    <v>612000000</v>
    <v>SHRENIK</v>
    <v>SHRENIK LIMITED (XNSE:SHRENIK)</v>
    <v>2014715</v>
    <v>2012</v>
  </rv>
  <rv s="2">
    <v>4032</v>
  </rv>
  <rv s="0">
    <v>https://www.bing.com/financeapi/forcetrigger?t=ahjxr7&amp;q=XNSE%3aSHREYANIND&amp;form=skydnc</v>
    <v>Learn more on Bing</v>
  </rv>
  <rv s="1">
    <v>en-US</v>
    <v>ahjxr7</v>
    <v>268435456</v>
    <v>1</v>
    <v>Powered by Refinitiv</v>
    <v>0</v>
    <v>SHREYANS INDUSTRIES LIMITED (XNSE:SHREYANIND)</v>
    <v>2</v>
    <v>3</v>
    <v>Finance</v>
    <v>4</v>
    <v>152</v>
    <v>72.05</v>
    <v>1.4501999999999999</v>
    <v>-5.95</v>
    <v>-5.3338999999999998E-2</v>
    <v>INR</v>
    <v>Shreyans Industries Limited is engaged in the manufacturing of writing and printing paper. The Company also has interest in textiles. The Company's plants include Shreyans Papers and Shree Rishabh Papers. Shreyans Papers' products include high brightness paper, cream wove, coloured paper, duplicating paper, surface sized printing paper, azure laid paper, maplitho paper, stamp paper, inland letter paper, postal envelope paper, offset paper, cover paper, super calendered paper, rail ticket paper and super printing paper. The Company offers its products in various grades ranging from 44 grams per square meter (GSM) to 200 GSM. The Shreyans Papers plant is located in Ahmedgarh, Sangrur district, Punjab, and the Shree Rishabh papers plant is located in Banah village, S.B.S. Nagar district, Punjab. The Company's combined capacity for the manufacture of writing and printing paper is approximately 85,000 metric tons per annum.</v>
    <v>1301</v>
    <v>National Stock Exchange of India</v>
    <v>XNSE</v>
    <v>XNSE</v>
    <v>302, Raheja Chambers, 3rd Floor, 213, Nariman Point, MUMBAI, MAHARASHTRA, 400021 IN</v>
    <v>113.25</v>
    <v>Paper &amp; Forest Products</v>
    <v>Stock</v>
    <v>44585.469965277778</v>
    <v>4034</v>
    <v>102.6</v>
    <v>1542129000</v>
    <v>SHREYANS INDUSTRIES LIMITED</v>
    <v>SHREYANS INDUSTRIES LIMITED</v>
    <v>113</v>
    <v>11.3</v>
    <v>111.55</v>
    <v>105.6</v>
    <v>13824550</v>
    <v>SHREYANIND</v>
    <v>SHREYANS INDUSTRIES LIMITED (XNSE:SHREYANIND)</v>
    <v>20088</v>
    <v>1979</v>
  </rv>
  <rv s="2">
    <v>4035</v>
  </rv>
  <rv s="0">
    <v>https://www.bing.com/financeapi/forcetrigger?t=ahjxu2&amp;q=XNSE%3aSHREYAS&amp;form=skydnc</v>
    <v>Learn more on Bing</v>
  </rv>
  <rv s="1">
    <v>en-US</v>
    <v>ahjxu2</v>
    <v>268435456</v>
    <v>1</v>
    <v>Powered by Refinitiv</v>
    <v>0</v>
    <v>SHREYAS SHIPPING AND LOGISTICS LIMITED (XNSE:SHREYAS)</v>
    <v>2</v>
    <v>3</v>
    <v>Finance</v>
    <v>4</v>
    <v>448.2</v>
    <v>67.650000000000006</v>
    <v>1.9257</v>
    <v>-19.25</v>
    <v>-7.3939000000000005E-2</v>
    <v>INR</v>
    <v>Shreyas Shipping and Logistics Ltd is an India-based company, which operates domestic coastal container shipping covering all ports and container terminals on the Indian coast. The Company operates domestic, multimodal transportation in India and is a partner of Main Line Operators for Exim transshipment services at various Indian ports for its ability to carry feeder, domestic as well as regional cargo. It also offers specialized break-bulk cargo services. The Company owns and operates a fleet of approximately 13 vessels. It also offers services to locations such as Middle East, Colombo and Bangladesh.</v>
    <v>41</v>
    <v>National Stock Exchange of India</v>
    <v>XNSE</v>
    <v>XNSE</v>
    <v>2nd Floor, Sahyadris, Geetmala Complex,, Near Shah Industrial Estate,, Govandi - East, MUMBAI, MAHARASHTRA, 400088 IN</v>
    <v>261.64999999999998</v>
    <v>Freight &amp; Logistics Services</v>
    <v>Stock</v>
    <v>44585.469965277778</v>
    <v>4037</v>
    <v>236.05</v>
    <v>5716644000</v>
    <v>SHREYAS SHIPPING AND LOGISTICS LIMITED</v>
    <v>SHREYAS SHIPPING AND LOGISTICS LIMITED</v>
    <v>260.35000000000002</v>
    <v>4.72</v>
    <v>260.35000000000002</v>
    <v>241.1</v>
    <v>21957530</v>
    <v>SHREYAS</v>
    <v>SHREYAS SHIPPING AND LOGISTICS LIMITED (XNSE:SHREYAS)</v>
    <v>104521</v>
    <v>1988</v>
  </rv>
  <rv s="2">
    <v>4038</v>
  </rv>
  <rv s="0">
    <v>https://www.bing.com/financeapi/forcetrigger?t=ahjxww&amp;q=XNSE%3aSHRIPISTON&amp;form=skydnc</v>
    <v>Learn more on Bing</v>
  </rv>
  <rv s="1">
    <v>en-US</v>
    <v>ahjxww</v>
    <v>268435456</v>
    <v>1</v>
    <v>Powered by Refinitiv</v>
    <v>0</v>
    <v>SHRIRAM PISTONS AND RINGS LIMITED (XNSE:SHRIPISTON)</v>
    <v>2</v>
    <v>3</v>
    <v>Finance</v>
    <v>4</v>
    <v>1113.75</v>
    <v>595</v>
    <v>1.2878000000000001</v>
    <v>-31.7</v>
    <v>-3.7774000000000002E-2</v>
    <v>INR</v>
    <v>Shriram Pistons &amp; Rings Limited is an India-based company, which is engaged in manufacturing various products, such as pistons, piston pins, piston rings and engine valves. The Company caters to both domestic and international markets. The Company operates through automotive components segment. The Company has diverse product portfolio, spread across various market segments, including original equipment manufacturers (OEMs) and after market, both in domestic and export markets, and across various vehicle segments, including commercial vehicles, cars, two wheelers, tractors and stationary engines. The Company offers a range of Pistons and Piston Pins, including Nano Friks, Piston Pin Bore Bushing, Thin Walled Piston, Groove Anodizing, Forged piston, Crown Anodizing and Cooling Gallery Piston. To create Piston Rings, the Company uses iron and steel materials, such as alloyed grey cast iron, spheroidal graphite cast iron and grey cast iron, among others.</v>
    <v>4120</v>
    <v>National Stock Exchange of India</v>
    <v>XNSE</v>
    <v>XNSE</v>
    <v>3rd Floor, Himalaya House 23, Kasturba Gandhi Marg, NEW DELHI, DELHI, 110001 IN</v>
    <v>840</v>
    <v>Automobiles &amp; Auto Parts</v>
    <v>Stock</v>
    <v>44585.469965277778</v>
    <v>4040</v>
    <v>798</v>
    <v>18483310000</v>
    <v>SHRIRAM PISTONS AND RINGS LIMITED</v>
    <v>SHRIRAM PISTONS AND RINGS LIMITED</v>
    <v>835</v>
    <v>10.5</v>
    <v>839.2</v>
    <v>807.5</v>
    <v>22024910</v>
    <v>SHRIPISTON</v>
    <v>SHRIRAM PISTONS AND RINGS LIMITED (XNSE:SHRIPISTON)</v>
    <v>660</v>
    <v>1963</v>
  </rv>
  <rv s="2">
    <v>4041</v>
  </rv>
  <rv s="0">
    <v>https://www.bing.com/financeapi/forcetrigger?t=ahjxzr&amp;q=XNSE%3aSHRIRAMCIT&amp;form=skydnc</v>
    <v>Learn more on Bing</v>
  </rv>
  <rv s="1">
    <v>en-US</v>
    <v>ahjxzr</v>
    <v>268435456</v>
    <v>1</v>
    <v>Powered by Refinitiv</v>
    <v>0</v>
    <v>SHRIRAM CITY UNION FINANCE LIMITED (XNSE:SHRIRAMCIT)</v>
    <v>2</v>
    <v>3</v>
    <v>Finance</v>
    <v>4</v>
    <v>2602</v>
    <v>975</v>
    <v>1.4174</v>
    <v>-67.5</v>
    <v>-3.8933000000000002E-2</v>
    <v>INR</v>
    <v>Shriram City Union Finance Limited is an India-based non-banking financial company (NBFC). The Company is specialized on offering retail financing solutions, which include micro small and medium enterprise (MSME) loans. It offers a range of options for financing the purchase of two wheeler vehicles across manufacturers and brands. It offers loan against gold jewelry. It offers loans to finance the purchase of new and pre-owned passenger and commercial vehicles, which includes three wheelers, four wheelers, pre-owned and new cars. It offers home loans, through its subsidiary, Shriram Housing Finance Ltd. (SHFL).</v>
    <v>24963</v>
    <v>National Stock Exchange of India</v>
    <v>XNSE</v>
    <v>XNSE</v>
    <v>Business Solution Centre, New No 144, Old No 48, Santhome High Road Mylapore,, CHENNAI, TAMIL NADU, 600004 IN</v>
    <v>1766.05</v>
    <v>Banking Services</v>
    <v>Stock</v>
    <v>44585.469965277778</v>
    <v>4043</v>
    <v>1645.5</v>
    <v>115102100000</v>
    <v>SHRIRAM CITY UNION FINANCE LIMITED</v>
    <v>SHRIRAM CITY UNION FINANCE LIMITED</v>
    <v>1733.75</v>
    <v>10.29</v>
    <v>1733.75</v>
    <v>1666.25</v>
    <v>66389110</v>
    <v>SHRIRAMCIT</v>
    <v>SHRIRAM CITY UNION FINANCE LIMITED (XNSE:SHRIRAMCIT)</v>
    <v>47647</v>
    <v>1986</v>
  </rv>
  <rv s="2">
    <v>4044</v>
  </rv>
  <rv s="0">
    <v>https://www.bing.com/financeapi/forcetrigger?t=ahjy3m&amp;q=XNSE%3aSHRIRAMEPC&amp;form=skydnc</v>
    <v>Learn more on Bing</v>
  </rv>
  <rv s="1">
    <v>en-US</v>
    <v>ahjy3m</v>
    <v>268435456</v>
    <v>1</v>
    <v>Powered by Refinitiv</v>
    <v>0</v>
    <v>SHRIRAM EPC LIMITED (XNSE:SHRIRAMEPC)</v>
    <v>2</v>
    <v>3</v>
    <v>Finance</v>
    <v>4</v>
    <v>12.45</v>
    <v>3.8</v>
    <v>1.6479999999999999</v>
    <v>-0.45</v>
    <v>-4.6391999999999996E-2</v>
    <v>INR</v>
    <v>Shriram EPC Limited is a holding company. The Company is a provider of integrated design, engineering, procurement, construction and project management services. The Company operates through three segments: Contracts, Windmill and Trading. The turnkey contracts represent the Company's engineering, procurement and construction projects business, which includes renewable energy projects, such as biomass-based power plants, metallurgical and process plant projects, and municipal services projects, such as water and wastewater treatment plants, water and sewer infrastructure and pipe rehabilitation. The Company is focused on providing turnkey solutions for ferrous and non-ferrous, cement, aluminum, copper and thermal power plants, water treatment and transmission, renewable energy, and cooling towers and material handling. The Company provides engineering service for all types of mining activities in the field of copper mines, iron mines, coal mines, gold mines and uranium mines.</v>
    <v>315</v>
    <v>National Stock Exchange of India</v>
    <v>XNSE</v>
    <v>XNSE</v>
    <v>Sigappi Achi Building, 4 th Floor,, Egmore, 18/3, Rukmini Lakshmi Pathi Salai, CHENNAI, TAMIL NADU, 600008 IN</v>
    <v>9.5500000000000007</v>
    <v>Construction &amp; Engineering</v>
    <v>Stock</v>
    <v>44585.469965277778</v>
    <v>4046</v>
    <v>9.25</v>
    <v>9423831000</v>
    <v>SHRIRAM EPC LIMITED</v>
    <v>SHRIRAM EPC LIMITED</v>
    <v>9.4499999999999993</v>
    <v>0</v>
    <v>9.6999999999999993</v>
    <v>9.25</v>
    <v>971529000</v>
    <v>SHRIRAMEPC</v>
    <v>SHRIRAM EPC LIMITED (XNSE:SHRIRAMEPC)</v>
    <v>1345087</v>
    <v>2000</v>
  </rv>
  <rv s="2">
    <v>4047</v>
  </rv>
  <rv s="0">
    <v>https://www.bing.com/financeapi/forcetrigger?t=ahjy6h&amp;q=XNSE%3aSHYAMCENT&amp;form=skydnc</v>
    <v>Learn more on Bing</v>
  </rv>
  <rv s="1">
    <v>en-US</v>
    <v>ahjy6h</v>
    <v>268435456</v>
    <v>1</v>
    <v>Powered by Refinitiv</v>
    <v>0</v>
    <v>SHYAM CENTURY FERROUS LIMITED (XNSE:SHYAMCENT)</v>
    <v>2</v>
    <v>3</v>
    <v>Finance</v>
    <v>4</v>
    <v>20.350000000000001</v>
    <v>5</v>
    <v>1.6069</v>
    <v>-0.55000000000000004</v>
    <v>-3.0898999999999999E-2</v>
    <v>INR</v>
    <v>Shyam Century Ferrous Limited is an India-based company engaged in the production of Ferro Alloys. The Company operates through two segments: Ferro Alloys and Power. The Ferro Alloys is engaged in the manufacturing of Ferro Alloys and the Power segment is engaged in the generation of power. The Company operates predominantly within the geographical limits of India.</v>
    <v>112</v>
    <v>National Stock Exchange of India</v>
    <v>XNSE</v>
    <v>XNSE</v>
    <v>Satyam Towers, 1st Floor, Unit No. 9B,, 3, Alipore Road, KOLKATA, WEST BENGAL, 700027 IN</v>
    <v>18.5</v>
    <v>Metals &amp; Mining</v>
    <v>Stock</v>
    <v>44585.469965277778</v>
    <v>4049</v>
    <v>17.149999999999999</v>
    <v>3954679000</v>
    <v>SHYAM CENTURY FERROUS LIMITED</v>
    <v>SHYAM CENTURY FERROUS LIMITED</v>
    <v>18.399999999999999</v>
    <v>22.77</v>
    <v>17.8</v>
    <v>17.25</v>
    <v>222173000</v>
    <v>SHYAMCENT</v>
    <v>SHYAM CENTURY FERROUS LIMITED (XNSE:SHYAMCENT)</v>
    <v>606497</v>
    <v>2011</v>
  </rv>
  <rv s="2">
    <v>4050</v>
  </rv>
  <rv s="0">
    <v>https://www.bing.com/financeapi/forcetrigger?t=ahjyf2&amp;q=XNSE%3aSICAL&amp;form=skydnc</v>
    <v>Learn more on Bing</v>
  </rv>
  <rv s="1">
    <v>en-US</v>
    <v>ahjyf2</v>
    <v>268435456</v>
    <v>1</v>
    <v>Powered by Refinitiv</v>
    <v>0</v>
    <v>SICAL LOGISTICS LIMITED. (XNSE:SICAL)</v>
    <v>2</v>
    <v>3</v>
    <v>Finance</v>
    <v>4</v>
    <v>23.75</v>
    <v>8.6</v>
    <v>1.6832</v>
    <v>-0.95</v>
    <v>-4.9737999999999997E-2</v>
    <v>INR</v>
    <v>Sical Logistics Limited is a holding company. The Company is primarily engaged in providing integrated logistics services. The Company's divisions include Port Handling, Road Logistics, Retail Supply Chain Solutions, Customs House Agency, Ship Agency and Goodwill Travels Division, Shipping Division and Goodwill Travels Division. The Port Handling division performs stevedoring activities at the Ports of Chennai, Tuticorin, Mangalore and Ennore. The Road Logistics division has a clientele base of petroleum, construction, steel, fertilizer and chemical. The Retail Supply Chain Solutions division comprises cold chain, warehousing and dry logistics. The Custom house agency is engaged in providing services as an agency for clearing and forwarding goods through customs meant for imports/exports. The Shipping division facilitates and ensues turnaround of the ships at berths at all ports. The Goodwill travels division is engaged in booking rail and airline ticketing.</v>
    <v>653</v>
    <v>National Stock Exchange of India</v>
    <v>XNSE</v>
    <v>XNSE</v>
    <v># 23/2, Coffee Day Square, Vittal Mallya Road, BANGALORE, KARNATAKA, 560001 IN</v>
    <v>19.95</v>
    <v>Freight &amp; Logistics Services</v>
    <v>Stock</v>
    <v>44585.469965277778</v>
    <v>4052</v>
    <v>18.149999999999999</v>
    <v>1117737000</v>
    <v>SICAL LOGISTICS LIMITED.</v>
    <v>SICAL LOGISTICS LIMITED.</v>
    <v>19.100000000000001</v>
    <v>0</v>
    <v>19.100000000000001</v>
    <v>18.149999999999999</v>
    <v>58520260</v>
    <v>SICAL</v>
    <v>SICAL LOGISTICS LIMITED. (XNSE:SICAL)</v>
    <v>1511366</v>
    <v>1955</v>
  </rv>
  <rv s="2">
    <v>4053</v>
  </rv>
  <rv s="0">
    <v>https://www.bing.com/financeapi/forcetrigger?t=ahjyhw&amp;q=XNSE%3aSIEMENS&amp;form=skydnc</v>
    <v>Learn more on Bing</v>
  </rv>
  <rv s="1">
    <v>en-US</v>
    <v>ahjyhw</v>
    <v>268435456</v>
    <v>1</v>
    <v>Powered by Refinitiv</v>
    <v>0</v>
    <v>SIEMENS LIMITED (XNSE:SIEMENS)</v>
    <v>2</v>
    <v>3</v>
    <v>Finance</v>
    <v>4</v>
    <v>2576.85</v>
    <v>1565</v>
    <v>0.96499999999999997</v>
    <v>-113.2</v>
    <v>-4.8295000000000005E-2</v>
    <v>INR</v>
    <v>Siemens Limited is a holding company engaged in manufacturing of electric motors, generators, transformers and electricity distribution, and control apparatus; general purpose machinery, and electrical signaling, safety or traffic-control equipment. Its segments include Power and Gas, providing solutions for generation of electricity; Energy Management, supplying services for transmission and distribution of electrical energy; Building Technologies, providing buildings and infrastructures; Mobility, supplying solutions for passenger and freight transportation; Digital Factory, including software solutions and automation technologies; Process Industries and Drives, providing solutions and services across life cycles for industry sectors; Healthcare, providing technology for healthcare industry; Metals Technologies, providing metallurgical plant building technology catering services, and design and engineering, and Others, including services provided to group companies and lease rentals.</v>
    <v>8608</v>
    <v>National Stock Exchange of India</v>
    <v>XNSE</v>
    <v>XNSE</v>
    <v>Birla Aurora, Level 21, Plot No. 1080, Dr. Annie Besant Road, Worli, Kharghar Node, MUMBAI, MAHARASHTRA, 400030 IN</v>
    <v>2357.5</v>
    <v>Machinery, Equipment &amp; Components</v>
    <v>Stock</v>
    <v>44585.469965277778</v>
    <v>4055</v>
    <v>2195.3000000000002</v>
    <v>834728100000</v>
    <v>SIEMENS LIMITED</v>
    <v>SIEMENS LIMITED</v>
    <v>2338.9</v>
    <v>79.5</v>
    <v>2343.9499999999998</v>
    <v>2230.75</v>
    <v>356120200</v>
    <v>SIEMENS</v>
    <v>SIEMENS LIMITED (XNSE:SIEMENS)</v>
    <v>416360</v>
    <v>1957</v>
  </rv>
  <rv s="2">
    <v>4056</v>
  </rv>
  <rv s="0">
    <v>https://www.bing.com/financeapi/forcetrigger?t=ahjykr&amp;q=XNSE%3aSIGIND&amp;form=skydnc</v>
    <v>Learn more on Bing</v>
  </rv>
  <rv s="1">
    <v>en-US</v>
    <v>ahjykr</v>
    <v>268435456</v>
    <v>1</v>
    <v>Powered by Refinitiv</v>
    <v>0</v>
    <v>SIGNET INDUSTRIES LIMITED (XNSE:SIGIND)</v>
    <v>2</v>
    <v>3</v>
    <v>Finance</v>
    <v>4</v>
    <v>64.349999999999994</v>
    <v>26.25</v>
    <v>1.6031</v>
    <v>-4.1500000000000004</v>
    <v>-7.0278999999999994E-2</v>
    <v>INR</v>
    <v>Signet Industries Limited is a merchant trading manufacturing company. The Company is engaged manufacturing of plastic products, and whole sale trade of chemicals &amp; plastic material. The Company's segments include Manufacturing, Wind Power Unit and Trading. The Company's Manufacturing segment is engaged in manufacturing of irrigation and plastic products. The Wind Power Unit segment includes wind turbine power unit. The Trading segment is engaged in merchant trading of various products. The Company's geographical segments include domestic and export markets. The Company is engaged in merchant trading of all kind of polymers and other products, and manufacturing of micro irrigation system (DRIP), sprinkler pipe/polyvinyl chloride (PVC) pipe and agro fittings and its allied products, all type of house hold and plastic molded furniture. It manufactures products, which are classified into three business division under eight verticals, including spray pumps, crates, ghamela and household.</v>
    <v>526</v>
    <v>National Stock Exchange of India</v>
    <v>XNSE</v>
    <v>XNSE</v>
    <v>Survey No.314/3, SDA Compound,, Lasudiya Mori, Dewas Naka,, INDORE, MADHYA PRADESH, 452001 IN</v>
    <v>61</v>
    <v>Chemicals</v>
    <v>Stock</v>
    <v>44585.469965277778</v>
    <v>4058</v>
    <v>53.15</v>
    <v>1738255000</v>
    <v>SIGNET INDUSTRIES LIMITED</v>
    <v>SIGNET INDUSTRIES LIMITED</v>
    <v>60.9</v>
    <v>14.07</v>
    <v>59.05</v>
    <v>54.9</v>
    <v>29437000</v>
    <v>SIGIND</v>
    <v>SIGNET INDUSTRIES LIMITED (XNSE:SIGIND)</v>
    <v>286876</v>
    <v>1985</v>
  </rv>
  <rv s="2">
    <v>4059</v>
  </rv>
  <rv s="0">
    <v>https://www.bing.com/financeapi/forcetrigger?t=ahjytc&amp;q=XNSE%3aSIL&amp;form=skydnc</v>
    <v>Learn more on Bing</v>
  </rv>
  <rv s="1">
    <v>en-US</v>
    <v>ahjytc</v>
    <v>268435456</v>
    <v>1</v>
    <v>Powered by Refinitiv</v>
    <v>0</v>
    <v>STANDARD INDUSTRIES LIMITED (XNSE:SIL)</v>
    <v>2</v>
    <v>3</v>
    <v>Finance</v>
    <v>4</v>
    <v>21.45</v>
    <v>9.9499999999999993</v>
    <v>0.3669</v>
    <v>-0.8</v>
    <v>-4.9688999999999997E-2</v>
    <v>INR</v>
    <v>Standard Industries Limited is an India-based holding company. The Company is engaged in the business of real estate and trading in textiles and chemicals. The Company's segments include Real Estate, Trading, Manufacturing and Others. The Company offers polyester cotton grey fabrics. The Company has deals in cotton towels, bed sheets, interlining fabric, cotton and blended dhoti, cotton/polyester cotton (PC) blended and poly viscose suiting, PC Poplins and shirtings, 2x2 Rubia, 2x1 Rubia in cotton, as well as PC blended and Punjabi suits (ready to stitch). The Company intends to assign/develop approximately 62.25 acres of its leasehold land for, inter-alia, establishing a large-scale industry for information technology (IT), software unit/IT Park. The Company's subsidiaries include Standard Salt Works Ltd. and Mafatlal Enterprises Limited.</v>
    <v>16</v>
    <v>National Stock Exchange of India</v>
    <v>XNSE</v>
    <v>XNSE</v>
    <v>Vijyalaxmi Mafatlal Centre, 57A, Dr. G. Deshmukh Marg,, MUMBAI, MAHARASHTRA, 400026 IN</v>
    <v>16.25</v>
    <v>Textiles &amp; Apparel</v>
    <v>Stock</v>
    <v>44585.469965277778</v>
    <v>4061</v>
    <v>15.3</v>
    <v>1035696000</v>
    <v>STANDARD INDUSTRIES LIMITED</v>
    <v>STANDARD INDUSTRIES LIMITED</v>
    <v>16.25</v>
    <v>6.21</v>
    <v>16.100000000000001</v>
    <v>15.3</v>
    <v>64328940</v>
    <v>SIL</v>
    <v>STANDARD INDUSTRIES LIMITED (XNSE:SIL)</v>
    <v>37039</v>
    <v>1892</v>
  </rv>
  <rv s="2">
    <v>4062</v>
  </rv>
  <rv s="0">
    <v>https://www.bing.com/financeapi/forcetrigger?t=bn16fr&amp;q=XNSE%3aSILGO&amp;form=skydnc</v>
    <v>Learn more on Bing</v>
  </rv>
  <rv s="11">
    <v>en-US</v>
    <v>bn16fr</v>
    <v>268435456</v>
    <v>1</v>
    <v>Powered by Refinitiv</v>
    <v>22</v>
    <v>SILGO RETAIL LIMITED (XNSE:SILGO)</v>
    <v>2</v>
    <v>23</v>
    <v>Finance</v>
    <v>4</v>
    <v>66.7</v>
    <v>28.5</v>
    <v>-1.7</v>
    <v>-5.1128E-2</v>
    <v>INR</v>
    <v>Silgo Retail Limited is an India-based company engaged in the business of designing, manufacturing, retailing and wholesaling of silver jewelry. The Company‘s products include silver jewelry with varied range of designs. Its product portfolio includes rings, earrings, bracelets, necklaces, jhumki, bangles and customized jewelry based on customer demand. It offers its products for various occasions, such as weddings and festivals to daily wear jewelry for all ages and genders. It also operates an e-commerce platform to sell jewelry through online.</v>
    <v>National Stock Exchange of India</v>
    <v>XNSE</v>
    <v>XNSE</v>
    <v>B 11 Mahalaxmi Nagar, Jawahar Lal Nehru Marg, Jaipur, RAJASTHAN, 302017 IN</v>
    <v>34</v>
    <v>Textiles &amp; Apparel</v>
    <v>Stock</v>
    <v>44585.469965277778</v>
    <v>4064</v>
    <v>30.35</v>
    <v>SILGO RETAIL LIMITED</v>
    <v>SILGO RETAIL LIMITED</v>
    <v>33.799999999999997</v>
    <v>0</v>
    <v>33.25</v>
    <v>31.55</v>
    <v>SILGO</v>
    <v>SILGO RETAIL LIMITED (XNSE:SILGO)</v>
    <v>155765</v>
    <v>2016</v>
  </rv>
  <rv s="2">
    <v>4065</v>
  </rv>
  <rv s="0">
    <v>https://www.bing.com/financeapi/forcetrigger?t=ahjyw7&amp;q=XNSE%3aSILINV&amp;form=skydnc</v>
    <v>Learn more on Bing</v>
  </rv>
  <rv s="3">
    <v>en-US</v>
    <v>ahjyw7</v>
    <v>268435456</v>
    <v>1</v>
    <v>Powered by Refinitiv</v>
    <v>5</v>
    <v>SIL Investments Limited (XNSE:SILINV)</v>
    <v>2</v>
    <v>6</v>
    <v>Finance</v>
    <v>4</v>
    <v>375</v>
    <v>172.1</v>
    <v>1.919</v>
    <v>-23.55</v>
    <v>-7.5552999999999995E-2</v>
    <v>INR</v>
    <v>SIL Investments Limited is an India-based investment company. The Company is a non-banking financial company, which is engaged in providing commercial finance and investments. Its commercial finance includes inter-corporate deposits. The Company has investments in companies and has immoveable properties in the State of Maharashtra and Uttar Pradesh, among others. The Company has investments mainly in the listed entities. It invests in shares, securities and real estate. The Company's subsidiaries include RTM Investment &amp; Trading Co Ltd, SCM Investment &amp; Trading Co Ltd, RTM Properties Limited and SIL Properties Limited.</v>
    <v>National Stock Exchange of India</v>
    <v>XNSE</v>
    <v>XNSE</v>
    <v>Pachpahar Road, BHAWANIMANDI, RAJASTHAN, 326502 IN</v>
    <v>315</v>
    <v>Investment Banking &amp; Investment Services</v>
    <v>Stock</v>
    <v>44585.469965277778</v>
    <v>4067</v>
    <v>284</v>
    <v>3302729000</v>
    <v>SIL Investments Limited</v>
    <v>SIL Investments Limited</v>
    <v>315</v>
    <v>10.48</v>
    <v>311.7</v>
    <v>288.14999999999998</v>
    <v>10595860</v>
    <v>SILINV</v>
    <v>SIL Investments Limited (XNSE:SILINV)</v>
    <v>6819</v>
    <v>1934</v>
  </rv>
  <rv s="2">
    <v>4068</v>
  </rv>
  <rv s="0">
    <v>https://www.bing.com/financeapi/forcetrigger?t=b1ntxm&amp;q=XNSE%3aSILLYMONKS&amp;form=skydnc</v>
    <v>Learn more on Bing</v>
  </rv>
  <rv s="3">
    <v>en-US</v>
    <v>b1ntxm</v>
    <v>268435456</v>
    <v>1</v>
    <v>Powered by Refinitiv</v>
    <v>5</v>
    <v>SILLY MONKS ENTERTAINMENT LIMITED (XNSE:SILLYMONKS)</v>
    <v>2</v>
    <v>6</v>
    <v>Finance</v>
    <v>4</v>
    <v>32.799999999999997</v>
    <v>17.149999999999999</v>
    <v>0.53249999999999997</v>
    <v>-1.1499999999999999</v>
    <v>-4.8832000000000007E-2</v>
    <v>INR</v>
    <v>Silly Monks Entertainment Limited is an India-based digital media and entertainment company. The Company is focused on digital media publishing, movie/content production, celebrity’s social media management, application development, audio content distribution, Google ad word and online / digital advertising, event management, and live band performances. The Company’s digital media publish its content on various platforms such as YouTube, Facebook, Amazon, and Vuclip.</v>
    <v>National Stock Exchange of India</v>
    <v>XNSE</v>
    <v>XNSE</v>
    <v>301, 'Ektha Pearl',, Plot No. 2-17-89, B P Raju Marg,, Kothaguda, Kondapur,, HYDERABAD, TELANGANA, 500084 IN</v>
    <v>24</v>
    <v>Media &amp; Publishing</v>
    <v>Stock</v>
    <v>44585.469965277778</v>
    <v>4070</v>
    <v>22.4</v>
    <v>240476100</v>
    <v>SILLY MONKS ENTERTAINMENT LIMITED</v>
    <v>SILLY MONKS ENTERTAINMENT LIMITED</v>
    <v>24</v>
    <v>0</v>
    <v>23.55</v>
    <v>22.4</v>
    <v>10211300</v>
    <v>SILLYMONKS</v>
    <v>SILLY MONKS ENTERTAINMENT LIMITED (XNSE:SILLYMONKS)</v>
    <v>11901</v>
    <v>2013</v>
  </rv>
  <rv s="2">
    <v>4071</v>
  </rv>
  <rv s="0">
    <v>https://www.bing.com/financeapi/forcetrigger?t=ahjyz2&amp;q=XNSE%3aSIMBHALS&amp;form=skydnc</v>
    <v>Learn more on Bing</v>
  </rv>
  <rv s="3">
    <v>en-US</v>
    <v>ahjyz2</v>
    <v>268435456</v>
    <v>1</v>
    <v>Powered by Refinitiv</v>
    <v>5</v>
    <v>SIMBHAOLI SUGARS LIMITED (XNSE:SIMBHALS)</v>
    <v>2</v>
    <v>6</v>
    <v>Finance</v>
    <v>4</v>
    <v>44.45</v>
    <v>6.4</v>
    <v>1.0518000000000001</v>
    <v>-1.05</v>
    <v>-4.8055E-2</v>
    <v>INR</v>
    <v>Simbhaoli Sugars Limited is a technology company. The Company's principal products include Sugar and Alcohol. The Company is engaged in various businesses, such as refined (sulfurless) sugar, specialty sugars, liquor, co-generated power, extra neutral alcohol (ENA), ethanol, bio-manure and technology consultancy. Its segments include Sugar, Alcohol, Power and Others. Its Bulk Sugars product portfolio includes ethanol, power and potable liquor. Its Specialty Sugars range includes white crystal sugar and table sugar. Its bio-manure products, which are marketed under the SOM brand name, include organic manure, neem plus and paddy special. Its specialty sugar products include Trust Sunhera Mineral Sugar and Trust Classic Pure Mishri. Its instant fruit drink mix products include Trust Sipp: Alphonso Mango and Trust Sipp: Orange Delight. Its potable spirits include Xing-US, Xing-GA, SKW, Verdict, OT, B.Verdict, Xing-Lemon, Xing-Lemon (Old+ New), Club-10, Carnival Rum and IB Duet.</v>
    <v>National Stock Exchange of India</v>
    <v>XNSE</v>
    <v>XNSE</v>
    <v>A-112, Sector 63, Noida, Uttar Pradesh ? 201307, NOIDA, UTTAR PRADESH, 201307 IN</v>
    <v>21.95</v>
    <v>Food &amp; Tobacco</v>
    <v>Stock</v>
    <v>44585.469965277778</v>
    <v>4073</v>
    <v>20.8</v>
    <v>901946600</v>
    <v>SIMBHAOLI SUGARS LIMITED</v>
    <v>SIMBHAOLI SUGARS LIMITED</v>
    <v>21.4</v>
    <v>0</v>
    <v>21.85</v>
    <v>20.8</v>
    <v>41279020</v>
    <v>SIMBHALS</v>
    <v>SIMBHAOLI SUGARS LIMITED (XNSE:SIMBHALS)</v>
    <v>52547</v>
    <v>1936</v>
  </rv>
  <rv s="2">
    <v>4074</v>
  </rv>
  <rv s="0">
    <v>https://www.bing.com/financeapi/forcetrigger?t=ahjz5r&amp;q=XNSE%3aSIMPLEXINF&amp;form=skydnc</v>
    <v>Learn more on Bing</v>
  </rv>
  <rv s="1">
    <v>en-US</v>
    <v>ahjz5r</v>
    <v>268435456</v>
    <v>1</v>
    <v>Powered by Refinitiv</v>
    <v>0</v>
    <v>SIMPLEX INFRASTRUCTURES LIMITED (XNSE:SIMPLEXINF)</v>
    <v>2</v>
    <v>3</v>
    <v>Finance</v>
    <v>4</v>
    <v>56.5</v>
    <v>27.7</v>
    <v>1.8248</v>
    <v>-2.35</v>
    <v>-4.9215000000000002E-2</v>
    <v>INR</v>
    <v>Simplex Infrastructures Limited is engaged in the business of contract constructing infrastructural facilities. The Company's segments include Construction business and Others. The Others segment includes oil drilling services, real estate, and hire of plant and equipment. The Company is engaged in building rail infrastructure, including rail tracks, station buildings, bridges and culverts; marine structures, including ports and bridges; design and construction of high-rise infrastructure, including multistoried residential towers, institutional or information technology buildings, hotels, hospitals and mass housing projects; construction of power infrastructures, such as thermal, hydel and nuclear, as well as ultra-mega power projects (UMPP), and renovation and modernization of airports. The Company offers projects for cement, aluminum, copper, engineering, automobiles, petrochemicals, fertilizers, paper textiles, pharmaceuticals, chemicals and other industrial plants.</v>
    <v>1640</v>
    <v>National Stock Exchange of India</v>
    <v>XNSE</v>
    <v>XNSE</v>
    <v>Simplex House, 27, Shakespeare Sarani, KOLKATA, WEST BENGAL, 700017 IN</v>
    <v>49.45</v>
    <v>Construction &amp; Engineering</v>
    <v>Stock</v>
    <v>44585.469965277778</v>
    <v>4076</v>
    <v>45.4</v>
    <v>2728570000</v>
    <v>SIMPLEX INFRASTRUCTURES LIMITED</v>
    <v>SIMPLEX INFRASTRUCTURES LIMITED</v>
    <v>49</v>
    <v>0</v>
    <v>47.75</v>
    <v>45.4</v>
    <v>57142820</v>
    <v>SIMPLEXINF</v>
    <v>SIMPLEX INFRASTRUCTURES LIMITED (XNSE:SIMPLEXINF)</v>
    <v>395190</v>
    <v>1924</v>
  </rv>
  <rv s="2">
    <v>4077</v>
  </rv>
  <rv s="0">
    <v>https://www.bing.com/financeapi/forcetrigger?t=ayzr7w&amp;q=XNSE%3aSINTERCOM&amp;form=skydnc</v>
    <v>Learn more on Bing</v>
  </rv>
  <rv s="1">
    <v>en-US</v>
    <v>ayzr7w</v>
    <v>268435456</v>
    <v>1</v>
    <v>Powered by Refinitiv</v>
    <v>0</v>
    <v>SINTERCOM INDIA LIMITED (XNSE:SINTERCOM)</v>
    <v>2</v>
    <v>3</v>
    <v>Finance</v>
    <v>4</v>
    <v>108</v>
    <v>61.2</v>
    <v>1.3648</v>
    <v>-4.1500000000000004</v>
    <v>-4.1417000000000002E-2</v>
    <v>INR</v>
    <v>Sintercom India Limited (Sintercom) is an India-based automotive sintered components manufacturer. The Company specializes in manufacturing medium to high density sintered components for automotive engine, powertrain, exhaust systems as well as sensor components for its customers. Sintercom's product portfolio includes drivetrain gears, engine sprockets, pulleys, crankshaft bearing journals, transmission gears, synchro hubs, as well as Anti-Lock Braking System (ABS) rings, sensor hego bosses and flanges. The Company's manufacturing facilities are located in Talegaon, Pune.</v>
    <v>87</v>
    <v>National Stock Exchange of India</v>
    <v>XNSE</v>
    <v>XNSE</v>
    <v>Gat No. 127, At Post Mangrul,, Tal-Maval, Talegaon Dabhade,, Pune, MAHARASHTRA, 410507 IN</v>
    <v>100</v>
    <v>Automobiles &amp; Auto Parts</v>
    <v>Stock</v>
    <v>44585.469965277778</v>
    <v>4079</v>
    <v>94.9</v>
    <v>2560393000</v>
    <v>SINTERCOM INDIA LIMITED</v>
    <v>SINTERCOM INDIA LIMITED</v>
    <v>98.2</v>
    <v>0</v>
    <v>100.2</v>
    <v>96.05</v>
    <v>25552820</v>
    <v>SINTERCOM</v>
    <v>SINTERCOM INDIA LIMITED (XNSE:SINTERCOM)</v>
    <v>42034</v>
    <v>2007</v>
  </rv>
  <rv s="2">
    <v>4080</v>
  </rv>
  <rv s="0">
    <v>https://www.bing.com/financeapi/forcetrigger?t=ahjz8m&amp;q=XNSE%3aSINTEX&amp;form=skydnc</v>
    <v>Learn more on Bing</v>
  </rv>
  <rv s="1">
    <v>en-US</v>
    <v>ahjz8m</v>
    <v>268435456</v>
    <v>1</v>
    <v>Powered by Refinitiv</v>
    <v>0</v>
    <v>SINTEX INDUSTRIES LIMITED (XNSE:SINTEX)</v>
    <v>2</v>
    <v>3</v>
    <v>Finance</v>
    <v>4</v>
    <v>19.399999999999999</v>
    <v>3.25</v>
    <v>1.1892</v>
    <v>-0.55000000000000004</v>
    <v>-4.8034999999999994E-2</v>
    <v>INR</v>
    <v>Sintex Industries Limited is engaged in the manufacturing of plastic products, and spinning, weaving and finishing of textiles. The Company's segments include Retail and Custom Molding. The Company is offering range of products from mid day meal kitchens to classrooms, health care centers, police chowkis, Labour camps, army shelters and cold chains among others. Its prefab portfolio comprises toilet blocks, kitchens, health centers, classrooms and hostels, police chowkis and site offices, among others. It manufactures sandwich panels across thicknesses (20-150 millimeters), designs and colors (color-coated external galvalume sheets). Its Water storage solutions product range comprises water tanks for applications, including loft tanks in individual apartments to water storage solutions for building complexes or even whole pin codes, as well as underground storage tanks in various sizes.</v>
    <v>5026</v>
    <v>National Stock Exchange of India</v>
    <v>XNSE</v>
    <v>XNSE</v>
    <v>Kalol (N.G.), KALOL, GUJARAT, 382721 IN</v>
    <v>10.9</v>
    <v>Textiles &amp; Apparel</v>
    <v>Stock</v>
    <v>44585.469965277778</v>
    <v>4082</v>
    <v>10.9</v>
    <v>6861046000</v>
    <v>SINTEX INDUSTRIES LIMITED</v>
    <v>SINTEX INDUSTRIES LIMITED</v>
    <v>10.9</v>
    <v>0</v>
    <v>11.45</v>
    <v>10.9</v>
    <v>599218000</v>
    <v>SINTEX</v>
    <v>SINTEX INDUSTRIES LIMITED (XNSE:SINTEX)</v>
    <v>894313</v>
    <v>1931</v>
  </rv>
  <rv s="2">
    <v>4083</v>
  </rv>
  <rv s="0">
    <v>https://www.bing.com/financeapi/forcetrigger?t=b14qjc&amp;q=XNSE%3aSIRCA&amp;form=skydnc</v>
    <v>Learn more on Bing</v>
  </rv>
  <rv s="1">
    <v>en-US</v>
    <v>b14qjc</v>
    <v>268435456</v>
    <v>1</v>
    <v>Powered by Refinitiv</v>
    <v>0</v>
    <v>SIRCA PAINTS INDIA LIMITED (XNSE:SIRCA)</v>
    <v>2</v>
    <v>3</v>
    <v>Finance</v>
    <v>4</v>
    <v>625</v>
    <v>283</v>
    <v>0.86050000000000004</v>
    <v>-49.25</v>
    <v>-8.8850999999999999E-2</v>
    <v>INR</v>
    <v>Sirca Paints India Limited is a marketing and distribution company. The Company is engaged in marketing and distribution of paints and allied products after repackaging the same. The Company procures the products majorly from Sirca Spa Italy through import and selling them in India through its distributors. It also procures the products (thinner, abresives and buffing cream) from other suppliers based in India. Except Thinner and Abresives which are purchased from domestic suppliers, all other 100% Purchases are made from outside India and the products which are purchased from domestic suppliers and sold out in India.</v>
    <v>394</v>
    <v>National Stock Exchange of India</v>
    <v>XNSE</v>
    <v>XNSE</v>
    <v>Plot No.50, Phase-Ii, Badli Industrial Area, Delhi, DELHI, 110042 IN</v>
    <v>550</v>
    <v>Chemicals</v>
    <v>Stock</v>
    <v>44585.469965277778</v>
    <v>4085</v>
    <v>485</v>
    <v>15190260000</v>
    <v>SIRCA PAINTS INDIA LIMITED</v>
    <v>SIRCA PAINTS INDIA LIMITED</v>
    <v>543</v>
    <v>44.83</v>
    <v>554.29999999999995</v>
    <v>505.05</v>
    <v>27404400</v>
    <v>SIRCA</v>
    <v>SIRCA PAINTS INDIA LIMITED (XNSE:SIRCA)</v>
    <v>70573</v>
    <v>2006</v>
  </rv>
  <rv s="2">
    <v>4086</v>
  </rv>
  <rv s="0">
    <v>https://www.bing.com/financeapi/forcetrigger?t=ahjzbh&amp;q=XNSE%3aSIS&amp;form=skydnc</v>
    <v>Learn more on Bing</v>
  </rv>
  <rv s="1">
    <v>en-US</v>
    <v>ahjzbh</v>
    <v>268435456</v>
    <v>1</v>
    <v>Powered by Refinitiv</v>
    <v>0</v>
    <v>SIS LIMITED (XNSE:SIS)</v>
    <v>2</v>
    <v>3</v>
    <v>Finance</v>
    <v>4</v>
    <v>549</v>
    <v>353.85</v>
    <v>0.61829999999999996</v>
    <v>-4.1500000000000004</v>
    <v>-8.0169999999999998E-3</v>
    <v>INR</v>
    <v>SIS Limited, formerly Security and Intelligence Services (India) Limited, is an India-based security solutions company. The Company’s solutions include security solutions, facility management and cash logistics. Its security solutions offer the assurance of a safe and secure workplace to businesses, governments and consumers. Its facility management services consist of cleaning, housekeeping and pest control management services. Its Cash logistics services consist of cash-in- transit, doorstep banking, ATM cash replenishment activities and secure transportation of precious items and bullion; and alarm monitoring and response services consisting of trading and installation of electronic security devices and systems.</v>
    <v>155028</v>
    <v>National Stock Exchange of India</v>
    <v>XNSE</v>
    <v>XNSE</v>
    <v>A-28/29,, Okhla Industrial Area Phase-I,, NEW DELHI, DELHI, 110020 IN</v>
    <v>534.9</v>
    <v>Professional &amp; Commercial Services</v>
    <v>Stock</v>
    <v>44585.469965277778</v>
    <v>4088</v>
    <v>493.9</v>
    <v>76043620000</v>
    <v>SIS LIMITED</v>
    <v>SIS LIMITED</v>
    <v>517.65</v>
    <v>23.25</v>
    <v>517.65</v>
    <v>513.5</v>
    <v>146901600</v>
    <v>SIS</v>
    <v>SIS LIMITED (XNSE:SIS)</v>
    <v>805434</v>
    <v>1985</v>
  </rv>
  <rv s="2">
    <v>4089</v>
  </rv>
  <rv s="0">
    <v>https://www.bing.com/financeapi/forcetrigger?t=ahjzh7&amp;q=XNSE%3aSITINET&amp;form=skydnc</v>
    <v>Learn more on Bing</v>
  </rv>
  <rv s="1">
    <v>en-US</v>
    <v>ahjzh7</v>
    <v>268435456</v>
    <v>1</v>
    <v>Powered by Refinitiv</v>
    <v>0</v>
    <v>SITI NETWORKS LIMITED (XNSE:SITINET)</v>
    <v>2</v>
    <v>3</v>
    <v>Finance</v>
    <v>4</v>
    <v>5.55</v>
    <v>0.7</v>
    <v>2.2355</v>
    <v>-0.2</v>
    <v>-4.7058999999999997E-2</v>
    <v>INR</v>
    <v>Siti Networks Limited, formerly Siti Cable Network Limited, is a holding company. The Company is a multi-system operator (MSO), which is engaged in providing cable television network services, Internet services and allied services. The Company is engaged in the business of distribution of signals of television channels of various broadcasters. Its product range includes digital and analog cable television, broadband and local television channels. The Company operates through cable distribution in India. The Company has a portfolio of assets in media, packaging, entertainment, technology-enabled services, infrastructure development and education. The Company provides services in analog and digital mode, armed with technical solution to provide features, such as Video on Demand and Electronic Programming Guide (EPG). The Company markets its products under SITI brand name. The Company provides its cable services in approximately 350 cities in India and the adjoining areas.</v>
    <v>297</v>
    <v>National Stock Exchange of India</v>
    <v>XNSE</v>
    <v>XNSE</v>
    <v>UG Floor, Plot No. 19 &amp; 20, Sector 16A, Film City, Noida, NOIDA, UTTAR PRADESH, 201301 IN</v>
    <v>4.2</v>
    <v>Media &amp; Publishing</v>
    <v>Stock</v>
    <v>44585.469965277778</v>
    <v>4091</v>
    <v>4.05</v>
    <v>3706229000</v>
    <v>SITI NETWORKS LIMITED</v>
    <v>SITI NETWORKS LIMITED</v>
    <v>4.05</v>
    <v>0</v>
    <v>4.25</v>
    <v>4.05</v>
    <v>872053800</v>
    <v>SITINET</v>
    <v>SITI NETWORKS LIMITED (XNSE:SITINET)</v>
    <v>967186</v>
    <v>2006</v>
  </rv>
  <rv s="2">
    <v>4092</v>
  </rv>
  <rv s="0">
    <v>https://www.bing.com/financeapi/forcetrigger?t=ahjzk2&amp;q=XNSE%3aSIYSIL&amp;form=skydnc</v>
    <v>Learn more on Bing</v>
  </rv>
  <rv s="1">
    <v>en-US</v>
    <v>ahjzk2</v>
    <v>268435456</v>
    <v>1</v>
    <v>Powered by Refinitiv</v>
    <v>0</v>
    <v>SIYARAM SILK MILLS LIMITED (XNSE:SIYSIL)</v>
    <v>2</v>
    <v>3</v>
    <v>Finance</v>
    <v>4</v>
    <v>517.79999999999995</v>
    <v>179.85</v>
    <v>1.4514</v>
    <v>-32.15</v>
    <v>-7.3285000000000003E-2</v>
    <v>INR</v>
    <v>Siyaram Silk Mills Limited is a holding company. The Company is engaged in manufacturing fabrics and readymade garments. The Company is engaged in the textile business. The Company's portfolio includes Yarns, Home Furnishing, Retail, Ready to Wear and fabrics. The Company's fabrics include polyester viscose fabric, polyester viscose linen fabric, polyester cotton fabric, polyester wool fabric, polyester wool lycra fabric, wool lycra fabric, 100% cotton fabric, cotton linen fabric and 100% linen fabric. Its yarns include Twist Less Bright Polyester Dyed Yarn, Micro-filaments Dyed yarns and Cotton Dyed Yarns. The Company's products are available at over 1,000 retail and multi brand stores across India. The Company's weaving facilities are located in Tarapur and Silvassa. The Company manufactures over 60 million meters of fabrics annually. The Company's brands include Siyaram's Shirtings, Miniature, Casa Moda, MSD, Oxemberg, Little Champ, Royale Linen, Unicode, Mistair and Moretti.</v>
    <v>3514</v>
    <v>National Stock Exchange of India</v>
    <v>XNSE</v>
    <v>XNSE</v>
    <v>B-5, Trade World, Kamala City,, Senapathi Bapat Marg,, Lower Parel, MUMBAI, MAHARASHTRA, 400013 IN</v>
    <v>440.8</v>
    <v>Textiles &amp; Apparel</v>
    <v>Stock</v>
    <v>44585.469965277778</v>
    <v>4094</v>
    <v>401</v>
    <v>20561900000</v>
    <v>SIYARAM SILK MILLS LIMITED</v>
    <v>SIYARAM SILK MILLS LIMITED</v>
    <v>438.1</v>
    <v>13.63</v>
    <v>438.7</v>
    <v>406.55</v>
    <v>46870080</v>
    <v>SIYSIL</v>
    <v>SIYARAM SILK MILLS LIMITED (XNSE:SIYSIL)</v>
    <v>82138</v>
    <v>1978</v>
  </rv>
  <rv s="2">
    <v>4095</v>
  </rv>
  <rv s="0">
    <v>https://www.bing.com/financeapi/forcetrigger?t=ahjzmw&amp;q=XNSE%3aSJVN&amp;form=skydnc</v>
    <v>Learn more on Bing</v>
  </rv>
  <rv s="1">
    <v>en-US</v>
    <v>ahjzmw</v>
    <v>268435456</v>
    <v>1</v>
    <v>Powered by Refinitiv</v>
    <v>0</v>
    <v>SJVN Limited (XNSE:SJVN)</v>
    <v>2</v>
    <v>3</v>
    <v>Finance</v>
    <v>4</v>
    <v>33.75</v>
    <v>24.5</v>
    <v>0.44740000000000002</v>
    <v>-1.05</v>
    <v>-3.4539E-2</v>
    <v>INR</v>
    <v>SJVN Limited is primarily engaged in the business of generation and sale of power. The Company operates through Thermal Power segment. The Company is implementing power projects in Himachal Pradesh, Uttarakhand, Bihar, Gujarat, Rajasthan and Arunachal Pradesh in India besides neighboring countries, which include Nepal and Bhutan. The Company operates approximately 1,500 megawatt (MW) Nathpa Jhakri Hydro Power station. Its thermal power project under survey and investigation is Buxar Thermal Power Project. Its wind power project in operation is 47.6 MW Khirvire Wind Power Project. Its solar power projects under survey and investigation include 4,000 MW Ultra Mega Green Solar photovoltaic (PV) Power Project; five MW Solar PV Grid Connected Power Project, and Ultra Mega Hybrid Renewable Energy (Solar and Wind) Park. Its Power Transmission project under development is Power Transmission Project. The installed capacity of the Company is approximately 1,959.6 MW.</v>
    <v>1499</v>
    <v>National Stock Exchange of India</v>
    <v>XNSE</v>
    <v>XNSE</v>
    <v>Shakti Sadan, Corporate Office Complex, Shanan, SHIMLA, HIMACHAL PRADESH, 171006 IN</v>
    <v>30.4</v>
    <v>Electrical Utilities &amp; IPPs</v>
    <v>Stock</v>
    <v>44585.469965277778</v>
    <v>4097</v>
    <v>29.2</v>
    <v>119465800000</v>
    <v>SJVN Limited</v>
    <v>SJVN Limited</v>
    <v>30.2</v>
    <v>7.65</v>
    <v>30.4</v>
    <v>29.35</v>
    <v>3929795000</v>
    <v>SJVN</v>
    <v>SJVN Limited (XNSE:SJVN)</v>
    <v>3998306</v>
    <v>1988</v>
  </rv>
  <rv s="2">
    <v>4098</v>
  </rv>
  <rv s="0">
    <v>https://www.bing.com/financeapi/forcetrigger?t=ahjzpr&amp;q=XNSE%3aSKFINDIA&amp;form=skydnc</v>
    <v>Learn more on Bing</v>
  </rv>
  <rv s="1">
    <v>en-US</v>
    <v>ahjzpr</v>
    <v>268435456</v>
    <v>1</v>
    <v>Powered by Refinitiv</v>
    <v>0</v>
    <v>SKF INDIA LIMITED (XNSE:SKFINDIA)</v>
    <v>2</v>
    <v>3</v>
    <v>Finance</v>
    <v>4</v>
    <v>4239.95</v>
    <v>1734</v>
    <v>0.69950000000000001</v>
    <v>-92.3</v>
    <v>-2.3458999999999997E-2</v>
    <v>INR</v>
    <v>SKF India Limited offers bearing and its components. The Company is a supplier of products, solutions and services within rolling bearing, seals, mechatronics, and lubrication systems. The Company's products and services around the rotating shaft include bearings, seals, lubrication management, artificial intelligence and wireless condition monitoring. The Company's manufacturing facilities are located at Pune, Bangalore and Haridwar. The Company develops solutions for companies across automotive and industrial sectors. The Company developed its product portfolio by integrating digital technology and wireless sensors to provide machine health assessment, engineering and remanufacturing services.</v>
    <v>1762</v>
    <v>National Stock Exchange of India</v>
    <v>XNSE</v>
    <v>XNSE</v>
    <v>Mahatma Gandhi, Memorial Building, Netaji Subhash Road, MUMBAI, MAHARASHTRA, 400002 IN</v>
    <v>3929.75</v>
    <v>Machinery, Equipment &amp; Components</v>
    <v>Stock</v>
    <v>44585.469965277778</v>
    <v>4100</v>
    <v>3760</v>
    <v>194511200000</v>
    <v>SKF INDIA LIMITED</v>
    <v>SKF INDIA LIMITED</v>
    <v>3906.05</v>
    <v>45.26</v>
    <v>3934.45</v>
    <v>3842.15</v>
    <v>49437960</v>
    <v>SKFINDIA</v>
    <v>SKF INDIA LIMITED (XNSE:SKFINDIA)</v>
    <v>31741</v>
    <v>1961</v>
  </rv>
  <rv s="2">
    <v>4101</v>
  </rv>
  <rv s="0">
    <v>https://www.bing.com/financeapi/forcetrigger?t=ahjzsm&amp;q=XNSE%3aSKIL&amp;form=skydnc</v>
    <v>Learn more on Bing</v>
  </rv>
  <rv s="1">
    <v>en-US</v>
    <v>ahjzsm</v>
    <v>268435456</v>
    <v>1</v>
    <v>Powered by Refinitiv</v>
    <v>0</v>
    <v>SKIL Infrastructure Limited (XNSE:SKIL)</v>
    <v>2</v>
    <v>3</v>
    <v>Finance</v>
    <v>4</v>
    <v>5.6</v>
    <v>2.25</v>
    <v>2.0722999999999998</v>
    <v>0.1</v>
    <v>3.4483E-2</v>
    <v>INR</v>
    <v>SKIL Infrastructure Limited is an India-based company engaged in providing infrastructure related facilities. The Company is engaged in engineering, procurement and construction (EPC) business. The Company is engaged in developing a Container Freight Station (CFS) in an area of approximately 73.2 acres near Jawaharlal Nehru Port Trust (JNPT), Navi Mumbai. The Company also has operations in the logistic field. The Company also focuses on defense, tourism and education sector. The Company has facilities at Pipavav Shipyard. The Company undertakes initial development works, including securing of main approvals, conducting studies, initiating project works and finalization of strategic partners.</v>
    <v>2478</v>
    <v>National Stock Exchange of India</v>
    <v>XNSE</v>
    <v>XNSE</v>
    <v>SKIL House, 209 Bank Street Cross Lane, Fort, MUMBAI, MAHARASHTRA, 400023 IN</v>
    <v>3</v>
    <v>Construction &amp; Engineering</v>
    <v>Stock</v>
    <v>44585.484942129631</v>
    <v>4103</v>
    <v>2.8</v>
    <v>606344700</v>
    <v>SKIL Infrastructure Limited</v>
    <v>SKIL Infrastructure Limited</v>
    <v>3</v>
    <v>0</v>
    <v>2.9</v>
    <v>3</v>
    <v>209084400</v>
    <v>SKIL</v>
    <v>SKIL Infrastructure Limited (XNSE:SKIL)</v>
    <v>674600</v>
    <v>1983</v>
  </rv>
  <rv s="2">
    <v>4104</v>
  </rv>
  <rv s="0">
    <v>https://www.bing.com/financeapi/forcetrigger?t=ahjzvh&amp;q=XNSE%3aSKIPPER&amp;form=skydnc</v>
    <v>Learn more on Bing</v>
  </rv>
  <rv s="1">
    <v>en-US</v>
    <v>ahjzvh</v>
    <v>268435456</v>
    <v>1</v>
    <v>Powered by Refinitiv</v>
    <v>0</v>
    <v>SKIPPER LIMITED (XNSE:SKIPPER)</v>
    <v>2</v>
    <v>3</v>
    <v>Finance</v>
    <v>4</v>
    <v>98.35</v>
    <v>49.5</v>
    <v>1.577</v>
    <v>-3.9</v>
    <v>-5.0583999999999997E-2</v>
    <v>INR</v>
    <v>Skipper Limited is an integrated transmission tower manufacturing company with angle rolling, tower, accessories and fastener manufacturing, and engineering, procurement and construction (EPC) line construction. The Company's main products/services include engineering products and polyvinyl chloride (PVC) products. The Company operates through three segments: Engineering Products, Infrastructure Projects and Polymer Products. The Engineering Products segment includes towers, angles, highmast poles, swaged poles and scaffoldings. The Infrastructure Projects segment includes horizontal direct drilling services, and engineering, procurement and construction services. The Polymer Products segment includes PVC, chlorinated polyvinyl chloride (CPVC), unplasticized Polyvinyl Chloride (UPVC), soil, waste and rain (SWR) pipes and fittings, and other related products. The Polymer Products segment has a manufacturing capacity of approximately 35,000 million tons per annum (MTPA).</v>
    <v>2207</v>
    <v>National Stock Exchange of India</v>
    <v>XNSE</v>
    <v>XNSE</v>
    <v>3A Loudon St, 1st Floor, KOLKATA, WEST BENGAL, 700017 IN</v>
    <v>78.95</v>
    <v>Machinery, Equipment &amp; Components</v>
    <v>Stock</v>
    <v>44585.469965277778</v>
    <v>4106</v>
    <v>72</v>
    <v>7915874000</v>
    <v>SKIPPER LIMITED</v>
    <v>SKIPPER LIMITED</v>
    <v>77.099999999999994</v>
    <v>57.77</v>
    <v>77.099999999999994</v>
    <v>73.2</v>
    <v>102670200</v>
    <v>SKIPPER</v>
    <v>SKIPPER LIMITED (XNSE:SKIPPER)</v>
    <v>194118</v>
    <v>1981</v>
  </rv>
  <rv s="2">
    <v>4107</v>
  </rv>
  <rv s="0">
    <v>https://www.bing.com/financeapi/forcetrigger?t=ahjzyc&amp;q=XNSE%3aSKMEGGPROD&amp;form=skydnc</v>
    <v>Learn more on Bing</v>
  </rv>
  <rv s="1">
    <v>en-US</v>
    <v>ahjzyc</v>
    <v>268435456</v>
    <v>1</v>
    <v>Powered by Refinitiv</v>
    <v>0</v>
    <v>SKM EGG PRODUCTS EXPORT INDIA LIMITED (XNSE:SKMEGGPROD)</v>
    <v>2</v>
    <v>3</v>
    <v>Finance</v>
    <v>4</v>
    <v>99.5</v>
    <v>42.15</v>
    <v>0.54890000000000005</v>
    <v>-6.3</v>
    <v>-8.1342999999999999E-2</v>
    <v>INR</v>
    <v>Skm Egg Products Export (India) Limited is a manufacturer and supplier of egg products in the international market. The Company operates through egg powder manufacturing segment. It offers Egg Yolk Powder, Egg Albumine Powder and Whole Egg Powder. It offers Whole Egg Powder-Standard, Whole Egg Powder-High Color, Whole Egg Powder-High Gel, Whole Egg Powder-Heat Stable and Whole Egg Powder-Free Flow. Its Egg Yolk Powder products include Egg Yolk Powder-Standard, Egg Yolk Powder-High Color, Egg Yolk Powder-Heat Stable and Egg Yolk Powder-Free Flow. It offers Egg Albumen Powder-High Gel and Egg Albumen Powder-High Whip. The Company also offers a range of bakery mix products, such as whole egg powder with sugar, and whole egg powder with sugar and glucose. It also offers Egg Albumen Liquid, Egg Yolk Liquid and Whole Egg Liquid. The Company also supplies customized egg liquids with ingredients. It offers a range of egg yolk liquids, such as salted yolk and heat stable egg yolk.</v>
    <v>186</v>
    <v>National Stock Exchange of India</v>
    <v>XNSE</v>
    <v>XNSE</v>
    <v>185, Chennimalai Road ,, ERODE, TAMIL NADU, 638001 IN</v>
    <v>78.3</v>
    <v>Food &amp; Tobacco</v>
    <v>Stock</v>
    <v>44585.469965277778</v>
    <v>4109</v>
    <v>69.849999999999994</v>
    <v>2039259000</v>
    <v>SKM EGG PRODUCTS EXPORT INDIA LIMITED</v>
    <v>SKM EGG PRODUCTS EXPORT INDIA LIMITED</v>
    <v>78.3</v>
    <v>17.420000000000002</v>
    <v>77.45</v>
    <v>71.150000000000006</v>
    <v>26330000</v>
    <v>SKMEGGPROD</v>
    <v>SKM EGG PRODUCTS EXPORT INDIA LIMITED (XNSE:SKMEGGPROD)</v>
    <v>132490</v>
    <v>1995</v>
  </rv>
  <rv s="2">
    <v>4110</v>
  </rv>
  <rv s="0">
    <v>https://www.bing.com/financeapi/forcetrigger?t=ahk152&amp;q=XNSE%3aSMARTLINK&amp;form=skydnc</v>
    <v>Learn more on Bing</v>
  </rv>
  <rv s="1">
    <v>en-US</v>
    <v>ahk152</v>
    <v>268435456</v>
    <v>1</v>
    <v>Powered by Refinitiv</v>
    <v>0</v>
    <v>SMARTLINK HOLDINGS LIMITED (XNSE:SMARTLINK)</v>
    <v>2</v>
    <v>3</v>
    <v>Finance</v>
    <v>4</v>
    <v>254.35</v>
    <v>78.099999999999994</v>
    <v>0.84960000000000002</v>
    <v>-7.85</v>
    <v>-4.4500999999999999E-2</v>
    <v>INR</v>
    <v>Smartlink Holdings Limited, formerly Smartlink Network Systems Limited, is a networking company. The Company is engaged in the business of developing, distributing and servicing of networking products. Its brands include DIGISOL, which consists of a range of networking, communication and surveillance products, and DIGICARE, which consists of service and support offerings. DIGISOL offers products in areas, such as switching, broadband routing, enterprise wireless and closed-circuit television surveillance. DIGISOL offers wireless products, which provide connectivity of smart televisions, desktop computers and gaming systems to the Internet; products for the small office and home office sector, such as wireless routers and wireless access points; small and medium-sized enterprises products, such as unmanaged, Web-managed and managed switches, and broadband routing; Power Over Ethernet solutions, and security and surveillance products, such as analog dome cameras and pan tilt cameras.</v>
    <v>28</v>
    <v>National Stock Exchange of India</v>
    <v>XNSE</v>
    <v>XNSE</v>
    <v>215 Atrium-B Wing 2nd Floor, Courtyard Marriott Compound Opp Big Cinema, Andheri Kurla Road,, Hanuman Nagar Andheri East, MUMBAI, MAHARASHTRA, 400093 IN</v>
    <v>179.95</v>
    <v>Communications &amp; Networking</v>
    <v>Stock</v>
    <v>44585.469965277778</v>
    <v>4112</v>
    <v>167.6</v>
    <v>1759590000</v>
    <v>SMARTLINK HOLDINGS LIMITED</v>
    <v>SMARTLINK HOLDINGS LIMITED</v>
    <v>178.8</v>
    <v>22.96</v>
    <v>176.4</v>
    <v>168.55</v>
    <v>9975000</v>
    <v>SMARTLINK</v>
    <v>SMARTLINK HOLDINGS LIMITED (XNSE:SMARTLINK)</v>
    <v>34884</v>
    <v>1993</v>
  </rv>
  <rv s="2">
    <v>4113</v>
  </rv>
  <rv s="0">
    <v>https://www.bing.com/financeapi/forcetrigger?t=ahk17w&amp;q=XNSE%3aSMLISUZU&amp;form=skydnc</v>
    <v>Learn more on Bing</v>
  </rv>
  <rv s="1">
    <v>en-US</v>
    <v>ahk17w</v>
    <v>268435456</v>
    <v>1</v>
    <v>Powered by Refinitiv</v>
    <v>0</v>
    <v>SML ISUZU LIMITED (XNSE:SMLISUZU)</v>
    <v>2</v>
    <v>3</v>
    <v>Finance</v>
    <v>4</v>
    <v>845</v>
    <v>430</v>
    <v>1.5297000000000001</v>
    <v>-30.5</v>
    <v>-4.6261000000000004E-2</v>
    <v>INR</v>
    <v>SML Isuzu Limited, formerly Swaraj Mazda Limited, is engaged in the business of manufacture of commercial vehicles and spares. The Company produces light and medium commercial vehicles. It manufactures and supplies state buses, ambulances and customized vehicles. The Company's SML buses category includes Cosmo air conditioned (AC) cab, executive bus, standard school bus, S7 school bus, semi low floor bus, standard staff bus, S7 staff bus, bus chassis and S7 Xm cool series. The Company offers special applications, including standard ambulance, cardiac AC ambulance, tipper, dumper placer, troop carrier, prison van, dual cab truck, water tanker truck, closed van, refrigerated van and recovery van. Its Isuzu buses include NQR, FR 1318, LT 134, IS12TE Bus Chassis, NQR Bus Chassis and LT 134 Bus Chassis. The Company has its operations primarily in India.</v>
    <v>959</v>
    <v>National Stock Exchange of India</v>
    <v>XNSE</v>
    <v>XNSE</v>
    <v>SCO:204-205, Sector 34-A,, CHANDIGARH, CHANDIGARH, 160022 IN</v>
    <v>662</v>
    <v>Machinery, Equipment &amp; Components</v>
    <v>Stock</v>
    <v>44585.469965277778</v>
    <v>4115</v>
    <v>619.70000000000005</v>
    <v>9541156000</v>
    <v>SML ISUZU LIMITED</v>
    <v>SML ISUZU LIMITED</v>
    <v>662</v>
    <v>0</v>
    <v>659.3</v>
    <v>628.79999999999995</v>
    <v>14471650</v>
    <v>SMLISUZU</v>
    <v>SML ISUZU LIMITED (XNSE:SMLISUZU)</v>
    <v>17430</v>
    <v>1983</v>
  </rv>
  <rv s="2">
    <v>4116</v>
  </rv>
  <rv s="0">
    <v>https://www.bing.com/financeapi/forcetrigger?t=ahk1dm&amp;q=XNSE%3aSMSLIFE&amp;form=skydnc</v>
    <v>Learn more on Bing</v>
  </rv>
  <rv s="1">
    <v>en-US</v>
    <v>ahk1dm</v>
    <v>268435456</v>
    <v>1</v>
    <v>Powered by Refinitiv</v>
    <v>0</v>
    <v>SMS LIFESCIENCES INDIA LIMITED (XNSE:SMSLIFE)</v>
    <v>2</v>
    <v>3</v>
    <v>Finance</v>
    <v>4</v>
    <v>1024.9000000000001</v>
    <v>469.75</v>
    <v>1.0519000000000001</v>
    <v>-31.2</v>
    <v>-4.2390999999999998E-2</v>
    <v>INR</v>
    <v>SMS Lifesciences India Ltd is an India-based company. The Company is engaged in the business of manufacturing, buying, selling, offering consultancy, importing and exporting, acting as commission agents and generally dealing with of all types of organic and inorganic chemicals, pharmaceuticals, active pharmaceutical ingredients (API) and intermediates. The Company undertake research work in developing marketing newer indigenous technologies for various medicines and also newer medicines for various therapeutics uses. The Company also undertake, promote, assist, engage, and deal in research, development and manufacturing and distribution of bio technology products and services related to clinical diagnostics, diagnostic kits, biological products, therapeutics and genomics.</v>
    <v>523</v>
    <v>National Stock Exchange of India</v>
    <v>XNSE</v>
    <v>XNSE</v>
    <v>Plot No:19-III, Road No:71, Opp. Bharatiya Vidya Bhavan Public School, Jubilee Hills, HYDERABAD, TELANGANA, 500096 IN</v>
    <v>739.25</v>
    <v>Pharmaceuticals</v>
    <v>Stock</v>
    <v>44585.469965277778</v>
    <v>4118</v>
    <v>691</v>
    <v>2225139000</v>
    <v>SMS LIFESCIENCES INDIA LIMITED</v>
    <v>SMS LIFESCIENCES INDIA LIMITED</v>
    <v>732</v>
    <v>10.29</v>
    <v>736</v>
    <v>704.8</v>
    <v>3023290</v>
    <v>SMSLIFE</v>
    <v>SMS LIFESCIENCES INDIA LIMITED (XNSE:SMSLIFE)</v>
    <v>2326</v>
    <v>2006</v>
  </rv>
  <rv s="2">
    <v>4119</v>
  </rv>
  <rv s="0">
    <v>https://www.bing.com/financeapi/forcetrigger?t=ahk1gh&amp;q=XNSE%3aSMSPHARMA&amp;form=skydnc</v>
    <v>Learn more on Bing</v>
  </rv>
  <rv s="1">
    <v>en-US</v>
    <v>ahk1gh</v>
    <v>268435456</v>
    <v>1</v>
    <v>Powered by Refinitiv</v>
    <v>0</v>
    <v>SMS PHARMACEUTICALS LIMITED (XNSE:SMSPHARMA)</v>
    <v>2</v>
    <v>3</v>
    <v>Finance</v>
    <v>4</v>
    <v>198.8</v>
    <v>110.1</v>
    <v>1.5112000000000001</v>
    <v>-4.9000000000000004</v>
    <v>-3.6884E-2</v>
    <v>INR</v>
    <v>SMS Pharmaceuticals Limited is engaged in the manufacturing and sale of active pharmaceutical ingredients (APIs) and their intermediates. The Company's principal products/services include pharmaceuticals. The Company's product range includes API and intermediates. The Company offers a range of anti-ulcer, anti-fungal, anti-migraine, anti-hypertensive and other API products, which include Famotidine USP/Ph.Eur/JP, Lanoconazole USP/JP, Sumatriptan Base USP, Imidapril Hcl and Ondansetron Hcl USP/Ph.Eur. The Company also offers a range of erectile dysfunction, anti-cancer, anti-viral and pulmonary arterial hypertension intermediate products, which include Ranitidine, Famotidine, Rizatriptan, Eletriptan HBr, Imidapril, Perindopril, Sildenafil citrate, Tadalafil, Imatinib and Lopinavir. The Company's plants are located in Telangana and Andhra Pradesh in India.</v>
    <v>1011</v>
    <v>National Stock Exchange of India</v>
    <v>XNSE</v>
    <v>XNSE</v>
    <v>Plot No. 19-III,, Opp. Bharatiya Vidya Bhavan Public School,, Road No. 71, Jubilee Hills, HYDERABAD, TELANGANA, 500096 IN</v>
    <v>133.6</v>
    <v>Pharmaceuticals</v>
    <v>Stock</v>
    <v>44585.469965277778</v>
    <v>4121</v>
    <v>125.8</v>
    <v>11246020000</v>
    <v>SMS PHARMACEUTICALS LIMITED</v>
    <v>SMS PHARMACEUTICALS LIMITED</v>
    <v>132.5</v>
    <v>12.34</v>
    <v>132.85</v>
    <v>127.95</v>
    <v>84652030</v>
    <v>SMSPHARMA</v>
    <v>SMS PHARMACEUTICALS LIMITED (XNSE:SMSPHARMA)</v>
    <v>112097</v>
    <v>1987</v>
  </rv>
  <rv s="2">
    <v>4122</v>
  </rv>
  <rv s="0">
    <v>https://www.bing.com/financeapi/forcetrigger?t=ahk1jc&amp;q=XNSE%3aSNOWMAN&amp;form=skydnc</v>
    <v>Learn more on Bing</v>
  </rv>
  <rv s="1">
    <v>en-US</v>
    <v>ahk1jc</v>
    <v>268435456</v>
    <v>1</v>
    <v>Powered by Refinitiv</v>
    <v>0</v>
    <v>SNOWMAN LOGISTICS LIMITED (XNSE:SNOWMAN)</v>
    <v>2</v>
    <v>3</v>
    <v>Finance</v>
    <v>4</v>
    <v>62.95</v>
    <v>36.200000000000003</v>
    <v>1.1827000000000001</v>
    <v>-2.8</v>
    <v>-6.5881999999999996E-2</v>
    <v>INR</v>
    <v>Snowman Logistics Limited is engaged in providing temperature-controlled logistics, including storage, transportation by road, and distribution of products requiring a temperature controlled environment. It is engaged in cold chain business in India. It offers a range of facilities for transportation, storage, handling and retail distribution of frozen and chilled products. Its segments include Temperature Controlled Services and Ambient Services. Its Cold Chain Related Logistic includes providing transportation, cold storage and consignment agency facilities. Its services include Warehousing, Distribution and Value Added Services. It caters to various product segments, including ice-cream, sea food, healthcare and pharmaceutical products, and fruits and vegetables. Its service includes door to door service, customized milk runs and part cargo consolidation. It provides secondary transportation, such as last mile distribution, supplying, retail outlets, restaurants and the hotels.</v>
    <v>424</v>
    <v>National Stock Exchange of India</v>
    <v>XNSE</v>
    <v>XNSE</v>
    <v>No.54, Old Madras Road, Virgo Nagar, BANGALORE, KARNATAKA, 560049 IN</v>
    <v>43.3</v>
    <v>Freight &amp; Logistics Services</v>
    <v>Stock</v>
    <v>44585.469965277778</v>
    <v>4124</v>
    <v>38.85</v>
    <v>7101240000</v>
    <v>SNOWMAN LOGISTICS LIMITED</v>
    <v>SNOWMAN LOGISTICS LIMITED</v>
    <v>42.45</v>
    <v>312.27</v>
    <v>42.5</v>
    <v>39.700000000000003</v>
    <v>167088000</v>
    <v>SNOWMAN</v>
    <v>SNOWMAN LOGISTICS LIMITED (XNSE:SNOWMAN)</v>
    <v>1610868</v>
    <v>1993</v>
  </rv>
  <rv s="2">
    <v>4125</v>
  </rv>
  <rv s="0">
    <v>https://www.bing.com/financeapi/forcetrigger?t=ahk1m7&amp;q=XNSE%3aSOBHA&amp;form=skydnc</v>
    <v>Learn more on Bing</v>
  </rv>
  <rv s="1">
    <v>en-US</v>
    <v>ahk1m7</v>
    <v>268435456</v>
    <v>1</v>
    <v>Powered by Refinitiv</v>
    <v>0</v>
    <v>SOBHA LIMITED (XNSE:SOBHA)</v>
    <v>2</v>
    <v>3</v>
    <v>Finance</v>
    <v>4</v>
    <v>1044.95</v>
    <v>419.45</v>
    <v>1.7982</v>
    <v>-85.4</v>
    <v>-8.7964000000000001E-2</v>
    <v>INR</v>
    <v>Sobha Limited is engaged in the construction and development of residential and commercial projects. The Company is also engaged in contractual projects. It has completed approximately 390 projects in both real estate and contracts verticals with a total developed area of over 81.64 million square feet. Its residential projects include luxury and super luxury apartments, villas, row houses, plotted development and aspirational homes. Its divisions include SOBHA Contracting and SOBHA Manufacturing. SOBHA Contracting provides end-to-end solutions starting from the conceptualization of a project to its final satisfactory completion. SOBHA Contracting's services include civil, mechanical, electrical, plumbing, interiors, glazing, metal works and landscaping. SOBHA Manufacturing comprises Interiors Division, Glazing and Metal Works Division, and Concrete Products Division. The Interiors Division also manufactures spring mattresses, which are sold under the brand name, SOBHA Restoplus.</v>
    <v>3061</v>
    <v>National Stock Exchange of India</v>
    <v>XNSE</v>
    <v>XNSE</v>
    <v>'SOBHA', Sarjapur - Marathahalli Outer Ring Road, Devarabisanahalli, Bellandur Post, BANGALORE, KARNATAKA, 560103 IN</v>
    <v>967.95</v>
    <v>Real Estate Operations</v>
    <v>Stock</v>
    <v>44585.469965277778</v>
    <v>4127</v>
    <v>852</v>
    <v>92081090000</v>
    <v>SOBHA LIMITED</v>
    <v>SOBHA LIMITED</v>
    <v>965</v>
    <v>93.38</v>
    <v>970.85</v>
    <v>885.45</v>
    <v>94845850</v>
    <v>SOBHA</v>
    <v>SOBHA LIMITED (XNSE:SOBHA)</v>
    <v>1135031</v>
    <v>1995</v>
  </rv>
  <rv s="2">
    <v>4128</v>
  </rv>
  <rv s="0">
    <v>https://www.bing.com/financeapi/forcetrigger?t=b1ntur&amp;q=XNSE%3aSOLARA&amp;form=skydnc</v>
    <v>Learn more on Bing</v>
  </rv>
  <rv s="3">
    <v>en-US</v>
    <v>b1ntur</v>
    <v>268435456</v>
    <v>1</v>
    <v>Powered by Refinitiv</v>
    <v>5</v>
    <v>SOLARA ACTIVE PHARMA SCIENCES LIMITED (XNSE:SOLARA)</v>
    <v>2</v>
    <v>6</v>
    <v>Finance</v>
    <v>4</v>
    <v>1859.95</v>
    <v>939.15</v>
    <v>0.89670000000000005</v>
    <v>-47.35</v>
    <v>-4.6452999999999994E-2</v>
    <v>INR</v>
    <v>Solara Active Pharma Sciences Limited is an India-based customer-oriented application programming interface (API) manufacturing company. The Company delivers value-based products while maintaining focus on customer needs. Its services include synthetic development, analytical development, process engineering, kilo lab and regulatory. The Company’s capabilities include chemistry research and development, analytical research and development, process research and development and quality.</v>
    <v>National Stock Exchange of India</v>
    <v>XNSE</v>
    <v>XNSE</v>
    <v>3rd &amp; 4th Floor, Batra Centre, No.28, Sardar Patel Road, Guindy, CHENNAI, TAMIL NADU, 600032 IN</v>
    <v>1037.95</v>
    <v>Pharmaceuticals</v>
    <v>Stock</v>
    <v>44585.469965277778</v>
    <v>4130</v>
    <v>939.15</v>
    <v>36640030000</v>
    <v>SOLARA ACTIVE PHARMA SCIENCES LIMITED</v>
    <v>SOLARA ACTIVE PHARMA SCIENCES LIMITED</v>
    <v>1025</v>
    <v>16.149999999999999</v>
    <v>1019.3</v>
    <v>971.95</v>
    <v>35946270</v>
    <v>SOLARA</v>
    <v>SOLARA ACTIVE PHARMA SCIENCES LIMITED (XNSE:SOLARA)</v>
    <v>150979</v>
    <v>2017</v>
  </rv>
  <rv s="2">
    <v>4131</v>
  </rv>
  <rv s="0">
    <v>https://www.bing.com/financeapi/forcetrigger?t=ahk1p2&amp;q=XNSE%3aSOLARINDS&amp;form=skydnc</v>
    <v>Learn more on Bing</v>
  </rv>
  <rv s="1">
    <v>en-US</v>
    <v>ahk1p2</v>
    <v>268435456</v>
    <v>1</v>
    <v>Powered by Refinitiv</v>
    <v>0</v>
    <v>Solar Industries India Limited (XNSE:SOLARINDS)</v>
    <v>2</v>
    <v>3</v>
    <v>Finance</v>
    <v>4</v>
    <v>2938</v>
    <v>1122.95</v>
    <v>0.66559999999999997</v>
    <v>12.75</v>
    <v>5.5360000000000001E-3</v>
    <v>INR</v>
    <v>Solar Industries India Limited is an explosives manufacturing company. The Company manufactures, supplies and exports industrial explosives and initiating systems. It manufactures various explosives products, such as Slurry and emulsion base explosives, bulk explosives, detonators, pentaerythritol tetranitrate (PETN) and accessories. The Company's products include Large Dia slurry Explosives, Small Dia Emulsion, Small Dia Slurry Explosives, Solar Detonators, Supreme Detonators, Supreme Electric Detonators, Economic Sod, Eco Det, Cord Relay, Cast Booster and Detonating Fuse. Its products are used across mining and infrastructure sectors. It also offers high melting explosive (HMX) and HMX Compounded products to the defense sector. The Company has 25 manufacturing plants eight states in India and three in overseas locations. The Company offers its products to 42 countries across the globe. The Company has manufacturing facilities at Zambia, Nigeria and Turkey.</v>
    <v>1629</v>
    <v>National Stock Exchange of India</v>
    <v>XNSE</v>
    <v>XNSE</v>
    <v>"Solar" House 14, Kachimet,, Amravati Road Nagpur, NAGPUR, MAHARASHTRA, 440023 IN</v>
    <v>2335.9499999999998</v>
    <v>Chemicals</v>
    <v>Stock</v>
    <v>44585.469965277778</v>
    <v>4133</v>
    <v>2275.75</v>
    <v>208398600000</v>
    <v>Solar Industries India Limited</v>
    <v>Solar Industries India Limited</v>
    <v>2319.8000000000002</v>
    <v>61.24</v>
    <v>2303</v>
    <v>2315.75</v>
    <v>90490050</v>
    <v>SOLARINDS</v>
    <v>Solar Industries India Limited (XNSE:SOLARINDS)</v>
    <v>65916</v>
    <v>1995</v>
  </rv>
  <rv s="2">
    <v>4134</v>
  </rv>
  <rv s="0">
    <v>https://www.bing.com/financeapi/forcetrigger?t=ahk1rw&amp;q=XNSE%3aSOMANYCERA&amp;form=skydnc</v>
    <v>Learn more on Bing</v>
  </rv>
  <rv s="1">
    <v>en-US</v>
    <v>ahk1rw</v>
    <v>268435456</v>
    <v>1</v>
    <v>Powered by Refinitiv</v>
    <v>0</v>
    <v>SOMANY CERAMICS LIMITED (XNSE:SOMANYCERA)</v>
    <v>2</v>
    <v>3</v>
    <v>Finance</v>
    <v>4</v>
    <v>970</v>
    <v>337</v>
    <v>1.4983</v>
    <v>-58.85</v>
    <v>-6.5201000000000009E-2</v>
    <v>INR</v>
    <v>Somany Ceramics Limited is a manufacturer and marketer of tiles and offers a range of sanitary ware and bath fittings. The Company is engaged in manufacturing ceramic/vitrified wall and floor tiles. It operates through Ceramic Tiles and Allied products segment. It offers a range of decor solutions across a range of products and also tile laying services. Its product categories include polished vitrified tiles, glazed vitrified tiles and digital tiles. Its floor tiles include durastone, polished vitrified and slip shield. It offers wall tiles for kitchen, bathroom, bedroom, home, office and hotels wall in India. Its chrome plated (CP) fittings include faucets, showers and allied products. Its allied products include body of hi-flow divertor, body of regular divertor, brass beauty solution, cloth liner, echo bottle trap round and urinal spreader. Its tile laying solutions include Ezy Fix, Tile Master and EZY Grout. It exports products to over 50 countries approximately six continents.</v>
    <v>1934</v>
    <v>National Stock Exchange of India</v>
    <v>XNSE</v>
    <v>XNSE</v>
    <v>F-34, Sector-6,, Noida, NOIDA, UTTAR PRADESH, 201301 IN</v>
    <v>906.9</v>
    <v>Homebuilding &amp; Construction Supplies</v>
    <v>Stock</v>
    <v>44585.469965277778</v>
    <v>4136</v>
    <v>831.2</v>
    <v>38251670000</v>
    <v>SOMANY CERAMICS LIMITED</v>
    <v>SOMANY CERAMICS LIMITED</v>
    <v>906.9</v>
    <v>38.729999999999997</v>
    <v>902.6</v>
    <v>843.75</v>
    <v>42379430</v>
    <v>SOMANYCERA</v>
    <v>SOMANY CERAMICS LIMITED (XNSE:SOMANYCERA)</v>
    <v>46176</v>
    <v>1968</v>
  </rv>
  <rv s="2">
    <v>4137</v>
  </rv>
  <rv s="0">
    <v>https://www.bing.com/financeapi/forcetrigger?t=ahk1ur&amp;q=XNSE%3aSOMATEX&amp;form=skydnc</v>
    <v>Learn more on Bing</v>
  </rv>
  <rv s="3">
    <v>en-US</v>
    <v>ahk1ur</v>
    <v>268435456</v>
    <v>1</v>
    <v>Powered by Refinitiv</v>
    <v>5</v>
    <v>SOMA TEXTILES &amp; INDUSTRIES LTD (XNSE:SOMATEX)</v>
    <v>2</v>
    <v>6</v>
    <v>Finance</v>
    <v>4</v>
    <v>13.75</v>
    <v>2.8</v>
    <v>0.81789999999999996</v>
    <v>-0.35</v>
    <v>-4.9296E-2</v>
    <v>INR</v>
    <v>Soma Textiles &amp; Industries Limited is a textile conglomerate. The Company is primarily engaged in the business of manufacturing of cotton yarn and textiles. The Company offers denim fabrics, shirtings and garments. The Company's business verticals include denim fabric business vertical, piece dyed business vertical and jeans wear business vertical. The Company's products consist of denim fabrics, including pearl collection, vintage denim and authentic collection, and piece-dyed fabrics. The Company's vintage denim and authentic collections include stretch and non-stretch types. The Company has developed tencel denim with variants and finer denim with approximately 60s count. The Company's plant is located on Rakhial Road, Ahmedabad.</v>
    <v>National Stock Exchange of India</v>
    <v>XNSE</v>
    <v>XNSE</v>
    <v>Rakhial Road,, AHMEDABAD, GUJARAT, 380023 IN</v>
    <v>7.4</v>
    <v>Textiles &amp; Apparel</v>
    <v>Stock</v>
    <v>44585.469965277778</v>
    <v>4139</v>
    <v>6.75</v>
    <v>234534300</v>
    <v>SOMA TEXTILES &amp; INDUSTRIES LTD</v>
    <v>SOMA TEXTILES &amp; INDUSTRIES LTD</v>
    <v>6.75</v>
    <v>0</v>
    <v>7.1</v>
    <v>6.75</v>
    <v>33033000</v>
    <v>SOMATEX</v>
    <v>SOMA TEXTILES &amp; INDUSTRIES LTD (XNSE:SOMATEX)</v>
    <v>21461</v>
    <v>1940</v>
  </rv>
  <rv s="2">
    <v>4140</v>
  </rv>
  <rv s="0">
    <v>https://www.bing.com/financeapi/forcetrigger?t=ahk1xm&amp;q=XNSE%3aSOMICONVEY&amp;form=skydnc</v>
    <v>Learn more on Bing</v>
  </rv>
  <rv s="1">
    <v>en-US</v>
    <v>ahk1xm</v>
    <v>268435456</v>
    <v>1</v>
    <v>Powered by Refinitiv</v>
    <v>0</v>
    <v>SOMI CONVEYOR BELTINGS LIMITED (XNSE:SOMICONVEY)</v>
    <v>2</v>
    <v>3</v>
    <v>Finance</v>
    <v>4</v>
    <v>68.25</v>
    <v>30</v>
    <v>1.3513999999999999</v>
    <v>-2.15</v>
    <v>-4.9424999999999997E-2</v>
    <v>INR</v>
    <v>Somi Conveyor Beltings Limited is an India-based company engaged in manufacturing of conveyor belt. The Company's products are categorized as general purpose conveyor belts, which include Tiger M-27 conveyor belt and M-24 conveyor belt; heat resistant conveyor belts, which include HR, UHR, SHR and SEHR-36 crackless conveyor belts; fire resistant conveyor belts, which include FR and SEFR-81 conveyor belts; oil resistant conveyor belts, which include OR-Grade conveyor belt, and special purpose conveyor belts, which include STA (Bulletproof-Aram.), SAR-FusionBelt, Chevron-'V','Y'CleatedBelt, rough top conveyor belt and pipe conveyor belt. The Company has approximately two manufacturing plants located at Jodhpur, India. It produces New Generatio (Somiflex) Conveyor Belts approximately 2,000 millimeters (mm) width with installed capacity of 900,000 meters per annum. The Company offers its products to cement, sponge iron, power and mining sectors.</v>
    <v>42</v>
    <v>National Stock Exchange of India</v>
    <v>XNSE</v>
    <v>XNSE</v>
    <v>4F-15 Oliver House, New Power House Road, JODHPUR, RAJASTHAN, 342001 IN</v>
    <v>44.9</v>
    <v>Automobiles &amp; Auto Parts</v>
    <v>Stock</v>
    <v>44585.469965277778</v>
    <v>4142</v>
    <v>41.35</v>
    <v>512415000</v>
    <v>SOMI CONVEYOR BELTINGS LIMITED</v>
    <v>SOMI CONVEYOR BELTINGS LIMITED</v>
    <v>44.9</v>
    <v>23.67</v>
    <v>43.5</v>
    <v>41.35</v>
    <v>11779660</v>
    <v>SOMICONVEY</v>
    <v>SOMI CONVEYOR BELTINGS LIMITED (XNSE:SOMICONVEY)</v>
    <v>12308</v>
    <v>2000</v>
  </rv>
  <rv s="2">
    <v>4143</v>
  </rv>
  <rv s="0">
    <v>https://www.bing.com/financeapi/forcetrigger?t=ahk24c&amp;q=XNSE%3aSONATSOFTW&amp;form=skydnc</v>
    <v>Learn more on Bing</v>
  </rv>
  <rv s="1">
    <v>en-US</v>
    <v>ahk24c</v>
    <v>268435456</v>
    <v>1</v>
    <v>Powered by Refinitiv</v>
    <v>0</v>
    <v>SONATA SOFTWARE LIMITED (XNSE:SONATSOFTW)</v>
    <v>2</v>
    <v>3</v>
    <v>Finance</v>
    <v>4</v>
    <v>1024.9000000000001</v>
    <v>355.55</v>
    <v>1.4781</v>
    <v>-42.15</v>
    <v>-4.8971999999999995E-2</v>
    <v>INR</v>
    <v>Sonata Software Limited is an information technology (IT) services and solutions company. The Company's primary segments are based on geographical areas, and include Domestic (India) and International (Rest of the world). Its secondary segment comprises business segments, products and services. It provides solutions for travel, retail and distribution, and software product companies by integrating technologies, such as Omni-channel commerce, mobility, analytics, cloud and enterprise resource planning. Its operations include software development, technical services and product marketing. It is involved in the provision of IT services and solutions to its customers, and distribution of software products in India. Its services include application lifecycle services, which deliver application management with facilities, such as application development and application migration; retail IT services, such as Dynamics AX retail, and technology infrastructure services.</v>
    <v>3661</v>
    <v>National Stock Exchange of India</v>
    <v>XNSE</v>
    <v>XNSE</v>
    <v>1/4, APS Trust Building, Bull Temple Road, N. R. Colony, BANGALORE, KARNATAKA, 560019 IN</v>
    <v>867.5</v>
    <v>Software &amp; IT Services</v>
    <v>Stock</v>
    <v>44585.469965277778</v>
    <v>4145</v>
    <v>786</v>
    <v>89433770000</v>
    <v>SONATA SOFTWARE LIMITED</v>
    <v>SONATA SOFTWARE LIMITED</v>
    <v>864</v>
    <v>24.93</v>
    <v>860.7</v>
    <v>818.55</v>
    <v>103908200</v>
    <v>SONATSOFTW</v>
    <v>SONATA SOFTWARE LIMITED (XNSE:SONATSOFTW)</v>
    <v>285192</v>
    <v>1994</v>
  </rv>
  <rv s="2">
    <v>4146</v>
  </rv>
  <rv s="0">
    <v>https://www.bing.com/financeapi/forcetrigger?t=ahk2a2&amp;q=XNSE%3aSORILINFRA&amp;form=skydnc</v>
    <v>Learn more on Bing</v>
  </rv>
  <rv s="1">
    <v>en-US</v>
    <v>ahk2a2</v>
    <v>268435456</v>
    <v>1</v>
    <v>Powered by Refinitiv</v>
    <v>0</v>
    <v>SORIL Infra Resources Limited (XNSE:SORILINFRA)</v>
    <v>2</v>
    <v>3</v>
    <v>Finance</v>
    <v>4</v>
    <v>227.75</v>
    <v>94.6</v>
    <v>2.6903999999999999</v>
    <v>-4.7</v>
    <v>-4.6859000000000005E-2</v>
    <v>INR</v>
    <v>SORIL Infra Resources Ltd is an India-based company engaged in the business of equipment renting, light-emitting diode (LED) lighting, management and maintenance services, construction advisory and other related services. The Company operates through four business segments: Facility Maintenance Services, Equipment Renting Services, LED Lighting and Construction, advisory and other related activities. It provides its equipment renting services under the brand name Indiabulls Store One and its rental fleet includes tower cranes, passenger hoists and piling rigs. It operates its LED lighting business under the brand name Ib LED. It manages more than seven million square feet of commercial and residential space. The Company provides advisory services pertaining to identification and acquisition of land, project planning, maintenance and management of completed projects, as well as consultancy and advisory services on engineering and other related technical matters.</v>
    <v>263</v>
    <v>National Stock Exchange of India</v>
    <v>XNSE</v>
    <v>XNSE</v>
    <v>Indiabulls House, 448-451, Udyog Vihar, Phase -V, GURGAON, HARYANA, 122001 IN</v>
    <v>101</v>
    <v>Professional &amp; Commercial Services</v>
    <v>Stock</v>
    <v>44585.469965277778</v>
    <v>4148</v>
    <v>94.6</v>
    <v>3159450000</v>
    <v>SORIL Infra Resources Limited</v>
    <v>SORIL Infra Resources Limited</v>
    <v>100.6</v>
    <v>45.87</v>
    <v>100.3</v>
    <v>95.6</v>
    <v>31500000</v>
    <v>SORILINFRA</v>
    <v>SORIL Infra Resources Limited (XNSE:SORILINFRA)</v>
    <v>43599</v>
    <v>2005</v>
  </rv>
  <rv s="2">
    <v>4149</v>
  </rv>
  <rv s="0">
    <v>https://www.bing.com/financeapi/forcetrigger?t=ahk2cw&amp;q=XNSE%3aSOTL&amp;form=skydnc</v>
    <v>Learn more on Bing</v>
  </rv>
  <rv s="1">
    <v>en-US</v>
    <v>ahk2cw</v>
    <v>268435456</v>
    <v>1</v>
    <v>Powered by Refinitiv</v>
    <v>0</v>
    <v>SAVITA OIL TECHNOLOGIES LIMITED (XNSE:SOTL)</v>
    <v>2</v>
    <v>3</v>
    <v>Finance</v>
    <v>4</v>
    <v>1830</v>
    <v>655</v>
    <v>1.0347</v>
    <v>-41.15</v>
    <v>-3.5257000000000004E-2</v>
    <v>INR</v>
    <v>Savita Oil Technologies Limited is an India-based specialty petroleum products company. The Company's segments include Petroleum Products and Wind Power. Its Petroleum Products include transformer oil, white oils and liquid paraffins, lubricating oils, petrolatum and lubricating oils. The Wind Power segment is engaged in electricity generation through wind power plants. Its transformer oil product range includes Transol GE, Transol GET, Transol GEX, Transol GA, Transol GIS, Transol HGX and Transol GAX. It offers two grades of white mineral oils: Savonol and Technol. The Company also offers Savogel products, which include ultima white, snow white, white petroleum jelly and yellow petroleum jelly. The Company's other products include HP500 &amp; HP5000 (Micro crystalline wax), PE100 and PE1000F (Polyethylene wax), BW300 (Oxidized Polyethylene wax) and MI35, MA35 &amp; S5 (Wax emulsions). In addition, the Company offers two products for copper cables: Savofil and Savoflod.</v>
    <v>451</v>
    <v>National Stock Exchange of India</v>
    <v>XNSE</v>
    <v>XNSE</v>
    <v>66/67, Nariman Bhavan, Nariman Point, MUMBAI, MAHARASHTRA, 400021 IN</v>
    <v>1175</v>
    <v>Oil &amp; Gas</v>
    <v>Stock</v>
    <v>44585.469965277778</v>
    <v>4151</v>
    <v>1101</v>
    <v>16130110000</v>
    <v>SAVITA OIL TECHNOLOGIES LIMITED</v>
    <v>SAVITA OIL TECHNOLOGIES LIMITED</v>
    <v>1175</v>
    <v>5.28</v>
    <v>1167.1500000000001</v>
    <v>1126</v>
    <v>13820080</v>
    <v>SOTL</v>
    <v>SAVITA OIL TECHNOLOGIES LIMITED (XNSE:SOTL)</v>
    <v>12861</v>
    <v>1961</v>
  </rv>
  <rv s="2">
    <v>4152</v>
  </rv>
  <rv s="0">
    <v>https://www.bing.com/financeapi/forcetrigger?t=ahk2fr&amp;q=XNSE%3aSOUTHBANK&amp;form=skydnc</v>
    <v>Learn more on Bing</v>
  </rv>
  <rv s="1">
    <v>en-US</v>
    <v>ahk2fr</v>
    <v>268435456</v>
    <v>1</v>
    <v>Powered by Refinitiv</v>
    <v>0</v>
    <v>THE SOUTH INDIAN BANK LIMITED (XNSE:SOUTHBANK)</v>
    <v>2</v>
    <v>3</v>
    <v>Finance</v>
    <v>4</v>
    <v>13.95</v>
    <v>7.55</v>
    <v>1.6134999999999999</v>
    <v>-0.15</v>
    <v>-1.6949000000000002E-2</v>
    <v>INR</v>
    <v>The South Indian Bank Limited (the Bank) provides retail and corporate banking, Para banking activities, such as debit card, third-party product distribution, in addition to Treasury and Foreign Exchange Business. The Bank's segments include Treasury, Corporate/Wholesale Banking, Retail banking and Other Banking Operations. The treasury services segment consists of interest earnings on investments portfolio of the Bank, gains or losses on investment operations and earnings from foreign exchange business. The Corporate/Wholesale Banking segment provides loans to corporate segment. The Retail Banking segment provides loans to non-corporate customers. The Other Banking Operations segment includes income from para banking activities, such as debit cards, third-party product distribution and associated costs. The Bank has a network of approximately 830 branches, approximately 40 extension counters and approximately 1,290 automated teller machines (ATMs) in India.</v>
    <v>8097</v>
    <v>National Stock Exchange of India</v>
    <v>XNSE</v>
    <v>XNSE</v>
    <v>T.B Road, Mission Quarters, THRICHUR, KERALA, 680001 IN</v>
    <v>9.0500000000000007</v>
    <v>Banking Services</v>
    <v>Stock</v>
    <v>44585.469965277778</v>
    <v>4154</v>
    <v>8.65</v>
    <v>18520760000</v>
    <v>THE SOUTH INDIAN BANK LIMITED</v>
    <v>THE SOUTH INDIAN BANK LIMITED</v>
    <v>8.85</v>
    <v>0</v>
    <v>8.85</v>
    <v>8.6999999999999993</v>
    <v>2092741000</v>
    <v>SOUTHBANK</v>
    <v>THE SOUTH INDIAN BANK LIMITED (XNSE:SOUTHBANK)</v>
    <v>11917079</v>
    <v>1929</v>
  </rv>
  <rv s="2">
    <v>4155</v>
  </rv>
  <rv s="0">
    <v>https://www.bing.com/financeapi/forcetrigger?t=b1ntp2&amp;q=XNSE%3aSOUTHWEST&amp;form=skydnc</v>
    <v>Learn more on Bing</v>
  </rv>
  <rv s="1">
    <v>en-US</v>
    <v>b1ntp2</v>
    <v>268435456</v>
    <v>1</v>
    <v>Powered by Refinitiv</v>
    <v>0</v>
    <v>SOUTH WEST PINNACLE EXPLORATION LIMITED (XNSE:SOUTHWEST)</v>
    <v>2</v>
    <v>3</v>
    <v>Finance</v>
    <v>4</v>
    <v>181.4</v>
    <v>33.85</v>
    <v>1.1508</v>
    <v>-3.2</v>
    <v>-1.8900999999999998E-2</v>
    <v>INR</v>
    <v>South West Pinnacle Exploration Limited is an India-based exploration services company. The Company provides end-to-end exploration, drilling and allied services in the infrastructure sector. The Company's services include exploration of coal and minerals, unconventional oil and gas (coal bed methane (CBM), shale and geothermal) exploration and production, aquifer mapping, two dimensional (2D) and three dimensional (3D) seismic data acquisition, mining and processing, passive seismic tomography and provides all kinds of geological and geophysical services. The Company's wholly owned subsidiaries include Pilot Pipelines Private Limited and South West Oil Field Services Private Limited. Its subsidiaries are engaged in the business of seismic and other exploratory services for coal, minerals, energy, oil and gas.</v>
    <v>362</v>
    <v>National Stock Exchange of India</v>
    <v>XNSE</v>
    <v>XNSE</v>
    <v>Ground Floor, Plot No.15, Sector-44, Gurgaon, HARYANA, 122003 IN</v>
    <v>177</v>
    <v>Metals &amp; Mining</v>
    <v>Stock</v>
    <v>44585.469965277778</v>
    <v>4157</v>
    <v>161.5</v>
    <v>4723876000</v>
    <v>SOUTH WEST PINNACLE EXPLORATION LIMITED</v>
    <v>SOUTH WEST PINNACLE EXPLORATION LIMITED</v>
    <v>177</v>
    <v>0</v>
    <v>169.3</v>
    <v>166.1</v>
    <v>27902400</v>
    <v>SOUTHWEST</v>
    <v>SOUTH WEST PINNACLE EXPLORATION LIMITED (XNSE:SOUTHWEST)</v>
    <v>41568</v>
    <v>2006</v>
  </rv>
  <rv s="2">
    <v>4158</v>
  </rv>
  <rv s="0">
    <v>https://www.bing.com/financeapi/forcetrigger?t=ahk2im&amp;q=XNSE%3aSPAL&amp;form=skydnc</v>
    <v>Learn more on Bing</v>
  </rv>
  <rv s="1">
    <v>en-US</v>
    <v>ahk2im</v>
    <v>268435456</v>
    <v>1</v>
    <v>Powered by Refinitiv</v>
    <v>0</v>
    <v>S.P.APPARELS LIMITED (XNSE:SPAL)</v>
    <v>2</v>
    <v>3</v>
    <v>Finance</v>
    <v>4</v>
    <v>515</v>
    <v>141.55000000000001</v>
    <v>1.7539</v>
    <v>-32.049999999999997</v>
    <v>-6.8643999999999997E-2</v>
    <v>INR</v>
    <v>S.P. Apparels Limited is an India-based company, which is engaged in the business of manufacturing and exporting of knitted garments for infants and children. The Company operates in two divisions: Garment Division and Retail Division. The Company manufactures and retails menswear garments in India under the brand Crocodile. The Crocodile brand for adult menswear include shirts, polo shirts, t-shirts, trousers, jeans, sweaters, jackets, vests, briefs, boxer shorts and socks. It is engaged in end-to-end garment manufacturing services ranging from greige fabric to finished products. The Company owns Natalia brand, which offer products in the women's essential garments category. It has the right to manufacture, distribute and market products under the Crocodile brand in India. It sells the Crocodile branded products through sales and distribution network and third-party e-commerce platforms. Its subsidiaries include Crocodile Products Private Limited and S.P. Apparels (UK) (P) Limited.</v>
    <v>13006</v>
    <v>National Stock Exchange of India</v>
    <v>XNSE</v>
    <v>XNSE</v>
    <v>39 - A, Extention Street, Kaikattipudur, Avinashi, Tiruppur Dt, TIRUPPUR, TAMIL NADU, 641654 IN</v>
    <v>474.8</v>
    <v>Textiles &amp; Apparel</v>
    <v>Stock</v>
    <v>44585.469965277778</v>
    <v>4160</v>
    <v>423.6</v>
    <v>11995880000</v>
    <v>S.P.APPARELS LIMITED</v>
    <v>S.P.APPARELS LIMITED</v>
    <v>464</v>
    <v>19.809999999999999</v>
    <v>466.9</v>
    <v>434.85</v>
    <v>25692600</v>
    <v>SPAL</v>
    <v>S.P.APPARELS LIMITED (XNSE:SPAL)</v>
    <v>100041</v>
    <v>2005</v>
  </rv>
  <rv s="2">
    <v>4161</v>
  </rv>
  <rv s="0">
    <v>https://www.bing.com/financeapi/forcetrigger?t=br9drw&amp;q=XNSE%3aSPANDANA&amp;form=skydnc</v>
    <v>Learn more on Bing</v>
  </rv>
  <rv s="5">
    <v>en-US</v>
    <v>br9drw</v>
    <v>268435456</v>
    <v>1</v>
    <v>Powered by Refinitiv</v>
    <v>9</v>
    <v>SPANDANA SPHOORTY FINANCIAL LIMITED (XNSE:SPANDANA)</v>
    <v>2</v>
    <v>10</v>
    <v>Finance</v>
    <v>4</v>
    <v>820</v>
    <v>333</v>
    <v>-14.45</v>
    <v>-4.1079999999999998E-2</v>
    <v>INR</v>
    <v>Spandana Sphoorty Financial Ltd is an India-based microfinance institution company. The Company’s products include chetana loans, loans against property, personal loans, gold loans, and interim loans. Chetana Loans are given for income generation activities and are designed for low-income households that aspire to improve their financial well-being through small ventures. Personal loans are given exclusively to Business development, Purchase of livestock, house construction/renovation or any other emergency needs. Gold loans are given against the mortgage of Jewelry. Interim loans given to assist borrowers who are struggling to meet short-term liquidity requirements.</v>
    <v>8224</v>
    <v>National Stock Exchange of India</v>
    <v>XNSE</v>
    <v>XNSE</v>
    <v>Plot no 31 &amp; 32, Ramky Selinium Towers, Ground floor, Nanakramguda,Gachibowli, HYDERABAD, TELANGANA, 500032 IN</v>
    <v>349.6</v>
    <v>Banking Services</v>
    <v>Stock</v>
    <v>44585.469965277778</v>
    <v>4163</v>
    <v>333</v>
    <v>22655580000</v>
    <v>SPANDANA SPHOORTY FINANCIAL LIMITED</v>
    <v>SPANDANA SPHOORTY FINANCIAL LIMITED</v>
    <v>346</v>
    <v>147.12</v>
    <v>351.75</v>
    <v>337.3</v>
    <v>64408190</v>
    <v>SPANDANA</v>
    <v>SPANDANA SPHOORTY FINANCIAL LIMITED (XNSE:SPANDANA)</v>
    <v>174357</v>
    <v>2003</v>
  </rv>
  <rv s="2">
    <v>4164</v>
  </rv>
  <rv s="0">
    <v>https://www.bing.com/financeapi/forcetrigger?t=ahk2lh&amp;q=XNSE%3aSPARC&amp;form=skydnc</v>
    <v>Learn more on Bing</v>
  </rv>
  <rv s="1">
    <v>en-US</v>
    <v>ahk2lh</v>
    <v>268435456</v>
    <v>1</v>
    <v>Powered by Refinitiv</v>
    <v>0</v>
    <v>SUN PHARMA ADVANCED RESEARCH COMPANY LIMITED (XNSE:SPARC)</v>
    <v>2</v>
    <v>3</v>
    <v>Finance</v>
    <v>4</v>
    <v>337.85</v>
    <v>141</v>
    <v>1.3093999999999999</v>
    <v>-15.7</v>
    <v>-4.8735000000000001E-2</v>
    <v>INR</v>
    <v>Sun Pharma Advanced Research Company Limited is engaged in the research and experimental development on natural sciences and engineering (Pharmacy). The Company operates through Pharmaceuticals Research &amp; Development segment. Its programs include Xelpros, Elepsia XR, Baclofen GRS, Paclitaxel Injection Concentrate for Nanodispersion (Taclantis), Salmeterol - Fluticasone Dry Powder Inhaler (DPI), SUN-K706, Brimonidine OD, Tizanidine ER, Minocycline Topical and SUN-597 Topical. Xelpros is a Benzalkonium Chloride (BAK)-free Latanoprost eye drops developed with its Swollen Micelle Microemulsion (SMM) technology. Elepsia XR is a once-a-day formulation of Levetiracetam, an antiepileptic agent. Baclofen GRS is a once-a-day formulation of Baclofen, a centrally acting, antispasmodic drug. Taclantis is a Cremophor and Albumin free formulation. Its DPI is a premetered, 60 doses, breath activated device to administer combination of Salmeterol and Fluticasone by inhalation.</v>
    <v>410</v>
    <v>National Stock Exchange of India</v>
    <v>XNSE</v>
    <v>XNSE</v>
    <v>17B Mahal Industrial Estate, Mahakali Caves Road, Andheri (East), MUMBAI, MAHARASHTRA, 400093 IN</v>
    <v>324.60000000000002</v>
    <v>Biotechnology &amp; Medical Research</v>
    <v>Stock</v>
    <v>44585.469965277778</v>
    <v>4166</v>
    <v>303</v>
    <v>84870550000</v>
    <v>SUN PHARMA ADVANCED RESEARCH COMPANY LIMITED</v>
    <v>SUN PHARMA ADVANCED RESEARCH COMPANY LIMITED</v>
    <v>320.2</v>
    <v>0</v>
    <v>322.14999999999998</v>
    <v>306.45</v>
    <v>263450400</v>
    <v>SPARC</v>
    <v>SUN PHARMA ADVANCED RESEARCH COMPANY LIMITED (XNSE:SPARC)</v>
    <v>1274803</v>
    <v>2006</v>
  </rv>
  <rv s="2">
    <v>4167</v>
  </rv>
  <rv s="0">
    <v>https://www.bing.com/financeapi/forcetrigger?t=ahk2oc&amp;q=XNSE%3aSPECIALITY&amp;form=skydnc</v>
    <v>Learn more on Bing</v>
  </rv>
  <rv s="1">
    <v>en-US</v>
    <v>ahk2oc</v>
    <v>268435456</v>
    <v>1</v>
    <v>Powered by Refinitiv</v>
    <v>0</v>
    <v>SPECIALITY RESTAURANTS LIMITED (XNSE:SPECIALITY)</v>
    <v>2</v>
    <v>3</v>
    <v>Finance</v>
    <v>4</v>
    <v>114.45</v>
    <v>35.25</v>
    <v>1.6793</v>
    <v>-2.4</v>
    <v>-2.4716999999999999E-2</v>
    <v>INR</v>
    <v>Speciality Restaurants Limited is engaged in restaurants and mobile food service activity. The Company has restaurants across India, Bangladesh and Tanzania. The Company's brands include Mainland China, Mainland China Asia Kitchen, Oh! Calcutta, Sigree Global Grill, Cafe Mezzuna, Sweet Bengal, Hoppipola, Sigree, Machaan, Haka, Flame &amp; Grill and Mobifeast. Mainland China focuses on serving Chinese cuisine with contrasting flavors and spices. Oh! Calcutta offers Bengali food. Sigree Global Grill serves grilled flavors from Mediterranean, Oriental, Spanish, Mexican and Indian cuisine. Cafe Mezzuna offers European food, and serves dishes with Mediterranean, Moroccan, Spanish, French and Italian flavors with a bar menu. Sweet Bengal is a confectionary chain of Bengali sweets made with milk. The Company's other restaurants include Shacks, Zoodles and Kibbeh. It operates approximately 105 restaurants and 20 confectionaries.</v>
    <v>3796</v>
    <v>National Stock Exchange of India</v>
    <v>XNSE</v>
    <v>XNSE</v>
    <v>B/25, 4th Floor, Morya Landmark I,, Veera Industrial Estate,, Off New Link Road,, MUMBAI, MAHARASHTRA, 400053 IN</v>
    <v>98</v>
    <v>Hotels &amp; Entertainment Services</v>
    <v>Stock</v>
    <v>44585.469965277778</v>
    <v>4169</v>
    <v>91.1</v>
    <v>4559588000</v>
    <v>SPECIALITY RESTAURANTS LIMITED</v>
    <v>SPECIALITY RESTAURANTS LIMITED</v>
    <v>95.8</v>
    <v>0</v>
    <v>97.1</v>
    <v>94.7</v>
    <v>46957660</v>
    <v>SPECIALITY</v>
    <v>SPECIALITY RESTAURANTS LIMITED (XNSE:SPECIALITY)</v>
    <v>127484</v>
    <v>1999</v>
  </rv>
  <rv s="2">
    <v>4170</v>
  </rv>
  <rv s="0">
    <v>https://www.bing.com/financeapi/forcetrigger?t=bor49c&amp;q=XNSE%3aSPENCERS&amp;form=skydnc</v>
    <v>Learn more on Bing</v>
  </rv>
  <rv s="5">
    <v>en-US</v>
    <v>bor49c</v>
    <v>268435456</v>
    <v>1</v>
    <v>Powered by Refinitiv</v>
    <v>9</v>
    <v>SPENCER'S RETAIL LIMITED (XNSE:SPENCERS)</v>
    <v>2</v>
    <v>10</v>
    <v>Finance</v>
    <v>4</v>
    <v>144.30000000000001</v>
    <v>65.7</v>
    <v>-3.6</v>
    <v>-3.6018000000000001E-2</v>
    <v>INR</v>
    <v>Spencer's Retail Limited is an India-based company primarily engaged in developing, conducting, investing and promoting organized retail and operates departmental and neighborhood stores under various formats. It is a multi-format retailer company, which is providing a wide range of products across categories such as food, personal care, fashion, home essentials, specialty, and electrical and electronics to its consumers. Its specialty sections, includes Spencer’s Gourmet, Patisserie, wine and liquor, and epicuisine section are some of the differentiators in its hypermarket store. Spencer’s Smart Choice, Tasty Wonders, Clean Home, Maroon, Island Monks, Mark Nicolas, Asankhya, Scorez, La Bonita and Island Monks Kids are some of the Company’s brands.</v>
    <v>5097</v>
    <v>National Stock Exchange of India</v>
    <v>XNSE</v>
    <v>XNSE</v>
    <v>RPSG House, 2/4 Judges Court Road, KOLKATA, WEST BENGAL, 700027 IN</v>
    <v>101.75</v>
    <v>Specialty Retailers</v>
    <v>Stock</v>
    <v>44585.469965277778</v>
    <v>4172</v>
    <v>94.1</v>
    <v>8996700000</v>
    <v>SPENCER'S RETAIL LIMITED</v>
    <v>SPENCER'S RETAIL LIMITED</v>
    <v>100.8</v>
    <v>0</v>
    <v>99.95</v>
    <v>96.35</v>
    <v>90012010</v>
    <v>SPENCERS</v>
    <v>SPENCER'S RETAIL LIMITED (XNSE:SPENCERS)</v>
    <v>398558</v>
    <v>2017</v>
  </rv>
  <rv s="2">
    <v>4173</v>
  </rv>
  <rv s="0">
    <v>https://www.bing.com/financeapi/forcetrigger?t=ahk2r7&amp;q=XNSE%3aSPENTEX&amp;form=skydnc</v>
    <v>Learn more on Bing</v>
  </rv>
  <rv s="3">
    <v>en-US</v>
    <v>ahk2r7</v>
    <v>268435456</v>
    <v>1</v>
    <v>Powered by Refinitiv</v>
    <v>5</v>
    <v>SPENTEX INDUSTRIES LIMITED (XNSE:SPENTEX)</v>
    <v>2</v>
    <v>6</v>
    <v>Finance</v>
    <v>4</v>
    <v>4.5</v>
    <v>0.7</v>
    <v>2.0063</v>
    <v>-0.1</v>
    <v>-3.7037E-2</v>
    <v>INR</v>
    <v>Spentex Industries Limited is a textile company. The Company operates through three business segments: Textile Manufacturing, Textile Trading and Other Trading. Its principal products/services include Cotton Yarn/Synthetic Yarn, and Cotton and Synthetic and Blended Yarn. Its product range includes hosiery yarn, weaving yarn, carpet yarn, sewing thread, flat knitting and industrial yarn. It offers synthetic and cotton yarns for hosiery, woven and industrial fabric manufacturers. It offers yarns made with a combination of cotton, viscous and polyester, among others. It provides fabric in grey, bleached and dyed forms available for applications in home textiles and garments industry. It offers yarns of various blends, such as poly/cotton combed, viscose/linen, polyester/viscose, polyester/cotton combed and carded (blow room blended), acrylic/cotton and acrylic/viscose. It has manufacturing facilities at Kolhapur, Maharashtra.</v>
    <v>National Stock Exchange of India</v>
    <v>XNSE</v>
    <v>XNSE</v>
    <v>A-60, Okhala Industrial Area,, Phase - II,, NEW DELHI, DELHI, 110020 IN</v>
    <v>2.6</v>
    <v>Textiles &amp; Apparel</v>
    <v>Stock</v>
    <v>44585.469965277778</v>
    <v>4175</v>
    <v>2.6</v>
    <v>242384500</v>
    <v>SPENTEX INDUSTRIES LIMITED</v>
    <v>SPENTEX INDUSTRIES LIMITED</v>
    <v>2.6</v>
    <v>0</v>
    <v>2.7</v>
    <v>2.6</v>
    <v>89772040</v>
    <v>SPENTEX</v>
    <v>SPENTEX INDUSTRIES LIMITED (XNSE:SPENTEX)</v>
    <v>200</v>
    <v>1991</v>
  </rv>
  <rv s="2">
    <v>4176</v>
  </rv>
  <rv s="0">
    <v>https://www.bing.com/financeapi/forcetrigger?t=ahk2ww&amp;q=XNSE%3aSPIC&amp;form=skydnc</v>
    <v>Learn more on Bing</v>
  </rv>
  <rv s="1">
    <v>en-US</v>
    <v>ahk2ww</v>
    <v>268435456</v>
    <v>1</v>
    <v>Powered by Refinitiv</v>
    <v>0</v>
    <v>SOUTHERN PETROCHEMICAL INDUSTRIES CORPORATION LIMITED (XNSE:SPIC)</v>
    <v>2</v>
    <v>3</v>
    <v>Finance</v>
    <v>4</v>
    <v>68.45</v>
    <v>22.05</v>
    <v>1.6144000000000001</v>
    <v>-4.95</v>
    <v>-8.5271000000000013E-2</v>
    <v>INR</v>
    <v>Southern Petrochemical Industries Corporation Limited is engaged in manufacturing and selling of urea, a nitrogenous chemical fertilizer. The Company's segments include Agro inputs, Petrochemicals and Others. The Agro inputs segment includes fertilizers. The Petrochemicals segment includes Polyester Filament Yarn and Purified Terepthalic Acid. The Others segment includes tissue culture, seeds, chemicals and power. The Company's geographical segments include Sales within India, which includes sales to customers located within India, and Sales outside India, which includes sales to customers located outside India. Its products include Chemical Fertilizers, Water Soluble Fertilizers, Organic Fertilizers, Micro Nutrients and Plant Growth Regulators. The Company also offers Industrial Products, including SPIC Gypsum, SPIC ALF-96 (Aluminium Fluoride) and SPIC Silica. The Company is engaged in handling, packaging, transporting and sale of imported fertilizers at Karaikal and Tuticorin Ports.</v>
    <v>636</v>
    <v>National Stock Exchange of India</v>
    <v>XNSE</v>
    <v>XNSE</v>
    <v>SPIC House, 88 Mount Road, Guindy, CHENNAI, TAMIL NADU, 600032 IN</v>
    <v>59</v>
    <v>Chemicals</v>
    <v>Stock</v>
    <v>44585.469965277778</v>
    <v>4178</v>
    <v>51.75</v>
    <v>11821320000</v>
    <v>SOUTHERN PETROCHEMICAL INDUSTRIES CORPORATION LIMITED</v>
    <v>SOUTHERN PETROCHEMICAL INDUSTRIES CORPORATION LIMITED</v>
    <v>58.5</v>
    <v>7.09</v>
    <v>58.05</v>
    <v>53.1</v>
    <v>203640300</v>
    <v>SPIC</v>
    <v>SOUTHERN PETROCHEMICAL INDUSTRIES CORPORATION LIMITED (XNSE:SPIC)</v>
    <v>1515637</v>
    <v>1969</v>
  </rv>
  <rv s="2">
    <v>4179</v>
  </rv>
  <rv s="0">
    <v>https://www.bing.com/financeapi/forcetrigger?t=bra8f2&amp;q=XNSE%3aSPICEJET&amp;form=skydnc</v>
    <v>Learn more on Bing</v>
  </rv>
  <rv s="5">
    <v>en-US</v>
    <v>bra8f2</v>
    <v>268435456</v>
    <v>1</v>
    <v>Powered by Refinitiv</v>
    <v>9</v>
    <v>Spicejet Limited (XNSE:SPICEJET)</v>
    <v>2</v>
    <v>10</v>
    <v>Finance</v>
    <v>4</v>
    <v>93.8</v>
    <v>59.4</v>
    <v>-2.75</v>
    <v>-4.3478000000000003E-2</v>
    <v>INR</v>
    <v>Spicejet Ltd is an India-based company engaged in transportation of passengers by air. The Company is engaged in the business of scheduled air transport services. Its geographical segments include India and others. It provides air transport services for the carriage of passengers and cargo. The Company is a low cost carrier (LCC) operating under the brand name of Spice Jet in India. The Company operates a fleet of approximately 40 aircraft, including approximately seven aircraft taken on wet lease across various routes in India and abroad. The Company's spice add-on includes spice cash/spice club, SpiceMax, hot meals, SpiceCash Top-up, priority check-in, Spice talk, track Spicetalk request, bag out first, carry more onboard, fly for sure, Spice lounge, my flexi plan, reliance travel insurance, Spice assurance, Spice flex, friends and family, senior citizen discount, student discount, Indian armed forces personnel and red hot offers.</v>
    <v>14578</v>
    <v>National Stock Exchange of India</v>
    <v>XNSE</v>
    <v>XNSE</v>
    <v>319, Udyog Vihar, Phase IV, GURGAON, HARYANA, 122016 IN</v>
    <v>63.25</v>
    <v>Passenger Transportation Services</v>
    <v>Stock</v>
    <v>44585.469965277778</v>
    <v>4181</v>
    <v>59.85</v>
    <v>38037780000</v>
    <v>Spicejet Limited</v>
    <v>Spicejet Limited</v>
    <v>62.35</v>
    <v>0</v>
    <v>63.25</v>
    <v>60.5</v>
    <v>601387900</v>
    <v>SPICEJET</v>
    <v>Spicejet Limited (XNSE:SPICEJET)</v>
    <v>3574932</v>
    <v>1984</v>
  </rv>
  <rv s="2">
    <v>4182</v>
  </rv>
  <rv s="0">
    <v>https://www.bing.com/financeapi/forcetrigger?t=ahk33m&amp;q=XNSE%3aSPLIL&amp;form=skydnc</v>
    <v>Learn more on Bing</v>
  </rv>
  <rv s="1">
    <v>en-US</v>
    <v>ahk33m</v>
    <v>268435456</v>
    <v>1</v>
    <v>Powered by Refinitiv</v>
    <v>0</v>
    <v>SPL INDUSTRIES LIMITED (XNSE:SPLIL)</v>
    <v>2</v>
    <v>3</v>
    <v>Finance</v>
    <v>4</v>
    <v>75.5</v>
    <v>30.2</v>
    <v>0.74319999999999997</v>
    <v>-4.4000000000000004</v>
    <v>-6.5918000000000004E-2</v>
    <v>INR</v>
    <v>SPL Industries Limited is a garment manufacturing company. The Company's primary business segments are sale and export of cotton knitted garments and made ups, and processing charges. The Company designs, manufactures and sells a range of outer wear, such as T-shirts, sweat shirts and polo shirts for various customers in the international market. It operates over five factories in Faridabad. It has a capacity to produce over 20 tons of knitted dyed fabric per day; approximately five tons of mercerizing per day; over 40,000 pieces of garment washing and dyeing per day; approximately 750,000 pieces of knitted garments per month, and over 100,000 pieces of sweaters per month. It makes various fabrics, such as single jersey, jacquard, interlocks, flat backs, auto stripes fleece, double jersey jacquard, and waffles and different textures. It exports its products to countries, such as the United States, Canada, Mexico, the United Kingdom, Germany, Spain, Netherlands, Middle East and Japan.</v>
    <v>361</v>
    <v>National Stock Exchange of India</v>
    <v>XNSE</v>
    <v>XNSE</v>
    <v>Plot No. 21,Sector- 6, FARIDABAD, HARYANA, 121006 IN</v>
    <v>70.5</v>
    <v>Textiles &amp; Apparel</v>
    <v>Stock</v>
    <v>44585.469965277778</v>
    <v>4184</v>
    <v>61.15</v>
    <v>1935750000</v>
    <v>SPL INDUSTRIES LIMITED</v>
    <v>SPL INDUSTRIES LIMITED</v>
    <v>67</v>
    <v>14.38</v>
    <v>66.75</v>
    <v>62.35</v>
    <v>29000000</v>
    <v>SPLIL</v>
    <v>SPL INDUSTRIES LIMITED (XNSE:SPLIL)</v>
    <v>325285</v>
    <v>1991</v>
  </rv>
  <rv s="2">
    <v>4185</v>
  </rv>
  <rv s="0">
    <v>https://www.bing.com/financeapi/forcetrigger?t=ahk36h&amp;q=XNSE%3aSPMLINFRA&amp;form=skydnc</v>
    <v>Learn more on Bing</v>
  </rv>
  <rv s="1">
    <v>en-US</v>
    <v>ahk36h</v>
    <v>268435456</v>
    <v>1</v>
    <v>Powered by Refinitiv</v>
    <v>0</v>
    <v>SPML INFRA LIMITED (XNSE:SPMLINFRA)</v>
    <v>2</v>
    <v>3</v>
    <v>Finance</v>
    <v>4</v>
    <v>58.45</v>
    <v>8.0500000000000007</v>
    <v>1.3987000000000001</v>
    <v>-2.75</v>
    <v>-4.9371999999999999E-2</v>
    <v>INR</v>
    <v>SPML Infra Limited is an infrastructure development company. The Company is engaged in the business of construction and maintenance of water main and line connection, water reservoirs, including irrigation system (canal); construction and repair of sewer systems, including sewage disposal plants and pumping stations; construction and maintenance of power plants, and construction, erection and maintenance of power, telecommunication and transmission lines. The Company's business segments include Construction, which includes execution of turnkey projects; Trading, which includes sale of steel items and coal; Hydro Power, which consists of electricity generated from hydel projects; Toll Road, which consists of toll road operation under design, build, finance, operate and transfer (DBFOT) model; Waste Management, which consists of municipal waste collection, segregation and transportation to landfill sites, and Others, which consists of power distribution and other utility management.</v>
    <v>325</v>
    <v>National Stock Exchange of India</v>
    <v>XNSE</v>
    <v>XNSE</v>
    <v>Spml House, 65, Institutional Area, Sector-32, GURGAON, HARYANA, 122001 IN</v>
    <v>58.45</v>
    <v>Construction &amp; Engineering</v>
    <v>Stock</v>
    <v>44585.469965277778</v>
    <v>4187</v>
    <v>52.95</v>
    <v>2041420000</v>
    <v>SPML INFRA LIMITED</v>
    <v>SPML INFRA LIMITED</v>
    <v>58.25</v>
    <v>5.0599999999999996</v>
    <v>55.7</v>
    <v>52.95</v>
    <v>36650280</v>
    <v>SPMLINFRA</v>
    <v>SPML INFRA LIMITED (XNSE:SPMLINFRA)</v>
    <v>781496</v>
    <v>1981</v>
  </rv>
  <rv s="2">
    <v>4188</v>
  </rv>
  <rv s="0">
    <v>https://www.bing.com/financeapi/forcetrigger?t=ahk39c&amp;q=XNSE%3aSPTL&amp;form=skydnc</v>
    <v>Learn more on Bing</v>
  </rv>
  <rv s="1">
    <v>en-US</v>
    <v>ahk39c</v>
    <v>268435456</v>
    <v>1</v>
    <v>Powered by Refinitiv</v>
    <v>0</v>
    <v>SINTEX PLASTICS TECHNOLOGY LIMITED (XNSE:SPTL)</v>
    <v>2</v>
    <v>3</v>
    <v>Finance</v>
    <v>4</v>
    <v>15.3</v>
    <v>2.75</v>
    <v>1.8585</v>
    <v>-0.45</v>
    <v>-4.5454999999999995E-2</v>
    <v>INR</v>
    <v>Sintex Plastics Technology Limited is an India-based company that is engaged in the business of custom molding and prefab products. The Company operates two segments : Custom Moulding Business (CM) and Infra, prefab &amp; other business (IPB). The Company's solutions include electrical solutions, water management solution, environmental solutions, energy solutions, interior solutions, material handling, telecom solutions and industrial solutions. The Company’s product offering includes water storage solutions, interior, electrical and SMC products, environmental and green solutions, industrial and BAPL. The Company operates through its two subsidiaries, Sintex-BAPL Limited, which is engaged in developing and delivering high-end custom molded products and solutions to various sectors, and Sintex Prefab and Infra Limited, which undertakes engineering, procurement and construction (EPC) contracts for various infrastructure projects across the country.</v>
    <v>1956</v>
    <v>National Stock Exchange of India</v>
    <v>XNSE</v>
    <v>XNSE</v>
    <v>Sintex Plastics Technology Ltd., Kalol (N. Gujarat), GANDHINAGAR, GUJARAT, 382721 IN</v>
    <v>10.15</v>
    <v>Chemicals</v>
    <v>Stock</v>
    <v>44585.469965277778</v>
    <v>4190</v>
    <v>9.4499999999999993</v>
    <v>6297898000</v>
    <v>SINTEX PLASTICS TECHNOLOGY LIMITED</v>
    <v>SINTEX PLASTICS TECHNOLOGY LIMITED</v>
    <v>9.9</v>
    <v>0</v>
    <v>9.9</v>
    <v>9.4499999999999993</v>
    <v>636151300</v>
    <v>SPTL</v>
    <v>SINTEX PLASTICS TECHNOLOGY LIMITED (XNSE:SPTL)</v>
    <v>3980311</v>
    <v>2015</v>
  </rv>
  <rv s="2">
    <v>4191</v>
  </rv>
  <rv s="0">
    <v>https://www.bing.com/financeapi/forcetrigger?t=ahk3c7&amp;q=XNSE%3aSPYL&amp;form=skydnc</v>
    <v>Learn more on Bing</v>
  </rv>
  <rv s="1">
    <v>en-US</v>
    <v>ahk3c7</v>
    <v>268435456</v>
    <v>1</v>
    <v>Powered by Refinitiv</v>
    <v>0</v>
    <v>SHEKHAWATI POLY-YARN LIMITED (XNSE:SPYL)</v>
    <v>2</v>
    <v>3</v>
    <v>Finance</v>
    <v>4</v>
    <v>0.8</v>
    <v>0.35</v>
    <v>2.3357999999999999</v>
    <v>0</v>
    <v>0</v>
    <v>INR</v>
    <v>Shekhawati Poly-Yarn Limited is engaged in the business of manufacturing of texturizing yarn, twisting yarn and knitted fabrics. The Company operates through textile business segment. The Company manufactures Polyester Texturized Yarn (PTY), which is used in the process of weaving of fabric used for suiting, shirting, dress materials, saris, hosiery, knitted fabric, zipper fastener, curtain and industrial cloth, and also to manufacture fancy yarn for dress materials and upholstery. The Company's product list includes ROTO, WEFT, MICRO, FULL DULL, CATONIC, DYED and KNITTED FABRICS. The Company exports its products to various countries, including Argentina, Israel, Morocco, Jordan, Peru, Canada, Kenya, Thailand, Egypt, Mexico, Turkey, Bangladesh, Belgium, Sri Lanka, Indonesia, Vietnam, Colombia, Venezuela, Ethiopia and Poland. The Company caters to both domestic and international markets.</v>
    <v>88</v>
    <v>National Stock Exchange of India</v>
    <v>XNSE</v>
    <v>XNSE</v>
    <v>A Wing, Unit No 1102/1103,, 11 Floor, Patel Vatika,, Off Western Highway, MUMBAI, MAHARASHTRA, 400097 IN</v>
    <v>0.75</v>
    <v>Textiles &amp; Apparel</v>
    <v>Stock</v>
    <v>44585.469965277778</v>
    <v>4193</v>
    <v>0.75</v>
    <v>258525000</v>
    <v>SHEKHAWATI POLY-YARN LIMITED</v>
    <v>SHEKHAWATI POLY-YARN LIMITED</v>
    <v>0.75</v>
    <v>0</v>
    <v>0.75</v>
    <v>0.75</v>
    <v>344700000</v>
    <v>SPYL</v>
    <v>SHEKHAWATI POLY-YARN LIMITED (XNSE:SPYL)</v>
    <v>139226</v>
    <v>1990</v>
  </rv>
  <rv s="2">
    <v>4194</v>
  </rv>
  <rv s="0">
    <v>https://www.bing.com/financeapi/forcetrigger?t=ahk3hw&amp;q=XNSE%3aSREEL&amp;form=skydnc</v>
    <v>Learn more on Bing</v>
  </rv>
  <rv s="1">
    <v>en-US</v>
    <v>ahk3hw</v>
    <v>268435456</v>
    <v>1</v>
    <v>Powered by Refinitiv</v>
    <v>0</v>
    <v>SREELEATHERS LIMITED (XNSE:SREEL)</v>
    <v>2</v>
    <v>3</v>
    <v>Finance</v>
    <v>4</v>
    <v>238</v>
    <v>135.25</v>
    <v>0.9597</v>
    <v>-8</v>
    <v>-4.5006999999999998E-2</v>
    <v>INR</v>
    <v>Sreeleathers Limited is engaged in the business of dealing in all kinds of footwear and leather accessories. The Company is also engaged as retailer and wholesaler of footwear and leather articles. The Company's products for gents include formals, kanvaz, chappal, casual, sandal and shoe. It also offers leather bags, leather wallets, leather hand bags, trolly bags, school bags and leather jackets. The Company has around 30 retail outlets (including outlets owned by franchise), spread over nine states, including West Bengal, Bihar and Jharkhand.</v>
    <v>47</v>
    <v>National Stock Exchange of India</v>
    <v>XNSE</v>
    <v>XNSE</v>
    <v>304,Arcadia ,, 195,Nariman Point, MUMBAI, MAHARASHTRA, 400021 IN</v>
    <v>180.9</v>
    <v>Textiles &amp; Apparel</v>
    <v>Stock</v>
    <v>44585.469965277778</v>
    <v>4196</v>
    <v>168</v>
    <v>4115803000</v>
    <v>SREELEATHERS LIMITED</v>
    <v>SREELEATHERS LIMITED</v>
    <v>180.9</v>
    <v>24.17</v>
    <v>177.75</v>
    <v>169.75</v>
    <v>23155010</v>
    <v>SREEL</v>
    <v>SREELEATHERS LIMITED (XNSE:SREEL)</v>
    <v>10215</v>
    <v>1991</v>
  </rv>
  <rv s="2">
    <v>4197</v>
  </rv>
  <rv s="0">
    <v>https://www.bing.com/financeapi/forcetrigger?t=ahk3kr&amp;q=XNSE%3aSREINFRA&amp;form=skydnc</v>
    <v>Learn more on Bing</v>
  </rv>
  <rv s="1">
    <v>en-US</v>
    <v>ahk3kr</v>
    <v>268435456</v>
    <v>1</v>
    <v>Powered by Refinitiv</v>
    <v>0</v>
    <v>SREI INFRASTRUCTURE FINANCE LIMITED (XNSE:SREINFRA)</v>
    <v>2</v>
    <v>3</v>
    <v>Finance</v>
    <v>4</v>
    <v>18.350000000000001</v>
    <v>3.7</v>
    <v>1.6171</v>
    <v>-0.3</v>
    <v>-4.6875E-2</v>
    <v>INR</v>
    <v>Srei Infrastructure Finance Limited is an infrastructure finance company. The Company is engaged in the business of financing of companies or of providing infrastructural facilities. The Company's segments include Financial Services and Infrastructure Equipment Services. It has a portfolio in infrastructure sectors, such as transport, energy, water sanitation, communication, social and commercial infrastructure, among others. The three main business activities of the Company are categorized as fund-based, including infrastructure equipment services and project finance; fee-based, including project advisory, project development, investment banking, alternative investment funds and insurance broking, and strategic investments, including telecommunication infrastructure, transportation, rentals, rural information technology infrastructure, and special economic zone (SEZ) and industrial parks. Its subsidiaries include Srei Capital Markets Limited and Srei Forex Limited.</v>
    <v>28</v>
    <v>National Stock Exchange of India</v>
    <v>XNSE</v>
    <v>XNSE</v>
    <v>6A,, Kiran Shankar Roy Road, KOLKATA, WEST BENGAL, 700001 IN</v>
    <v>6.4</v>
    <v>Banking Services</v>
    <v>Stock</v>
    <v>44585.469965277778</v>
    <v>4199</v>
    <v>6.1</v>
    <v>3219752000</v>
    <v>SREI INFRASTRUCTURE FINANCE LIMITED</v>
    <v>SREI INFRASTRUCTURE FINANCE LIMITED</v>
    <v>6.35</v>
    <v>0</v>
    <v>6.4</v>
    <v>6.1</v>
    <v>503086300</v>
    <v>SREINFRA</v>
    <v>SREI INFRASTRUCTURE FINANCE LIMITED (XNSE:SREINFRA)</v>
    <v>730526</v>
    <v>1985</v>
  </rv>
  <rv s="2">
    <v>4200</v>
  </rv>
  <rv s="0">
    <v>https://www.bing.com/financeapi/forcetrigger?t=ahk3nm&amp;q=XNSE%3aSRF&amp;form=skydnc</v>
    <v>Learn more on Bing</v>
  </rv>
  <rv s="1">
    <v>en-US</v>
    <v>ahk3nm</v>
    <v>268435456</v>
    <v>1</v>
    <v>Powered by Refinitiv</v>
    <v>0</v>
    <v>SRF LIMITED (XNSE:SRF)</v>
    <v>2</v>
    <v>3</v>
    <v>Finance</v>
    <v>4</v>
    <v>2680</v>
    <v>1026.21</v>
    <v>1.0487</v>
    <v>-107.1</v>
    <v>-4.3240999999999995E-2</v>
    <v>INR</v>
    <v>SRF Limited is an India-based holding company. The Company is engaged in manufacturing of chemicals and polymers, technical textiles and packaging films. Its segments include Technical Textiles Business (TTB), which includes nylon tire cord fabric, belting fabric, coated fabric, polyester tire cord fabric and industrial yarns and its research and development; Chemicals and Polymers Business (CPB), which includes refrigerant gases, pharmaceuticals and allied products, engineering plastics business and its research and development, and Packaging Films Business (PFB), which includes polyester films. Its chemicals and polymers plants are located at Alwar, Rajasthan; Udham Singh Nagar; Uttarakhand, and Bharuch, Gujarat. Its technical textiles plants are located at Chennai, Tamil Nadu; Bhind, Madhya Pradesh; Thiruvallur, Tamil Nadu; Pudukottai, Tamil Nadu, and Udham SinghNagar, Uttarakhand. Its packaging films plants are located at Udham SinghNagar, Uttarakhand and Indore, Madhya Pradesh.</v>
    <v>6386</v>
    <v>National Stock Exchange of India</v>
    <v>XNSE</v>
    <v>XNSE</v>
    <v>Block-C, Sector - 45, GURGAON, HARYANA, 122003 IN</v>
    <v>2484.9499999999998</v>
    <v>Chemicals</v>
    <v>Stock</v>
    <v>44585.469965277778</v>
    <v>4202</v>
    <v>2350</v>
    <v>734175600000</v>
    <v>SRF LIMITED</v>
    <v>SRF LIMITED</v>
    <v>2478.5</v>
    <v>24.34</v>
    <v>2476.8000000000002</v>
    <v>2369.6999999999998</v>
    <v>296421000</v>
    <v>SRF</v>
    <v>SRF LIMITED (XNSE:SRF)</v>
    <v>1072181</v>
    <v>1970</v>
  </rv>
  <rv s="2">
    <v>4203</v>
  </rv>
  <rv s="0">
    <v>https://www.bing.com/financeapi/forcetrigger?t=ahk3qh&amp;q=XNSE%3aSRHHYPOLTD&amp;form=skydnc</v>
    <v>Learn more on Bing</v>
  </rv>
  <rv s="1">
    <v>en-US</v>
    <v>ahk3qh</v>
    <v>268435456</v>
    <v>1</v>
    <v>Powered by Refinitiv</v>
    <v>0</v>
    <v>Sree Rayalaseema Hi-Strength Hypo Limited (XNSE:SRHHYPOLTD)</v>
    <v>2</v>
    <v>3</v>
    <v>Finance</v>
    <v>4</v>
    <v>410</v>
    <v>220.2</v>
    <v>1.7871999999999999</v>
    <v>-14.2</v>
    <v>-4.1745999999999998E-2</v>
    <v>INR</v>
    <v>Sree Rayalaseema Hi-Strength Hypo Limited is an India-based manufacture of inorganic chemicals. The Company is engaged in manufacturing and sale of industrial chemicals and generation and distribution of power. The Company operates through two segments: Chemicals and Power generation. The Company generates power through wind and thermal. The Company's products include calcium hypo chlorite, stable bleaching powder (SBP), aluminium sulphate, monochloric acetic acid (MCA), sulfuric acid, chlorosulphonic acid, hydrochloric acid and oleum. The Company has three SBP plants, of which two are located at Gondiparla, Kurnool District, Andhra Pradesh, and one is located at Manjawadi, Laxmapuram, Dharmapuri District, Tamil Nadu. The Company's sulfuric acid, chloro sulfonic acid, MCA and calcium hypochlorite (hi-strength hypo) plants are located at Gondiparla, Kurnool District, Andhra Pradesh. Its wind mill power units are situated in Tamil Nadu State.</v>
    <v>430</v>
    <v>National Stock Exchange of India</v>
    <v>XNSE</v>
    <v>XNSE</v>
    <v>216, KJS Complex, 40-304, Bhagya Nagar, KURNOOL, ANDHRA PRADESH, 518004 IN</v>
    <v>344.8</v>
    <v>Chemicals</v>
    <v>Stock</v>
    <v>44585.469965277778</v>
    <v>4205</v>
    <v>321.55</v>
    <v>5838614000</v>
    <v>Sree Rayalaseema Hi-Strength Hypo Limited</v>
    <v>Sree Rayalaseema Hi-Strength Hypo Limited</v>
    <v>344.8</v>
    <v>8.3800000000000008</v>
    <v>340.15</v>
    <v>325.95</v>
    <v>17164820</v>
    <v>SRHHYPOLTD</v>
    <v>Sree Rayalaseema Hi-Strength Hypo Limited (XNSE:SRHHYPOLTD)</v>
    <v>16248</v>
    <v>2005</v>
  </rv>
  <rv s="2">
    <v>4206</v>
  </rv>
  <rv s="0">
    <v>https://www.bing.com/financeapi/forcetrigger?t=ahk3tc&amp;q=XNSE%3aSRIPIPES&amp;form=skydnc</v>
    <v>Learn more on Bing</v>
  </rv>
  <rv s="1">
    <v>en-US</v>
    <v>ahk3tc</v>
    <v>268435456</v>
    <v>1</v>
    <v>Powered by Refinitiv</v>
    <v>0</v>
    <v>Srikalahasthi Pipes Limited (XNSE:SRIPIPES)</v>
    <v>2</v>
    <v>3</v>
    <v>Finance</v>
    <v>4</v>
    <v>248.5</v>
    <v>139.80000000000001</v>
    <v>1.42</v>
    <v>-0.35</v>
    <v>-1.7399999999999998E-3</v>
    <v>INR</v>
    <v>Srikalahasthi Pipes Limited is engaged in the manufacture and supply of ductile iron (DI) pipe. The Company offers public utility services for water infrastructure development. It also produces low ash metallurgical (LAM) coke, sinter liquid metal and power for captive consumption in its integrated complex. In addition, it manufactures and supplies cement and pig iron. Its DI pipes are supplied to various water boards, municipal corporations, military engineer services, railways and contractors across the country for their water infrastructure projects. It offers DI pipes in a range of coatings and linings, including internal lining, which consists of cement mortar lining with Portland Slag cement or Sulfate resisting cement; external coating, which consists of metallic zinc coating with finishing layer of Bituminous Coating, and other linings and coatings, such as High Alumina Cement mortar lining, and Epoxy Coating and Polyethylene Sleeves.</v>
    <v>1388</v>
    <v>National Stock Exchange of India</v>
    <v>XNSE</v>
    <v>XNSE</v>
    <v>Rachgunneri Village &amp; (Po), Srikalahasthi Mandal, CHITTOOR, ANDHRA PRADESH, 517641 IN</v>
    <v>205.3</v>
    <v>Metals &amp; Mining</v>
    <v>Stock</v>
    <v>44573.475439814814</v>
    <v>4208</v>
    <v>200</v>
    <v>9393383000</v>
    <v>Srikalahasthi Pipes Limited</v>
    <v>Srikalahasthi Pipes Limited</v>
    <v>200.3</v>
    <v>5.66</v>
    <v>201.15</v>
    <v>200.8</v>
    <v>46698400</v>
    <v>SRIPIPES</v>
    <v>Srikalahasthi Pipes Limited (XNSE:SRIPIPES)</v>
    <v>114982</v>
    <v>1991</v>
  </rv>
  <rv s="2">
    <v>4209</v>
  </rv>
  <rv s="0">
    <v>https://www.bing.com/financeapi/forcetrigger?t=b1ntm7&amp;q=XNSE%3aSRPL&amp;form=skydnc</v>
    <v>Learn more on Bing</v>
  </rv>
  <rv s="4">
    <v>en-US</v>
    <v>b1ntm7</v>
    <v>268435456</v>
    <v>1</v>
    <v>Powered by Refinitiv</v>
    <v>7</v>
    <v>SHREE RAM PROTEINS LIMITED (XNSE:SRPL)</v>
    <v>2</v>
    <v>8</v>
    <v>Finance</v>
    <v>4</v>
    <v>52.6</v>
    <v>25.75</v>
    <v>-2.5</v>
    <v>-4.9020000000000001E-2</v>
    <v>INR</v>
    <v>Shree Ram Proteins limited is engaged in the business of de-linting and de-hulling of cotton seeds by mechanical process, oil extraction from cotton seeds and solvent extraction from cotton seeds oil cake and ground nuts. Its cotton linter is used in the manufacturing of papers and as raw materials for the manufacturing of cellulose, which is further processed for medical and cosmetic purposes. Its cotton seeds oil cake, cotton seeds de oil cake and cotton hull are used as animal feeds. Its cotton seed pre refine oil is further processed by the refinery to convert it into edible oil. The Company's manufacturing facility is located in Bhunava, Rajkot, India.</v>
    <v>National Stock Exchange of India</v>
    <v>XNSE</v>
    <v>XNSE</v>
    <v>B-206, Second Floor, The Imperial Heights, Opp. Big Bazaar, 150 Feet Ring Road, RAJKOT, GUJARAT, 360005 IN</v>
    <v>51.5</v>
    <v>Food &amp; Tobacco</v>
    <v>Stock</v>
    <v>44585.469965277778</v>
    <v>4211</v>
    <v>48.5</v>
    <v>1092420000</v>
    <v>SHREE RAM PROTEINS LIMITED</v>
    <v>SHREE RAM PROTEINS LIMITED</v>
    <v>51.5</v>
    <v>13.77</v>
    <v>51</v>
    <v>48.5</v>
    <v>21420000</v>
    <v>SRPL</v>
    <v>SHREE RAM PROTEINS LIMITED (XNSE:SRPL)</v>
    <v>17728</v>
    <v>2008</v>
  </rv>
  <rv s="2">
    <v>4212</v>
  </rv>
  <rv s="0">
    <v>https://www.bing.com/financeapi/forcetrigger?t=ahk3z2&amp;q=XNSE%3aSRTRANSFIN&amp;form=skydnc</v>
    <v>Learn more on Bing</v>
  </rv>
  <rv s="1">
    <v>en-US</v>
    <v>ahk3z2</v>
    <v>268435456</v>
    <v>1</v>
    <v>Powered by Refinitiv</v>
    <v>0</v>
    <v>SHRIRAM TRANSPORT FINANCE COMPANY LIMITED (XNSE:SRTRANSFIN)</v>
    <v>2</v>
    <v>3</v>
    <v>Finance</v>
    <v>4</v>
    <v>1696.4</v>
    <v>1097.45</v>
    <v>1.4064000000000001</v>
    <v>-43.9</v>
    <v>-3.6629000000000002E-2</v>
    <v>INR</v>
    <v>Shriram Transport Finance Company Limited (STFC) is an asset financing non-banking finance company. The Company is engaged in providing finance for commercial vehicles and other loans. The Company operates through financing segment. The Company operates through a network of approximately 850 branches. The Company is engaged in pre-owned commercial vehicle (CV) financing business. It services include lendings and deposits. The Company offers lending for heavy duty trucks; medium, intermediate light duty truck; pickup truck and mini truck; passenger vehicle; farm equipment, and construction vehicle and equipment. The Company offers services to similar asset classes (pre-owned and new commercial and passenger vehicles, tractors, three wheelers and multi-utility vehicles) and ancillary services, such as finance for working capital, engine replacement, bill discounting, credit cards and tire-loans as holistic financing support. Shriram Automall India Limited is the Company's subsidiary.</v>
    <v>24452</v>
    <v>National Stock Exchange of India</v>
    <v>XNSE</v>
    <v>XNSE</v>
    <v>Wockhardt Tower, Level - 3, West Wing, C-2, G Block, Bandra Kurla Complex, Bandra East, MUMBAI, MAHARASHTRA, 400051 IN</v>
    <v>1203</v>
    <v>Banking Services</v>
    <v>Stock</v>
    <v>44585.469965277778</v>
    <v>4214</v>
    <v>1140.9000000000001</v>
    <v>324217900000</v>
    <v>SHRIRAM TRANSPORT FINANCE COMPANY LIMITED</v>
    <v>SHRIRAM TRANSPORT FINANCE COMPANY LIMITED</v>
    <v>1195.0999999999999</v>
    <v>12.49</v>
    <v>1198.5</v>
    <v>1154.5999999999999</v>
    <v>270519700</v>
    <v>SRTRANSFIN</v>
    <v>SHRIRAM TRANSPORT FINANCE COMPANY LIMITED (XNSE:SRTRANSFIN)</v>
    <v>1870772</v>
    <v>1979</v>
  </rv>
  <rv s="2">
    <v>4215</v>
  </rv>
  <rv s="0">
    <v>https://www.bing.com/financeapi/forcetrigger?t=ahk42w&amp;q=XNSE%3aSSWL&amp;form=skydnc</v>
    <v>Learn more on Bing</v>
  </rv>
  <rv s="1">
    <v>en-US</v>
    <v>ahk42w</v>
    <v>268435456</v>
    <v>1</v>
    <v>Powered by Refinitiv</v>
    <v>0</v>
    <v>STEEL STRIPS WHEELS LTD (XNSE:SSWL)</v>
    <v>2</v>
    <v>3</v>
    <v>Finance</v>
    <v>4</v>
    <v>979.2</v>
    <v>281.38</v>
    <v>1.3836999999999999</v>
    <v>-39.25</v>
    <v>-4.9993999999999997E-2</v>
    <v>INR</v>
    <v>Steel Strips Wheels Limited is engaged in the manufacturing of steel wheel rims catering to different segments of automobile industry. The Company operates in Automotive Wheels segment. Its geographical segments include Within India and Outside India. Its products include steel wheels and alloy wheels, which comprise steel wheels for two and three wheelers, passenger cars, high speed trailers, trucks, trailers, tractors and off road vehicles. It offers a range of diameters, widths and finishes, which can be modified as per application and needs of customer. It has approximately three production facilities, which are located at Punjab, Chennai and Jamshedpur. The Company produces mainly passenger car wheels in Dappar (Punjab) and Oragadam (Chennai), and truck wheels in Jamshedpur (Jharkhand). The Company supplies steel wheels to original equipment manufacturers (OEMs). It caters to the auto parts and equipment industry.</v>
    <v>2171</v>
    <v>National Stock Exchange of India</v>
    <v>XNSE</v>
    <v>XNSE</v>
    <v>S.C.O. 49-50,, Sector - 26, Madhya Marg,, CHANDIGARH, CHANDIGARH, 160019 IN</v>
    <v>789.15</v>
    <v>Automobiles &amp; Auto Parts</v>
    <v>Stock</v>
    <v>44585.469965277778</v>
    <v>4217</v>
    <v>745.85</v>
    <v>24509990000</v>
    <v>STEEL STRIPS WHEELS LTD</v>
    <v>STEEL STRIPS WHEELS LTD</v>
    <v>785.1</v>
    <v>13.1</v>
    <v>785.1</v>
    <v>745.85</v>
    <v>31218940</v>
    <v>SSWL</v>
    <v>STEEL STRIPS WHEELS LTD (XNSE:SSWL)</v>
    <v>49437</v>
    <v>1985</v>
  </rv>
  <rv s="2">
    <v>4218</v>
  </rv>
  <rv s="0">
    <v>https://www.bing.com/financeapi/forcetrigger?t=ahk4bh&amp;q=XNSE%3aSTAR&amp;form=skydnc</v>
    <v>Learn more on Bing</v>
  </rv>
  <rv s="1">
    <v>en-US</v>
    <v>ahk4bh</v>
    <v>268435456</v>
    <v>1</v>
    <v>Powered by Refinitiv</v>
    <v>0</v>
    <v>STRIDES PHARMA SCIENCE LIMITED (XNSE:STAR)</v>
    <v>2</v>
    <v>3</v>
    <v>Finance</v>
    <v>4</v>
    <v>947</v>
    <v>374</v>
    <v>1.0215000000000001</v>
    <v>-22.75</v>
    <v>-5.6753999999999999E-2</v>
    <v>INR</v>
    <v>Strides Pharma Science Ltd, formerly Strides Shasun Limited, is a vertically integrated global pharmaceutical company. The Company is engaged in the development and manufacturing of active pharmaceutical ingredients (APIs) and formulations, as well as biotech. Its business segments include Pharmaceutical and Biotech businesses. Its geographical segments are Africa, Australasia, North America and Europe, South and Central America, India and Others. The Company focuses on developing complex pharmaceutical products across therapeutic segments. The Company's products include general tablets, hard gelatin capsules, soft gelatin capsules, sachets, dry powders, dry syrups, potent drugs, semi solids, ointments and creams. It is also involved in supplying generics to hospitals approved by the National Health Service (NHS) and over-the-counter (OTC) products through retail outlets. It operates approximately 10 facilities, which are diversified across Asia, Africa and Europe.</v>
    <v>2390</v>
    <v>National Stock Exchange of India</v>
    <v>XNSE</v>
    <v>XNSE</v>
    <v>Strides House, Bannerghatta Road, Bilekahalli, BANGALORE, KARNATAKA, 560076 IN</v>
    <v>402.05</v>
    <v>Pharmaceuticals</v>
    <v>Stock</v>
    <v>44585.469965277778</v>
    <v>4220</v>
    <v>374</v>
    <v>35989400000</v>
    <v>STRIDES PHARMA SCIENCE LIMITED</v>
    <v>STRIDES PHARMA SCIENCE LIMITED</v>
    <v>400</v>
    <v>0</v>
    <v>400.85</v>
    <v>378.1</v>
    <v>89782710</v>
    <v>STAR</v>
    <v>STRIDES PHARMA SCIENCE LIMITED (XNSE:STAR)</v>
    <v>1275791</v>
    <v>1990</v>
  </rv>
  <rv s="2">
    <v>4221</v>
  </rv>
  <rv s="0">
    <v>https://www.bing.com/financeapi/forcetrigger?t=ahk4ec&amp;q=XNSE%3aSTARCEMENT&amp;form=skydnc</v>
    <v>Learn more on Bing</v>
  </rv>
  <rv s="1">
    <v>en-US</v>
    <v>ahk4ec</v>
    <v>268435456</v>
    <v>1</v>
    <v>Powered by Refinitiv</v>
    <v>0</v>
    <v>STAR CEMENT LIMITED (XNSE:STARCEMENT)</v>
    <v>2</v>
    <v>3</v>
    <v>Finance</v>
    <v>4</v>
    <v>120</v>
    <v>88.45</v>
    <v>0.84619999999999995</v>
    <v>-1.95</v>
    <v>-2.0451E-2</v>
    <v>INR</v>
    <v>Star Cement Limited is engaged in cement manufacturing in north east India. The Company’s product range includes clinker and cement. Clinker is sold in domestic market as well as exported to Nepal and Bhutan. Cement offering includes Star Cement Portland Pozzolana Cement (PPC), Star Cement Portland slag cement (PSC), Star Anti Rust Cement (ARC) and Star Cement ordinary Portland cement (OPC). Star Cement PPC is kind of blended cement, which is produced by either inter-grinding of OPC clinker along with gypsum and pozzolanic materials in certain proportions or grinding the OPC clinker, gypsum and Pozzolanic materials. PSC is used in concrete as a part of blended cement. ARC is imparts anti rust and anti corrosive properties in the reinforcing bars. OPC can be used for RCC works, precast concrete items, such as paving blocks, tiles and building blocks, and also for runways, concrete roads and bridges.</v>
    <v>1831</v>
    <v>National Stock Exchange of India</v>
    <v>XNSE</v>
    <v>XNSE</v>
    <v>Satyam Tower, Unit No. 9B, 1st Floor,, 3 Alipore Road, KOLKATA, WEST BENGAL, 700027 IN</v>
    <v>97</v>
    <v>Construction Materials</v>
    <v>Stock</v>
    <v>44585.469965277778</v>
    <v>4223</v>
    <v>92.4</v>
    <v>38538600000</v>
    <v>STAR CEMENT LIMITED</v>
    <v>STAR CEMENT LIMITED</v>
    <v>97</v>
    <v>19.84</v>
    <v>95.35</v>
    <v>93.4</v>
    <v>404180400</v>
    <v>STARCEMENT</v>
    <v>STAR CEMENT LIMITED (XNSE:STARCEMENT)</v>
    <v>139076</v>
    <v>2001</v>
  </rv>
  <rv s="2">
    <v>4224</v>
  </rv>
  <rv s="0">
    <v>https://www.bing.com/financeapi/forcetrigger?t=ahk4h7&amp;q=XNSE%3aSTARPAPER&amp;form=skydnc</v>
    <v>Learn more on Bing</v>
  </rv>
  <rv s="1">
    <v>en-US</v>
    <v>ahk4h7</v>
    <v>268435456</v>
    <v>1</v>
    <v>Powered by Refinitiv</v>
    <v>0</v>
    <v>STAR PAPER MILLS LTD. (XNSE:STARPAPER)</v>
    <v>2</v>
    <v>3</v>
    <v>Finance</v>
    <v>4</v>
    <v>181.7</v>
    <v>103.65</v>
    <v>1.6659999999999999</v>
    <v>-6.7</v>
    <v>-4.8516000000000004E-2</v>
    <v>INR</v>
    <v>Star Paper Mills Limited is an India-based company engaged in the business of paper manufacturing. The Company sells products primarily in the domestic market.</v>
    <v>417</v>
    <v>National Stock Exchange of India</v>
    <v>XNSE</v>
    <v>XNSE</v>
    <v>Duncan House 2nd Floor, 31, Netaji Subhas Road, KOLKATA, WEST BENGAL, 700001 IN</v>
    <v>138.94999999999999</v>
    <v>Paper &amp; Forest Products</v>
    <v>Stock</v>
    <v>44585.469965277778</v>
    <v>4226</v>
    <v>130.25</v>
    <v>2141703000</v>
    <v>STAR PAPER MILLS LTD.</v>
    <v>STAR PAPER MILLS LTD.</v>
    <v>137.19999999999999</v>
    <v>7.9</v>
    <v>138.1</v>
    <v>131.4</v>
    <v>15508350</v>
    <v>STARPAPER</v>
    <v>STAR PAPER MILLS LTD. (XNSE:STARPAPER)</v>
    <v>63593</v>
    <v>1936</v>
  </rv>
  <rv s="2">
    <v>4227</v>
  </rv>
  <rv s="0">
    <v>https://www.bing.com/financeapi/forcetrigger?t=ahk4k2&amp;q=XNSE%3aSTCINDIA&amp;form=skydnc</v>
    <v>Learn more on Bing</v>
  </rv>
  <rv s="1">
    <v>en-US</v>
    <v>ahk4k2</v>
    <v>268435456</v>
    <v>1</v>
    <v>Powered by Refinitiv</v>
    <v>0</v>
    <v>THE STATE TRADING CORPORATION OF INDIA LIMITED (XNSE:STCINDIA)</v>
    <v>2</v>
    <v>3</v>
    <v>Finance</v>
    <v>4</v>
    <v>138.80000000000001</v>
    <v>66.75</v>
    <v>1.4863</v>
    <v>-5.2</v>
    <v>-4.8598000000000002E-2</v>
    <v>INR</v>
    <v>The State Trading Corporation of India Limited is a holding company. The Company's segments include export, import and domestic. Its businesses include agro-commodities, precious metals, mineral and metal ores, coal and coke, fertilizers, counter trade and offset, general imports and ballistic items. It imports various types of mineral ores and concentrates. It is an importer of coal and coke, and has imported approximately 27.15 million metric tons of coal and coke. It has imported over four million tons of Urea. It supplies Technical Grade Urea as an industrial chemical to various industries, such as actual users, as well as Indian trader. It supplies complex fertilizers, sulfur, rock phosphate and phosphoric acid to various fertilizer companies. It imports various types of equipment/instruments, including medical equipment, police/security equipment, intelligence/surveillance equipment, laboratory equipment/instruments, tourism equipment, sports equipment and multimedia equipment.</v>
    <v>212</v>
    <v>National Stock Exchange of India</v>
    <v>XNSE</v>
    <v>XNSE</v>
    <v>Jawahar Vyapar Bhawan, Tolstoy Marg, NEW DELHI, DELHI, 110001 IN</v>
    <v>107.75</v>
    <v>Diversified Industrial Goods Wholesale</v>
    <v>Stock</v>
    <v>44585.469965277778</v>
    <v>4229</v>
    <v>100</v>
    <v>6420000000</v>
    <v>THE STATE TRADING CORPORATION OF INDIA LIMITED</v>
    <v>THE STATE TRADING CORPORATION OF INDIA LIMITED</v>
    <v>107.05</v>
    <v>0</v>
    <v>107</v>
    <v>101.8</v>
    <v>60000000</v>
    <v>STCINDIA</v>
    <v>THE STATE TRADING CORPORATION OF INDIA LIMITED (XNSE:STCINDIA)</v>
    <v>44940</v>
    <v>1956</v>
  </rv>
  <rv s="2">
    <v>4230</v>
  </rv>
  <rv s="0">
    <v>https://www.bing.com/financeapi/forcetrigger?t=ahk4mw&amp;q=XNSE%3aSTEELCITY&amp;form=skydnc</v>
    <v>Learn more on Bing</v>
  </rv>
  <rv s="3">
    <v>en-US</v>
    <v>ahk4mw</v>
    <v>268435456</v>
    <v>1</v>
    <v>Powered by Refinitiv</v>
    <v>5</v>
    <v>STEEL CITY SECURITIES LIMITED (XNSE:STEELCITY)</v>
    <v>2</v>
    <v>6</v>
    <v>Finance</v>
    <v>4</v>
    <v>98.7</v>
    <v>31.1</v>
    <v>1.0771999999999999</v>
    <v>-2.85</v>
    <v>-4.4255000000000003E-2</v>
    <v>INR</v>
    <v>Steel City Securities Limited is a holding company. The Company is a retail stock broking company in Southern part of India. It is engaged in the business of providing broking and broking related services. It provides a trading platform of capital market, futures and options, commodities and currency derivatives of National Stock Exchange of India Limited (NSE), Bombay Stock Exchange (BSE), Multi Commodity Exchange of India Ltd (MCX), Madras Stock Exchange (MSE) and National Commodity &amp; Derivatives Exchange Limited (NCDEX). It also offers non-banking financial company services to provide personal loans, gold loans and loans against securities. The Company also serves e-governance products, such as permanent account number (PAN), tax deduction and collection account number (TAN), Form 24G, change requests of PAN, TAN, through tax information network-facilitation center (TIN-FC) locations. The Company provides e-governance services through over 840 centers located across India.</v>
    <v>National Stock Exchange of India</v>
    <v>XNSE</v>
    <v>XNSE</v>
    <v>49-52-5/4, Santhipuram, VISHAKHAPATNAM, ANDHRA PRADESH, 530016 IN</v>
    <v>65.05</v>
    <v>Investment Banking &amp; Investment Services</v>
    <v>Stock</v>
    <v>44585.469965277778</v>
    <v>4232</v>
    <v>61.3</v>
    <v>972896900</v>
    <v>STEEL CITY SECURITIES LIMITED</v>
    <v>STEEL CITY SECURITIES LIMITED</v>
    <v>64.400000000000006</v>
    <v>0</v>
    <v>64.400000000000006</v>
    <v>61.55</v>
    <v>15107090</v>
    <v>STEELCITY</v>
    <v>STEEL CITY SECURITIES LIMITED (XNSE:STEELCITY)</v>
    <v>42553</v>
    <v>1995</v>
  </rv>
  <rv s="2">
    <v>4233</v>
  </rv>
  <rv s="0">
    <v>https://www.bing.com/financeapi/forcetrigger?t=ahk4pr&amp;q=XNSE%3aSTEELXIND&amp;form=skydnc</v>
    <v>Learn more on Bing</v>
  </rv>
  <rv s="1">
    <v>en-US</v>
    <v>ahk4pr</v>
    <v>268435456</v>
    <v>1</v>
    <v>Powered by Refinitiv</v>
    <v>0</v>
    <v>STEEL EXCHANGE INDIA LIMITED (XNSE:STEELXIND)</v>
    <v>2</v>
    <v>3</v>
    <v>Finance</v>
    <v>4</v>
    <v>262.60000000000002</v>
    <v>45.95</v>
    <v>1.6892</v>
    <v>-11.05</v>
    <v>-4.9831E-2</v>
    <v>INR</v>
    <v>Steel Exchange India Limited is engaged in the business of manufacture and sale of iron and steel products, and generation and sale of power. The Company's principal business activities include Rebars (TMT) manufacturing, power and Rebars (TMT) trading. The Company offers various products, which include TMT Bars, Sponge Iron, Steel Billet and Wire Drawing. The Company's business divisions include Trading Division, Steel Ingot Division, Wire Products Division and Integrated Steel Plant. The Trading division deals with a range of products from finished steel products to related items, including semis, coal, scrap, Sponge Iron, among others. The Steel Ingot Division manufactures ingots using sponge iron and scrap/pig iron. The Wire Products Division produces high carbon steel wire products. The Integrated Steel Plant (ISP) of the Company is located at Vizianagaram District and consists of units, including Sponge Iron Unit, Rolling Unit and Captive Power Plant, among others.</v>
    <v>816</v>
    <v>National Stock Exchange of India</v>
    <v>XNSE</v>
    <v>XNSE</v>
    <v>Block-A , Greencity , Near Apparel Export Park, Vadlapudi Post, VISHAKHAPATNAM, ANDHRA PRADESH, 530046 IN</v>
    <v>226</v>
    <v>Metals &amp; Mining</v>
    <v>Stock</v>
    <v>44585.469965277778</v>
    <v>4235</v>
    <v>210.7</v>
    <v>19532000000</v>
    <v>STEEL EXCHANGE INDIA LIMITED</v>
    <v>STEEL EXCHANGE INDIA LIMITED</v>
    <v>213</v>
    <v>14.87</v>
    <v>221.75</v>
    <v>210.7</v>
    <v>88081180</v>
    <v>STEELXIND</v>
    <v>STEEL EXCHANGE INDIA LIMITED (XNSE:STEELXIND)</v>
    <v>299694</v>
    <v>1999</v>
  </rv>
  <rv s="2">
    <v>4236</v>
  </rv>
  <rv s="0">
    <v>https://www.bing.com/financeapi/forcetrigger?t=ahk4sm&amp;q=XNSE%3aSTEL&amp;form=skydnc</v>
    <v>Learn more on Bing</v>
  </rv>
  <rv s="1">
    <v>en-US</v>
    <v>ahk4sm</v>
    <v>268435456</v>
    <v>1</v>
    <v>Powered by Refinitiv</v>
    <v>0</v>
    <v>STEL Holdings Limited (XNSE:STEL)</v>
    <v>2</v>
    <v>3</v>
    <v>Finance</v>
    <v>4</v>
    <v>216</v>
    <v>71.5</v>
    <v>1.4035</v>
    <v>-4.5999999999999996</v>
    <v>-2.8957999999999998E-2</v>
    <v>INR</v>
    <v>STEL Holdings Limited is an India-based investment company. The Company is engaged in the activities of holding companies. The Company's investments are predominantly in companies engaged in power generation and transmission, auto tires and rubber products, electric utilities, carbon black, pharmaceuticals and retail, among others. The Company is a subsidiary of Harrisons Malayalam Limited (HML). The Company's subsidiary is Doon Dooars Plantation Limited.</v>
    <v>3</v>
    <v>National Stock Exchange of India</v>
    <v>XNSE</v>
    <v>XNSE</v>
    <v>24/1624, Bristow Road, Willingdon Island, KOCHI, KERALA, 682003 IN</v>
    <v>163.30000000000001</v>
    <v>Professional &amp; Commercial Services</v>
    <v>Stock</v>
    <v>44585.469965277778</v>
    <v>4238</v>
    <v>147.25</v>
    <v>2931641000</v>
    <v>STEL Holdings Limited</v>
    <v>STEL Holdings Limited</v>
    <v>163</v>
    <v>21.76</v>
    <v>158.85</v>
    <v>154.25</v>
    <v>18455400</v>
    <v>STEL</v>
    <v>STEL Holdings Limited (XNSE:STEL)</v>
    <v>19050</v>
    <v>1990</v>
  </rv>
  <rv s="2">
    <v>4239</v>
  </rv>
  <rv s="0">
    <v>https://www.bing.com/financeapi/forcetrigger?t=ahk4yc&amp;q=XNSE%3aSTERTOOLS&amp;form=skydnc</v>
    <v>Learn more on Bing</v>
  </rv>
  <rv s="1">
    <v>en-US</v>
    <v>ahk4yc</v>
    <v>268435456</v>
    <v>1</v>
    <v>Powered by Refinitiv</v>
    <v>0</v>
    <v>STERLING TOOLS LIMITED (XNSE:STERTOOLS)</v>
    <v>2</v>
    <v>3</v>
    <v>Finance</v>
    <v>4</v>
    <v>254.05</v>
    <v>170.9</v>
    <v>1.1548</v>
    <v>-9.5500000000000007</v>
    <v>-5.1082999999999996E-2</v>
    <v>INR</v>
    <v>Sterling Tools Limited is engaged in manufacturing of high-tensile cold forged fasteners. The Company caters to various automotive companies in India, Europe and the United States. Its product portfolio includes special fasteners, standard fasteners, surface treatment and coatings, nuts, chassis fasteners and engine fasteners. The Company offers chromium (Cr6+) free multi-color, micro-layer corrosion protection systems. Its range of standard fasteners includes socket head cap screws, hexagonal head bolts, studs, hexagon nuts and weld nuts. Its range of chassis fasteners include hub/wheel bolts, hub nuts, wheel studs, suspension bolts, propeller shaft bolts/nuts, track shoe bolts/nuts, rivets and two wheeler spindles/wheel axles. Its engine fasteners include cylinder head bolts/screws, fly wheel nuts/bolts, connecting rod bolts/nuts, balance weight bolts and main bearing cap bolts. The Company operates approximately three plants, which are located in Faridabad.</v>
    <v>571</v>
    <v>National Stock Exchange of India</v>
    <v>XNSE</v>
    <v>XNSE</v>
    <v>5-A,Dlf, Industrial Area, Faridabad, FARIDABAD, HARYANA, 110001 IN</v>
    <v>189.95</v>
    <v>Textiles &amp; Apparel</v>
    <v>Stock</v>
    <v>44585.469965277778</v>
    <v>4241</v>
    <v>172.35</v>
    <v>6734726000</v>
    <v>STERLING TOOLS LIMITED</v>
    <v>STERLING TOOLS LIMITED</v>
    <v>189.95</v>
    <v>19.12</v>
    <v>186.95</v>
    <v>177.4</v>
    <v>36024210</v>
    <v>STERTOOLS</v>
    <v>STERLING TOOLS LIMITED (XNSE:STERTOOLS)</v>
    <v>73016</v>
    <v>1979</v>
  </rv>
  <rv s="2">
    <v>4242</v>
  </rv>
  <rv s="0">
    <v>https://www.bing.com/financeapi/forcetrigger?t=ahk552&amp;q=XNSE%3aSTLTECH&amp;form=skydnc</v>
    <v>Learn more on Bing</v>
  </rv>
  <rv s="1">
    <v>en-US</v>
    <v>ahk552</v>
    <v>268435456</v>
    <v>1</v>
    <v>Powered by Refinitiv</v>
    <v>0</v>
    <v>STERLITE TECHNOLOGIES LIMITED (XNSE:STLTECH)</v>
    <v>2</v>
    <v>3</v>
    <v>Finance</v>
    <v>4</v>
    <v>318</v>
    <v>171.45</v>
    <v>1.4779</v>
    <v>-8.9</v>
    <v>-4.2533000000000001E-2</v>
    <v>INR</v>
    <v>Sterlite Technologies Ltd is a global technology company. The Company is engaged in designing, building and managing smarter digital networks. Its digital networks focused business products, services and software includes optical communication products, network and system integration services and operations support systems (OSS)/business support system (BSS) software solutions. It operates in six continents and more than 100 countries. The Company operates through manufacturing facilities in India, China and Brazil. Its portfolio consists of approximately 155 patents. The Company’s projects include intrusion-proof smarter data network for the Armed Forces, rural broadband for BharatNet, Smart Cities’ development, and establishing high-speed Fibre-to-the-Home (FTTH) networks.</v>
    <v>3107</v>
    <v>National Stock Exchange of India</v>
    <v>XNSE</v>
    <v>XNSE</v>
    <v>Godrej Millennium, 4th Floor, 9 Koregaon Road, (Near Hotel Blue Diamond - Taj), PUNE, MAHARASHTRA, 411001 IN</v>
    <v>212.9</v>
    <v>Communications &amp; Networking</v>
    <v>Stock</v>
    <v>44585.469965277778</v>
    <v>4244</v>
    <v>198.7</v>
    <v>83207500000</v>
    <v>STERLITE TECHNOLOGIES LIMITED</v>
    <v>STERLITE TECHNOLOGIES LIMITED</v>
    <v>209</v>
    <v>41.24</v>
    <v>209.25</v>
    <v>200.35</v>
    <v>397646400</v>
    <v>STLTECH</v>
    <v>STERLITE TECHNOLOGIES LIMITED (XNSE:STLTECH)</v>
    <v>3046150</v>
    <v>2000</v>
  </rv>
  <rv s="2">
    <v>4245</v>
  </rv>
  <rv s="0">
    <v>https://www.bing.com/financeapi/forcetrigger?t=bgvm52&amp;q=XNSE%3aSUBCAPCITY&amp;form=skydnc</v>
    <v>Learn more on Bing</v>
  </rv>
  <rv s="16">
    <v>en-US</v>
    <v>bgvm52</v>
    <v>268435456</v>
    <v>1</v>
    <v>Powered by Refinitiv</v>
    <v>33</v>
    <v>International Constructions Ltd (XNSE:SUBCAPCITY)</v>
    <v>2</v>
    <v>21</v>
    <v>Finance</v>
    <v>4</v>
    <v>37.049999999999997</v>
    <v>14.7</v>
    <v>-1.75</v>
    <v>-4.9574999999999994E-2</v>
    <v>INR</v>
    <v>National Stock Exchange of India</v>
    <v>XNSE</v>
    <v>XNSE</v>
    <v>Golden Enclave, Corporate Block, Tower B1, 5th floor,HAL Old Airport Road, BANGALORE, KARNATAKA, 560017 IN</v>
    <v>37.049999999999997</v>
    <v>Stock</v>
    <v>44585.469965277778</v>
    <v>4247</v>
    <v>33.549999999999997</v>
    <v>International Constructions Ltd</v>
    <v>International Constructions Ltd</v>
    <v>37.049999999999997</v>
    <v>0</v>
    <v>35.299999999999997</v>
    <v>33.549999999999997</v>
    <v>SUBCAPCITY</v>
    <v>International Constructions Ltd (XNSE:SUBCAPCITY)</v>
    <v>3895</v>
  </rv>
  <rv s="2">
    <v>4248</v>
  </rv>
  <rv s="0">
    <v>https://www.bing.com/financeapi/forcetrigger?t=ahk57w&amp;q=XNSE%3aSUBEXLTD&amp;form=skydnc</v>
    <v>Learn more on Bing</v>
  </rv>
  <rv s="1">
    <v>en-US</v>
    <v>ahk57w</v>
    <v>268435456</v>
    <v>1</v>
    <v>Powered by Refinitiv</v>
    <v>0</v>
    <v>SUBEX LIMITED (XNSE:SUBEXLTD)</v>
    <v>2</v>
    <v>3</v>
    <v>Finance</v>
    <v>4</v>
    <v>74.400000000000006</v>
    <v>23.2</v>
    <v>1.2432000000000001</v>
    <v>-3.6</v>
    <v>-7.1928000000000006E-2</v>
    <v>INR</v>
    <v>Subex Limited is a holding company, which provides software products and related services to communications service providers across the world. The Company also provides implementation and customization, support services, managed services and sub-contracting services. Its segments include Software Products and Software Services. It provides business and operations support systems (B/OSS) solutions to telecom service providers. It offers the Revenue Operations Centre (ROC) solution suite for business and capex optimization, which has solutions for Revenue Analytics, such as ROC Revenue Assurance, ROC Fraud Management and ROC Credit Risk Management; for Cost Analytics, such as ROC Partner Settlement, ROC Route Optimisation and ROC Cost Management, and for Network Analytics, such as ROC Asset Assurance, ROC Data Integrity Management and ROC Capacity Management. It operates across the Americas; Europe, the Middle East and Africa (EMEA), and Asia-Pacific (APAC) and rest of the world.</v>
    <v>1023</v>
    <v>National Stock Exchange of India</v>
    <v>XNSE</v>
    <v>XNSE</v>
    <v>RMZ Eco World, Devarabisanahalli,, Outer Ring Road, BANGALORE, KARNATAKA, 560037 IN</v>
    <v>50.05</v>
    <v>Software &amp; IT Services</v>
    <v>Stock</v>
    <v>44585.469965277778</v>
    <v>4250</v>
    <v>44</v>
    <v>27385100000</v>
    <v>SUBEX LIMITED</v>
    <v>SUBEX LIMITED</v>
    <v>50</v>
    <v>63.32</v>
    <v>50.05</v>
    <v>46.45</v>
    <v>547154800</v>
    <v>SUBEXLTD</v>
    <v>SUBEX LIMITED (XNSE:SUBEXLTD)</v>
    <v>9772204</v>
    <v>1994</v>
  </rv>
  <rv s="2">
    <v>4251</v>
  </rv>
  <rv s="0">
    <v>https://www.bing.com/financeapi/forcetrigger?t=ahk5ar&amp;q=XNSE%3aSUBROS&amp;form=skydnc</v>
    <v>Learn more on Bing</v>
  </rv>
  <rv s="1">
    <v>en-US</v>
    <v>ahk5ar</v>
    <v>268435456</v>
    <v>1</v>
    <v>Powered by Refinitiv</v>
    <v>0</v>
    <v>SUBROS LIMITED (XNSE:SUBROS)</v>
    <v>2</v>
    <v>3</v>
    <v>Finance</v>
    <v>4</v>
    <v>430</v>
    <v>287.55</v>
    <v>1.3626</v>
    <v>-9.6</v>
    <v>-2.6533999999999999E-2</v>
    <v>INR</v>
    <v>Subros Limited is a holding company. The Company is engaged in providing automotive air conditioning parts and accessories of automotive system. It is a manufacturer of thermal products for automotive applications in India. Its product range spans across auto air-conditioning and engine cooling systems for passenger, as well as commercial vehicles. The Company manufactures compressors; heating, ventilation and air conditionings (HVACs); pipings, and heat exchangers to suit various vehicle configurations. The Company provides a range of bus air conditioners and transport refrigeration solutions. It provides a range of air conditioners ranging from 4 kilowatts to 36 kilowatts capacity suitable for ambulances and buses (4 meters to 12 meters). It provides a range of transport refrigeration solutions that are suitable for storage volume of approximately 50 cubic meters. The Company has developed import substitute for driver cabin air conditioning for diesel locomotives of railway engines.</v>
    <v>2776</v>
    <v>National Stock Exchange of India</v>
    <v>XNSE</v>
    <v>XNSE</v>
    <v>LGF World Trade Centre, Barakhamba Lane, NEW DELHI, DELHI, 110001 IN</v>
    <v>363.65</v>
    <v>Automobiles &amp; Auto Parts</v>
    <v>Stock</v>
    <v>44585.469965277778</v>
    <v>4253</v>
    <v>345</v>
    <v>23602290000</v>
    <v>SUBROS LIMITED</v>
    <v>SUBROS LIMITED</v>
    <v>358.5</v>
    <v>38.1</v>
    <v>361.8</v>
    <v>352.2</v>
    <v>65235750</v>
    <v>SUBROS</v>
    <v>SUBROS LIMITED (XNSE:SUBROS)</v>
    <v>25281</v>
    <v>1985</v>
  </rv>
  <rv s="2">
    <v>4254</v>
  </rv>
  <rv s="0">
    <v>https://www.bing.com/financeapi/forcetrigger?t=ahk5dm&amp;q=XNSE%3aSUDARSCHEM&amp;form=skydnc</v>
    <v>Learn more on Bing</v>
  </rv>
  <rv s="1">
    <v>en-US</v>
    <v>ahk5dm</v>
    <v>268435456</v>
    <v>1</v>
    <v>Powered by Refinitiv</v>
    <v>0</v>
    <v>SUDARSHAN CHEMICAL INDUSTRIES LIMITED (XNSE:SUDARSCHEM)</v>
    <v>2</v>
    <v>3</v>
    <v>Finance</v>
    <v>4</v>
    <v>794</v>
    <v>486.05</v>
    <v>0.67779999999999996</v>
    <v>0.85</v>
    <v>1.5120000000000001E-3</v>
    <v>INR</v>
    <v>Sudarshan Chemical Industries Limited is a holding company. The Company is a color and effect pigment manufacturer. It operates through various segments, which include Pigments, Agro chemicals and Others. The Company's Pigments segment is engaged in the manufacturing of Azos, Blue and Green, High Performance Pigments, Effects, Pigment Preparations and Inorganics. The Agro chemical segment offers products, which are generic in nature. The Company supplies pigments to paints, plastics, inks, cosmetics, textile and other applications. It produces a range of classical organic pigments for the coloration of publication and commercial printing inks for magazines, direct mail and other commercial printing. The Company offers its pigments under various brands, including Sudaperm, Sudafast, Sudacolor, Sudadur, Sudafine, Sumicos, Prestige and Sumica. Its pigments are exported to various markets in Europe, America and Asia. It has over two production facilities at Roha and Mahad in India.</v>
    <v>1192</v>
    <v>National Stock Exchange of India</v>
    <v>XNSE</v>
    <v>XNSE</v>
    <v>162, wellesley road, PUNE, MAHARASHTRA, 411001 IN</v>
    <v>574</v>
    <v>Chemicals</v>
    <v>Stock</v>
    <v>44585.469965277778</v>
    <v>4256</v>
    <v>531.5</v>
    <v>38923020000</v>
    <v>SUDARSHAN CHEMICAL INDUSTRIES LIMITED</v>
    <v>SUDARSHAN CHEMICAL INDUSTRIES LIMITED</v>
    <v>563</v>
    <v>27.48</v>
    <v>562.25</v>
    <v>563.1</v>
    <v>69227250</v>
    <v>SUDARSCHEM</v>
    <v>SUDARSHAN CHEMICAL INDUSTRIES LIMITED (XNSE:SUDARSCHEM)</v>
    <v>85962</v>
    <v>1951</v>
  </rv>
  <rv s="2">
    <v>4257</v>
  </rv>
  <rv s="0">
    <v>https://www.bing.com/financeapi/forcetrigger?t=btjua2&amp;q=XNSE%3aSUMICHEM&amp;form=skydnc</v>
    <v>Learn more on Bing</v>
  </rv>
  <rv s="5">
    <v>en-US</v>
    <v>btjua2</v>
    <v>268435456</v>
    <v>1</v>
    <v>Powered by Refinitiv</v>
    <v>9</v>
    <v>SUMITOMO CHEMICAL INDIA LIMITED (XNSE:SUMICHEM)</v>
    <v>2</v>
    <v>10</v>
    <v>Finance</v>
    <v>4</v>
    <v>459.9</v>
    <v>268.2</v>
    <v>-6.75</v>
    <v>-1.7765E-2</v>
    <v>INR</v>
    <v>Sumitomo Chemical India Limited is an India-based company engaged in manufacturing and sales of household insecticides, agricultural pesticides, public health insecticides and animal nutrition products. The Company operates through three segments: Industrial Chemicals, Agro Chemicals and Public Health Chemicals. The Company’s products include crop protection chemicals, feed additives, fumigants and rodenticides and biopesticides.</v>
    <v>1722</v>
    <v>National Stock Exchange of India</v>
    <v>XNSE</v>
    <v>XNSE</v>
    <v>Sumitomo Chemical India Limited, 13/14, Aradhana Industrial Development Corporation, Near Virwani Industrial Estate, Goregaon East, MUMBAI, MAHARASHTRA, 400063 IN</v>
    <v>380.3</v>
    <v>Chemicals</v>
    <v>Stock</v>
    <v>44585.469965277778</v>
    <v>4259</v>
    <v>366.05</v>
    <v>189650400000</v>
    <v>SUMITOMO CHEMICAL INDIA LIMITED</v>
    <v>SUMITOMO CHEMICAL INDIA LIMITED</v>
    <v>377.8</v>
    <v>51.52</v>
    <v>379.95</v>
    <v>373.2</v>
    <v>499145800</v>
    <v>SUMICHEM</v>
    <v>SUMITOMO CHEMICAL INDIA LIMITED (XNSE:SUMICHEM)</v>
    <v>294238</v>
    <v>2000</v>
  </rv>
  <rv s="2">
    <v>4260</v>
  </rv>
  <rv s="0">
    <v>https://www.bing.com/financeapi/forcetrigger?t=bh51qh&amp;q=XNSE%3aSUMIT&amp;form=skydnc</v>
    <v>Learn more on Bing</v>
  </rv>
  <rv s="3">
    <v>en-US</v>
    <v>bh51qh</v>
    <v>268435456</v>
    <v>1</v>
    <v>Powered by Refinitiv</v>
    <v>5</v>
    <v>SUMIT WOODS LIMITED (XNSE:SUMIT)</v>
    <v>2</v>
    <v>6</v>
    <v>Finance</v>
    <v>4</v>
    <v>22</v>
    <v>8</v>
    <v>0.14949999999999999</v>
    <v>-0.75</v>
    <v>-4.9180000000000001E-2</v>
    <v>INR</v>
    <v>Sumit Woods Limited is engaged in the construction and development of real-estate properties. The Company’s projects include Sumit-Greendale NX, Span Trident, Sumit proxima, Sumit Garden Grove, Saiprasad, Sumit Lata, Sumit Bells, and Sumit Mount, bldg No.3. The Company has constructed over 50 residential and commercial projects in Mumbai, Thane and Goa.</v>
    <v>National Stock Exchange of India</v>
    <v>XNSE</v>
    <v>XNSE</v>
    <v>B - 1101, Express Zone, Diagonally Opp. To Oberoi Mall, W.E. Highway, Malad(East), Mumbai, MAHARASHTRA, 400097 IN</v>
    <v>15.75</v>
    <v>Real Estate Operations</v>
    <v>Stock</v>
    <v>44585.469965277778</v>
    <v>4262</v>
    <v>14.5</v>
    <v>466452400</v>
    <v>SUMIT WOODS LIMITED</v>
    <v>SUMIT WOODS LIMITED</v>
    <v>15.75</v>
    <v>0</v>
    <v>15.25</v>
    <v>14.5</v>
    <v>30587040</v>
    <v>SUMIT</v>
    <v>SUMIT WOODS LIMITED (XNSE:SUMIT)</v>
    <v>84142</v>
    <v>1997</v>
  </rv>
  <rv s="2">
    <v>4263</v>
  </rv>
  <rv s="0">
    <v>https://www.bing.com/financeapi/forcetrigger?t=ahk5m7&amp;q=XNSE%3aSUMMITSEC&amp;form=skydnc</v>
    <v>Learn more on Bing</v>
  </rv>
  <rv s="1">
    <v>en-US</v>
    <v>ahk5m7</v>
    <v>268435456</v>
    <v>1</v>
    <v>Powered by Refinitiv</v>
    <v>0</v>
    <v>Summit Securities Limited (XNSE:SUMMITSEC)</v>
    <v>2</v>
    <v>3</v>
    <v>Finance</v>
    <v>4</v>
    <v>861.9</v>
    <v>475</v>
    <v>1.2602</v>
    <v>-18.7</v>
    <v>-2.8938000000000002E-2</v>
    <v>INR</v>
    <v>Summit Securities Limited is a non-banking financial company. The Company is engaged in investments and financial activities. The Company's principal product/service is investments in securities. Instant Holdings Limited is the Company's subsidiary.</v>
    <v>8</v>
    <v>National Stock Exchange of India</v>
    <v>XNSE</v>
    <v>XNSE</v>
    <v>RPG House, 463,, Dr Annie Besant Road,, Worli, MUMBAI, MAHARASHTRA, 400030 IN</v>
    <v>651.15</v>
    <v>Banking Services</v>
    <v>Stock</v>
    <v>44585.469965277778</v>
    <v>4265</v>
    <v>622</v>
    <v>7044731000</v>
    <v>Summit Securities Limited</v>
    <v>Summit Securities Limited</v>
    <v>649</v>
    <v>11.86</v>
    <v>646.20000000000005</v>
    <v>627.5</v>
    <v>10901780</v>
    <v>SUMMITSEC</v>
    <v>Summit Securities Limited (XNSE:SUMMITSEC)</v>
    <v>6210</v>
    <v>1997</v>
  </rv>
  <rv s="2">
    <v>4266</v>
  </rv>
  <rv s="0">
    <v>https://www.bing.com/financeapi/forcetrigger?t=ahk5p2&amp;q=XNSE%3aSUNCLAYLTD&amp;form=skydnc</v>
    <v>Learn more on Bing</v>
  </rv>
  <rv s="1">
    <v>en-US</v>
    <v>ahk5p2</v>
    <v>268435456</v>
    <v>1</v>
    <v>Powered by Refinitiv</v>
    <v>0</v>
    <v>SUNDARAM -CLAYTON LIMITED (XNSE:SUNCLAYLTD)</v>
    <v>2</v>
    <v>3</v>
    <v>Finance</v>
    <v>4</v>
    <v>5097.7</v>
    <v>2635</v>
    <v>0.79500000000000004</v>
    <v>38</v>
    <v>1.0111000000000002E-2</v>
    <v>INR</v>
    <v>Sundaram-Clayton Limited is a holding company engaged in the manufacturing and distribution of aluminium alloy cast articles, including parts and components. The Company manufactures parts and accessories for motor vehicles, such as brakes, gearboxes, axles, suspension shock absorbers, radiators, clutches, steering wheels, steering columns and steering boxes, among others. Its segments include Automotive components, Motor Vehicles and Others. It manufactures aluminum pressure die castings for heavy commercial vehicles, passenger cars and two wheelers. Its product range includes gear housing, filter heads, air connectors, filtration module casting, turbo charger and charge air pipe for the truck segment; cylinder head, case transaxle assembly, oil pan, chain case, cylinder head cover, adaptor oil filter, fuel pump housing, fork gear shift and starter housing for passenger cars, and crank case, cylinder barrel, wheel hub for powered two wheelers and brake equipment valve bodies.</v>
    <v>1917</v>
    <v>National Stock Exchange of India</v>
    <v>XNSE</v>
    <v>XNSE</v>
    <v>Jayalakshmi Estates, 5th Floor,, 29, Haddows Road,, CHENNAI, TAMIL NADU, 600006 IN</v>
    <v>3946</v>
    <v>Automobiles &amp; Auto Parts</v>
    <v>Stock</v>
    <v>44585.469965277778</v>
    <v>4268</v>
    <v>3701</v>
    <v>76038240000</v>
    <v>SUNDARAM -CLAYTON LIMITED</v>
    <v>SUNDARAM -CLAYTON LIMITED</v>
    <v>3837.3</v>
    <v>14.64</v>
    <v>3758.3</v>
    <v>3796.3</v>
    <v>20232090</v>
    <v>SUNCLAYLTD</v>
    <v>SUNDARAM -CLAYTON LIMITED (XNSE:SUNCLAYLTD)</v>
    <v>15264</v>
    <v>1962</v>
  </rv>
  <rv s="2">
    <v>4269</v>
  </rv>
  <rv s="0">
    <v>https://www.bing.com/financeapi/forcetrigger?t=ahk5rw&amp;q=XNSE%3aSUNDARAM&amp;form=skydnc</v>
    <v>Learn more on Bing</v>
  </rv>
  <rv s="3">
    <v>en-US</v>
    <v>ahk5rw</v>
    <v>268435456</v>
    <v>1</v>
    <v>Powered by Refinitiv</v>
    <v>5</v>
    <v>SUNDARAM MULTI PAP LIMITED (XNSE:SUNDARAM)</v>
    <v>2</v>
    <v>6</v>
    <v>Finance</v>
    <v>4</v>
    <v>5.8</v>
    <v>1.1000000000000001</v>
    <v>0.92910000000000004</v>
    <v>-0.2</v>
    <v>-4.5454999999999995E-2</v>
    <v>INR</v>
    <v>Sundaram Multi Pap Ltd. is a school and office paper stationery manufacturing company. The Company designs, manufactures and markets paper stationery products exercise note books, long books, note pads, scrap books, drawing books, graph books for students of all ages, as well as office/corporate stationery products and printing, and writing and packaging paper. The Company is engaged in the business of school and office stationery, as well as e-learning segment. The Company has over 190 varieties of paper stationery products under the brand Sundaram. It offers pencils, erasers, sharpeners, rulers and color pencils. Its paper mill is situated in Nagpur at Kanhan, District Nagpur (Maharashtra), which is situated approximately 30 kilometers from Nagpur City. It caters to writing instruments, chocolates, garments, watches, theme parks and movies. It offers Augmented Reality Mobile Application. Its e-class offers e-educational/digital products mapped to the Maharashtra State board.</v>
    <v>National Stock Exchange of India</v>
    <v>XNSE</v>
    <v>XNSE</v>
    <v>Unit no 5,6 ground floor, Papa, Industrial Estate, Andheri Kurla Road, Andheri(E), MUMBAI, MAHARASHTRA, 400093 IN</v>
    <v>4.3499999999999996</v>
    <v>Paper &amp; Forest Products</v>
    <v>Stock</v>
    <v>44585.469965277778</v>
    <v>4271</v>
    <v>4.2</v>
    <v>2085062000</v>
    <v>SUNDARAM MULTI PAP LIMITED</v>
    <v>SUNDARAM MULTI PAP LIMITED</v>
    <v>4.25</v>
    <v>0</v>
    <v>4.4000000000000004</v>
    <v>4.2</v>
    <v>473877800</v>
    <v>SUNDARAM</v>
    <v>SUNDARAM MULTI PAP LIMITED (XNSE:SUNDARAM)</v>
    <v>378437</v>
    <v>1995</v>
  </rv>
  <rv s="2">
    <v>4272</v>
  </rv>
  <rv s="0">
    <v>https://www.bing.com/financeapi/forcetrigger?t=ahk5ur&amp;q=XNSE%3aSUNDARMFIN&amp;form=skydnc</v>
    <v>Learn more on Bing</v>
  </rv>
  <rv s="1">
    <v>en-US</v>
    <v>ahk5ur</v>
    <v>268435456</v>
    <v>1</v>
    <v>Powered by Refinitiv</v>
    <v>0</v>
    <v>SUNDARAM FINANCE LIMITED (XNSE:SUNDARMFIN)</v>
    <v>2</v>
    <v>3</v>
    <v>Finance</v>
    <v>4</v>
    <v>2868</v>
    <v>1651.5</v>
    <v>0.86509999999999998</v>
    <v>-89.7</v>
    <v>-3.8847E-2</v>
    <v>INR</v>
    <v>Sundaram Finance Limited is engaged in financial and insurance activities. The Company's segments include Asset Financing, Insurance and Other Operations. The Company provides finance for purchase of commercial vehicles, cars, multi-utility vehicles, construction equipment, tractors and working capital finance. The Company is engaged in the distribution of a range of financial products, such as mutual fund, deposits and insurance, among others. The Company caters to various business verticals, such as hire purchase, loans, leasing and deposits. Its subsidiaries include Sundaram Asset Management Company Limited, Sundaram Trustee Company Limited, Sundaram Business Services Limited, Sundaram Insurance Broking Services Limited and Sundaram Finance Distribution Limited, among others.</v>
    <v>4036</v>
    <v>National Stock Exchange of India</v>
    <v>XNSE</v>
    <v>XNSE</v>
    <v>21, Patullos Road, CHENNAI, TAMIL NADU, 600002 IN</v>
    <v>2350</v>
    <v>Banking Services</v>
    <v>Stock</v>
    <v>44585.469965277778</v>
    <v>4274</v>
    <v>2204.9</v>
    <v>254433500000</v>
    <v>SUNDARAM FINANCE LIMITED</v>
    <v>SUNDARAM FINANCE LIMITED</v>
    <v>2350</v>
    <v>21.98</v>
    <v>2309.0500000000002</v>
    <v>2219.35</v>
    <v>110189700</v>
    <v>SUNDARMFIN</v>
    <v>SUNDARAM FINANCE LIMITED (XNSE:SUNDARMFIN)</v>
    <v>11344</v>
    <v>1954</v>
  </rv>
  <rv s="2">
    <v>4275</v>
  </rv>
  <rv s="0">
    <v>https://www.bing.com/financeapi/forcetrigger?t=azgi8m&amp;q=XNSE%3aSUNDARMHLD&amp;form=skydnc</v>
    <v>Learn more on Bing</v>
  </rv>
  <rv s="1">
    <v>en-US</v>
    <v>azgi8m</v>
    <v>268435456</v>
    <v>1</v>
    <v>Powered by Refinitiv</v>
    <v>0</v>
    <v>SUNDARAM FINANCE HOLDINGS LIMITED (XNSE:SUNDARMHLD)</v>
    <v>2</v>
    <v>3</v>
    <v>Finance</v>
    <v>4</v>
    <v>94.7</v>
    <v>58.39</v>
    <v>0.86480000000000001</v>
    <v>-1.8</v>
    <v>-2.1831E-2</v>
    <v>INR</v>
    <v>Sundaram Finance Holdings Limited is an India-based company that provides financial service. The primary business of the Company is to make investments of all types and engage in business processing and support services, and including training services.</v>
    <v>283</v>
    <v>National Stock Exchange of India</v>
    <v>XNSE</v>
    <v>XNSE</v>
    <v>21, Patullos Road, Chennai, TAMIL NADU, 600002 IN</v>
    <v>84.4</v>
    <v>Professional &amp; Commercial Services</v>
    <v>Stock</v>
    <v>44585.469965277778</v>
    <v>4277</v>
    <v>79.099999999999994</v>
    <v>18312460000</v>
    <v>SUNDARAM FINANCE HOLDINGS LIMITED</v>
    <v>SUNDARAM FINANCE HOLDINGS LIMITED</v>
    <v>84</v>
    <v>13.19</v>
    <v>82.45</v>
    <v>80.650000000000006</v>
    <v>222103900</v>
    <v>SUNDARMHLD</v>
    <v>SUNDARAM FINANCE HOLDINGS LIMITED (XNSE:SUNDARMHLD)</v>
    <v>219948</v>
    <v>1993</v>
  </rv>
  <rv s="2">
    <v>4278</v>
  </rv>
  <rv s="0">
    <v>https://www.bing.com/financeapi/forcetrigger?t=ahk5xm&amp;q=XNSE%3aSUNDRMBRAK&amp;form=skydnc</v>
    <v>Learn more on Bing</v>
  </rv>
  <rv s="1">
    <v>en-US</v>
    <v>ahk5xm</v>
    <v>268435456</v>
    <v>1</v>
    <v>Powered by Refinitiv</v>
    <v>0</v>
    <v>SUNDARAM BRAKE LININGS LIMITED (XNSE:SUNDRMBRAK)</v>
    <v>2</v>
    <v>3</v>
    <v>Finance</v>
    <v>4</v>
    <v>489.9</v>
    <v>308.64999999999998</v>
    <v>1.3868</v>
    <v>-7.55</v>
    <v>-1.8050999999999998E-2</v>
    <v>INR</v>
    <v>Sundaram Brake Linings Limited is engaged in the manufacture of automotive, non-automotive, railways and industrial friction materials. The Company offers products, including Brake Linings, Clutch Facings, Disc Brake Pad and others. The Company's products are used in commercial vehicles, passenger cars, tractors (agricultural), railways and two wheelers. The Company has a presence in the domestic original equipment manufacturer (OEM) and aftermarket. The Company has approximately five manufacturing facilities, which include Padi Plant in Chennai; TSK Plant 1 and TSK Plant 2 in Virudhunagar District, and Plant 4 and Plant 5 in Chengalpet. The Company exports its products to over 50 countries across the world. Its facility in Chennai includes brake or dynamometers, scanning electron microscopes, gas chromatographs, vehicle testing facilities for testing and development of friction materials for a range of automotive, nonautomotive and industrial applications.</v>
    <v>1071</v>
    <v>National Stock Exchange of India</v>
    <v>XNSE</v>
    <v>XNSE</v>
    <v>M T H Road, Padi, CHENNAI, TAMIL NADU, 600050 IN</v>
    <v>420</v>
    <v>Automobiles &amp; Auto Parts</v>
    <v>Stock</v>
    <v>44585.469965277778</v>
    <v>4280</v>
    <v>406.85</v>
    <v>1645636000</v>
    <v>SUNDARAM BRAKE LININGS LIMITED</v>
    <v>SUNDARAM BRAKE LININGS LIMITED</v>
    <v>418.25</v>
    <v>31.71</v>
    <v>418.25</v>
    <v>410.7</v>
    <v>3934580</v>
    <v>SUNDRMBRAK</v>
    <v>SUNDARAM BRAKE LININGS LIMITED (XNSE:SUNDRMBRAK)</v>
    <v>4708</v>
    <v>1974</v>
  </rv>
  <rv s="2">
    <v>4281</v>
  </rv>
  <rv s="0">
    <v>https://www.bing.com/financeapi/forcetrigger?t=ahk61h&amp;q=XNSE%3aSUNDRMFAST&amp;form=skydnc</v>
    <v>Learn more on Bing</v>
  </rv>
  <rv s="1">
    <v>en-US</v>
    <v>ahk61h</v>
    <v>268435456</v>
    <v>1</v>
    <v>Powered by Refinitiv</v>
    <v>0</v>
    <v>SUNDRAM FASTENERS LIMITED (XNSE:SUNDRMFAST)</v>
    <v>2</v>
    <v>3</v>
    <v>Finance</v>
    <v>4</v>
    <v>993.7</v>
    <v>535</v>
    <v>1.2776000000000001</v>
    <v>-54.95</v>
    <v>-6.3080999999999998E-2</v>
    <v>INR</v>
    <v>Sundram Fasteners Limited is a holding company. The Company is engaged in manufacturing high tensile fasteners, and motor vehicle parts and accessories. Its product range includes cold extruded parts, powder metal parts, radiator caps, gear shifters, hot forged parts, precision forged differential gears, water pumps, oil pumps, fuel pumps, belt tensioners, rocker arm assemblies, cam followers, bearing housings, hubs and shafts, tappets and other engine components, and valve train parts. The Company's high tensile fasteners product range includes standard fasteners and special fasteners. The Company's powder metal parts product range includes bushes, structural parts and iron powder. The Company's radiator caps product range includes metal and nylon cap assemblies for original equipment manufacturers. The Company's hot forged products include connecting rods, lug gears for motorcycles, constant-velocity joint parts, fan hubs, bevel gears and fuel injection pump parts.</v>
    <v>2968</v>
    <v>National Stock Exchange of India</v>
    <v>XNSE</v>
    <v>XNSE</v>
    <v>98 - A, VII Floor, Dr.Radhakrishnan Salai, Mylapore, CHENNAI, TAMIL NADU, 600004 IN</v>
    <v>879</v>
    <v>Automobiles &amp; Auto Parts</v>
    <v>Stock</v>
    <v>44585.469965277778</v>
    <v>4283</v>
    <v>811</v>
    <v>183042800000</v>
    <v>SUNDRAM FASTENERS LIMITED</v>
    <v>SUNDRAM FASTENERS LIMITED</v>
    <v>865</v>
    <v>34.82</v>
    <v>871.1</v>
    <v>816.15</v>
    <v>210128400</v>
    <v>SUNDRMFAST</v>
    <v>SUNDRAM FASTENERS LIMITED (XNSE:SUNDRMFAST)</v>
    <v>54530</v>
    <v>1962</v>
  </rv>
  <rv s="2">
    <v>4284</v>
  </rv>
  <rv s="0">
    <v>https://www.bing.com/financeapi/forcetrigger?t=ahk64c&amp;q=XNSE%3aSUNFLAG&amp;form=skydnc</v>
    <v>Learn more on Bing</v>
  </rv>
  <rv s="1">
    <v>en-US</v>
    <v>ahk64c</v>
    <v>268435456</v>
    <v>1</v>
    <v>Powered by Refinitiv</v>
    <v>0</v>
    <v>SUNFLAG IRON AND STEEL CO LTD (XNSE:SUNFLAG)</v>
    <v>2</v>
    <v>3</v>
    <v>Finance</v>
    <v>4</v>
    <v>96.65</v>
    <v>54.8</v>
    <v>1.2117</v>
    <v>-5.55</v>
    <v>-6.9592000000000001E-2</v>
    <v>INR</v>
    <v>Sunflag Iron and Steel Company Limited is an India-based company, which is engaged in the business of manufacturing and sale of special steel rolled products. The Company operates through Iron &amp; Steel business segment. It also generates power from its captive plant. The Company's products include flats, rounds, round cornered squares, HEX and coils. The Company's products are used for forging, automobile and spring industries. Its steel plant is located at Bhandara Road, Maharashtra. Its plant has a capacity to produce 360,000 tons per annum of special steel using liquid pig iron and sponge iron as basic inputs. Its production facilities include Sinter Plant, Mini Blast Furnace, Direct Reduction Plants, Power Plant, Electric Arc Furnace, Ladle Heating Furnace, Vacuum Degassing Unit, Blooming Mill, Bar and section mill, Alloy steel mill and Wire Rod Block Mill. It caters to various industries, such as automobiles, railways, defense, agriculture and engineering industry.</v>
    <v>1098</v>
    <v>National Stock Exchange of India</v>
    <v>XNSE</v>
    <v>XNSE</v>
    <v>33, Mount Road, Sadar, NAGPUR, MAHARASHTRA, 440001 IN</v>
    <v>79.75</v>
    <v>Metals &amp; Mining</v>
    <v>Stock</v>
    <v>44585.469965277778</v>
    <v>4286</v>
    <v>73.2</v>
    <v>14372500000</v>
    <v>SUNFLAG IRON AND STEEL CO LTD</v>
    <v>SUNFLAG IRON AND STEEL CO LTD</v>
    <v>79.75</v>
    <v>5.52</v>
    <v>79.75</v>
    <v>74.2</v>
    <v>180219500</v>
    <v>SUNFLAG</v>
    <v>SUNFLAG IRON AND STEEL CO LTD (XNSE:SUNFLAG)</v>
    <v>281221</v>
    <v>1984</v>
  </rv>
  <rv s="2">
    <v>4287</v>
  </rv>
  <rv s="0">
    <v>https://www.bing.com/financeapi/forcetrigger?t=ahk6a2&amp;q=XNSE%3aSUNPHARMA&amp;form=skydnc</v>
    <v>Learn more on Bing</v>
  </rv>
  <rv s="1">
    <v>en-US</v>
    <v>ahk6a2</v>
    <v>268435456</v>
    <v>1</v>
    <v>Powered by Refinitiv</v>
    <v>0</v>
    <v>SUN PHARMACEUTICAL INDUSTRIES LIMITED (XNSE:SUNPHARMA)</v>
    <v>2</v>
    <v>3</v>
    <v>Finance</v>
    <v>4</v>
    <v>871</v>
    <v>550.4</v>
    <v>0.65990000000000004</v>
    <v>-7.9</v>
    <v>-9.7680000000000006E-3</v>
    <v>INR</v>
    <v>Sun Pharmaceutical Industries Limited is a pharmaceuticals company. The Company's business segments include US Business, Indian Branded Generics Business, Emerging Markets, Global Consumer Healthcare Business and Active Pharmaceutical Ingredients (API). Its Rest of World segment includes Western Europe, Canada, Australia, New Zealand and other markets. The Company offers its products to therapy areas, such as cardiology, neuro-psychiatry, gastroenterology, anti-infective, diabetology and dermatology. The Company's products include AB PHYLLINE, ABZORB DUSTING POWDER, ACAMPROL, ACOSTIN 3 MIU, ACOSTIN FORTE and AB PHYLLINE SR 200. Its manufacturing units are situated in India, the United States and Brazil, among others. Its units produce generics, branded generics, specialty products, over-the-counter (OTC) products, anti-retroviral (ARVs) and APIs. They also produce intermediates in a range of dosage forms, including tablets, capsules, injectables, ointments, creams and liquids.</v>
    <v>37000</v>
    <v>National Stock Exchange of India</v>
    <v>XNSE</v>
    <v>XNSE</v>
    <v>Sun House, CTS No. 201 B/1,, Western Express Highway,, Goregaon (E), MUMBAI, MAHARASHTRA, 400063 IN</v>
    <v>825</v>
    <v>Pharmaceuticals</v>
    <v>Stock</v>
    <v>44585.469965277778</v>
    <v>4289</v>
    <v>791.6</v>
    <v>1940462000000</v>
    <v>SUN PHARMACEUTICAL INDUSTRIES LIMITED</v>
    <v>SUN PHARMACEUTICAL INDUSTRIES LIMITED</v>
    <v>804</v>
    <v>31.18</v>
    <v>808.75</v>
    <v>800.85</v>
    <v>2399335000</v>
    <v>SUNPHARMA</v>
    <v>SUN PHARMACEUTICAL INDUSTRIES LIMITED (XNSE:SUNPHARMA)</v>
    <v>5300160</v>
    <v>1993</v>
  </rv>
  <rv s="2">
    <v>4290</v>
  </rv>
  <rv s="0">
    <v>https://www.bing.com/financeapi/forcetrigger?t=ahk6cw&amp;q=XNSE%3aSUNTECK&amp;form=skydnc</v>
    <v>Learn more on Bing</v>
  </rv>
  <rv s="1">
    <v>en-US</v>
    <v>ahk6cw</v>
    <v>268435456</v>
    <v>1</v>
    <v>Powered by Refinitiv</v>
    <v>0</v>
    <v>SUNTECK REALTY LIMITED (XNSE:SUNTECK)</v>
    <v>2</v>
    <v>3</v>
    <v>Finance</v>
    <v>4</v>
    <v>589.9</v>
    <v>250</v>
    <v>1.3326</v>
    <v>-41.65</v>
    <v>-7.7130000000000004E-2</v>
    <v>INR</v>
    <v>Sunteck Realty Limited is a real estate development company. The Company is primarily engaged in the business of real estate/real estate development and incidental services. The Company is engaged in real estate activities with own or leased property. Its business focuses on designing, developing and managing residential and commercial properties. It is focused on city-centric developments spread-out across Mumbai Metropolitan Region (MMR). The Company's residential projects include Signature Island, Signia Pearl, Signia Isles and Signia High. Its commercial projects include Sunteck Centre, Sunteck Grandeur and Sunteck Certainity. The Company's other projects include approximately 20 acres of mixed-use development in Goregaon in the form of Sunteck City, Sion, Mulund amongst other locations in Mumbai, Navi Mumbai, over 80 acres in Jaipur, Nagpur and Goa in India. Its subsidiaries include Amenity Software Private Limited and Magenta Computer Software Private Limited, among others.</v>
    <v>400</v>
    <v>National Stock Exchange of India</v>
    <v>XNSE</v>
    <v>XNSE</v>
    <v>5th Floor, Sunteck Centre, 37.40 subhash Road. Vile Parie (East) ,, MUMBAI, MAHARASHTRA, 400057 IN</v>
    <v>546</v>
    <v>Real Estate Operations</v>
    <v>Stock</v>
    <v>44585.469965277778</v>
    <v>4292</v>
    <v>488.3</v>
    <v>79073150000</v>
    <v>SUNTECK REALTY LIMITED</v>
    <v>SUNTECK REALTY LIMITED</v>
    <v>538.95000000000005</v>
    <v>152.66999999999999</v>
    <v>540</v>
    <v>498.35</v>
    <v>146431800</v>
    <v>SUNTECK</v>
    <v>SUNTECK REALTY LIMITED (XNSE:SUNTECK)</v>
    <v>923243</v>
    <v>1981</v>
  </rv>
  <rv s="2">
    <v>4293</v>
  </rv>
  <rv s="0">
    <v>https://www.bing.com/financeapi/forcetrigger?t=ahk6fr&amp;q=XNSE%3aSUNTV&amp;form=skydnc</v>
    <v>Learn more on Bing</v>
  </rv>
  <rv s="1">
    <v>en-US</v>
    <v>ahk6fr</v>
    <v>268435456</v>
    <v>1</v>
    <v>Powered by Refinitiv</v>
    <v>0</v>
    <v>SUN TV NETWORK LIMITED (XNSE:SUNTV)</v>
    <v>2</v>
    <v>3</v>
    <v>Finance</v>
    <v>4</v>
    <v>612</v>
    <v>450</v>
    <v>0.98929999999999996</v>
    <v>-18.8</v>
    <v>-3.7976000000000003E-2</v>
    <v>INR</v>
    <v>Sun TV Network Limited is engaged in providing broadcasting services. The Company operates through Media and Entertainment segment. Its geographical segments include India and Others. It is engaged in producing and broadcasting satellite television and radio software programming in the regional languages of South India. It operates television channels in approximately four South Indian languages to viewers in India, and also to viewers in Sri Lanka, Singapore, Malaysia, the United Kingdom, Europe, the Middle East, the United States, Australia, South Africa and Canada. It operates Sun TV channel. Its other satellite channels are Surya TV, Gemini TV and Udaya TV. It is also into the business of frequency modulation (FM) radio broadcasting at Chennai, Coimbatore and Tirunelveli. It also has the license to operate an Indian Premier League franchise Sun Risers Hyderabad. It has presence across various genres, such as general entertainment, movies, music, news, kids, action and life.</v>
    <v>1188</v>
    <v>National Stock Exchange of India</v>
    <v>XNSE</v>
    <v>XNSE</v>
    <v>73,Murasoli Maran Towers, MRC Nagar Main Road, MRC Nagar, CHENNAI, TAMIL NADU, 600028 IN</v>
    <v>494.9</v>
    <v>Media &amp; Publishing</v>
    <v>Stock</v>
    <v>44585.469965277778</v>
    <v>4295</v>
    <v>470.3</v>
    <v>195091600000</v>
    <v>SUN TV NETWORK LIMITED</v>
    <v>SUN TV NETWORK LIMITED</v>
    <v>490.7</v>
    <v>11.52</v>
    <v>495.05</v>
    <v>476.25</v>
    <v>394084600</v>
    <v>SUNTV</v>
    <v>SUN TV NETWORK LIMITED (XNSE:SUNTV)</v>
    <v>733688</v>
    <v>1985</v>
  </rv>
  <rv s="2">
    <v>4296</v>
  </rv>
  <rv s="0">
    <v>https://www.bing.com/financeapi/forcetrigger?t=ahk6lh&amp;q=XNSE%3aSUPERHOUSE&amp;form=skydnc</v>
    <v>Learn more on Bing</v>
  </rv>
  <rv s="1">
    <v>en-US</v>
    <v>ahk6lh</v>
    <v>268435456</v>
    <v>1</v>
    <v>Powered by Refinitiv</v>
    <v>0</v>
    <v>SUPER HOUSE LTD. (XNSE:SUPERHOUSE)</v>
    <v>2</v>
    <v>3</v>
    <v>Finance</v>
    <v>4</v>
    <v>245.8</v>
    <v>110.3</v>
    <v>1.6418999999999999</v>
    <v>-15.4</v>
    <v>-7.1295999999999998E-2</v>
    <v>INR</v>
    <v>Superhouse Limited is engaged in manufacture of leather footwear, finished leather, leather shoe upper, other leather products, textile products and others. The Company's segments include Leather &amp; Leather Products, Textile Garments and Others. Its geographical segments include Within India and Outside India. The Company's products include finished leather men's footwear, ladies' footwear, children's footwear, safety footwear, goodyear welted footwear, leather accessories, leather garments, riding products, readymade garments. The Company produces a range of leather, including goat leather, such as shoe nappa, milled nappa, glazed, milled glazed, shrunken and foil. Its footwear for men are made of sheep, goat, cow and buff calf leathers. Its readymade garments include ladies tops, tunics, evening dresses, trousers and jackets, among others.</v>
    <v>1338</v>
    <v>National Stock Exchange of India</v>
    <v>XNSE</v>
    <v>XNSE</v>
    <v>D-15/B Site-I,, UPSIDC Industrial Area, UNNAO, UTTAR PRADESH, 209801 IN</v>
    <v>218.35</v>
    <v>Textiles &amp; Apparel</v>
    <v>Stock</v>
    <v>44585.469965277778</v>
    <v>4298</v>
    <v>196.85</v>
    <v>2381400000</v>
    <v>SUPER HOUSE LTD.</v>
    <v>SUPER HOUSE LTD.</v>
    <v>218.3</v>
    <v>8.76</v>
    <v>216</v>
    <v>200.6</v>
    <v>11025000</v>
    <v>SUPERHOUSE</v>
    <v>SUPER HOUSE LTD. (XNSE:SUPERHOUSE)</v>
    <v>95425</v>
    <v>1982</v>
  </rv>
  <rv s="2">
    <v>4299</v>
  </rv>
  <rv s="0">
    <v>https://www.bing.com/financeapi/forcetrigger?t=ahk6oc&amp;q=XNSE%3aSUPERSPIN&amp;form=skydnc</v>
    <v>Learn more on Bing</v>
  </rv>
  <rv s="3">
    <v>en-US</v>
    <v>ahk6oc</v>
    <v>268435456</v>
    <v>1</v>
    <v>Powered by Refinitiv</v>
    <v>5</v>
    <v>SUPER SPINNING MILLS LIMITED (XNSE:SUPERSPIN)</v>
    <v>2</v>
    <v>6</v>
    <v>Finance</v>
    <v>4</v>
    <v>19.95</v>
    <v>4.05</v>
    <v>1.6388</v>
    <v>-0.9</v>
    <v>-4.8648999999999998E-2</v>
    <v>INR</v>
    <v>Super Spinning Mills Limited is engaged in the manufacture and selling of cotton yarn. The Company operates through textiles segment. The Company manufactures and exports 100% combed cotton yarn for knitting and weaving. It also manufactures specialty yarn. It manufactures a range of cotton yarn, including Ring Yarn (Ne)-20/1 to 120/1; Compact Yarn (Ne)-20/1 to 120/1; Compact Elitwist Yarn (Ne)-40/2 to 200/2; TFO Doubled Yarn (Ne)-40/2 to 120/2; Gassed Yarn (Ne)-40/2 to 120/2; OE Yarn (Ne)-6s to 12s and TFO yarns of 6/2,10/2; Organic Cotton Yarn-30s to 100s, and BCI cotton yarn (Ne). The Company also manufactures a range of specialty yarns, such as Modal Yarn/Micro Modal Yarn/Tencel Yarn/Micro Tencel yarn (Ne)-30s to 100s, and Cotton Blended yarns with Modal/Micro Modal/Tencel/Micro Tencel. The Company also manufactures grey, mercerized and dyed cotton yarn. Its manufacturing units are located in Kirikera, Andhra Pradesh; Kotnur, Andhra Pradesh, and Beerapalli, Andhra Pradesh.</v>
    <v>National Stock Exchange of India</v>
    <v>XNSE</v>
    <v>XNSE</v>
    <v>Elgi Towers ,Green Fields, 737 D Puliyakulam Road, COIMBATORE, TAMIL NADU, 641045 IN</v>
    <v>18.3</v>
    <v>Textiles &amp; Apparel</v>
    <v>Stock</v>
    <v>44585.469976851855</v>
    <v>4301</v>
    <v>17.600000000000001</v>
    <v>1017500000</v>
    <v>SUPER SPINNING MILLS LIMITED</v>
    <v>SUPER SPINNING MILLS LIMITED</v>
    <v>18.100000000000001</v>
    <v>0</v>
    <v>18.5</v>
    <v>17.600000000000001</v>
    <v>55000000</v>
    <v>SUPERSPIN</v>
    <v>SUPER SPINNING MILLS LIMITED (XNSE:SUPERSPIN)</v>
    <v>121232</v>
    <v>1962</v>
  </rv>
  <rv s="2">
    <v>4302</v>
  </rv>
  <rv s="0">
    <v>https://www.bing.com/financeapi/forcetrigger?t=ahk6r7&amp;q=XNSE%3aSUPPETRO&amp;form=skydnc</v>
    <v>Learn more on Bing</v>
  </rv>
  <rv s="1">
    <v>en-US</v>
    <v>ahk6r7</v>
    <v>268435456</v>
    <v>1</v>
    <v>Powered by Refinitiv</v>
    <v>0</v>
    <v>SUPREME PETROCHEM LIMITED (XNSE:SUPPETRO)</v>
    <v>2</v>
    <v>3</v>
    <v>Finance</v>
    <v>4</v>
    <v>818.75</v>
    <v>348.4</v>
    <v>0.64680000000000004</v>
    <v>-5.9</v>
    <v>-8.4119999999999993E-3</v>
    <v>INR</v>
    <v>Supreme Petrochem Ltd is engaged in manufacturing and trading of petrochemicals. The Company's primary business segment is Styrenics. The Company's geographical segments include Within India and Outside India. The Company is engaged in the manufacture of polystyrene (PS), expandable polystyrene (EPS), specialty polymers and compounds (SPC), and extruded polystyrene (XPS) foam boards. The Company offers a range of products, including General Purpose Polystyrene (GPPS); High Impact Polystyrene (HIPS); Specialty PS; Compounds, which include Flame Retardant (FR)-HIPS and Toughened PS, and Masterbatches (MB), which include White MB and Additive MB. The Company produces polystyrene grades under the brand name SUPREME. The Company has manufacturing facilities at Nagothane, District Raigad, Maharashtra, and Ammulavoyil village, Manali New Township, Chennai in Tamil Nadu. The Company also has a captive gas power plant at Nagothane.</v>
    <v>361</v>
    <v>National Stock Exchange of India</v>
    <v>XNSE</v>
    <v>XNSE</v>
    <v>Building No 11, 5th Floor, Solitaire Corporate Park 167 Guru Hargovindji Marg, (Andheri-Ghatkopar Link Road) Chakala, Andheri (East), MUMBAI, MAHARASHTRA, 400093 IN</v>
    <v>740</v>
    <v>Chemicals</v>
    <v>Stock</v>
    <v>44585.469976851855</v>
    <v>4304</v>
    <v>684</v>
    <v>65946100000</v>
    <v>SUPREME PETROCHEM LIMITED</v>
    <v>SUPREME PETROCHEM LIMITED</v>
    <v>701.5</v>
    <v>9.89</v>
    <v>701.4</v>
    <v>695.5</v>
    <v>94020670</v>
    <v>SUPPETRO</v>
    <v>SUPREME PETROCHEM LIMITED (XNSE:SUPPETRO)</v>
    <v>163847</v>
    <v>1989</v>
  </rv>
  <rv s="2">
    <v>4305</v>
  </rv>
  <rv s="0">
    <v>https://www.bing.com/financeapi/forcetrigger?t=bh522w&amp;q=XNSE%3aSUPREMEENG&amp;form=skydnc</v>
    <v>Learn more on Bing</v>
  </rv>
  <rv s="3">
    <v>en-US</v>
    <v>bh522w</v>
    <v>268435456</v>
    <v>1</v>
    <v>Powered by Refinitiv</v>
    <v>5</v>
    <v>SUPREME ENGINEERING LIMITED (XNSE:SUPREMEENG)</v>
    <v>2</v>
    <v>6</v>
    <v>Finance</v>
    <v>4</v>
    <v>42.9</v>
    <v>17.7</v>
    <v>0.78739999999999999</v>
    <v>-1.3</v>
    <v>-4.8417000000000002E-2</v>
    <v>INR</v>
    <v>Supreme Engineering Limited is an India-based company engaged in the business of manufacturing special alloys and special wire products. The Company operates through two divisions: Special Steel division and Wire division. Its Special Steel division is engaged in the business of manufacturing special alloys, such as super alloys, precipitation hardening steels, martensitic stainless steel, austenitic stainless steel, high strength steels and high speed steels. Special Steel division serves the customers in various sectors, including aerospace, space, defense, nuclear power thermal power, oil and gas, and heavy engineering. Its Wire division is engaged in the business of manufacturing drawn wires, bright bars, fine wire and profiles. Wire division serves the customer in various sectors, including automotive, industrial machinery and hand tools industries.</v>
    <v>National Stock Exchange of India</v>
    <v>XNSE</v>
    <v>XNSE</v>
    <v>R-223, Midc Complex,, Thane Belapur Road, Rabale, Navi Mumbai, MAHARASHTRA, 400701 IN</v>
    <v>26.85</v>
    <v>Metals &amp; Mining</v>
    <v>Stock</v>
    <v>44585.469976851855</v>
    <v>4307</v>
    <v>25.55</v>
    <v>671115700</v>
    <v>SUPREME ENGINEERING LIMITED</v>
    <v>SUPREME ENGINEERING LIMITED</v>
    <v>26.85</v>
    <v>0</v>
    <v>26.85</v>
    <v>25.55</v>
    <v>24995000</v>
    <v>SUPREMEENG</v>
    <v>SUPREME ENGINEERING LIMITED (XNSE:SUPREMEENG)</v>
    <v>67552</v>
    <v>1987</v>
  </rv>
  <rv s="2">
    <v>4308</v>
  </rv>
  <rv s="0">
    <v>https://www.bing.com/financeapi/forcetrigger?t=ahk6ww&amp;q=XNSE%3aSUPREMEIND&amp;form=skydnc</v>
    <v>Learn more on Bing</v>
  </rv>
  <rv s="1">
    <v>en-US</v>
    <v>ahk6ww</v>
    <v>268435456</v>
    <v>1</v>
    <v>Powered by Refinitiv</v>
    <v>0</v>
    <v>THE SUPREME INDUSTRIES LIMITED (XNSE:SUPREMEIND)</v>
    <v>2</v>
    <v>3</v>
    <v>Finance</v>
    <v>4</v>
    <v>2693.9</v>
    <v>1664.5</v>
    <v>1.1349</v>
    <v>-107.55</v>
    <v>-4.8064999999999997E-2</v>
    <v>INR</v>
    <v>The Supreme Industries Limited is engaged in the manufacturing of plastic products. The Company operates in two segments: Plastics and Construction. Its product groups include Plastics Piping System, which includes Unplasticised Poly Vinyl Chloride (uPVC) Pipes, Injection Moulded Polyvinyl Chloride (PVC) fittings and handmade fittings, Polypropylene Random Copolymer pipes and fittings, High Density Polyethylene Pipe Systems, Chlorinated Polyvinyl Chloride (CPVC) Pipes Systems, Inspection Chambers and manholes, Bath fittings, Roto moulded Tanks and Fittings and Solvents; Consumer products, such as furniture; Industrial Products, such as Industrial products, Material handling System and Pallets-Roto moulded crates, garbage bins; Packaging Products, such as Flexible packaging film products, Protective Packaging Products, Cross Laminated Film products, and Composite Products, such as Liquefied Petroleum Gas Cylinders. The Supreme Industries Overseas FZE is the subsidiary of the Company.</v>
    <v>5078</v>
    <v>National Stock Exchange of India</v>
    <v>XNSE</v>
    <v>XNSE</v>
    <v>1161 &amp; 1162, Solitaire Corporate Park, 167, Guru Hargovindji Marg Andheri Ghatkopar Link Road, Andheri (E),, MUMBAI, MAHARASHTRA, 400093 IN</v>
    <v>2268.3000000000002</v>
    <v>Chemicals</v>
    <v>Stock</v>
    <v>44585.469976851855</v>
    <v>4310</v>
    <v>2080</v>
    <v>284235300000</v>
    <v>THE SUPREME INDUSTRIES LIMITED</v>
    <v>THE SUPREME INDUSTRIES LIMITED</v>
    <v>2249.4</v>
    <v>24.47</v>
    <v>2237.6</v>
    <v>2130.0500000000002</v>
    <v>127026900</v>
    <v>SUPREMEIND</v>
    <v>THE SUPREME INDUSTRIES LIMITED (XNSE:SUPREMEIND)</v>
    <v>176153</v>
    <v>1942</v>
  </rv>
  <rv s="2">
    <v>4311</v>
  </rv>
  <rv s="0">
    <v>https://www.bing.com/financeapi/forcetrigger?t=ahk7c7&amp;q=XNSE%3aSURANASOL&amp;form=skydnc</v>
    <v>Learn more on Bing</v>
  </rv>
  <rv s="1">
    <v>en-US</v>
    <v>ahk7c7</v>
    <v>268435456</v>
    <v>1</v>
    <v>Powered by Refinitiv</v>
    <v>0</v>
    <v>SURANA SOLAR LIMITED (XNSE:SURANASOL)</v>
    <v>2</v>
    <v>3</v>
    <v>Finance</v>
    <v>4</v>
    <v>43.2</v>
    <v>8.1999999999999993</v>
    <v>0.98419999999999996</v>
    <v>-1.7</v>
    <v>-4.9274999999999999E-2</v>
    <v>INR</v>
    <v>Surana Solar Limited is engaged in the business of manufacturing of solar panels/photo-voltaic (PV) cells. The Company is also engaged in the generation of wind power energy and trading of other solar related products. The Company operates through two segments: manufacturing of solar Photovoltaic (SPV) modules and generation of wind power energy. The Company's products include PV modules, lighting products and solar lanterns. Its solar lighting product range includes home lighting systems and solar street lighting. Within a range of 1 megawatt (MW) to 15 MW, the Company provides engineering, procurement and construction services on behalf of its customers within India. SPV Modules Manufacturing Plant is setup at Cherlapally with 12 MW installed capacity. The Company has approximately four grid connected solar power plants commissioned in Gujarat and Telangana of over five MW each.</v>
    <v>95</v>
    <v>National Stock Exchange of India</v>
    <v>XNSE</v>
    <v>XNSE</v>
    <v>5th Floor, Surya Towers, Sardar Patel Road, SECUNDERABAD, TELANGANA, 500003 IN</v>
    <v>34.299999999999997</v>
    <v>Renewable Energy</v>
    <v>Stock</v>
    <v>44585.469976851855</v>
    <v>4313</v>
    <v>32.799999999999997</v>
    <v>1697628000</v>
    <v>SURANA SOLAR LIMITED</v>
    <v>SURANA SOLAR LIMITED</v>
    <v>33.85</v>
    <v>333.98</v>
    <v>34.5</v>
    <v>32.799999999999997</v>
    <v>49206600</v>
    <v>SURANASOL</v>
    <v>SURANA SOLAR LIMITED (XNSE:SURANASOL)</v>
    <v>54195</v>
    <v>2006</v>
  </rv>
  <rv s="2">
    <v>4314</v>
  </rv>
  <rv s="0">
    <v>https://www.bing.com/financeapi/forcetrigger?t=ahk7f2&amp;q=XNSE%3aSURANAT%26P&amp;form=skydnc</v>
    <v>Learn more on Bing</v>
  </rv>
  <rv s="1">
    <v>en-US</v>
    <v>ahk7f2</v>
    <v>268435456</v>
    <v>1</v>
    <v>Powered by Refinitiv</v>
    <v>0</v>
    <v>SURANA TELECOM AND POWER LIMITED (XNSE:SURANAT&amp;P)</v>
    <v>2</v>
    <v>3</v>
    <v>Finance</v>
    <v>4</v>
    <v>17.95</v>
    <v>3.85</v>
    <v>1.7341</v>
    <v>-0.75</v>
    <v>-4.9341999999999997E-2</v>
    <v>INR</v>
    <v>Surana Telecom and Power Limited is engaged in generation of solar energy and trading of solar modules. The Company manufactures low tension and high tension power cables, and has a 1.25-megawatt (MW) wind power generation plant. The Company's segments include Solar Products, Wind Power and Others. The Company's products include Power, Aluminium, Telecom, Optical Fibre, Heat Shrinkable Jointing Kits and Code Division Multiple Access (CDMA). The Company manufactures Jelly Filled Cables at its manufacturing facility situated in Hyderabad and Goa. It is also engaged in the manufacturing of solar photovolataic (SPV) modules with production capacity of 12-MW per year and the Module ranges from 5 watt (W) to 220W. It has an Aluminum Propezi plant, which manufactures aluminum rods of 7.9 and 9.6 diameter EC grade rods and alloy aluminum rods. It also has set up a plant to manufacture approximately 60,000 route kilometers of pair 612,245 optic cable and accessories.</v>
    <v>98</v>
    <v>National Stock Exchange of India</v>
    <v>XNSE</v>
    <v>XNSE</v>
    <v>2nd, 3rd &amp; 5th Floors, Surya Surya Towers, S P Road, SECUNDERABAD, TELANGANA, 500003 IN</v>
    <v>14.7</v>
    <v>Communications &amp; Networking</v>
    <v>Stock</v>
    <v>44585.469976851855</v>
    <v>4316</v>
    <v>14.45</v>
    <v>2063552000</v>
    <v>SURANA TELECOM AND POWER LIMITED</v>
    <v>SURANA TELECOM AND POWER LIMITED</v>
    <v>14.45</v>
    <v>40.21</v>
    <v>15.2</v>
    <v>14.45</v>
    <v>135760000</v>
    <v>SURANAT&amp;P</v>
    <v>SURANA TELECOM AND POWER LIMITED (XNSE:SURANAT&amp;P)</v>
    <v>107672</v>
    <v>1989</v>
  </rv>
  <rv s="2">
    <v>4317</v>
  </rv>
  <rv s="0">
    <v>https://www.bing.com/financeapi/forcetrigger?t=ahk7hw&amp;q=XNSE%3aSURYALAXMI&amp;form=skydnc</v>
    <v>Learn more on Bing</v>
  </rv>
  <rv s="1">
    <v>en-US</v>
    <v>ahk7hw</v>
    <v>268435456</v>
    <v>1</v>
    <v>Powered by Refinitiv</v>
    <v>0</v>
    <v>SURYA LAKSHMI COTTON MILLS LTD (XNSE:SURYALAXMI)</v>
    <v>2</v>
    <v>3</v>
    <v>Finance</v>
    <v>4</v>
    <v>97.2</v>
    <v>27.05</v>
    <v>1.5767</v>
    <v>-4.25</v>
    <v>-0.05</v>
    <v>INR</v>
    <v>Suryalakshmi Cotton Mills Limited is an integrated manufacturer of yarn, denim fabric and garments. The Company's segments include Spinning, Denim, Power Plant and Garment. The Company is engaged in the business of manufacture and sale of cotton and blended yarns, and denim fabric or garment, and power generation. The Company's yarn range includes polyester cotton combed/carded blends, polyester viscose yarn blend, core spun elastane and compact yarns. The Company offers dyed denims, coated denims, colored denims and stretch denims, among others. The Company functions across various fashion wear divisions, ranging from menswear, women wear to kids wear. The Company exports to approximately 30 countries, including Nicaragua, Egypt, Chile, the United States, the United Kingdom and Italy. The Company has manufacturing facilities located in Amanagallu, Mahabubnagar district in Telangana; Amravati, Maharashtra, and Ramtek, Maharashtra. Its power plant is located in Nagpur, Maharashtra.</v>
    <v>3454</v>
    <v>National Stock Exchange of India</v>
    <v>XNSE</v>
    <v>XNSE</v>
    <v>6th Floor, Surya Towers, 105, Sardar Patel Road, SECUNDERABAD, TELANGANA, 500003 IN</v>
    <v>85</v>
    <v>Textiles &amp; Apparel</v>
    <v>Stock</v>
    <v>44585.469976851855</v>
    <v>4319</v>
    <v>80.75</v>
    <v>1417145000</v>
    <v>SURYA LAKSHMI COTTON MILLS LTD</v>
    <v>SURYA LAKSHMI COTTON MILLS LTD</v>
    <v>85</v>
    <v>7.66</v>
    <v>85</v>
    <v>80.75</v>
    <v>16672290</v>
    <v>SURYALAXMI</v>
    <v>SURYA LAKSHMI COTTON MILLS LTD (XNSE:SURYALAXMI)</v>
    <v>20532</v>
    <v>1962</v>
  </rv>
  <rv s="2">
    <v>4320</v>
  </rv>
  <rv s="0">
    <v>https://www.bing.com/financeapi/forcetrigger?t=ahk7kr&amp;q=XNSE%3aSURYAROSNI&amp;form=skydnc</v>
    <v>Learn more on Bing</v>
  </rv>
  <rv s="1">
    <v>en-US</v>
    <v>ahk7kr</v>
    <v>268435456</v>
    <v>1</v>
    <v>Powered by Refinitiv</v>
    <v>0</v>
    <v>SURYA ROSHNI LIMITED (XNSE:SURYAROSNI)</v>
    <v>2</v>
    <v>3</v>
    <v>Finance</v>
    <v>4</v>
    <v>867.4</v>
    <v>308.35000000000002</v>
    <v>2.1475</v>
    <v>-23.85</v>
    <v>-4.6016000000000001E-2</v>
    <v>INR</v>
    <v>Surya Roshni Limited is a manufacturing company with business interests in steel tubes and pipes, lighting, fans and appliances, and polyvinyl chloride (PVC) pipes. The Company offers Pipes &amp; Tubes, CR Strips and Lighting Products. It operates in two segments: Steel and Lighting. The Steel segment is engaged in the production and sale of steel tubes and pipes, and cold rolled strips. It offers electric resistance welded pipes, structural hollow sections, spiral welded pipes and galvanized iron pipes. The Lighting segment is engaged in the manufacture and sale of different varieties of lamps, fittings, fans, appliances and allied items. The Lighting segment offers lighting products, ranging from general lighting service (GLS), compact fluorescent lamp (CFL) and luminaries to light emitting diodes (LEDs). The Lighting segment offers various models of fans, and kitchen and heating appliances, such as mixer grinders, toasters, dry irons, steam irons, water heaters and air coolers.</v>
    <v>3407</v>
    <v>National Stock Exchange of India</v>
    <v>XNSE</v>
    <v>XNSE</v>
    <v>2nd Floor, Padma Tower-1,, 5 Rajendra Place,, NEW DELHI, DELHI, 110008 IN</v>
    <v>517.75</v>
    <v>Metals &amp; Mining</v>
    <v>Stock</v>
    <v>44585.469976851855</v>
    <v>4322</v>
    <v>491.3</v>
    <v>27559190000</v>
    <v>SURYA ROSHNI LIMITED</v>
    <v>SURYA ROSHNI LIMITED</v>
    <v>517.75</v>
    <v>14.18</v>
    <v>518.29999999999995</v>
    <v>494.45</v>
    <v>53172270</v>
    <v>SURYAROSNI</v>
    <v>SURYA ROSHNI LIMITED (XNSE:SURYAROSNI)</v>
    <v>207520</v>
    <v>1973</v>
  </rv>
  <rv s="2">
    <v>4323</v>
  </rv>
  <rv s="0">
    <v>https://www.bing.com/financeapi/forcetrigger?t=ahk7nm&amp;q=XNSE%3aSUTLEJTEX&amp;form=skydnc</v>
    <v>Learn more on Bing</v>
  </rv>
  <rv s="1">
    <v>en-US</v>
    <v>ahk7nm</v>
    <v>268435456</v>
    <v>1</v>
    <v>Powered by Refinitiv</v>
    <v>0</v>
    <v>SUTLEJ TEXTILES AND INDUSTRIES LIMITED (XNSE:SUTLEJTEX)</v>
    <v>2</v>
    <v>3</v>
    <v>Finance</v>
    <v>4</v>
    <v>104.95</v>
    <v>36.75</v>
    <v>1.0629999999999999</v>
    <v>-7</v>
    <v>-7.7908000000000005E-2</v>
    <v>INR</v>
    <v>Sutlej Textiles and Industries Limited is an integrated textile manufacturing company. The Company is a manufacturer of synthetic staple fibers yarn, man-made fibers blended yarn and cotton yarn, and fabrics. The Company's principal products/services include preparation and spinning of textile fibers (preparation and spinning of cotton fiber, including blended cotton), and preparation and spinning of textile fibers (preparation and spinning of man-made fiber, including blended man-made fiber). The Company's two business segments include Yarn consisting of Cotton and Man Made Fibers Yarn, and Fabrics consisting of Home Furnishings and Fabric processing. The Company's geographical segments include India and outside India. The Company offers a range of products through yarn category, which includes Polyester, Acrylic, Tencel and Bamboo. The Company also offers a range of products through home textiles category, which includes Rayon blends, Flax, Linen and Jute.</v>
    <v>18186</v>
    <v>National Stock Exchange of India</v>
    <v>XNSE</v>
    <v>XNSE</v>
    <v>E-wing 601 6th floor, Lotus Corporate Park,185/A, Graham Firth Steel Compound, Near Sun Pharmaceuticals House, Off: Western Express Highway Goregaon (East), MUMBAI, MAHARASHTRA, 400063 IN</v>
    <v>90.05</v>
    <v>Textiles &amp; Apparel</v>
    <v>Stock</v>
    <v>44585.469976851855</v>
    <v>4325</v>
    <v>82.1</v>
    <v>14720000000</v>
    <v>SUTLEJ TEXTILES AND INDUSTRIES LIMITED</v>
    <v>SUTLEJ TEXTILES AND INDUSTRIES LIMITED</v>
    <v>90</v>
    <v>14.56</v>
    <v>89.85</v>
    <v>82.85</v>
    <v>163828600</v>
    <v>SUTLEJTEX</v>
    <v>SUTLEJ TEXTILES AND INDUSTRIES LIMITED (XNSE:SUTLEJTEX)</v>
    <v>270243</v>
    <v>2005</v>
  </rv>
  <rv s="2">
    <v>4326</v>
  </rv>
  <rv s="0">
    <v>https://www.bing.com/financeapi/forcetrigger?t=b17gvh&amp;q=XNSE%3aSUULD&amp;form=skydnc</v>
    <v>Learn more on Bing</v>
  </rv>
  <rv s="3">
    <v>en-US</v>
    <v>b17gvh</v>
    <v>268435456</v>
    <v>1</v>
    <v>Powered by Refinitiv</v>
    <v>5</v>
    <v>SUUMAYA INDUSTRIES LIMITED (XNSE:SUULD)</v>
    <v>2</v>
    <v>6</v>
    <v>Finance</v>
    <v>4</v>
    <v>736.85</v>
    <v>135</v>
    <v>1.7062999999999999</v>
    <v>-12.45</v>
    <v>-4.3198999999999994E-2</v>
    <v>INR</v>
    <v>Suumaya Industries Limited, formerly Suumaya Lifestyle Limited, is an India-based manufacturing and trading of dress material company. The Company is engaged in the business of manufacturing and trading of dress materials, suits, sarees, kurtis, garments for men, women and kids. It offers daily wear, wearing apparels, party wears, uniforms, sportswear, active wears, inner wear, purses, belts, wallets and other allied goods made from cotton, silk, synthetics, jute, velvet, woolen, and leather. It serves customers through a range of channels such as retail and wholesale. The Company is also engaged in agriculture commodity business through its subsidiary Suumaya Agro Ltd. It trades in agriculture commodities, such as white, rice, pulses, edible oil, sugar and jaggery.</v>
    <v>National Stock Exchange of India</v>
    <v>XNSE</v>
    <v>XNSE</v>
    <v>Kanchpada, Malad West, 5/F, D Wing, Malad Industrial Estate, Mumbai, MAHARASHTRA, 400064 IN</v>
    <v>292</v>
    <v>Textiles &amp; Apparel</v>
    <v>Stock</v>
    <v>44585.469976851855</v>
    <v>4328</v>
    <v>273.8</v>
    <v>8089198000</v>
    <v>SUUMAYA INDUSTRIES LIMITED</v>
    <v>SUUMAYA INDUSTRIES LIMITED</v>
    <v>292</v>
    <v>0.78</v>
    <v>288.2</v>
    <v>275.75</v>
    <v>28068000</v>
    <v>SUULD</v>
    <v>SUUMAYA INDUSTRIES LIMITED (XNSE:SUULD)</v>
    <v>64314</v>
    <v>2011</v>
  </rv>
  <rv s="2">
    <v>4329</v>
  </rv>
  <rv s="0">
    <v>https://www.bing.com/financeapi/forcetrigger?t=ahk7qh&amp;q=XNSE%3aSUVEN&amp;form=skydnc</v>
    <v>Learn more on Bing</v>
  </rv>
  <rv s="1">
    <v>en-US</v>
    <v>ahk7qh</v>
    <v>268435456</v>
    <v>1</v>
    <v>Powered by Refinitiv</v>
    <v>0</v>
    <v>SUVEN LIFE SCIENCES LIMITED (XNSE:SUVEN)</v>
    <v>2</v>
    <v>3</v>
    <v>Finance</v>
    <v>4</v>
    <v>124.45</v>
    <v>69.55</v>
    <v>1.9108000000000001</v>
    <v>-4.5999999999999996</v>
    <v>-4.9919000000000005E-2</v>
    <v>INR</v>
    <v>Suven Life Sciences Limited is a bio-pharmaceutical company. The Company is engaged in the business of manufacture and sale of bulk drugs and intermediaries. The Company's segments include Manufacturing (CRAMS), which develops and produces bulk drugs and intermediates under contract manufacturing services; Services (DDDSS), which consists of collaborative research projects (CRP), clinical trials, and testing and analysis services, and Research and Development. Its products consist of active pharmaceutical ingredients (APIs), including Aripiprazole, Armodafinil, Calcium Acetate, Carprofen, Deferasirox, Doxofylline, Entacapone, Fenoprofen Calcium, Rosuvastatin Calcium, Sitagliptin Phosphate and Solifenacin succinate, and intermediates, including 2-nitro phenyl acetic acid and 3,4-dichlorobenzylamine. The Company is engaged in the drug discovery specializing in central nervous system (CNS)-based programs with over four of the molecules in pipeline under clinical phase of development.</v>
    <v>130</v>
    <v>National Stock Exchange of India</v>
    <v>XNSE</v>
    <v>XNSE</v>
    <v>SDE Serene Chambers 6th Floor, Road No. 5 Avenue 7, Banjara Hills, HYDERABAD, TELANGANA, 500034 IN</v>
    <v>93.15</v>
    <v>Pharmaceuticals</v>
    <v>Stock</v>
    <v>44585.469976851855</v>
    <v>4331</v>
    <v>86.55</v>
    <v>11729080000</v>
    <v>SUVEN LIFE SCIENCES LIMITED</v>
    <v>SUVEN LIFE SCIENCES LIMITED</v>
    <v>92.5</v>
    <v>0</v>
    <v>92.15</v>
    <v>87.55</v>
    <v>127282500</v>
    <v>SUVEN</v>
    <v>SUVEN LIFE SCIENCES LIMITED (XNSE:SUVEN)</v>
    <v>567690</v>
    <v>1989</v>
  </rv>
  <rv s="2">
    <v>4332</v>
  </rv>
  <rv s="0">
    <v>https://www.bing.com/financeapi/forcetrigger?t=btyom7&amp;q=XNSE%3aSUVENPHAR&amp;form=skydnc</v>
    <v>Learn more on Bing</v>
  </rv>
  <rv s="5">
    <v>en-US</v>
    <v>btyom7</v>
    <v>268435456</v>
    <v>1</v>
    <v>Powered by Refinitiv</v>
    <v>9</v>
    <v>SUVEN PHARMACEUTICALS LIMITED (XNSE:SUVENPHAR)</v>
    <v>2</v>
    <v>10</v>
    <v>Finance</v>
    <v>4</v>
    <v>590</v>
    <v>450</v>
    <v>-23.75</v>
    <v>-4.4222999999999998E-2</v>
    <v>INR</v>
    <v>Suven Pharmaceuticals Limited (Suven) is an India-based company, which is specialized in providing pharmaceutical solutions. Suven’s segments include Contract Research and Manufacturing Services (CRAMS), Drug Discovery &amp; Development Support Services (DDDSS), Drug Discovery &amp; Research/Clinical Pipeline, and Formulation Development. Its CRAMS includes custom synthesis, process research and development, scale-up and contract manufacturing of intermediates, application programming interfaces and formulations. Suven’s DDDSS includes research services specializing in synthetic, medicinal and analytical chemistry, in-vitro assay development and screening, drug metabolism and pharmacokinetics, toxicology and safety pharmacology, bioanalysis, and new chemical entities (NCEs) formulations. Its discovery research is focused on discovering and developing NCEs, for the treatment of cognitive disorders, sleep disorders, and psychiatric disorders.</v>
    <v>1114</v>
    <v>National Stock Exchange of India</v>
    <v>XNSE</v>
    <v>XNSE</v>
    <v># 8-2-334, Sde Serene Chambers, 3Rd Floor Avenue 7, Road No. 5, Banjara Hills, HYDERABAD, TELANGANA, 500034 IN</v>
    <v>536</v>
    <v>Pharmaceuticals</v>
    <v>Stock</v>
    <v>44585.469976851855</v>
    <v>4334</v>
    <v>502.55</v>
    <v>136714100000</v>
    <v>SUVEN PHARMACEUTICALS LIMITED</v>
    <v>SUVEN PHARMACEUTICALS LIMITED</v>
    <v>536</v>
    <v>34.29</v>
    <v>537.04999999999995</v>
    <v>513.29999999999995</v>
    <v>254565000</v>
    <v>SUVENPHAR</v>
    <v>SUVEN PHARMACEUTICALS LIMITED (XNSE:SUVENPHAR)</v>
    <v>266638</v>
    <v>2018</v>
  </rv>
  <rv s="2">
    <v>4335</v>
  </rv>
  <rv s="0">
    <v>https://www.bing.com/financeapi/forcetrigger?t=ahk7w7&amp;q=XNSE%3aSWANENERGY&amp;form=skydnc</v>
    <v>Learn more on Bing</v>
  </rv>
  <rv s="1">
    <v>en-US</v>
    <v>ahk7w7</v>
    <v>268435456</v>
    <v>1</v>
    <v>Powered by Refinitiv</v>
    <v>0</v>
    <v>SWAN ENERGY LIMITED (XNSE:SWANENERGY)</v>
    <v>2</v>
    <v>3</v>
    <v>Finance</v>
    <v>4</v>
    <v>188</v>
    <v>113.7</v>
    <v>0.51349999999999996</v>
    <v>-6</v>
    <v>-3.4296E-2</v>
    <v>INR</v>
    <v>Swan Energy Limited is an India-based holding company. The Company is engaged in the manufacturing of textile products. The Company's business segments include Textiles and Property Development/Others. The Company is engaged in the manufacturing and marketing of cotton and polyester textile products. The Company is also engaged in the real estate development and energy businesses. The Company also has two property projects in Mumbai, such as a commercial information technology (IT) park at Kurla and a residential complex at Sewri. The Company undertakes real estate development projects in Goa, Bangalore, Mangalore, Mysore, Chennai and Hyderabad. The Company is developing a floating storage and regasification unit (FSRU)-based liquid natural gas (LNG) import terminal at Jafrabad in Gujarat. The Company's subsidiaries include Cardinal Energy and Infrastructure Private Limited, Pegasus Ventures Private Limited, Swan LNG Private Limited, CEAU Limited and Triumph Offshore Private Limited.</v>
    <v>110</v>
    <v>National Stock Exchange of India</v>
    <v>XNSE</v>
    <v>XNSE</v>
    <v>6, Feltham House, 2nd Floor, 10 J.N. Heredia Marg, Ballard Estate, MUMBAI, MAHARASHTRA, 400001 IN</v>
    <v>177.1</v>
    <v>Textiles &amp; Apparel</v>
    <v>Stock</v>
    <v>44585.469976851855</v>
    <v>4337</v>
    <v>164.6</v>
    <v>42732760000</v>
    <v>SWAN ENERGY LIMITED</v>
    <v>SWAN ENERGY LIMITED</v>
    <v>175</v>
    <v>0</v>
    <v>174.95</v>
    <v>168.95</v>
    <v>244257000</v>
    <v>SWANENERGY</v>
    <v>SWAN ENERGY LIMITED (XNSE:SWANENERGY)</v>
    <v>223066</v>
    <v>1909</v>
  </rv>
  <rv s="2">
    <v>4338</v>
  </rv>
  <rv s="0">
    <v>https://www.bing.com/financeapi/forcetrigger?t=ahk7z2&amp;q=XNSE%3aSWARAJENG&amp;form=skydnc</v>
    <v>Learn more on Bing</v>
  </rv>
  <rv s="1">
    <v>en-US</v>
    <v>ahk7z2</v>
    <v>268435456</v>
    <v>1</v>
    <v>Powered by Refinitiv</v>
    <v>0</v>
    <v>SWARAJ ENGINES LTD (XNSE:SWARAJENG)</v>
    <v>2</v>
    <v>3</v>
    <v>Finance</v>
    <v>4</v>
    <v>1980.54</v>
    <v>1255.6600000000001</v>
    <v>0.65600000000000003</v>
    <v>-36.6</v>
    <v>-2.2280000000000001E-2</v>
    <v>INR</v>
    <v>Swaraj Engines Limited is engaged in manufacturing engines for fitment into Swaraj tractors, which is manufactured by Mahindra &amp; Mahindra Ltd. (M&amp;M) at its Swaraj Division. The Company is also supplying high-technology engine components to SML Isuzu Ltd. for assembly of commercial vehicle engines. The Company's business activities relate to diesel engines, diesel engine components and spare parts. The Company has supplied approximately 720,000 engines for fitment into Swaraj tractors.</v>
    <v>351</v>
    <v>National Stock Exchange of India</v>
    <v>XNSE</v>
    <v>XNSE</v>
    <v>Phase IV, Industrial Area,, S.A.S. Nagar, Mohali, MOHALI, PUNJAB, 160055 IN</v>
    <v>1652</v>
    <v>Automobiles &amp; Auto Parts</v>
    <v>Stock</v>
    <v>44585.469976851855</v>
    <v>4340</v>
    <v>1591.2</v>
    <v>19943410000</v>
    <v>SWARAJ ENGINES LTD</v>
    <v>SWARAJ ENGINES LTD</v>
    <v>1650.95</v>
    <v>15.95</v>
    <v>1642.7</v>
    <v>1606.1</v>
    <v>12140630</v>
    <v>SWARAJENG</v>
    <v>SWARAJ ENGINES LTD (XNSE:SWARAJENG)</v>
    <v>6539</v>
    <v>1985</v>
  </rv>
  <rv s="2">
    <v>4341</v>
  </rv>
  <rv s="0">
    <v>https://www.bing.com/financeapi/forcetrigger?t=ahk82w&amp;q=XNSE%3aSWELECTES&amp;form=skydnc</v>
    <v>Learn more on Bing</v>
  </rv>
  <rv s="1">
    <v>en-US</v>
    <v>ahk82w</v>
    <v>268435456</v>
    <v>1</v>
    <v>Powered by Refinitiv</v>
    <v>0</v>
    <v>SWELECT ENERGY SYSTEMS LIMITED (XNSE:SWELECTES)</v>
    <v>2</v>
    <v>3</v>
    <v>Finance</v>
    <v>4</v>
    <v>344.7</v>
    <v>178.25</v>
    <v>1.1936</v>
    <v>-14.05</v>
    <v>-4.9611999999999996E-2</v>
    <v>INR</v>
    <v>Swelect Energy Systems Limited is engaged in the business of manufacturing and trading of solar power projects, solar and wind power generation, contract manufacturing services, installation and maintenance services, sale of solar photovoltaic inverters and energy efficient lighting systems. The Company has three segments: Contract manufacturing-UPS Systems, Solar Energy Systems/Services and Others. Its products portfolio includes Solar PV modules, Solar Charge Controllers, Solar Inverters, Solar On Grid Inverters, Grid Interactive Inverter Systems, Roof Top and Utility Scale Projects, Module Mounting Structures and Energy Efficient Lighting. Its solutions include compact solar home system, special purpose vehicle (SPV) for base transceiver station (BTS) telecom, SPV for captive consumption, solar hybrid uninterruptible power supply (UPS), engineering, procurement, and construction (EPC) and operations and maintenance (O&amp;M) for solar farms, and green building solution.</v>
    <v>293</v>
    <v>National Stock Exchange of India</v>
    <v>XNSE</v>
    <v>XNSE</v>
    <v>5 Swelect HSE, P S Sivasamy Street, CHENNAI, TAMIL NADU, 600004 IN</v>
    <v>288.8</v>
    <v>Machinery, Equipment &amp; Components</v>
    <v>Stock</v>
    <v>44585.469976851855</v>
    <v>4343</v>
    <v>269.05</v>
    <v>4292961000</v>
    <v>SWELECT ENERGY SYSTEMS LIMITED</v>
    <v>SWELECT ENERGY SYSTEMS LIMITED</v>
    <v>269.05</v>
    <v>72.290000000000006</v>
    <v>283.2</v>
    <v>269.14999999999998</v>
    <v>15158760</v>
    <v>SWELECTES</v>
    <v>SWELECT ENERGY SYSTEMS LIMITED (XNSE:SWELECTES)</v>
    <v>19152</v>
    <v>1994</v>
  </rv>
  <rv s="2">
    <v>4344</v>
  </rv>
  <rv s="0">
    <v>https://www.bing.com/financeapi/forcetrigger?t=bra9ec&amp;q=XNSE%3aSWSOLAR&amp;form=skydnc</v>
    <v>Learn more on Bing</v>
  </rv>
  <rv s="5">
    <v>en-US</v>
    <v>bra9ec</v>
    <v>268435456</v>
    <v>1</v>
    <v>Powered by Refinitiv</v>
    <v>9</v>
    <v>STERLING AND WILSON RENEWABLE ENERGY LIMITED (XNSE:SWSOLAR)</v>
    <v>2</v>
    <v>10</v>
    <v>Finance</v>
    <v>4</v>
    <v>509.1</v>
    <v>183.5</v>
    <v>-18.899999999999999</v>
    <v>-4.7648999999999997E-2</v>
    <v>INR</v>
    <v>Sterling and Wilson Renewable Energy Limited, formerly Sterling and Wilson Solar Limited, is an India-based end-to-end solar engineering, procurement and construction (EPC) and operations and maintenance (O&amp;M) solutions provider. The Company provides EPC services primarily for utility-scale solar power projects with a focus on project design, and engineering and manage all aspects of project execution from conceptualizing to commissioning. It provides O&amp;M services, including for projects constructed by third parties. The Company offers a complete range of customized solutions for solar power projects to customers, which includes independent power producers (IPPs) and developers. It operates across Asia, the Middle East, Africa, Europe, the Americas and Australia.</v>
    <v>1523</v>
    <v>National Stock Exchange of India</v>
    <v>XNSE</v>
    <v>XNSE</v>
    <v>Universal Majestic, 9th Floor, P. L. Lokhande Marg, Chembur(West), MUMBAI, MAHARASHTRA, 400043 IN</v>
    <v>399.6</v>
    <v>Construction &amp; Engineering</v>
    <v>Stock</v>
    <v>44585.469976851855</v>
    <v>4346</v>
    <v>375.05</v>
    <v>75241860000</v>
    <v>STERLING AND WILSON RENEWABLE ENERGY LIMITED</v>
    <v>STERLING AND WILSON RENEWABLE ENERGY LIMITED</v>
    <v>398</v>
    <v>0</v>
    <v>396.65</v>
    <v>377.75</v>
    <v>189693300</v>
    <v>SWSOLAR</v>
    <v>STERLING AND WILSON RENEWABLE ENERGY LIMITED (XNSE:SWSOLAR)</v>
    <v>758393</v>
    <v>2017</v>
  </rv>
  <rv s="2">
    <v>4347</v>
  </rv>
  <rv s="0">
    <v>https://www.bing.com/financeapi/forcetrigger?t=ahk85r&amp;q=XNSE%3aSYMPHONY&amp;form=skydnc</v>
    <v>Learn more on Bing</v>
  </rv>
  <rv s="1">
    <v>en-US</v>
    <v>ahk85r</v>
    <v>268435456</v>
    <v>1</v>
    <v>Powered by Refinitiv</v>
    <v>0</v>
    <v>SYMPHONY LIMITED (XNSE:SYMPHONY)</v>
    <v>2</v>
    <v>3</v>
    <v>Finance</v>
    <v>4</v>
    <v>1528.8</v>
    <v>890</v>
    <v>0.89780000000000004</v>
    <v>-17.95</v>
    <v>-1.7242E-2</v>
    <v>INR</v>
    <v>Symphony Limited, and its subsidiaries are engaged in manufacturing and trading of residential, commercial and industrial air coolers, both in the domestic and international markets. The Company operates through two segments: Air Coolers and Corporate Funds. It offers air coolers in various categories, such as residential air coolers, packaged air coolers and central air coolers. It provides tower, personal, desert, room and window air coolers for residences, shops, showrooms and offices; central air cooling solutions for factories, warehouses and large halls, among others, and heavy duty industrial air coolers for factories, offices, schools, malls, assembly halls, warehouses and metro stations, among others. Its products in residential air coolers category include Storm 100i, Storm 70i, Ice Cube XL, Jumbo, Sumo, Siesta 70, Window 70, Window 41, Window 51, R28i and R28. The Company offers its services to banks, auto industry, packaging, distilleries and railways, among others.</v>
    <v>452</v>
    <v>National Stock Exchange of India</v>
    <v>XNSE</v>
    <v>XNSE</v>
    <v>Symphony House,, Fp-12 Tp-50,Bodakdev, Off S G Highway, AHMEDABAD, GUJARAT, 380059 IN</v>
    <v>1046.3</v>
    <v>Household Goods</v>
    <v>Stock</v>
    <v>44585.469976851855</v>
    <v>4349</v>
    <v>1008.8</v>
    <v>72828730000</v>
    <v>SYMPHONY LIMITED</v>
    <v>SYMPHONY LIMITED</v>
    <v>1046.3</v>
    <v>58.89</v>
    <v>1041.05</v>
    <v>1023.1</v>
    <v>69957000</v>
    <v>SYMPHONY</v>
    <v>SYMPHONY LIMITED (XNSE:SYMPHONY)</v>
    <v>32005</v>
    <v>1988</v>
  </rv>
  <rv s="2">
    <v>4350</v>
  </rv>
  <rv s="0">
    <v>https://www.bing.com/financeapi/forcetrigger?t=ahk8ec&amp;q=XNSE%3aSYNGENE&amp;form=skydnc</v>
    <v>Learn more on Bing</v>
  </rv>
  <rv s="1">
    <v>en-US</v>
    <v>ahk8ec</v>
    <v>268435456</v>
    <v>1</v>
    <v>Powered by Refinitiv</v>
    <v>0</v>
    <v>SYNGENE INTERNATIONAL LIMITED (XNSE:SYNGENE)</v>
    <v>2</v>
    <v>3</v>
    <v>Finance</v>
    <v>4</v>
    <v>700</v>
    <v>490.5</v>
    <v>0.75690000000000002</v>
    <v>-16.350000000000001</v>
    <v>-2.7368999999999997E-2</v>
    <v>INR</v>
    <v>Syngene International Limited is a contract research company. The Company is engaged in providing contract research and manufacturing services in early-stage drug discovery and development to pharmaceutical and biotechnology companies. Its services include discovery chemistry and biology services, toxicology, pharmaceutical development, process development/manufacture of intermediates, active pharmaceutical ingredients and bio-therapeutics. Its services encompass integrated, discovery and development services for novel molecular entities (NMEs) across industrial sectors, including pharmaceutical, biopharmaceutical and biotechnology, among others. It specializes in conducting discovery (from hit to candidate selection), development (including pre-clinical and clinical studies, analytical and bio-analytical evaluation, and stability studies) and manufacturing (scale-up, pre-clinical and manufacturing supplies). It serves clients ranging from multinational corporations to start-ups.</v>
    <v>5400</v>
    <v>National Stock Exchange of India</v>
    <v>XNSE</v>
    <v>XNSE</v>
    <v>Syngene International Ltd, Biocon Park, SEZ,, Bommasandra Industrial Area - Phase-IV, Jigani Link Road, BANGALORE, KARNATAKA, 560099 IN</v>
    <v>594</v>
    <v>Biotechnology &amp; Medical Research</v>
    <v>Stock</v>
    <v>44585.469976851855</v>
    <v>4352</v>
    <v>566.04999999999995</v>
    <v>237713100000</v>
    <v>SYNGENE INTERNATIONAL LIMITED</v>
    <v>SYNGENE INTERNATIONAL LIMITED</v>
    <v>594</v>
    <v>58.78</v>
    <v>597.4</v>
    <v>581.04999999999995</v>
    <v>397912700</v>
    <v>SYNGENE</v>
    <v>SYNGENE INTERNATIONAL LIMITED (XNSE:SYNGENE)</v>
    <v>530938</v>
    <v>1993</v>
  </rv>
  <rv s="2">
    <v>4353</v>
  </rv>
  <rv s="0">
    <v>https://www.bing.com/financeapi/forcetrigger?t=ahk8h7&amp;q=XNSE%3aTAINWALCHM&amp;form=skydnc</v>
    <v>Learn more on Bing</v>
  </rv>
  <rv s="3">
    <v>en-US</v>
    <v>ahk8h7</v>
    <v>268435456</v>
    <v>1</v>
    <v>Powered by Refinitiv</v>
    <v>5</v>
    <v>TAINWALA CHEMICALS AND PLASTICS (INDIA) LTD (XNSE:TAINWALCHM)</v>
    <v>2</v>
    <v>6</v>
    <v>Finance</v>
    <v>4</v>
    <v>125.25</v>
    <v>54.5</v>
    <v>1.0434000000000001</v>
    <v>-3.25</v>
    <v>-4.5014000000000005E-2</v>
    <v>INR</v>
    <v>Tainwala Chemicals and Plastics (India) Limited is engaged in the business of manufacturing extruded plastic sheets of various polymers. The Company operates through two segments: Plastic Sheets and Securities trading. It manufactures various polymers, which include polyvinyl chloride (PVC), polypropylene (PP), PP glass laminated (PPGL), high-density polyethylene (HDPE) and acrylonitrile-butadiene-styrene (ABS) from 0.5 millimeter (mm) to 30 mm thickness. These sheets have a range of applications in the fabrication of industrial equipment, lining of chemical tanks, signboards, automobiles and white goods industry, as well as pollution control equipment. The Company's products also include Tainclear-PVC Rigid Sheets, Tainflex-PVC Flexible (Plasticized) Sheets, Tainpack-PVC Foils, Jawan Tuf Top-PVC Corrugated Sheets, Tain-Polypropylene Talc-Filled (PPTF) and Tain-High Impact Polystyrene Sheets (HIPS).</v>
    <v>National Stock Exchange of India</v>
    <v>XNSE</v>
    <v>XNSE</v>
    <v>Tainwala House, Road No. 18,Opp. Plot No 118,, Midc, Andheri (E), MUMBAI, MAHARASHTRA, 400093 IN</v>
    <v>74.25</v>
    <v>Chemicals</v>
    <v>Stock</v>
    <v>44585.469976851855</v>
    <v>4355</v>
    <v>68.599999999999994</v>
    <v>676070900</v>
    <v>TAINWALA CHEMICALS AND PLASTICS (INDIA) LTD</v>
    <v>TAINWALA CHEMICALS AND PLASTICS (INDIA) LTD</v>
    <v>69.3</v>
    <v>0</v>
    <v>72.2</v>
    <v>68.95</v>
    <v>9363860</v>
    <v>TAINWALCHM</v>
    <v>TAINWALA CHEMICALS AND PLASTICS (INDIA) LTD (XNSE:TAINWALCHM)</v>
    <v>11646</v>
    <v>1985</v>
  </rv>
  <rv s="2">
    <v>4356</v>
  </rv>
  <rv s="0">
    <v>https://www.bing.com/financeapi/forcetrigger?t=ahk8k2&amp;q=XNSE%3aTAJGVK&amp;form=skydnc</v>
    <v>Learn more on Bing</v>
  </rv>
  <rv s="1">
    <v>en-US</v>
    <v>ahk8k2</v>
    <v>268435456</v>
    <v>1</v>
    <v>Powered by Refinitiv</v>
    <v>0</v>
    <v>TAJ GVK HOTELS AND RESORTS LIMITED (XNSE:TAJGVK)</v>
    <v>2</v>
    <v>3</v>
    <v>Finance</v>
    <v>4</v>
    <v>161.55000000000001</v>
    <v>102</v>
    <v>1.2645</v>
    <v>-3.75</v>
    <v>-2.7881E-2</v>
    <v>INR</v>
    <v>TAJ GVK Hotels &amp; Resorts Limited is engaged in the business of owning, operating and managing hotels, palaces and resorts with brand name of TAJ. The Company's business activities include the operations of rooms, restaurants and bars, banquets and others. Its properties include Taj Krishna, Taj Banjara, Taj Deccan, Vivanta by Taj, Taj Chandigarh, Taj Club House and Taj Santacruz. The Taj Krishna property is a five-star deluxe property with over 260 room inventory. The Taj Banjara property has over 120 rooms, and offers kebabs and biryani at the Kebab - e - bahar - outdoor dining by the lake for dinner. The Taj Deccan property has over 150 rooms and offers a range of options for every business requirement ranging from rooms spread across various categories to banqueting facilities. The Vivanta by Taj is a five-star hotel with over 180 rooms. The Taj Club House has approximately 220 rooms. The Taj Santacruz is a five-star luxury hotel consisting of approximately 280 rooms.</v>
    <v>349</v>
    <v>National Stock Exchange of India</v>
    <v>XNSE</v>
    <v>XNSE</v>
    <v>Taj Krishna, Road no-1, Banjara Hills, HYDERABAD, TELANGANA, 500034 IN</v>
    <v>135</v>
    <v>Hotels &amp; Entertainment Services</v>
    <v>Stock</v>
    <v>44585.469976851855</v>
    <v>4358</v>
    <v>129.05000000000001</v>
    <v>8433352000</v>
    <v>TAJ GVK HOTELS AND RESORTS LIMITED</v>
    <v>TAJ GVK HOTELS AND RESORTS LIMITED</v>
    <v>132.80000000000001</v>
    <v>0</v>
    <v>134.5</v>
    <v>130.75</v>
    <v>62701500</v>
    <v>TAJGVK</v>
    <v>TAJ GVK HOTELS AND RESORTS LIMITED (XNSE:TAJGVK)</v>
    <v>119775</v>
    <v>1995</v>
  </rv>
  <rv s="2">
    <v>4359</v>
  </rv>
  <rv s="0">
    <v>https://www.bing.com/financeapi/forcetrigger?t=ahk8mw&amp;q=XNSE%3aTAKE&amp;form=skydnc</v>
    <v>Learn more on Bing</v>
  </rv>
  <rv s="1">
    <v>en-US</v>
    <v>ahk8mw</v>
    <v>268435456</v>
    <v>1</v>
    <v>Powered by Refinitiv</v>
    <v>0</v>
    <v>TAKE SOLUTIONS LIMITED (XNSE:TAKE)</v>
    <v>2</v>
    <v>3</v>
    <v>Finance</v>
    <v>4</v>
    <v>74.599999999999994</v>
    <v>41.65</v>
    <v>1.5569</v>
    <v>-1.95</v>
    <v>-4.4520999999999998E-2</v>
    <v>INR</v>
    <v>TAKE Solutions Limited is engaged in computer programming consultancy and related activities. The Company provides a range of domain knowledge and technology-based solutions and services specifically in approximately two business verticals, such as Life Sciences and Supply Chain Management. The Company operates through three segments: Software Services &amp; Products, E-Business Solutions and Others. The Others segment includes information technology (IT) infra and support services and clinical operations. Its geographic segments include India, USA and Rest of the World. It offers its clients in the life sciences space, Internet protocol (IP)-based offerings as services and solutions to enable clinical, regulatory, safety and content management. In the supply chain domain, it focuses on mobility and collaboration requirements of customers, including e-business solutions, and integrating their supply chains with that of their distributors, suppliers and contract manufacturers.</v>
    <v>1500</v>
    <v>National Stock Exchange of India</v>
    <v>XNSE</v>
    <v>XNSE</v>
    <v>No27, Tank Bund Road, Nungambakkam, Chennai, CHENNAI, TAMIL NADU, 600034 IN</v>
    <v>44</v>
    <v>Biotechnology &amp; Medical Research</v>
    <v>Stock</v>
    <v>44585.469976851855</v>
    <v>4361</v>
    <v>41.65</v>
    <v>6479509000</v>
    <v>TAKE SOLUTIONS LIMITED</v>
    <v>TAKE SOLUTIONS LIMITED</v>
    <v>43.8</v>
    <v>0</v>
    <v>43.8</v>
    <v>41.85</v>
    <v>147934000</v>
    <v>TAKE</v>
    <v>TAKE SOLUTIONS LIMITED (XNSE:TAKE)</v>
    <v>694586</v>
    <v>2000</v>
  </rv>
  <rv s="2">
    <v>4362</v>
  </rv>
  <rv s="0">
    <v>https://www.bing.com/financeapi/forcetrigger?t=ahk8pr&amp;q=XNSE%3aTALBROAUTO&amp;form=skydnc</v>
    <v>Learn more on Bing</v>
  </rv>
  <rv s="1">
    <v>en-US</v>
    <v>ahk8pr</v>
    <v>268435456</v>
    <v>1</v>
    <v>Powered by Refinitiv</v>
    <v>0</v>
    <v>TALBROS AUTOMOTIVE COMPONENTS LIMITED (XNSE:TALBROAUTO)</v>
    <v>2</v>
    <v>3</v>
    <v>Finance</v>
    <v>4</v>
    <v>658</v>
    <v>164.55</v>
    <v>1.1715</v>
    <v>-57.7</v>
    <v>-9.8734000000000002E-2</v>
    <v>INR</v>
    <v>Talbros Automotive Components Limited is an auto component manufacturer. The Company is engaged in the manufacturing of Gaskets and Forgings. The Company's products include Gaskets and Heat Shields; Forgings; Suspension systems; Hoses, and Anti-vibration systems. It caters to various vehicular segments, such as Two-wheelers, Passenger cars, Light and heavy commercial vehicles, Agri equipment, and Industrial and Off-road vehicles. It focuses on supplies of forgings to tractor manufacturers and vehicle makers in Europe. Its products also include multi-layer steel, rubber-moulded, exhaust manifold, edge-moulded, cylinder heads, housing and yoke shafts, kingpins and gear blanks. The Company has manufacturing facilities situated in over nine locations across approximately three states in India. Its gaskets manufacturing facilities are located in Faridabad, Haryana; Pune, Maharashtra, and Sitarganj, Uttarakhand. Its forging manufacturing facilities are located in Bawal, Haryana.</v>
    <v>546</v>
    <v>National Stock Exchange of India</v>
    <v>XNSE</v>
    <v>XNSE</v>
    <v>C/o QH Talbros Limited, 400, Udyog Vihar, Phase - III, GURGAON, HARYANA, 122016 IN</v>
    <v>591</v>
    <v>Automobiles &amp; Auto Parts</v>
    <v>Stock</v>
    <v>44585.469976851855</v>
    <v>4364</v>
    <v>526</v>
    <v>7214786000</v>
    <v>TALBROS AUTOMOTIVE COMPONENTS LIMITED</v>
    <v>TALBROS AUTOMOTIVE COMPONENTS LIMITED</v>
    <v>590</v>
    <v>12.2</v>
    <v>584.4</v>
    <v>526.70000000000005</v>
    <v>12345630</v>
    <v>TALBROAUTO</v>
    <v>TALBROS AUTOMOTIVE COMPONENTS LIMITED (XNSE:TALBROAUTO)</v>
    <v>186762</v>
    <v>1956</v>
  </rv>
  <rv s="2">
    <v>4365</v>
  </rv>
  <rv s="0">
    <v>http://en.wikipedia.org/wiki/TANLA</v>
    <v>Wikipedia</v>
  </rv>
  <rv s="6">
    <v>659</v>
    <v>4367</v>
  </rv>
  <rv s="7">
    <v>15</v>
    <v>https://www.bing.com/th?id=AMMS_360b42a3307a0ee53e495343d698fde3&amp;qlt=95</v>
    <v>4368</v>
    <v>0</v>
    <v>https://www.bing.com/images/search?form=xlimg&amp;q=tanla</v>
    <v>Image of TANLA PLATFORMS LIMITED</v>
  </rv>
  <rv s="0">
    <v>https://www.bing.com/financeapi/forcetrigger?t=ahk8vh&amp;q=XNSE%3aTANLA&amp;form=skydnc</v>
    <v>Learn more on Bing</v>
  </rv>
  <rv s="8">
    <v>en-US</v>
    <v>ahk8vh</v>
    <v>268435456</v>
    <v>1</v>
    <v>Powered by Refinitiv</v>
    <v>11</v>
    <v>TANLA PLATFORMS LIMITED (XNSE:TANLA)</v>
    <v>13</v>
    <v>14</v>
    <v>Finance</v>
    <v>4</v>
    <v>2096.75</v>
    <v>660</v>
    <v>1.8156000000000001</v>
    <v>-93.75</v>
    <v>-4.9997E-2</v>
    <v>INR</v>
    <v>Tanla Platforms Ltd, (Tanla) formerly, Tanla Solutions Limited is an India-based cloud communications provider company. The Company enables businesses to communicate with their customers, stakeholders and intended recipients. It offers products, including Messaging, Voice and Internet of things. The cloud-based platforms provide connectivity to enterprises and aggregators with a plug-and-play approach that shrinks delivery times of their end user communications and continues to provide services in the cloud communication segment of telecom business. Tanla serve businesses, including banking, financial services, insurance, social media, e-commerce, government sector and aggregators based on multi-year contracts with an automatic renewal clause. Its platforms and products are developed based on technologies like blockchain, crypto currencies and artificial intelligence and machine learning.</v>
    <v>162</v>
    <v>National Stock Exchange of India</v>
    <v>XNSE</v>
    <v>XNSE</v>
    <v>Tanla Technology Centre, Madhapur, HYDERABAD, TELANGANA, 500081 IN</v>
    <v>1923.2</v>
    <v>4369</v>
    <v>Software &amp; IT Services</v>
    <v>Stock</v>
    <v>44585.469976851855</v>
    <v>4370</v>
    <v>1781.35</v>
    <v>254536400000</v>
    <v>TANLA PLATFORMS LIMITED</v>
    <v>TANLA PLATFORMS LIMITED</v>
    <v>1900</v>
    <v>58.36</v>
    <v>1875.1</v>
    <v>1781.35</v>
    <v>135745500</v>
    <v>TANLA</v>
    <v>TANLA PLATFORMS LIMITED (XNSE:TANLA)</v>
    <v>376908</v>
    <v>1995</v>
  </rv>
  <rv s="2">
    <v>4371</v>
  </rv>
  <rv s="0">
    <v>https://www.bing.com/financeapi/forcetrigger?t=ahk8yc&amp;q=XNSE%3aTANTIACONS&amp;form=skydnc</v>
    <v>Learn more on Bing</v>
  </rv>
  <rv s="1">
    <v>en-US</v>
    <v>ahk8yc</v>
    <v>268435456</v>
    <v>1</v>
    <v>Powered by Refinitiv</v>
    <v>0</v>
    <v>TANTIA CONSTRUCTIONS LTD (XNSE:TANTIACONS)</v>
    <v>2</v>
    <v>3</v>
    <v>Finance</v>
    <v>4</v>
    <v>34.049999999999997</v>
    <v>1.7</v>
    <v>-0.53969999999999996</v>
    <v>-0.8</v>
    <v>-4.9843999999999999E-2</v>
    <v>INR</v>
    <v>Tantia Constructions Limited is engaged in providing civil infrastructure solutions. The Company focuses on roads and highways, railway infrastructure, urban infrastructure, aviation infrastructure, marine infrastructure and power transmission. The Company's segments include Infrastructure and Ready Material Concrete. The Infrastructure segment consists of the execution of construction contracts and other infrastructure activities. The Ready Material Concrete segment consists of production of ready mix concrete. The Company is engaged in the construction, widening, conversion, maintenance, strengthening and beautification of roadways, road bridges, highways and flyovers. Its urban infrastructure offerings include project mapping and procurement. The Company is also engaged in building tunnels, jetties and steel girders along rivers. The Company is involved in beam foundation, lattice structure erection, conductor stringing and cable-laying systems.</v>
    <v>550</v>
    <v>National Stock Exchange of India</v>
    <v>XNSE</v>
    <v>XNSE</v>
    <v>DD-30, Sector I, Salt Lake City, KOLKATA, WEST BENGAL, 700064 IN</v>
    <v>15.25</v>
    <v>Construction &amp; Engineering</v>
    <v>Stock</v>
    <v>44585.469976851855</v>
    <v>4373</v>
    <v>15.25</v>
    <v>461310700</v>
    <v>TANTIA CONSTRUCTIONS LTD</v>
    <v>TANTIA CONSTRUCTIONS LTD</v>
    <v>15.25</v>
    <v>2.93</v>
    <v>16.05</v>
    <v>15.25</v>
    <v>28742100</v>
    <v>TANTIACONS</v>
    <v>TANTIA CONSTRUCTIONS LTD (XNSE:TANTIACONS)</v>
    <v>2436</v>
    <v>1964</v>
  </rv>
  <rv s="2">
    <v>4374</v>
  </rv>
  <rv s="0">
    <v>https://www.bing.com/financeapi/forcetrigger?t=bx495r&amp;q=XNSE%3aTARC&amp;form=skydnc</v>
    <v>Learn more on Bing</v>
  </rv>
  <rv s="4">
    <v>en-US</v>
    <v>bx495r</v>
    <v>268435456</v>
    <v>1</v>
    <v>Powered by Refinitiv</v>
    <v>7</v>
    <v>TARC LIMITED (XNSE:TARC)</v>
    <v>2</v>
    <v>8</v>
    <v>Finance</v>
    <v>4</v>
    <v>60.75</v>
    <v>20.7</v>
    <v>-4.0999999999999996</v>
    <v>-7.6066999999999996E-2</v>
    <v>INR</v>
    <v>TARC Limited, formerly Anant Raj Global Limited, is an India-based real estate development company. The Company is principally focused on creating homes, harmonious workspaces and welcoming lifestyle hubs. Its projects include experiential living, lifestyle hubs and industrial parks. The Company's experiential living projects include TARC Maceo, which offers an aesthetic combination of secure and tranquil living along with a mix of amenities and services. Its lifestyle hubs projects consist of TARC Moments Mall in in New Delhi, which houses anchor stores, including leading brands as well as different zones for entertainment and an expansive Food Lounge. The Company's industrial parks consists of TARC Industrial District Manesar, which is a consolidated land bank of approximately 148 acres.</v>
    <v>National Stock Exchange of India</v>
    <v>XNSE</v>
    <v>XNSE</v>
    <v>C3,Qutab Institutional area, NEW DELHI, DELHI, 110001 IN</v>
    <v>55.1</v>
    <v>Real Estate Operations</v>
    <v>Stock</v>
    <v>44585.469976851855</v>
    <v>4376</v>
    <v>48.85</v>
    <v>15905690000</v>
    <v>TARC LIMITED</v>
    <v>TARC LIMITED</v>
    <v>53.5</v>
    <v>0</v>
    <v>53.9</v>
    <v>49.8</v>
    <v>295096300</v>
    <v>TARC</v>
    <v>TARC LIMITED (XNSE:TARC)</v>
    <v>2224153</v>
    <v>2016</v>
  </rv>
  <rv s="2">
    <v>4377</v>
  </rv>
  <rv s="0">
    <v>https://www.bing.com/financeapi/forcetrigger?t=ahk97w&amp;q=XNSE%3aTARMAT&amp;form=skydnc</v>
    <v>Learn more on Bing</v>
  </rv>
  <rv s="1">
    <v>en-US</v>
    <v>ahk97w</v>
    <v>268435456</v>
    <v>1</v>
    <v>Powered by Refinitiv</v>
    <v>0</v>
    <v>TARMAT LIMITED (XNSE:TARMAT)</v>
    <v>2</v>
    <v>3</v>
    <v>Finance</v>
    <v>4</v>
    <v>98.2</v>
    <v>42.15</v>
    <v>1.1319999999999999</v>
    <v>-5.95</v>
    <v>-8.2753999999999994E-2</v>
    <v>INR</v>
    <v>Tarmat Limited is an infrastructure construction company engaged in the business of construction of highways and runways. The Company is also engaged in the construction and maintenance of roads, rail beds, bridges, tunnels and pipeline. The Company is specialized in the construction of airfield and national/state highways all over India. It includes construction of heavy duty parking bays at Bangalore International Airport; construction of airport runway, taxiway, apron, approach road and peripheral road, among others at Gulbarga and Shimoga; recarpeting of Main Runway at Gwalior and Awantipur Airports; four laning project of Napgur-Hyderabad National Highway, and construction of internal roads for Sai Sansthan Trust, Shirdi, among others. It provides engineering, procurement and construction (EPC) services for infrastructure projects. The Company has operations spread across the states of Maharashtra, Tamilnadu, Karnataka, Kerala, Mizoram, Gujarat and Delhi.</v>
    <v>570</v>
    <v>National Stock Exchange of India</v>
    <v>XNSE</v>
    <v>XNSE</v>
    <v>Tarmat Chambers,, Sector-24, Plot No.19,, Near Turbhe Flyover, Sanpada, NAVI MUMBAI, MAHARASHTRA, 400705 IN</v>
    <v>72</v>
    <v>Construction &amp; Engineering</v>
    <v>Stock</v>
    <v>44585.469976851855</v>
    <v>4379</v>
    <v>63.15</v>
    <v>958477800</v>
    <v>TARMAT LIMITED</v>
    <v>TARMAT LIMITED</v>
    <v>71.099999999999994</v>
    <v>16.87</v>
    <v>71.900000000000006</v>
    <v>65.95</v>
    <v>13330710</v>
    <v>TARMAT</v>
    <v>TARMAT LIMITED (XNSE:TARMAT)</v>
    <v>107243</v>
    <v>1986</v>
  </rv>
  <rv s="2">
    <v>4380</v>
  </rv>
  <rv s="0">
    <v>https://www.bing.com/financeapi/forcetrigger?t=ahk9ar&amp;q=XNSE%3aTASTYBITE&amp;form=skydnc</v>
    <v>Learn more on Bing</v>
  </rv>
  <rv s="1">
    <v>en-US</v>
    <v>ahk9ar</v>
    <v>268435456</v>
    <v>1</v>
    <v>Powered by Refinitiv</v>
    <v>0</v>
    <v>TASTY BITE EATABLES LTD (XNSE:TASTYBITE)</v>
    <v>2</v>
    <v>3</v>
    <v>Finance</v>
    <v>4</v>
    <v>21487</v>
    <v>11500</v>
    <v>1.0467</v>
    <v>-820.2</v>
    <v>-6.2411000000000001E-2</v>
    <v>INR</v>
    <v>Tasty Bite Eatables Limited is an India-based company, which is engaged in the business of manufacturing and selling prepared foods. The Company offers a range of ready-to-serve (RTS) ethnic food products under the brand name Tasty Bite and Frozen Formed Products (FFP). Its business segments include Consumer business and Food Service business. Its prepared food consists of RTS products and intermediate food products, such as prepared meals, frozen formed foods and sauces. It also provides quick service restaurants (QSR) chains. The Company offers its products in various categories, such as rices, including Family Size Brown Rice, Family Size Basmati Rice, Moroccan Pilaf and Brown Rice Biryani; Asian noodles, including Szechuan, Peanut Satay, Thai Vegetable and Teriyaki, and spice and simmer, including Korma, Kashmir Curry and Tikka Masala. The Company has presence in the United States, Canada, New Zealand, Japan and the United Kingdom. It has manufacturing facility in Pune.</v>
    <v>265</v>
    <v>National Stock Exchange of India</v>
    <v>XNSE</v>
    <v>XNSE</v>
    <v>201-202, Mayfair Tower, Wakdewadi, Shivajinagar, PUNE, MAHARASHTRA, 411005 IN</v>
    <v>13290</v>
    <v>Food &amp; Tobacco</v>
    <v>Stock</v>
    <v>44585.469976851855</v>
    <v>4382</v>
    <v>12125</v>
    <v>33722240000</v>
    <v>TASTY BITE EATABLES LTD</v>
    <v>TASTY BITE EATABLES LTD</v>
    <v>13290</v>
    <v>93.84</v>
    <v>13141.95</v>
    <v>12321.75</v>
    <v>2566000</v>
    <v>TASTYBITE</v>
    <v>TASTY BITE EATABLES LTD (XNSE:TASTYBITE)</v>
    <v>3325</v>
    <v>1985</v>
  </rv>
  <rv s="2">
    <v>4383</v>
  </rv>
  <rv s="0">
    <v>https://www.bing.com/financeapi/forcetrigger?t=ahk9dm&amp;q=XNSE%3aTATACHEM&amp;form=skydnc</v>
    <v>Learn more on Bing</v>
  </rv>
  <rv s="1">
    <v>en-US</v>
    <v>ahk9dm</v>
    <v>268435456</v>
    <v>1</v>
    <v>Powered by Refinitiv</v>
    <v>0</v>
    <v>TATA CHEMICALS LIMITED (XNSE:TATACHEM)</v>
    <v>2</v>
    <v>3</v>
    <v>Finance</v>
    <v>4</v>
    <v>1158</v>
    <v>466</v>
    <v>1.2487999999999999</v>
    <v>-52.85</v>
    <v>-5.4767000000000003E-2</v>
    <v>INR</v>
    <v>Tata Chemicals Limited is a holding company. The Company is a manufacturer of soda ash and sodium bicarbonate for diverse industries, such as glass, detergents, silicates, textiles, food, pharmaceuticals, animal feed, mining and chemical processing. The Company operates through four segments: Inorganic Chemicals, which includes soda ash, salt, sodium bicarbonate, marine chemicals, caustic soda and cement; Fertilisers, which includes fertilizers and other traded products; Other Agri-inputs, including Rallis India Limited's operations, and Others, which includes pulses, spices, water purifier and nutritional solutions. The Company classifies its products under approximately three categories, including living essentials, industry essentials and farm essentials. The Company has a global presence with subsidiaries in the United Kingdom, Kenya and the United States.</v>
    <v>3872</v>
    <v>National Stock Exchange of India</v>
    <v>XNSE</v>
    <v>XNSE</v>
    <v>Leela Business Park,, Andheri - Kurla Road,, Andheri (East), MUMBAI, MAHARASHTRA, 400001 IN</v>
    <v>962</v>
    <v>Chemicals</v>
    <v>Stock</v>
    <v>44585.469976851855</v>
    <v>4385</v>
    <v>903.35</v>
    <v>245839800000</v>
    <v>TATA CHEMICALS LIMITED</v>
    <v>TATA CHEMICALS LIMITED</v>
    <v>961</v>
    <v>38.26</v>
    <v>965</v>
    <v>912.15</v>
    <v>254756300</v>
    <v>TATACHEM</v>
    <v>TATA CHEMICALS LIMITED (XNSE:TATACHEM)</v>
    <v>1594186</v>
    <v>1939</v>
  </rv>
  <rv s="2">
    <v>4386</v>
  </rv>
  <rv s="0">
    <v>https://www.bing.com/financeapi/forcetrigger?t=ahk9gh&amp;q=XNSE%3aTATACOFFEE&amp;form=skydnc</v>
    <v>Learn more on Bing</v>
  </rv>
  <rv s="1">
    <v>en-US</v>
    <v>ahk9gh</v>
    <v>268435456</v>
    <v>1</v>
    <v>Powered by Refinitiv</v>
    <v>0</v>
    <v>TATA COFFEE LIMITED (XNSE:TATACOFFEE)</v>
    <v>2</v>
    <v>3</v>
    <v>Finance</v>
    <v>4</v>
    <v>254.4</v>
    <v>104</v>
    <v>1.3159000000000001</v>
    <v>-11.55</v>
    <v>-5.2607999999999995E-2</v>
    <v>INR</v>
    <v>Tata Coffee Limited is a holding company. The Company, through its subsidiaries, engages in the production, trading and distribution of coffee, tea and allied products. The Company's segments include Plantation and Value Added Products. Its Plantation segment includes cultivation, manufacture and sale of coffee and other plantation crops. Its Value Added Products segment includes production and sale of roasted and ground, and instant coffee products. It has approximately 20 coffee estates in over 18,270 acres located across the hills of Coorg, Chikmagalur and Hassan districts of Karnataka and Valparai in Coimbatore District of Tamil Nadu. It has coffee curing plant at Kushalnagar with installed capacity of over 20,000 metric ton (MT), including a coffee roasting facility. It has operations mainly in India, the United States, Commonwealth of Independent States (CIS) countries, Europe and Africa. Its subsidiaries include Consolidated Coffee Inc. and Eight O' Clock Coffee Company.</v>
    <v>6213</v>
    <v>National Stock Exchange of India</v>
    <v>XNSE</v>
    <v>XNSE</v>
    <v>No.57, Railway Parallel Road, Kumara Park West, BANGALORE, KARNATAKA, 560020 IN</v>
    <v>220</v>
    <v>Food &amp; Tobacco</v>
    <v>Stock</v>
    <v>44585.469976851855</v>
    <v>4388</v>
    <v>205.2</v>
    <v>41005430000</v>
    <v>TATA COFFEE LIMITED</v>
    <v>TATA COFFEE LIMITED</v>
    <v>218</v>
    <v>29.88</v>
    <v>219.55</v>
    <v>208</v>
    <v>186770400</v>
    <v>TATACOFFEE</v>
    <v>TATA COFFEE LIMITED (XNSE:TATACOFFEE)</v>
    <v>1718571</v>
    <v>1943</v>
  </rv>
  <rv s="2">
    <v>4389</v>
  </rv>
  <rv s="0">
    <v>https://www.bing.com/financeapi/forcetrigger?t=ahk9jc&amp;q=XNSE%3aTATACOMM&amp;form=skydnc</v>
    <v>Learn more on Bing</v>
  </rv>
  <rv s="1">
    <v>en-US</v>
    <v>ahk9jc</v>
    <v>268435456</v>
    <v>1</v>
    <v>Powered by Refinitiv</v>
    <v>0</v>
    <v>Tata Communications Limited (XNSE:TATACOMM)</v>
    <v>2</v>
    <v>3</v>
    <v>Finance</v>
    <v>4</v>
    <v>1591.95</v>
    <v>950.05</v>
    <v>1.5841000000000001</v>
    <v>-81</v>
    <v>-5.8936999999999996E-2</v>
    <v>INR</v>
    <v>Tata Communications Limited provides telecommunication services. The Company's segments include Voice Solutions (VS), and Data and Managed Services (DMS). The VS segment includes international and national long distance voice services. The DMS segment includes corporate data transmission services, virtual private network signaling and roaming services, television and other network and managed services. It offers international and national voice and data transmission services, selling and leasing of bandwidth on undersea cable systems, Internet dial up and broadband services, and other services comprising telepresence, managed hosting, transponder lease, television uplinking and other services. It serves two customer segments: service providers and enterprise customers. It classifies its operations into business segments, including global voice solutions, and global data and managed services.</v>
    <v>12185</v>
    <v>National Stock Exchange of India</v>
    <v>XNSE</v>
    <v>XNSE</v>
    <v>C21 &amp; C36, G Block,, Bandra Kurla Complex,, Vidyanagari Post Office, Bandra, MUMBAI, MAHARASHTRA, 400098 IN</v>
    <v>1374.35</v>
    <v>Telecommunications Services</v>
    <v>Stock</v>
    <v>44585.469976851855</v>
    <v>4391</v>
    <v>1272.2</v>
    <v>391689800000</v>
    <v>Tata Communications Limited</v>
    <v>Tata Communications Limited</v>
    <v>1374.35</v>
    <v>27.66</v>
    <v>1374.35</v>
    <v>1293.3499999999999</v>
    <v>285000000</v>
    <v>TATACOMM</v>
    <v>Tata Communications Limited (XNSE:TATACOMM)</v>
    <v>1304711</v>
    <v>1986</v>
  </rv>
  <rv s="2">
    <v>4392</v>
  </rv>
  <rv s="0">
    <v>https://www.bing.com/financeapi/forcetrigger?t=ahk9p2&amp;q=XNSE%3aTATACONSUM&amp;form=skydnc</v>
    <v>Learn more on Bing</v>
  </rv>
  <rv s="1">
    <v>en-US</v>
    <v>ahk9p2</v>
    <v>268435456</v>
    <v>1</v>
    <v>Powered by Refinitiv</v>
    <v>0</v>
    <v>TATA CONSUMER PRODUCTS LIMITED (XNSE:TATACONSUM)</v>
    <v>2</v>
    <v>3</v>
    <v>Finance</v>
    <v>4</v>
    <v>889</v>
    <v>554.25</v>
    <v>0.75319999999999998</v>
    <v>-35.1</v>
    <v>-4.8311E-2</v>
    <v>INR</v>
    <v>Tata Consumer Products Ltd, formerly Tata Global Beverages Limited, is a beverage company engaged in the trading, production and distribution of tea, coffee and water. The Company's activities include processing and blending of tea, including manufacture of instant tea. The Company's segments include Tea, which is engaged in the cultivation, manufacture, blending and sale of tea in packet, bulk or value-added forms; Coffee and Other Produce, which is engaged in the cultivation of coffee and related plantation crops, and sale of coffee in various value-added forms, and Others, which includes sale of water products and other businesses. Its Tata Tea brands include Tata Tea Premium, Tata Tea Gold, Tata Tea Life, Tata Tea Agni, Tata Tea Chakra Gold, Tata Tea Kannan Devan and Tata Tea Gemini. It has beverage business operations in India, Europe, the United States, Canada and Australia, plantation business in India/Sri Lanka and extraction business in India and the United States.</v>
    <v>2852</v>
    <v>National Stock Exchange of India</v>
    <v>XNSE</v>
    <v>XNSE</v>
    <v>11/13, Botawala Building, 1st Floor, Office #2 -6, Horniman Circle, MUMBAI, MAHARASHTRA, 400001 IN</v>
    <v>725</v>
    <v>Food &amp; Tobacco</v>
    <v>Stock</v>
    <v>44585.469976851855</v>
    <v>4394</v>
    <v>688.5</v>
    <v>669553400000</v>
    <v>TATA CONSUMER PRODUCTS LIMITED</v>
    <v>TATA CONSUMER PRODUCTS LIMITED</v>
    <v>725</v>
    <v>92.26</v>
    <v>726.55</v>
    <v>691.45</v>
    <v>921551700</v>
    <v>TATACONSUM</v>
    <v>TATA CONSUMER PRODUCTS LIMITED (XNSE:TATACONSUM)</v>
    <v>3114690</v>
    <v>1962</v>
  </rv>
  <rv s="2">
    <v>4395</v>
  </rv>
  <rv s="0">
    <v>https://www.bing.com/financeapi/forcetrigger?t=ahk9m7&amp;q=XNSE%3aTATAELXSI&amp;form=skydnc</v>
    <v>Learn more on Bing</v>
  </rv>
  <rv s="1">
    <v>en-US</v>
    <v>ahk9m7</v>
    <v>268435456</v>
    <v>1</v>
    <v>Powered by Refinitiv</v>
    <v>0</v>
    <v>TATA ELXSI LIMITED (XNSE:TATAELXSI)</v>
    <v>2</v>
    <v>3</v>
    <v>Finance</v>
    <v>4</v>
    <v>7800</v>
    <v>2315.83</v>
    <v>1.1661999999999999</v>
    <v>-160</v>
    <v>-2.222E-2</v>
    <v>INR</v>
    <v>Tata Elxsi Limited is engaged in the design and development of computer hardware and software. The Company operates in two segments: System integration &amp; support, and Software Development &amp; Services. Its system integration &amp; support segment is engaged in implementing and integrating systems and solutions for computing, broadcast, virtual reality, storage, and disaster recovery. Its software development &amp; services segment comprises three business divisions: Embedded Product Design, which provides technology consulting, new product design, development, and testing services for the broadcast, consumer electronics, healthcare, telecom and transportation industries; Industrial Design (ID), which services a range of industries, including automotive, consumer electronics, retail and consumer goods and healthcare, and Visual Computing Labs (VCL), which provides three dimensional (3D) animation services, addressing content development for feature films, television and advertising commercials.</v>
    <v>7362</v>
    <v>National Stock Exchange of India</v>
    <v>XNSE</v>
    <v>XNSE</v>
    <v>ITPL Road,, Whitefield,, BANGALORE, KARNATAKA, 560048 IN</v>
    <v>7495</v>
    <v>Software &amp; IT Services</v>
    <v>Stock</v>
    <v>44585.469976851855</v>
    <v>4397</v>
    <v>6834.4</v>
    <v>448434000000</v>
    <v>TATA ELXSI LIMITED</v>
    <v>TATA ELXSI LIMITED</v>
    <v>7275</v>
    <v>88.82</v>
    <v>7200.7</v>
    <v>7040.7</v>
    <v>62276440</v>
    <v>TATAELXSI</v>
    <v>TATA ELXSI LIMITED (XNSE:TATAELXSI)</v>
    <v>995137</v>
    <v>1989</v>
  </rv>
  <rv s="2">
    <v>4398</v>
  </rv>
  <rv s="0">
    <v>https://www.bing.com/financeapi/forcetrigger?t=ahk9rw&amp;q=XNSE%3aTATAINVEST&amp;form=skydnc</v>
    <v>Learn more on Bing</v>
  </rv>
  <rv s="1">
    <v>en-US</v>
    <v>ahk9rw</v>
    <v>268435456</v>
    <v>1</v>
    <v>Powered by Refinitiv</v>
    <v>0</v>
    <v>TATA INVESTMENT CORPORATION LIMITED (XNSE:TATAINVEST)</v>
    <v>2</v>
    <v>3</v>
    <v>Finance</v>
    <v>4</v>
    <v>1733.9</v>
    <v>980</v>
    <v>0.96250000000000002</v>
    <v>-53.1</v>
    <v>-3.5417999999999998E-2</v>
    <v>INR</v>
    <v>Tata Investment Corporation Limited is an investment company. The Company's activities primarily consist of investing in long term investments in equity shares, debt instruments, listed and unlisted, and equity related securities of companies in a range of industries. The Company invests in a portfolio of quoted and unquoted securities of companies, including Tata Companies, which are engaged in various businesses. Its primary sources of income consist of dividend income and net profit on sale of investments. The Company also invests in units of mutual funds, bonds and venture capital funds. In addition, the Company invests in various sectors, such as banks; cement; chemicals and fertilizers; electricity and transmission; electrical and electronics; engineering, construction and infrastructure; fast moving consumer goods; finance, services and investments; healthcare; hotels; information technology, and metals and mining. Simto Investment Company Ltd. is a subsidiary of the Company.</v>
    <v>18406</v>
    <v>National Stock Exchange of India</v>
    <v>XNSE</v>
    <v>XNSE</v>
    <v>Elphinstone building, 10 Veer Nariman Road, MUMBAI, MAHARASHTRA, 400001 IN</v>
    <v>1510</v>
    <v>Investment Banking &amp; Investment Services</v>
    <v>Stock</v>
    <v>44585.469976851855</v>
    <v>4400</v>
    <v>1430.3</v>
    <v>75855000000</v>
    <v>TATA INVESTMENT CORPORATION LIMITED</v>
    <v>TATA INVESTMENT CORPORATION LIMITED</v>
    <v>1510</v>
    <v>38.549999999999997</v>
    <v>1499.25</v>
    <v>1446.15</v>
    <v>50595300</v>
    <v>TATAINVEST</v>
    <v>TATA INVESTMENT CORPORATION LIMITED (XNSE:TATAINVEST)</v>
    <v>33265</v>
    <v>1937</v>
  </rv>
  <rv s="2">
    <v>4401</v>
  </rv>
  <rv s="0">
    <v>https://www.bing.com/financeapi/forcetrigger?t=ahk9ur&amp;q=XNSE%3aTATAMETALI&amp;form=skydnc</v>
    <v>Learn more on Bing</v>
  </rv>
  <rv s="1">
    <v>en-US</v>
    <v>ahk9ur</v>
    <v>268435456</v>
    <v>1</v>
    <v>Powered by Refinitiv</v>
    <v>0</v>
    <v>TATA METALIKS LTD. (XNSE:TATAMETALI)</v>
    <v>2</v>
    <v>3</v>
    <v>Finance</v>
    <v>4</v>
    <v>1373.7</v>
    <v>665.2</v>
    <v>1.3843000000000001</v>
    <v>-18.350000000000001</v>
    <v>-2.1724E-2</v>
    <v>INR</v>
    <v>Tata Metaliks Limited is engaged in the manufacture of foundry grade pig iron. The Company manufactures and sells products, such as scrap pig iron and granulated slag. The Company offers a range of end-to-end technical services, which include charge mix and melting, molding and core making, spheroidal graphite (SG) iron production and development, project based consultancy, pollution control, customized training and testing facility. It also offers a range of by-products, such as slag, which includes manufacturing and supplying granulated blast furnace slag for cement plants; potted pig iron, which is used by foundries as scrap; pig iron scrap, which includes pig casting machine scrap, pig iron runner, pig iron skull and pig iron chips and plates, and iron sweepings, including low iron (Fe) and high Fe. Its products offer applications, such as pressure tight precision castings, rolling mill rolls, motor and generator housings, automobile engine blocks, crankshafts and gears.</v>
    <v>1263</v>
    <v>National Stock Exchange of India</v>
    <v>XNSE</v>
    <v>XNSE</v>
    <v>Tata centre, 10th floor, 43 Chowringhee Road, KOLKATA, WEST BENGAL, 700071 IN</v>
    <v>890</v>
    <v>Metals &amp; Mining</v>
    <v>Stock</v>
    <v>44585.469976851855</v>
    <v>4403</v>
    <v>812.15</v>
    <v>26673510000</v>
    <v>TATA METALIKS LTD.</v>
    <v>TATA METALIKS LTD.</v>
    <v>846.95</v>
    <v>10.07</v>
    <v>844.7</v>
    <v>826.35</v>
    <v>31577500</v>
    <v>TATAMETALI</v>
    <v>TATA METALIKS LTD. (XNSE:TATAMETALI)</v>
    <v>96773</v>
    <v>1990</v>
  </rv>
  <rv s="2">
    <v>4404</v>
  </rv>
  <rv s="0">
    <v>https://www.bing.com/financeapi/forcetrigger?t=ahka1h&amp;q=XNSE%3aTATAMTRDVR&amp;form=skydnc</v>
    <v>Learn more on Bing</v>
  </rv>
  <rv s="8">
    <v>en-US</v>
    <v>ahka1h</v>
    <v>268435456</v>
    <v>1</v>
    <v>Powered by Refinitiv</v>
    <v>11</v>
    <v>TATA MOTORS LIMITED (XNSE:TATAMTRDVR)</v>
    <v>13</v>
    <v>14</v>
    <v>Finance</v>
    <v>4</v>
    <v>298.64999999999998</v>
    <v>95.2</v>
    <v>1.7253000000000001</v>
    <v>-19.45</v>
    <v>-7.6288999999999996E-2</v>
    <v>INR</v>
    <v>Tata Motors Limited is an automobile company. The Company is engaged in manufacture of motor vehicles. The Company's segments include automotive operations and all other operations. The Company is engaged mainly in the business of automobile products consisting of all types of commercial and passenger vehicles, including financing of the vehicles sold by the Company. The Company markets its commercial and passenger vehicles in various countries in Africa, the Middle East, South East Asia, South Asia, Australia, and Russia and the Commonwealth of Independent States countries. The Company's automotive segment operations include all activities relating to the development, design, manufacture, assembly and sale of vehicles, including vehicle financing, as well as sale of related parts and accessories. The Company's all other operations segment mainly includes information technology (IT) services, and machine tools and factory automation services.</v>
    <v>75278</v>
    <v>National Stock Exchange of India</v>
    <v>XNSE</v>
    <v>XNSE</v>
    <v>4th Floor, Ahura Centre, 82 Mahakali Caves Road, MIDC, Andheri East, MUMBAI, MAHARASHTRA, 400093 IN</v>
    <v>256.10000000000002</v>
    <v>180</v>
    <v>Automobiles &amp; Auto Parts</v>
    <v>Stock</v>
    <v>44585.469976851855</v>
    <v>4406</v>
    <v>233.75</v>
    <v>1796089000000</v>
    <v>TATA MOTORS LIMITED</v>
    <v>TATA MOTORS LIMITED</v>
    <v>252.1</v>
    <v>0</v>
    <v>254.95</v>
    <v>235.5</v>
    <v>3829110000</v>
    <v>TATAMTRDVR</v>
    <v>TATA MOTORS LIMITED (XNSE:TATAMTRDVR)</v>
    <v>4250516</v>
    <v>1945</v>
  </rv>
  <rv s="2">
    <v>4407</v>
  </rv>
  <rv s="0">
    <v>https://www.bing.com/financeapi/forcetrigger?t=ahkaa2&amp;q=XNSE%3aTATASTEEL&amp;form=skydnc</v>
    <v>Learn more on Bing</v>
  </rv>
  <rv s="1">
    <v>en-US</v>
    <v>ahkaa2</v>
    <v>268435456</v>
    <v>1</v>
    <v>Powered by Refinitiv</v>
    <v>0</v>
    <v>TATA STEEL LIMITED (XNSE:TATASTEEL)</v>
    <v>2</v>
    <v>3</v>
    <v>Finance</v>
    <v>4</v>
    <v>1534.5</v>
    <v>596</v>
    <v>1.3038000000000001</v>
    <v>-70.5</v>
    <v>-6.0271999999999999E-2</v>
    <v>INR</v>
    <v>TATA Steel Limited is a diversified steel producer. The Company is engaged in the business of steel making, including raw material and finishing operations. The Company's segments are Steel and Others. Its operations predominantly relate to manufacture of steel. The Others business segment comprises tubes, bearings, refractories, pigments, port operations and town services. Its products include flat products, including hot rolled, cold rolled, metallic coated, direct rolled, tubes, pre-finished steels, packaging steels, electro plated steels, electrical steels and narrow strip; construction products, including structural steel, floors, walls, roofs, modular and building components; agricultural implements, and bearings. It offers auto assembly components, ball bearings, tapered roller bearings, magneto bearings, clutch release assemblies, fan support assemblies and cylindrical roller bearings. Its brands include Tata Structura, TISCON, Tata Shaktee, Tata Astrum and Tata Steelium.</v>
    <v>73962</v>
    <v>National Stock Exchange of India</v>
    <v>XNSE</v>
    <v>XNSE</v>
    <v>2nd Floor, Bombay House, 24 Homi Mody Street, Fort, MUMBAI, MAHARASHTRA, 400001 IN</v>
    <v>1163.6500000000001</v>
    <v>Metals &amp; Mining</v>
    <v>Stock</v>
    <v>44585.469976851855</v>
    <v>4409</v>
    <v>1090</v>
    <v>1428573000000</v>
    <v>TATA STEEL LIMITED</v>
    <v>TATA STEEL LIMITED</v>
    <v>1160</v>
    <v>3.22</v>
    <v>1169.7</v>
    <v>1099.2</v>
    <v>1221544000</v>
    <v>TATASTEEL</v>
    <v>TATA STEEL LIMITED (XNSE:TATASTEEL)</v>
    <v>8392076</v>
    <v>1907</v>
  </rv>
  <rv s="2">
    <v>4410</v>
  </rv>
  <rv s="0">
    <v>https://www.bing.com/financeapi/forcetrigger?t=ahka77&amp;q=XNSE%3aTATASTLLP&amp;form=skydnc</v>
    <v>Learn more on Bing</v>
  </rv>
  <rv s="1">
    <v>en-US</v>
    <v>ahka77</v>
    <v>268435456</v>
    <v>1</v>
    <v>Powered by Refinitiv</v>
    <v>0</v>
    <v>TATA STEEL LONG PRODUCTS LIMITED (XNSE:TATASTLLP)</v>
    <v>2</v>
    <v>3</v>
    <v>Finance</v>
    <v>4</v>
    <v>1173</v>
    <v>576</v>
    <v>1.3928</v>
    <v>-10.199999999999999</v>
    <v>-1.4004000000000001E-2</v>
    <v>INR</v>
    <v>Tata Steel Long Products Ltd, formerly Tata Sponge Iron Limited, is an India-based holding company. The Company is engaged in the production of sponge iron by direct reduction method of iron ore and generation of power from waste heat. The Company operates through two segments: manufacture of sponge iron and generation of power. The Company manufactures sponge iron by Tisco Direct Reduction (TDR) technology. The Company operates over two power plants with a combined generation capacity of approximately 30 megawatts that generate power from waste heat. The Company has its manufacturing facility at Bilaipada in Joda Block of Keonjhar District in Orissa. It has a total production capacity of approximately 360,450 metric tons of sponge iron from approximately three kilns. The Company's total generation of power from its power plants is approximately 160 million kilowatt-hours.</v>
    <v>2395</v>
    <v>National Stock Exchange of India</v>
    <v>XNSE</v>
    <v>XNSE</v>
    <v>P.O. Joda, KEONJHARGARH, ORISSA, 758034 IN</v>
    <v>742</v>
    <v>Metals &amp; Mining</v>
    <v>Stock</v>
    <v>44585.469976851855</v>
    <v>4412</v>
    <v>709</v>
    <v>32848590000</v>
    <v>TATA STEEL LONG PRODUCTS LIMITED</v>
    <v>TATA STEEL LONG PRODUCTS LIMITED</v>
    <v>742</v>
    <v>3.61</v>
    <v>728.35</v>
    <v>718.15</v>
    <v>45100000</v>
    <v>TATASTLLP</v>
    <v>TATA STEEL LONG PRODUCTS LIMITED (XNSE:TATASTLLP)</v>
    <v>74894</v>
    <v>1982</v>
  </rv>
  <rv s="2">
    <v>4413</v>
  </rv>
  <rv s="0">
    <v>https://www.bing.com/financeapi/forcetrigger?t=ahkacw&amp;q=XNSE%3aTBZ&amp;form=skydnc</v>
    <v>Learn more on Bing</v>
  </rv>
  <rv s="1">
    <v>en-US</v>
    <v>ahkacw</v>
    <v>268435456</v>
    <v>1</v>
    <v>Powered by Refinitiv</v>
    <v>0</v>
    <v>TRIBHOVANDAS BHIMJI ZAVERI LIMITED (XNSE:TBZ)</v>
    <v>2</v>
    <v>3</v>
    <v>Finance</v>
    <v>4</v>
    <v>104.4</v>
    <v>58.2</v>
    <v>1.7228000000000001</v>
    <v>-4.8</v>
    <v>-5.5300000000000002E-2</v>
    <v>INR</v>
    <v>Tribhovandas Bhimji Zaveri Limited is engaged in manufacturing/trading and selling of jewelry. The Company offers a range of products, including pendants, earrings, waist belts, watches, necklaces, bracelets, rings and bangles. It offers products in categories, including diamond and gold. It offers designs for a range of cultural requirements, including traditional Indian, western and indo-western. Its product mix includes plain gold, diamond-studded, semi-precious stone-studded, diamond-studded platinum jewelry, jewelry with colored stones in gold and diamond, loose diamond solitaires, loose precious and semi-precious stones, and jadau jewelry. The Company offers festival and wedding jewelry, everyday wear jewelry and contemporary jewelry. Its collections include Surprise Collection, Necklace Collection and Showstoppers Collection. It operates approximately 30 stores in over 23 cities across the country. It has manufacturing units for diamond-studded jewelry at Kandivali, Mumbai.</v>
    <v>904</v>
    <v>National Stock Exchange of India</v>
    <v>XNSE</v>
    <v>XNSE</v>
    <v>1106 to 1121, 11th Floor, West Wing, Tulsiani Chambers,, 212, Backbay Reclamation Free Press Journal Road, MUMBAI, MAHARASHTRA, 400021 IN</v>
    <v>86.8</v>
    <v>Specialty Retailers</v>
    <v>Stock</v>
    <v>44585.469976851855</v>
    <v>4415</v>
    <v>79.75</v>
    <v>5792216000</v>
    <v>TRIBHOVANDAS BHIMJI ZAVERI LIMITED</v>
    <v>TRIBHOVANDAS BHIMJI ZAVERI LIMITED</v>
    <v>86.8</v>
    <v>12.34</v>
    <v>86.8</v>
    <v>82</v>
    <v>66730600</v>
    <v>TBZ</v>
    <v>TRIBHOVANDAS BHIMJI ZAVERI LIMITED (XNSE:TBZ)</v>
    <v>286012</v>
    <v>2007</v>
  </rv>
  <rv s="2">
    <v>4416</v>
  </rv>
  <rv s="0">
    <v>https://www.bing.com/financeapi/forcetrigger?t=ahkaim&amp;q=XNSE%3aTCIDEVELOP&amp;form=skydnc</v>
    <v>Learn more on Bing</v>
  </rv>
  <rv s="1">
    <v>en-US</v>
    <v>ahkaim</v>
    <v>268435456</v>
    <v>1</v>
    <v>Powered by Refinitiv</v>
    <v>0</v>
    <v>TCI DEVELOPERS LIMITED (XNSE:TCIDEVELOP)</v>
    <v>2</v>
    <v>3</v>
    <v>Finance</v>
    <v>4</v>
    <v>549</v>
    <v>270.60000000000002</v>
    <v>0.37659999999999999</v>
    <v>-15.05</v>
    <v>-4.2889999999999998E-2</v>
    <v>INR</v>
    <v>TCI Developers Limited is engaged in real estate and warehousing development activities. The Company offers rental or leasing services of factories, office buildings and warehouses. The Company is also undertaking the development of warehouses and logistics parks. It is a real estate arm of TCI Group. The Company's subsidiaries include TCI Infrastructure Limited, TCI Properties (West) Ltd, TCI Distribution Centers Limited and TDL Warehousing Parks Limited.</v>
    <v>27</v>
    <v>National Stock Exchange of India</v>
    <v>XNSE</v>
    <v>XNSE</v>
    <v>TCI House, 69,, Institutional Area,, Sector-32, GURGAON, HARYANA, 122207 IN</v>
    <v>363</v>
    <v>Real Estate Operations</v>
    <v>Stock</v>
    <v>44585.469976851855</v>
    <v>4418</v>
    <v>333.8</v>
    <v>1308657000</v>
    <v>TCI DEVELOPERS LIMITED</v>
    <v>TCI DEVELOPERS LIMITED</v>
    <v>360.5</v>
    <v>71.989999999999995</v>
    <v>350.9</v>
    <v>335.85</v>
    <v>3729430</v>
    <v>TCIDEVELOP</v>
    <v>TCI DEVELOPERS LIMITED (XNSE:TCIDEVELOP)</v>
    <v>762</v>
    <v>2008</v>
  </rv>
  <rv s="2">
    <v>4419</v>
  </rv>
  <rv s="0">
    <v>https://www.bing.com/financeapi/forcetrigger?t=ahkalh&amp;q=XNSE%3aTCIEXP&amp;form=skydnc</v>
    <v>Learn more on Bing</v>
  </rv>
  <rv s="1">
    <v>en-US</v>
    <v>ahkalh</v>
    <v>268435456</v>
    <v>1</v>
    <v>Powered by Refinitiv</v>
    <v>0</v>
    <v>TCI EXPRESS LIMITED (XNSE:TCIEXP)</v>
    <v>2</v>
    <v>3</v>
    <v>Finance</v>
    <v>4</v>
    <v>2572</v>
    <v>811.05</v>
    <v>1.3559000000000001</v>
    <v>-123.5</v>
    <v>-5.7386999999999994E-2</v>
    <v>INR</v>
    <v>TCI Express Limited is an India-based company engaged in offering transport, storage, warehousing and support services for transportation. The Company is engaged in express distribution and offers a single window door-to-door solution to customers. It offers express solutions with over 3,000 pick-up and approximately 13,000 delivery locations with its containerized fleet of vehicles. The Company provides around the clock services and time sensitive express deliveries by air mode. The Company provides services to approximately 200 countries across the globe. It provides business-to-consumer (B2C) and business-to-business (B2B) on multi-model distribution for optimum on time delivery with value added features of cash on delivery (COD), Pick n pack, late night and early morning deliveries. The Company also offers reverse logistics. Its Air Express services include Express transportation in India, Express freight services in India and Express delivery services in India.</v>
    <v>2709</v>
    <v>National Stock Exchange of India</v>
    <v>XNSE</v>
    <v>XNSE</v>
    <v>TCI House, 69, Institutional Area, Sector-32, GURGAON, HARYANA, 122001 IN</v>
    <v>2150</v>
    <v>Freight &amp; Logistics Services</v>
    <v>Stock</v>
    <v>44585.469976851855</v>
    <v>4421</v>
    <v>1935</v>
    <v>82831810000</v>
    <v>TCI EXPRESS LIMITED</v>
    <v>TCI EXPRESS LIMITED</v>
    <v>2111</v>
    <v>62.09</v>
    <v>2152.0500000000002</v>
    <v>2028.55</v>
    <v>38489730</v>
    <v>TCIEXP</v>
    <v>TCI EXPRESS LIMITED (XNSE:TCIEXP)</v>
    <v>64515</v>
    <v>2008</v>
  </rv>
  <rv s="2">
    <v>4422</v>
  </rv>
  <rv s="0">
    <v>https://www.bing.com/financeapi/forcetrigger?t=ahkaoc&amp;q=XNSE%3aTCIFINANCE&amp;form=skydnc</v>
    <v>Learn more on Bing</v>
  </rv>
  <rv s="1">
    <v>en-US</v>
    <v>ahkaoc</v>
    <v>268435456</v>
    <v>1</v>
    <v>Powered by Refinitiv</v>
    <v>0</v>
    <v>TCI FINANCE LIMITED (XNSE:TCIFINANCE)</v>
    <v>2</v>
    <v>3</v>
    <v>Finance</v>
    <v>4</v>
    <v>11.1</v>
    <v>4.1500000000000004</v>
    <v>1.6913</v>
    <v>-0.5</v>
    <v>-4.7169999999999997E-2</v>
    <v>INR</v>
    <v>TCI Finance Limited is an India-based loan company, which is engaged in the business of non-banking financial institution. The Company is engaged in the business of financing activities and all loans granted to related party (if any) are in the ordinary course of business. The Company is also in the business of inter-corporate deposits and investing in equities of bodies corporate. The Company's segments include Non Banking Financial Services, Knowledge Process Outsourcing-Intellectual Property Services and HR Outsourcing Services. ITAG Business Solutions Ltd. is the Company's subsidiary. ITAG Business Solutions Ltd. is engaged in the business of knowledge process outsourcing (KPO) in the domain of intellectual property services.</v>
    <v>6</v>
    <v>National Stock Exchange of India</v>
    <v>XNSE</v>
    <v>XNSE</v>
    <v>1-7-293, M G Road, Secunderabad, HYDERABAD, TELANGANA, 400009 IN</v>
    <v>11.1</v>
    <v>Banking Services</v>
    <v>Stock</v>
    <v>44585.469976851855</v>
    <v>4424</v>
    <v>10.1</v>
    <v>136448400</v>
    <v>TCI FINANCE LIMITED</v>
    <v>TCI FINANCE LIMITED</v>
    <v>11.1</v>
    <v>0</v>
    <v>10.6</v>
    <v>10.1</v>
    <v>12872490</v>
    <v>TCIFINANCE</v>
    <v>TCI FINANCE LIMITED (XNSE:TCIFINANCE)</v>
    <v>34631</v>
    <v>1973</v>
  </rv>
  <rv s="2">
    <v>4425</v>
  </rv>
  <rv s="0">
    <v>https://www.bing.com/financeapi/forcetrigger?t=bh55kr&amp;q=XNSE%3aTCNSBRANDS&amp;form=skydnc</v>
    <v>Learn more on Bing</v>
  </rv>
  <rv s="1">
    <v>en-US</v>
    <v>bh55kr</v>
    <v>268435456</v>
    <v>1</v>
    <v>Powered by Refinitiv</v>
    <v>0</v>
    <v>TCNS CLOTHING CO. LIMITED (XNSE:TCNSBRANDS)</v>
    <v>2</v>
    <v>3</v>
    <v>Finance</v>
    <v>4</v>
    <v>932</v>
    <v>392</v>
    <v>1.3473999999999999</v>
    <v>-43.9</v>
    <v>-5.4919999999999997E-2</v>
    <v>INR</v>
    <v>TCNS Clothing Co. Limited is an India-based women’s apparel company. The Company designs, manufactures and sells ethnic wear, targeting women between the ages of 25 and 40. The Company offers products under various categories, such as top wear, bottom wear, winter wear, maternity wear, drapes and accessories. Its top wear category includes stiletto kurtas and gilet. Its bottom wear category includes pants, palazzo and skirts. Its winter wear category includes outerwear, leggings and churidars. Its maternity wear category includes tights and kurta. It accessories category includes ear ring, bracelet, bags and neck piece. The Company's brands include W, Aurelia, Wishful and Elleven.</v>
    <v>3578</v>
    <v>National Stock Exchange of India</v>
    <v>XNSE</v>
    <v>XNSE</v>
    <v>W-House, 119, Neelagagan Towers, Mandi Road, Sultanpur, Mehrauli, NEW DELHI, DELHI, 110030 IN</v>
    <v>811.35</v>
    <v>Textiles &amp; Apparel</v>
    <v>Stock</v>
    <v>44585.469976851855</v>
    <v>4427</v>
    <v>748</v>
    <v>49221200000</v>
    <v>TCNS CLOTHING CO. LIMITED</v>
    <v>TCNS CLOTHING CO. LIMITED</v>
    <v>811.35</v>
    <v>0</v>
    <v>799.35</v>
    <v>755.45</v>
    <v>61576520</v>
    <v>TCNSBRANDS</v>
    <v>TCNS CLOTHING CO. LIMITED (XNSE:TCNSBRANDS)</v>
    <v>18613</v>
    <v>1997</v>
  </rv>
  <rv s="2">
    <v>4428</v>
  </rv>
  <rv s="0">
    <v>https://www.bing.com/financeapi/forcetrigger?t=ahkar7&amp;q=XNSE%3aTCPLPACK&amp;form=skydnc</v>
    <v>Learn more on Bing</v>
  </rv>
  <rv s="1">
    <v>en-US</v>
    <v>ahkar7</v>
    <v>268435456</v>
    <v>1</v>
    <v>Powered by Refinitiv</v>
    <v>0</v>
    <v>TCPL Packaging Limited (XNSE:TCPLPACK)</v>
    <v>2</v>
    <v>3</v>
    <v>Finance</v>
    <v>4</v>
    <v>612</v>
    <v>336.05</v>
    <v>1.5173000000000001</v>
    <v>3.7</v>
    <v>6.9649999999999998E-3</v>
    <v>INR</v>
    <v>TCPL Packaging Limited is engaged in the manufacture of paper and paper products. The Company is manufacturer of printed packaging material. The Company operates through Printing and Packaging segment. The Company manufactures folding cartons, litho lamination, plastic cartons, blister packs, and shelf ready packaging. It is a converter of paperboard. The Company is also engaged in the flexible packaging. It produces printed cork-tipping paper, laminates, sleeves and wrap-around labels. The Company offers blanks and outers to the global tobacco companies. It caters to Indian and global liquor companies for their packaging requirements that include folding cartons and fluted cartons. It is a provider of packaging for customers in the food and beverage industry in India and around the world. The Company also serves pharmaceutical, fast-moving consumer goods (FMCG), agrochemicals and electrical industries. The Company's factories are located at Silvassa, Haridwar, Goa and Guwahati.</v>
    <v>1908</v>
    <v>National Stock Exchange of India</v>
    <v>XNSE</v>
    <v>XNSE</v>
    <v>Empire Mills Complex, 414, Senapati Bapat Marg, Lower Parel, MUMBAI, MAHARASHTRA, 400013 IN</v>
    <v>547.15</v>
    <v>Containers &amp; Packaging</v>
    <v>Stock</v>
    <v>44585.469976851855</v>
    <v>4430</v>
    <v>500</v>
    <v>4833920000</v>
    <v>TCPL Packaging Limited</v>
    <v>TCPL Packaging Limited</v>
    <v>547.15</v>
    <v>12.45</v>
    <v>531.20000000000005</v>
    <v>534.9</v>
    <v>9100000</v>
    <v>TCPLPACK</v>
    <v>TCPL Packaging Limited (XNSE:TCPLPACK)</v>
    <v>25748</v>
    <v>1987</v>
  </rv>
  <rv s="2">
    <v>4431</v>
  </rv>
  <rv s="0">
    <v>https://www.bing.com/financeapi/forcetrigger?t=ahkau2&amp;q=XNSE%3aTCS&amp;form=skydnc</v>
    <v>Learn more on Bing</v>
  </rv>
  <rv s="1">
    <v>en-US</v>
    <v>ahkau2</v>
    <v>268435456</v>
    <v>1</v>
    <v>Powered by Refinitiv</v>
    <v>0</v>
    <v>TATA CONSULTANCY SERVICES LIMITED (XNSE:TCS)</v>
    <v>2</v>
    <v>3</v>
    <v>Finance</v>
    <v>4</v>
    <v>4043</v>
    <v>2880</v>
    <v>0.63580000000000003</v>
    <v>-62.15</v>
    <v>-1.6212000000000001E-2</v>
    <v>INR</v>
    <v>Tata Consultancy Services Limited (TCS) is engaged in providing information technology (IT) services, digital and business solutions. The Company's segments include banking, finance and insurance services (BFSI); manufacturing; retail and consumer packaged goods (CPG); telecom, media and entertainment, and others, such as energy, resources and utilities, hi-tech, life science and healthcare, s-Governance, travel, transportation and hospitality, and other products. Its services portfolio consists of IT and assurance services, business intelligence and performance management, business process services, cloud services, connected marketing solutions, consulting, engineering and industrial services, enterprise solutions, IT infrastructure services, mobility products and services and platform solutions. Its software offerings include Digital Software and Solutions, TCS BaNCS and TCS MasterCraft, among others. It serves industries, including insurance, healthcare, retail, telecom and others.</v>
    <v>556986</v>
    <v>National Stock Exchange of India</v>
    <v>XNSE</v>
    <v>XNSE</v>
    <v>TCS House, Raveline Street,, Fort,, MUMBAI, MAHARASHTRA, 400001 IN</v>
    <v>3849.65</v>
    <v>Software &amp; IT Services</v>
    <v>Stock</v>
    <v>44585.469976851855</v>
    <v>4433</v>
    <v>3740.1</v>
    <v>14180310000000</v>
    <v>TATA CONSULTANCY SERVICES LIMITED</v>
    <v>TATA CONSULTANCY SERVICES LIMITED</v>
    <v>3840</v>
    <v>37.68</v>
    <v>3833.5</v>
    <v>3771.35</v>
    <v>3699051000</v>
    <v>TCS</v>
    <v>TATA CONSULTANCY SERVICES LIMITED (XNSE:TCS)</v>
    <v>3258414</v>
    <v>1995</v>
  </rv>
  <rv s="2">
    <v>4434</v>
  </rv>
  <rv s="0">
    <v>https://www.bing.com/financeapi/forcetrigger?t=ahkaww&amp;q=XNSE%3aTDPOWERSYS&amp;form=skydnc</v>
    <v>Learn more on Bing</v>
  </rv>
  <rv s="1">
    <v>en-US</v>
    <v>ahkaww</v>
    <v>268435456</v>
    <v>1</v>
    <v>Powered by Refinitiv</v>
    <v>0</v>
    <v>TD POWER SYSTEMS LIMITED (XNSE:TDPOWERSYS)</v>
    <v>2</v>
    <v>3</v>
    <v>Finance</v>
    <v>4</v>
    <v>492.45</v>
    <v>121</v>
    <v>1.3137000000000001</v>
    <v>-14.5</v>
    <v>-3.1861E-2</v>
    <v>INR</v>
    <v>TD Power Systems Limited (TDPS) is engaged in manufacturing of alternating current (AC) generators and electric motors. The Company's primary segments consist of manufacturing business and project business. Its secondary segments are based on geographical location of activities, which include India and Japan. Its AC generators have the output range of 1-200 megawatt for prime movers, such as steam turbines, gas turbines, hydro turbines, diesel engines, and gas and wind turbines. The Company also manufactures special application generators for geo thermal and solar thermal applications. It manufactures hydro turbine generators for francis turbine, kaplan turbine and pelton turbine. Its diesel engine generators have speeds in the range of 187-1,800 revolutions per minute. Its gas turbines are used in applications in the oil and gas industries. TDPS provides three solutions for the wind turbine: permanent magnet generators, synchronous generators and doubly fed induction generators.</v>
    <v>659</v>
    <v>National Stock Exchange of India</v>
    <v>XNSE</v>
    <v>XNSE</v>
    <v>27, 28 and 29, KIADB Industrial Area, Dabaspet, NelamangalaTaluk, Bengaluru Rural District, BANGALORE, KARNATAKA, 562111 IN</v>
    <v>463</v>
    <v>Machinery, Equipment &amp; Components</v>
    <v>Stock</v>
    <v>44585.469976851855</v>
    <v>4436</v>
    <v>414</v>
    <v>14069680000</v>
    <v>TD POWER SYSTEMS LIMITED</v>
    <v>TD POWER SYSTEMS LIMITED</v>
    <v>455.2</v>
    <v>22.14</v>
    <v>455.1</v>
    <v>440.6</v>
    <v>30915580</v>
    <v>TDPOWERSYS</v>
    <v>TD POWER SYSTEMS LIMITED (XNSE:TDPOWERSYS)</v>
    <v>130978</v>
    <v>1999</v>
  </rv>
  <rv s="2">
    <v>4437</v>
  </rv>
  <rv s="0">
    <v>https://www.bing.com/financeapi/forcetrigger?t=ahkazr&amp;q=XNSE%3aTEAMLEASE&amp;form=skydnc</v>
    <v>Learn more on Bing</v>
  </rv>
  <rv s="1">
    <v>en-US</v>
    <v>ahkazr</v>
    <v>268435456</v>
    <v>1</v>
    <v>Powered by Refinitiv</v>
    <v>0</v>
    <v>TEAMLEASE SERVICES LIMITED (XNSE:TEAMLEASE)</v>
    <v>2</v>
    <v>3</v>
    <v>Finance</v>
    <v>4</v>
    <v>5550</v>
    <v>2651</v>
    <v>0.8075</v>
    <v>-87.75</v>
    <v>-2.2189999999999998E-2</v>
    <v>INR</v>
    <v>Teamlease Services Limited is an India-based company engaged in employment activities. The Company operates as a temporary staffing company and provides human resource services to various industries. Its segments include Staffing Operations, Recruitment Operations and Training Operations. Its services include Temporary Staffing or Temping, Recruitment Services, Regulatory Compliance Services, Retail Learning Solutions (RLS), Institutional Learning Solutions (ILS), Apprenticeship Program (NETAP), TeamLease Skills University and Payroll Processing. It works across industry verticals, including consumer durables, retail, telecom, chemical, e-commerce, pharmaceuticals and healthcare sectors. Its permanent recruitment business is supported by its Candidate Lifecycle System technology platform. It offers training programs in information technology (IT), finance and retail. Its institutional learning solutions business provides skill development services under various Government schemes.</v>
    <v>1672</v>
    <v>National Stock Exchange of India</v>
    <v>XNSE</v>
    <v>XNSE</v>
    <v>6th Floor, BMTC Commercial Complex, 80 feet road, Kormangala, BANGALORE, KARNATAKA, 560095 IN</v>
    <v>3998.5</v>
    <v>Professional &amp; Commercial Services</v>
    <v>Stock</v>
    <v>44585.469976851855</v>
    <v>4439</v>
    <v>3850.05</v>
    <v>67561320000</v>
    <v>TEAMLEASE SERVICES LIMITED</v>
    <v>TEAMLEASE SERVICES LIMITED</v>
    <v>3925</v>
    <v>355.73</v>
    <v>3954.5</v>
    <v>3866.75</v>
    <v>17084670</v>
    <v>TEAMLEASE</v>
    <v>TEAMLEASE SERVICES LIMITED (XNSE:TEAMLEASE)</v>
    <v>13415</v>
    <v>2000</v>
  </rv>
  <rv s="2">
    <v>4440</v>
  </rv>
  <rv s="0">
    <v>https://www.bing.com/financeapi/forcetrigger?t=ahkb3m&amp;q=XNSE%3aTECHIN&amp;form=skydnc</v>
    <v>Learn more on Bing</v>
  </rv>
  <rv s="3">
    <v>en-US</v>
    <v>ahkb3m</v>
    <v>268435456</v>
    <v>1</v>
    <v>Powered by Refinitiv</v>
    <v>5</v>
    <v>TECHINDIA NIRMAN LIMITED (XNSE:TECHIN)</v>
    <v>2</v>
    <v>6</v>
    <v>Finance</v>
    <v>4</v>
    <v>9.5500000000000007</v>
    <v>2.5</v>
    <v>0.82930000000000004</v>
    <v>-0.4</v>
    <v>-4.8780000000000004E-2</v>
    <v>INR</v>
    <v>Techindia Nirman Limited, formerly Nath Seeds Limited, is an India-based company engaged in the business of infrastructure and real estate development. The Company has not conducted any business. The Company has not generated any revenue from operations.</v>
    <v>National Stock Exchange of India</v>
    <v>XNSE</v>
    <v>XNSE</v>
    <v>1,Chateau Windsor, 86, Veer Nariman Road, Churchgate, MUMBAI, MAHARASHTRA, 400020 IN</v>
    <v>8.4</v>
    <v>Real Estate Operations</v>
    <v>Stock</v>
    <v>44585.469976851855</v>
    <v>4442</v>
    <v>7.8</v>
    <v>117473200</v>
    <v>TECHINDIA NIRMAN LIMITED</v>
    <v>TECHINDIA NIRMAN LIMITED</v>
    <v>8.4</v>
    <v>2.59</v>
    <v>8.1999999999999993</v>
    <v>7.8</v>
    <v>14326000</v>
    <v>TECHIN</v>
    <v>TECHINDIA NIRMAN LIMITED (XNSE:TECHIN)</v>
    <v>13918</v>
    <v>1980</v>
  </rv>
  <rv s="2">
    <v>4443</v>
  </rv>
  <rv s="0">
    <v>http://en.wikipedia.org/wiki/Tech_Mahindra</v>
    <v>Wikipedia</v>
  </rv>
  <rv s="6">
    <v>141</v>
    <v>4445</v>
  </rv>
  <rv s="7">
    <v>15</v>
    <v>https://www.bing.com/th?id=AMMS_b5d17bfbdf220345db348494fcd4d650&amp;qlt=95</v>
    <v>4446</v>
    <v>0</v>
    <v>https://www.bing.com/images/search?form=xlimg&amp;q=tech+mahindra</v>
    <v>Image of TECH MAHINDRA LIMITED</v>
  </rv>
  <rv s="0">
    <v>https://www.bing.com/financeapi/forcetrigger?t=ahkb6h&amp;q=XNSE%3aTECHM&amp;form=skydnc</v>
    <v>Learn more on Bing</v>
  </rv>
  <rv s="8">
    <v>en-US</v>
    <v>ahkb6h</v>
    <v>268435456</v>
    <v>1</v>
    <v>Powered by Refinitiv</v>
    <v>11</v>
    <v>TECH MAHINDRA LIMITED (XNSE:TECHM)</v>
    <v>13</v>
    <v>14</v>
    <v>Finance</v>
    <v>4</v>
    <v>1838</v>
    <v>894.15</v>
    <v>0.66900000000000004</v>
    <v>-80.400000000000006</v>
    <v>-5.0452999999999998E-2</v>
    <v>INR</v>
    <v>Tech Mahindra Limited is engaged in the business of computer programming, consultancy and related services. The Company's segments include Information Technology (IT) Services and Business Processing Outsourcing (BPO). The Company operates in various sectors, including telecom business and enterprise solutions business. The telecom business provides consulting-led integrated portfolio services to customers, which are telecom equipment manufacturers, telecom service providers and IT infrastructure services, and BPO, as well as enterprise services (banking, financial services and insurance (BFSI), retail and logistics, and manufacturing, among others) of IT and IT-enabled services delivered through a network of various locations around the world. The enterprise solutions business provides IT services, including IT enabled services, application development and maintenance, consulting and enterprise business solutions, extended engineering solutions and infrastructure management services.</v>
    <v>141193</v>
    <v>National Stock Exchange of India</v>
    <v>XNSE</v>
    <v>XNSE</v>
    <v>Sharda Centre, Off Karve Road,, Erandwana, Deccan Ghymkhana,, PUNE, MAHARASHTRA, 411004 IN</v>
    <v>1588</v>
    <v>4447</v>
    <v>Software &amp; IT Services</v>
    <v>Stock</v>
    <v>44585.469976851855</v>
    <v>4448</v>
    <v>1501.95</v>
    <v>1546745000000</v>
    <v>TECH MAHINDRA LIMITED</v>
    <v>TECH MAHINDRA LIMITED</v>
    <v>1588</v>
    <v>27.47</v>
    <v>1593.55</v>
    <v>1513.15</v>
    <v>970628400</v>
    <v>TECHM</v>
    <v>TECH MAHINDRA LIMITED (XNSE:TECHM)</v>
    <v>3250275</v>
    <v>1986</v>
  </rv>
  <rv s="2">
    <v>4449</v>
  </rv>
  <rv s="0">
    <v>https://www.bing.com/financeapi/forcetrigger?t=ahkb9c&amp;q=XNSE%3aTECHNOE&amp;form=skydnc</v>
    <v>Learn more on Bing</v>
  </rv>
  <rv s="1">
    <v>en-US</v>
    <v>ahkb9c</v>
    <v>268435456</v>
    <v>1</v>
    <v>Powered by Refinitiv</v>
    <v>0</v>
    <v>Techno Electric &amp; Engineering Company Limited (XNSE:TECHNOE)</v>
    <v>2</v>
    <v>3</v>
    <v>Finance</v>
    <v>4</v>
    <v>362.8</v>
    <v>222</v>
    <v>0.50949999999999995</v>
    <v>-13.1</v>
    <v>-5.3057999999999994E-2</v>
    <v>INR</v>
    <v>Techno Electric &amp; Engineering Company Limited, formerly Simran Wind Project Limited, is a provider of engineering, procurement and construction (EPC) services to core sector industries in India. The Company's segments are EPC (Construction), Energy (Power) and Corporate. The Company serves the metallurgical and petrochemical sectors, among others. The Company provides solutions for captive power plants, balance of plant (BOP) for thermal and hydro power projects and utilities for power projects. It provides services, such as construction of both air-insulated and gas-insulated substations. The Company installs overhead lines for transmission projects for captive power plant projects. The Company offers solutions for a range of projects, from power generation plants to plant packages systems supplied by others. The Company also provides solutions for extra high voltage (EHV) substations and distribution system.</v>
    <v>374</v>
    <v>National Stock Exchange of India</v>
    <v>XNSE</v>
    <v>XNSE</v>
    <v>1B, Park Plaza, South Block, 71, Park Street, Kolkata, KOLKATA, WEST BENGAL, 700016 IN</v>
    <v>252.5</v>
    <v>Construction &amp; Engineering</v>
    <v>Stock</v>
    <v>44585.469976851855</v>
    <v>4451</v>
    <v>230.95</v>
    <v>27159000000</v>
    <v>Techno Electric &amp; Engineering Company Limited</v>
    <v>Techno Electric &amp; Engineering Company Limited</v>
    <v>252.5</v>
    <v>15.31</v>
    <v>246.9</v>
    <v>233.8</v>
    <v>110000000</v>
    <v>TECHNOE</v>
    <v>Techno Electric &amp; Engineering Company Limited (XNSE:TECHNOE)</v>
    <v>101085</v>
    <v>2005</v>
  </rv>
  <rv s="2">
    <v>4452</v>
  </rv>
  <rv s="0">
    <v>https://www.bing.com/financeapi/forcetrigger?t=ahkbhw&amp;q=XNSE%3aTEJASNET&amp;form=skydnc</v>
    <v>Learn more on Bing</v>
  </rv>
  <rv s="1">
    <v>en-US</v>
    <v>ahkbhw</v>
    <v>268435456</v>
    <v>1</v>
    <v>Powered by Refinitiv</v>
    <v>0</v>
    <v>TEJAS NETWORKS LIMITED (XNSE:TEJASNET)</v>
    <v>2</v>
    <v>3</v>
    <v>Finance</v>
    <v>4</v>
    <v>570.5</v>
    <v>129</v>
    <v>1.8205</v>
    <v>-20.75</v>
    <v>-4.9909999999999996E-2</v>
    <v>INR</v>
    <v>Tejas Networks Ltd. is a provider of carrier grade communications equipment and solutions for telecom industry. The Company is a supplier of optical networking equipment to telecom carriers across the world. Its equipment is used by various service providers to build broadband networks, in addition to support traditional voice networks. The Company offers various products, such as TJ1400, TJ1600, TJ1400P, TJ1400 PTN, TJ1100, TJ1270, TJ100ME, TJ1500, TJ1600 and TJ5500. The Company offers various solutions for third generation (3G) backhaul; enterprise connectivity, including Ethernet Private Line (EPL), Ethernet Virtual Private Line (EVPL), E-Tree and Ethernet Virtual Private Tree (EVP-Tree); cable multi system operators; government broadband; campus applications, and Wholesale Ethernet, among others. It offers a portfolio of Carrier Ethernet aggregation equipment for Ethernet wholesale. Its technology facilitates various applications, such as video calls and mobile television.</v>
    <v>785</v>
    <v>National Stock Exchange of India</v>
    <v>XNSE</v>
    <v>XNSE</v>
    <v>Plot No. 25, JP Software Park,, Electronics City, Phase 1,, Hosur Road,, BANGALORE, KARNATAKA, 560100 IN</v>
    <v>424.1</v>
    <v>Communications &amp; Networking</v>
    <v>Stock</v>
    <v>44585.469976851855</v>
    <v>4454</v>
    <v>395</v>
    <v>47443050000</v>
    <v>TEJAS NETWORKS LIMITED</v>
    <v>TEJAS NETWORKS LIMITED</v>
    <v>415.75</v>
    <v>153.81</v>
    <v>415.75</v>
    <v>395</v>
    <v>114114400</v>
    <v>TEJASNET</v>
    <v>TEJAS NETWORKS LIMITED (XNSE:TEJASNET)</v>
    <v>496446</v>
    <v>2000</v>
  </rv>
  <rv s="2">
    <v>4455</v>
  </rv>
  <rv s="0">
    <v>https://www.bing.com/financeapi/forcetrigger?t=ahkbkr&amp;q=XNSE%3aTERASOFT&amp;form=skydnc</v>
    <v>Learn more on Bing</v>
  </rv>
  <rv s="1">
    <v>en-US</v>
    <v>ahkbkr</v>
    <v>268435456</v>
    <v>1</v>
    <v>Powered by Refinitiv</v>
    <v>0</v>
    <v>TERA SOFTWARE LIMITED (XNSE:TERASOFT)</v>
    <v>2</v>
    <v>3</v>
    <v>Finance</v>
    <v>4</v>
    <v>85</v>
    <v>33.049999999999997</v>
    <v>2.0520999999999998</v>
    <v>-1.8</v>
    <v>-3.3612999999999997E-2</v>
    <v>INR</v>
    <v>Tera Software Limited is engaged in providing IT &amp; Integrated related services. The Company's segments include Integrated Solutions, Technical Division, Projects Division and Others. The Company offers its services in various categories, such as system integration and networking, software development and consultancy, and e-governance. The Company offers a range of services, which include sales tax automation; registration of land records; road transport and vehicle registration authorities; total revenue management and spot billing system; computer education in schools; ration cards (public distribution system), and others. Its products under software development and consultancy category include short message service (SMS) banking transactions (SMSBT), SMS technology, and event analysis and messaging systems (EAMS). The Company serves various industries, including energy and utilities; education; banking and financial services; communications, and consumer goods.</v>
    <v>1100</v>
    <v>National Stock Exchange of India</v>
    <v>XNSE</v>
    <v>XNSE</v>
    <v>#8-2-293/82/A/1107, Plot No. 1107, Road No:55, Jublilee Hills, HYDERABAD, TELANGANA, 500033 IN</v>
    <v>57</v>
    <v>Software &amp; IT Services</v>
    <v>Stock</v>
    <v>44585.469976851855</v>
    <v>4457</v>
    <v>49</v>
    <v>670010900</v>
    <v>TERA SOFTWARE LIMITED</v>
    <v>TERA SOFTWARE LIMITED</v>
    <v>53</v>
    <v>371.62</v>
    <v>53.55</v>
    <v>51.75</v>
    <v>12511870</v>
    <v>TERASOFT</v>
    <v>TERA SOFTWARE LIMITED (XNSE:TERASOFT)</v>
    <v>152786</v>
    <v>1994</v>
  </rv>
  <rv s="2">
    <v>4458</v>
  </rv>
  <rv s="0">
    <v>https://www.bing.com/financeapi/forcetrigger?t=ahkbnm&amp;q=XNSE%3aTEXINFRA&amp;form=skydnc</v>
    <v>Learn more on Bing</v>
  </rv>
  <rv s="1">
    <v>en-US</v>
    <v>ahkbnm</v>
    <v>268435456</v>
    <v>1</v>
    <v>Powered by Refinitiv</v>
    <v>0</v>
    <v>TEXMACO INFRASTRUCTURE &amp; HOLDINGS LIMITED (XNSE:TEXINFRA)</v>
    <v>2</v>
    <v>3</v>
    <v>Finance</v>
    <v>4</v>
    <v>79.900000000000006</v>
    <v>51.9</v>
    <v>0.99760000000000004</v>
    <v>-4.1500000000000004</v>
    <v>-6.287899999999999E-2</v>
    <v>INR</v>
    <v>Texmaco Infrastructure &amp; Holdings Limited is principally engaged in real estate business and generation of hydroelectric power. The Company operates in three segments: Real Estate, Hydro Power and Others. The Company's three megawatts (MW) Mini Hydel Power Project is located at Neora, Darjeeling District in the State of West Bengal. The Company intends to look for other hydro potentials sites for capacity of over 4.0 to 7.5 MW. The Company holds interests in a property, which is located at Gurgaon. The Company's subsidiaries include High Quality Steels Limited and Macfarlane &amp; Company Limited.</v>
    <v>33</v>
    <v>National Stock Exchange of India</v>
    <v>XNSE</v>
    <v>XNSE</v>
    <v>6th Floor, Birla Building,, 9/1, R.N. Mukherjee Road,, KOLKATA, WEST BENGAL, 700001 IN</v>
    <v>66.3</v>
    <v>Real Estate Operations</v>
    <v>Stock</v>
    <v>44585.469976851855</v>
    <v>4460</v>
    <v>61</v>
    <v>8410155000</v>
    <v>TEXMACO INFRASTRUCTURE &amp; HOLDINGS LIMITED</v>
    <v>TEXMACO INFRASTRUCTURE &amp; HOLDINGS LIMITED</v>
    <v>65.599999999999994</v>
    <v>41.27</v>
    <v>66</v>
    <v>61.85</v>
    <v>127426600</v>
    <v>TEXINFRA</v>
    <v>TEXMACO INFRASTRUCTURE &amp; HOLDINGS LIMITED (XNSE:TEXINFRA)</v>
    <v>73188</v>
    <v>1939</v>
  </rv>
  <rv s="2">
    <v>4461</v>
  </rv>
  <rv s="0">
    <v>https://www.bing.com/financeapi/forcetrigger?t=ahkbqh&amp;q=XNSE%3aTEXMOPIPES&amp;form=skydnc</v>
    <v>Learn more on Bing</v>
  </rv>
  <rv s="1">
    <v>en-US</v>
    <v>ahkbqh</v>
    <v>268435456</v>
    <v>1</v>
    <v>Powered by Refinitiv</v>
    <v>0</v>
    <v>Texmo Pipes and Products Limited (XNSE:TEXMOPIPES)</v>
    <v>2</v>
    <v>3</v>
    <v>Finance</v>
    <v>4</v>
    <v>100.9</v>
    <v>20.9</v>
    <v>1.5133000000000001</v>
    <v>-4.75</v>
    <v>-4.9790000000000001E-2</v>
    <v>INR</v>
    <v>Texmo Pipes and Products Limited is engaged in the production of pipes and fittings. The Company's principal products/services include plastic products. The Company's products include rigid PVC pipes, agriculture fittings, PVC elastomeric pipes, casing pipes for tube well, conduit pipes, plumbing pipes and fittings, SWR pipes, SWR fittings, CPVC pipes, submersible column pipes, suction hose garden pipes, drip irrigation systems, HDPE pipes, HDPE ID pipes, PLB HDPE duct, HDPE sprinkler pipes, sprinkler fittings, LD (Krishi) pipes and solvent cement. The Company also offers products, such as CPVC Pipes, Molded Fittings of PVC and SWR, DWC Pipes and Drip Inline. The Company's production capacity is 75 million tons per day. The Company's subsidiaries include Texmo Petrochemicals LLP and Tapti Pipes and Products Limited FZE.</v>
    <v>224</v>
    <v>National Stock Exchange of India</v>
    <v>XNSE</v>
    <v>XNSE</v>
    <v>Post Box. No.35, 98, Bahadarpur Road, Burhanpur, MADHYA PRADESH, 450331 IN</v>
    <v>97.95</v>
    <v>Homebuilding &amp; Construction Supplies</v>
    <v>Stock</v>
    <v>44585.469976851855</v>
    <v>4463</v>
    <v>90.65</v>
    <v>2785203000</v>
    <v>Texmo Pipes and Products Limited</v>
    <v>Texmo Pipes and Products Limited</v>
    <v>97.45</v>
    <v>15.88</v>
    <v>95.4</v>
    <v>90.65</v>
    <v>29195000</v>
    <v>TEXMOPIPES</v>
    <v>Texmo Pipes and Products Limited (XNSE:TEXMOPIPES)</v>
    <v>297737</v>
    <v>2008</v>
  </rv>
  <rv s="2">
    <v>4464</v>
  </rv>
  <rv s="0">
    <v>https://www.bing.com/financeapi/forcetrigger?t=ahkbtc&amp;q=XNSE%3aTEXRAIL&amp;form=skydnc</v>
    <v>Learn more on Bing</v>
  </rv>
  <rv s="1">
    <v>en-US</v>
    <v>ahkbtc</v>
    <v>268435456</v>
    <v>1</v>
    <v>Powered by Refinitiv</v>
    <v>0</v>
    <v>TEXMACO RAIL &amp; ENGINEERING LIMITED (XNSE:TEXRAIL)</v>
    <v>2</v>
    <v>3</v>
    <v>Finance</v>
    <v>4</v>
    <v>42.8</v>
    <v>21.88</v>
    <v>1.3883000000000001</v>
    <v>-2.9</v>
    <v>-7.1078000000000002E-2</v>
    <v>INR</v>
    <v>Texmaco Rail &amp; Engineering Limited is an engineering and infrastructure company. The Company is engaged in offering rolling stock and steel castings. Its segments include Heavy Engineering Division, Steel Foundry Division, EPC segment and Others. It manufactures railway freight cars, hydro-mechanical equipment and industrial structurals, steel castings, and pressure vessels. The Company's freight cars serve a range of industries, such as cement, steel, defense, fertilizer, oil, alumina, thermal power projects and chemical plants. It is also engaged in design, fabrication, supply, erection, and commissioning of hydro-mechanical equipment for hydro-power projects. It is engaged in fabrication of heavy steel structures for thermal power stations, flyovers, railway bridges, cranes and equipment for steel plants, naval ship structure. It manufactures various types of process equipment, such as heat exchangers, columns, reactors, bullets, trailer-mounted cryogenic tanks and Horton spheres.</v>
    <v>2403</v>
    <v>National Stock Exchange of India</v>
    <v>XNSE</v>
    <v>XNSE</v>
    <v>Birla Building,, 9/1 R.N. Mukherjee Road,, KOLKATA, WEST BENGAL, 700001 IN</v>
    <v>41.35</v>
    <v>Machinery, Equipment &amp; Components</v>
    <v>Stock</v>
    <v>44585.469976851855</v>
    <v>4466</v>
    <v>36.299999999999997</v>
    <v>13132290000</v>
    <v>TEXMACO RAIL &amp; ENGINEERING LIMITED</v>
    <v>TEXMACO RAIL &amp; ENGINEERING LIMITED</v>
    <v>40.5</v>
    <v>20.170000000000002</v>
    <v>40.799999999999997</v>
    <v>37.9</v>
    <v>321869900</v>
    <v>TEXRAIL</v>
    <v>TEXMACO RAIL &amp; ENGINEERING LIMITED (XNSE:TEXRAIL)</v>
    <v>3306835</v>
    <v>1998</v>
  </rv>
  <rv s="2">
    <v>4467</v>
  </rv>
  <rv s="0">
    <v>https://www.bing.com/financeapi/forcetrigger?t=ahkbw7&amp;q=XNSE%3aTFCILTD&amp;form=skydnc</v>
    <v>Learn more on Bing</v>
  </rv>
  <rv s="1">
    <v>en-US</v>
    <v>ahkbw7</v>
    <v>268435456</v>
    <v>1</v>
    <v>Powered by Refinitiv</v>
    <v>0</v>
    <v>TOURISM FINANCE CORPORATION OF INDIA LIMITED (XNSE:TFCILTD)</v>
    <v>2</v>
    <v>3</v>
    <v>Finance</v>
    <v>4</v>
    <v>83.35</v>
    <v>48</v>
    <v>1.2172000000000001</v>
    <v>-2.15</v>
    <v>-3.141E-2</v>
    <v>INR</v>
    <v>Tourism Finance Corporation of India Limited is a non-banking finance company, which offers financial services. The Company is engaged in financing of projects by way of loan or investment. It provides financial assistance to tourism related/other projects in the ordinary course of business. The Company provides financial assistance by way of rupee loan, subscription to equity/debentures and corporate loans to hotel projects, amusement parks, ropeways, multiplexes and restaurants, among others. The Company's services include tourism project financing, other financing and tourism advisory services. Its tourism projects include hotels and resorts service apartments, travel and tour operating agencies, restaurant chains, convention halls, and education and sports. The Company provides project-related services to various private sector clients. It is involved in the development of project concepts around lakes/water bodies and development of a multi-facility amusement park complex.</v>
    <v>39</v>
    <v>National Stock Exchange of India</v>
    <v>XNSE</v>
    <v>XNSE</v>
    <v>4th Floor, Tower-1, NBCC Plaza,, Sector-V, Pushp Vihar Saket, NEW DELHI, DELHI, 110017 IN</v>
    <v>68.400000000000006</v>
    <v>Banking Services</v>
    <v>Stock</v>
    <v>44585.469976851855</v>
    <v>4469</v>
    <v>63.1</v>
    <v>6185994000</v>
    <v>TOURISM FINANCE CORPORATION OF INDIA LIMITED</v>
    <v>TOURISM FINANCE CORPORATION OF INDIA LIMITED</v>
    <v>67</v>
    <v>6.49</v>
    <v>68.45</v>
    <v>66.3</v>
    <v>90372450</v>
    <v>TFCILTD</v>
    <v>TOURISM FINANCE CORPORATION OF INDIA LIMITED (XNSE:TFCILTD)</v>
    <v>327686</v>
    <v>1989</v>
  </rv>
  <rv s="2">
    <v>4470</v>
  </rv>
  <rv s="0">
    <v>https://www.bing.com/financeapi/forcetrigger?t=ahkbz2&amp;q=XNSE%3aTFL&amp;form=skydnc</v>
    <v>Learn more on Bing</v>
  </rv>
  <rv s="3">
    <v>en-US</v>
    <v>ahkbz2</v>
    <v>268435456</v>
    <v>1</v>
    <v>Powered by Refinitiv</v>
    <v>5</v>
    <v>TRANSWARRANTY FINANCE LIMITED (XNSE:TFL)</v>
    <v>2</v>
    <v>6</v>
    <v>Finance</v>
    <v>4</v>
    <v>14.1</v>
    <v>2.2000000000000002</v>
    <v>1.4702</v>
    <v>-0.6</v>
    <v>-4.8193E-2</v>
    <v>INR</v>
    <v>Transwarranty Finance Limited is an India-based holding company. The Company is engaged in providing non-banking financial services. It provides a spectrum of financial services, both advisory and fund based lending. It provides advisory services, such as investment banking, corporate finance, project finance, trade finance, as well as business and retail loans against collateral security of immovable property, and liquid assets, such as shares, other financial assets and gold jewelry. The Company provides brokerage services in equity, equity derivatives, commodity futures and currency derivatives. It also has third-party financial products distribution of mutual funds, insurance products and initial public offerings (IPO's). Its corporate finance division provides financial solutions to small and medium-sized enterprises (SMEs), mid and large corporates on raising debts. The Company's trade finance services include clean bills discounting, inter corporate deposits and factoring.</v>
    <v>National Stock Exchange of India</v>
    <v>XNSE</v>
    <v>XNSE</v>
    <v>403, Regent Chambers,, Nariman Point,, MUMBAI, MAHARASHTRA, 400021 IN</v>
    <v>12.95</v>
    <v>Investment Banking &amp; Investment Services</v>
    <v>Stock</v>
    <v>44585.469976851855</v>
    <v>4472</v>
    <v>11.85</v>
    <v>304534100</v>
    <v>TRANSWARRANTY FINANCE LIMITED</v>
    <v>TRANSWARRANTY FINANCE LIMITED</v>
    <v>11.95</v>
    <v>0</v>
    <v>12.45</v>
    <v>11.85</v>
    <v>24460570</v>
    <v>TFL</v>
    <v>TRANSWARRANTY FINANCE LIMITED (XNSE:TFL)</v>
    <v>45602</v>
    <v>1994</v>
  </rv>
  <rv s="2">
    <v>4473</v>
  </rv>
  <rv s="0">
    <v>https://www.bing.com/financeapi/forcetrigger?t=ahkc2w&amp;q=XNSE%3aTGBHOTELS&amp;form=skydnc</v>
    <v>Learn more on Bing</v>
  </rv>
  <rv s="1">
    <v>en-US</v>
    <v>ahkc2w</v>
    <v>268435456</v>
    <v>1</v>
    <v>Powered by Refinitiv</v>
    <v>0</v>
    <v>TGB Banquets and Hotels Limited (XNSE:TGBHOTELS)</v>
    <v>2</v>
    <v>3</v>
    <v>Finance</v>
    <v>4</v>
    <v>12.8</v>
    <v>4.1500000000000004</v>
    <v>1.5921000000000001</v>
    <v>-0.45</v>
    <v>-4.6154000000000001E-2</v>
    <v>INR</v>
    <v>TGB Banquets and Hotels Limited is a holding company. The Company operates Hotels and Restaurant. The Company also operates Banquets and is engaged in other income. The Company's owned properties are located in Ahmedabad and Surat, and include hotels, such as The Grand Bhagwati, and restaurants, such as Mr. &amp; Mrs. Somani, Cafe Piano, Ziba Restaurant, Crystal Lounge, Club Cafe and Fever 105. Its properties under franchisee are located in Ahmedabad, Nadiad, Jamnagar and Surat, and include hotels, such asTGB Express, and restaurants, such as TGB World Cuisine Restaurant. Its properties managed by The Grand Bhagwati (TGB) include Patang: The Revolving Restaurant, Ashram Road, Ahmedabad, and Karnavati Club, S. G. Highway, Ahmedabad. TGB Cafe n Bakery is a bakery, which offers a range of breads, patisserie, cookies, cakes, savories, desserts. TGB Cafe n Bakery's products include Regular cakes, Designer cakes, Shape cakes, Cookies, Khari, Toast and Cream Rolls.</v>
    <v>861</v>
    <v>National Stock Exchange of India</v>
    <v>XNSE</v>
    <v>XNSE</v>
    <v>301, 3rd Floor, Circle P,, Prahladnagar Garden,, S G Highway,, AHMEDABAD, GUJARAT, 380051 IN</v>
    <v>9.9499999999999993</v>
    <v>Hotels &amp; Entertainment Services</v>
    <v>Stock</v>
    <v>44585.469976851855</v>
    <v>4475</v>
    <v>9.3000000000000007</v>
    <v>285542400</v>
    <v>TGB Banquets and Hotels Limited</v>
    <v>TGB Banquets and Hotels Limited</v>
    <v>9.9499999999999993</v>
    <v>0</v>
    <v>9.75</v>
    <v>9.3000000000000007</v>
    <v>29286400</v>
    <v>TGBHOTELS</v>
    <v>TGB Banquets and Hotels Limited (XNSE:TGBHOTELS)</v>
    <v>34150</v>
    <v>1999</v>
  </rv>
  <rv s="2">
    <v>4476</v>
  </rv>
  <rv s="0">
    <v>https://www.bing.com/financeapi/forcetrigger?t=ahkc5r&amp;q=XNSE%3aTHANGAMAYL&amp;form=skydnc</v>
    <v>Learn more on Bing</v>
  </rv>
  <rv s="1">
    <v>en-US</v>
    <v>ahkc5r</v>
    <v>268435456</v>
    <v>1</v>
    <v>Powered by Refinitiv</v>
    <v>0</v>
    <v>THANGA MAYIL JEWELLERY LIMITED (XNSE:THANGAMAYL)</v>
    <v>2</v>
    <v>3</v>
    <v>Finance</v>
    <v>4</v>
    <v>1517.05</v>
    <v>570.35</v>
    <v>1.2647999999999999</v>
    <v>-37</v>
    <v>-2.7576999999999997E-2</v>
    <v>INR</v>
    <v>Thangamayil Jewellery Limited is a jewelry company, which is involved in the gold and silver, and precious metals. The Company is engaged in the business of gold jewelry, diamond and silver articles. The Company offers its customers a range of ornaments across several product lines. It primarily deals with four product lines: Gold, Silver, Diamonds and Platinum. The Company's jewelry products include bangles, bracelets, rings, coins, articles, dinner sets, earrings, pendants, necklace, malai, silver anklets, silver jewelry and chains. The Company conducts its business under the house name Thangamayil Jewellery. It also offers various savings schemes to its customers wishing to invest in gold jeweler for the long run. The Company operates a chain of retail jewelry showrooms across the state of Tamil Nadu. Its branches are located in Madurai, Rajapalayam, Ramnad, Udumalpet, Theni, Tuticorin, Cumbum, Palani, Villupuram, Sivakasi, Karaikudi and Eral, among others.</v>
    <v>1617</v>
    <v>National Stock Exchange of India</v>
    <v>XNSE</v>
    <v>XNSE</v>
    <v>124, Nethaji Road,, Madurai, MADURAI, TAMIL NADU, 625001 IN</v>
    <v>1359</v>
    <v>Textiles &amp; Apparel</v>
    <v>Stock</v>
    <v>44585.469976851855</v>
    <v>4478</v>
    <v>1300</v>
    <v>18407560000</v>
    <v>THANGA MAYIL JEWELLERY LIMITED</v>
    <v>THANGA MAYIL JEWELLERY LIMITED</v>
    <v>1340.9</v>
    <v>30.73</v>
    <v>1341.7</v>
    <v>1304.7</v>
    <v>13719580</v>
    <v>THANGAMAYL</v>
    <v>THANGA MAYIL JEWELLERY LIMITED (XNSE:THANGAMAYL)</v>
    <v>21299</v>
    <v>2000</v>
  </rv>
  <rv s="2">
    <v>4479</v>
  </rv>
  <rv s="0">
    <v>https://www.bing.com/financeapi/forcetrigger?t=ahhsc7&amp;q=XNSE%3aTHEINVEST&amp;form=skydnc</v>
    <v>Learn more on Bing</v>
  </rv>
  <rv s="1">
    <v>en-US</v>
    <v>ahhsc7</v>
    <v>268435456</v>
    <v>1</v>
    <v>Powered by Refinitiv</v>
    <v>0</v>
    <v>THE INVESTMENT TRUST OF INDIA LIMITED (XNSE:THEINVEST)</v>
    <v>2</v>
    <v>3</v>
    <v>Finance</v>
    <v>4</v>
    <v>141.15</v>
    <v>83</v>
    <v>1.1068</v>
    <v>-7.9</v>
    <v>-6.5943000000000002E-2</v>
    <v>INR</v>
    <v>Investment Trust of India Ltd, formerly Fortune Financial Services (India) Limited, is a holding company. The Company is engaged in the business of financial advisory and consultancy services. The Company is also engaged in holding investment in subsidiaries. The Company's service portfolio consists of investment banking and corporate finance activities on the capital market side, as well as advisory services, broking services in the cash and future and options segments, currency derivatives, commodities, along with offering depository services, loan, portfolio management services, and other wealth and distribution related products. It provides a range of financial services right from equities and derivatives trading, equity research, commodities trading, portfolio management services, distribution of mutual funds and insurance products. Its subsidiaries include Intime Equities Limited, Intime Multi Commodity Company Limited, and Antique Stock Broking Limited.</v>
    <v>14</v>
    <v>National Stock Exchange of India</v>
    <v>XNSE</v>
    <v>XNSE</v>
    <v>Naman Midtown A Wing, 20th Floor, Senapati Bapat Marg, Elphinstone Road, MUMBAI, MAHARASHTRA, 400013 IN</v>
    <v>120.8</v>
    <v>Investment Banking &amp; Investment Services</v>
    <v>Stock</v>
    <v>44585.469976851855</v>
    <v>4481</v>
    <v>111.05</v>
    <v>6172128000</v>
    <v>THE INVESTMENT TRUST OF INDIA LIMITED</v>
    <v>THE INVESTMENT TRUST OF INDIA LIMITED</v>
    <v>120.8</v>
    <v>33.65</v>
    <v>119.8</v>
    <v>111.9</v>
    <v>51520270</v>
    <v>THEINVEST</v>
    <v>THE INVESTMENT TRUST OF INDIA LIMITED (XNSE:THEINVEST)</v>
    <v>14427</v>
    <v>1991</v>
  </rv>
  <rv s="2">
    <v>4482</v>
  </rv>
  <rv s="0">
    <v>https://www.bing.com/financeapi/forcetrigger?t=ahkcbh&amp;q=XNSE%3aTHEMISMED&amp;form=skydnc</v>
    <v>Learn more on Bing</v>
  </rv>
  <rv s="1">
    <v>en-US</v>
    <v>ahkcbh</v>
    <v>268435456</v>
    <v>1</v>
    <v>Powered by Refinitiv</v>
    <v>0</v>
    <v>THEMIS MEDICARE LIMITED (XNSE:THEMISMED)</v>
    <v>2</v>
    <v>3</v>
    <v>Finance</v>
    <v>4</v>
    <v>1197</v>
    <v>276</v>
    <v>1.4508000000000001</v>
    <v>-69.7</v>
    <v>-7.0050000000000001E-2</v>
    <v>INR</v>
    <v>Themis Medicare Limited is a pharmaceutical company. The Company is engaged in manufacturing pharmaceuticals and medicinal chemicals. The Company focuses on therapeutic areas, including anti-tuberculosis, anti-malarial, cardiology, pain management, anti-infectives, haematinics, health and nutrition. The Company's active pharmaceutical ingredients (APIs) include Simvastatin, Ethambutol, Artemether, Artesunate, Arteether and Di Methyl Isosorbide. The Company's formulations include original products, new drug delivery systems (NDDS), dietary supplements and others. Its original products include Emal injection, Sepgard Gel, Sepgard Mouth Gargle and Sepgard Solution. The Company's NDDS include Injection Diclofenac Sodium, Gel Diclofenac Diethylamine, Emal Prefilled Injection, Etojet injection and Injection Aceclofenac. The Company offers a range of dietary supplements, which include Gummy Vita (Kids), Gummy Cal (Kids) and Gummy Cal (Adults).</v>
    <v>976</v>
    <v>National Stock Exchange of India</v>
    <v>XNSE</v>
    <v>XNSE</v>
    <v>11/12 Udyog Nagar,, S V Road, Goregaon (West), MUMBAI, MAHARASHTRA, 400104 IN</v>
    <v>992.05</v>
    <v>Pharmaceuticals</v>
    <v>Stock</v>
    <v>44585.469976851855</v>
    <v>4484</v>
    <v>905.4</v>
    <v>9153542000</v>
    <v>THEMIS MEDICARE LIMITED</v>
    <v>THEMIS MEDICARE LIMITED</v>
    <v>992.05</v>
    <v>13.02</v>
    <v>995</v>
    <v>925.3</v>
    <v>9199540</v>
    <v>THEMISMED</v>
    <v>THEMIS MEDICARE LIMITED (XNSE:THEMISMED)</v>
    <v>7194</v>
    <v>1969</v>
  </rv>
  <rv s="2">
    <v>4485</v>
  </rv>
  <rv s="0">
    <v>https://www.bing.com/financeapi/forcetrigger?t=ahkcec&amp;q=XNSE%3aTHERMAX&amp;form=skydnc</v>
    <v>Learn more on Bing</v>
  </rv>
  <rv s="1">
    <v>en-US</v>
    <v>ahkcec</v>
    <v>268435456</v>
    <v>1</v>
    <v>Powered by Refinitiv</v>
    <v>0</v>
    <v>THERMAX LIMITED. (XNSE:THERMAX)</v>
    <v>2</v>
    <v>3</v>
    <v>Finance</v>
    <v>4</v>
    <v>2157.9499999999998</v>
    <v>938.9</v>
    <v>0.54810000000000003</v>
    <v>-112.3</v>
    <v>-5.5382000000000001E-2</v>
    <v>INR</v>
    <v>Thermax Limited is engaged in the business of manufacture and sale of boilers, heating and cooling equipment, industrial chemicals, and water and waste management equipment. The Company also undertakes turnkey contracts for power plants, and provides operation and maintenance services for the same. The Company operates through two segments: Energy and Environment. The energy segment includes products, such as boilers and heaters, absorption chillers/heat pumps, power plants, solar equipments, and related services. The Environment segment includes products, such as air pollution control equipment/systems, water and waste recycle pant, ion exchange resins and performance chemicals, and related services. Its products include air pollution control products; chemicals; steam accessories; engineering, procurement and construction (EPC) power plants, and absorption cooling products. The Company caters to both domestic and international markets.</v>
    <v>3034</v>
    <v>National Stock Exchange of India</v>
    <v>XNSE</v>
    <v>XNSE</v>
    <v>Thermax House, 14, Bombay-PUNE Road, Wakdewadi, PUNE, MAHARASHTRA, 411003 IN</v>
    <v>2039.55</v>
    <v>Machinery, Equipment &amp; Components</v>
    <v>Stock</v>
    <v>44585.469976851855</v>
    <v>4487</v>
    <v>1901</v>
    <v>228354800000</v>
    <v>THERMAX LIMITED.</v>
    <v>THERMAX LIMITED.</v>
    <v>2039.55</v>
    <v>71.16</v>
    <v>2027.75</v>
    <v>1915.45</v>
    <v>112614900</v>
    <v>THERMAX</v>
    <v>THERMAX LIMITED. (XNSE:THERMAX)</v>
    <v>64598</v>
    <v>1980</v>
  </rv>
  <rv s="2">
    <v>4488</v>
  </rv>
  <rv s="0">
    <v>https://www.bing.com/financeapi/forcetrigger?t=ahkck2&amp;q=XNSE%3aTHOMASCOOK&amp;form=skydnc</v>
    <v>Learn more on Bing</v>
  </rv>
  <rv s="1">
    <v>en-US</v>
    <v>ahkck2</v>
    <v>268435456</v>
    <v>1</v>
    <v>Powered by Refinitiv</v>
    <v>0</v>
    <v>THOMAS COOK (INDIA) LIMITED (XNSE:THOMASCOOK)</v>
    <v>2</v>
    <v>3</v>
    <v>Finance</v>
    <v>4</v>
    <v>85.5</v>
    <v>40</v>
    <v>1.6392</v>
    <v>-0.3</v>
    <v>-4.4840000000000001E-3</v>
    <v>INR</v>
    <v>Thomas Cook (India) Ltd. is an India-based company, which provides travel and travel related financial services. The services of the Company include foreign exchange, corporate travel, insurance, visa and passport services, gift cards, hotel bookings, flight ticket bookings, tour packages and electronic business. The Company provides various insurance plans which include overseas travel insurance, Asia travel insurance, senior citizen travel insurance and student travel insurance. It offers foreign exchange in multiple forms including currency notes, traveler’s cheque, one-currency card, multi-currency card, money gram and student forex. The Company provides Indian holiday packages and international holiday packages. It also provides gift cards which can be redeemed to pay for domestic holidays, domestic and international flights, and domestic hotels</v>
    <v>1642</v>
    <v>National Stock Exchange of India</v>
    <v>XNSE</v>
    <v>XNSE</v>
    <v>A Wing, 11th Floor, Marathon FutureX,, N. M. Joshi Marg,, Lower Parel, MUMBAI, MAHARASHTRA, 400013 IN</v>
    <v>70.900000000000006</v>
    <v>Hotels &amp; Entertainment Services</v>
    <v>Stock</v>
    <v>44585.469976851855</v>
    <v>4490</v>
    <v>54</v>
    <v>24862380000</v>
    <v>THOMAS COOK (INDIA) LIMITED</v>
    <v>THOMAS COOK (INDIA) LIMITED</v>
    <v>67.45</v>
    <v>0</v>
    <v>66.900000000000006</v>
    <v>66.599999999999994</v>
    <v>371634900</v>
    <v>THOMASCOOK</v>
    <v>THOMAS COOK (INDIA) LIMITED (XNSE:THOMASCOOK)</v>
    <v>3468729</v>
    <v>1978</v>
  </rv>
  <rv s="2">
    <v>4491</v>
  </rv>
  <rv s="0">
    <v>https://www.bing.com/financeapi/forcetrigger?t=ahkcmw&amp;q=XNSE%3aTHOMASCOTT&amp;form=skydnc</v>
    <v>Learn more on Bing</v>
  </rv>
  <rv s="1">
    <v>en-US</v>
    <v>ahkcmw</v>
    <v>268435456</v>
    <v>1</v>
    <v>Powered by Refinitiv</v>
    <v>0</v>
    <v>THOMAS SCOTT (INDIA) LIMITED (XNSE:THOMASCOTT)</v>
    <v>2</v>
    <v>3</v>
    <v>Finance</v>
    <v>4</v>
    <v>56.85</v>
    <v>6</v>
    <v>1.0891999999999999</v>
    <v>-2.35</v>
    <v>-4.9473999999999997E-2</v>
    <v>INR</v>
    <v>Thomas Scott (India) Limited is an India-based company, which is engaged in the trading of fabrics. The Company is also engaged in the trading of readymade garments.</v>
    <v>27</v>
    <v>National Stock Exchange of India</v>
    <v>XNSE</v>
    <v>XNSE</v>
    <v>405/406, Kewal Industrial Estate, Senapati Bapat Marg, Lower Parel (W), MUMBAI, MAHARASHTRA, 400013 IN</v>
    <v>47.5</v>
    <v>Specialty Retailers</v>
    <v>Stock</v>
    <v>44585.469976851855</v>
    <v>4493</v>
    <v>45.15</v>
    <v>161025000</v>
    <v>THOMAS SCOTT (INDIA) LIMITED</v>
    <v>THOMAS SCOTT (INDIA) LIMITED</v>
    <v>47.5</v>
    <v>11.5</v>
    <v>47.5</v>
    <v>45.15</v>
    <v>3390000</v>
    <v>THOMASCOTT</v>
    <v>THOMAS SCOTT (INDIA) LIMITED (XNSE:THOMASCOTT)</v>
    <v>2110</v>
    <v>2010</v>
  </rv>
  <rv s="2">
    <v>4494</v>
  </rv>
  <rv s="0">
    <v>https://www.bing.com/financeapi/forcetrigger?t=ahkcpr&amp;q=XNSE%3aTHYROCARE&amp;form=skydnc</v>
    <v>Learn more on Bing</v>
  </rv>
  <rv s="1">
    <v>en-US</v>
    <v>ahkcpr</v>
    <v>268435456</v>
    <v>1</v>
    <v>Powered by Refinitiv</v>
    <v>0</v>
    <v>THYROCARE TECHNOLOGIES LIMITED (XNSE:THYROCARE)</v>
    <v>2</v>
    <v>3</v>
    <v>Finance</v>
    <v>4</v>
    <v>1465</v>
    <v>831</v>
    <v>0.54759999999999998</v>
    <v>-34.75</v>
    <v>-3.6055000000000004E-2</v>
    <v>INR</v>
    <v>Thyrocare Technologies Limited is an India-based healthcare service provider. The Company operates with a centralized processing laboratory (CPL) in Mumbai, India for esoteric tests, and regional processing laboratory in metro cities of India and other parts of Asia. The Company offers technologies, including Chemiluminescence Immunoassay (CLIA), Enzyme Linked Immunosorbent Assay (ELISA), High Performance Liquid Chromatography (HPLC), Capillary Electrophoresis (CE), Ion Selective Electrode (ISE), Fluorescence Flow Cytometry, Nephelometry, Photometry, Liquid Chromatography Mass Spectrometry (LC-MS), Inductively Coupled Plasma-Mass Spectrometry (ICP-MS) and Cytogenetics. The Company offers cancer diagnosis and water testing through its brands Nueclear and Whaters, respectively. The Company tests cover varied age groups from offerings for prenatal screening, to screening for hormonal imbalance, nutritional deficiencies and tracking lifestyle disorders.</v>
    <v>1333</v>
    <v>National Stock Exchange of India</v>
    <v>XNSE</v>
    <v>XNSE</v>
    <v>D-37/1, Midc, Turbhe, Opp., Sandoz, NAVI MUMBAI, MAHARASHTRA, 400703 IN</v>
    <v>980</v>
    <v>Healthcare Providers &amp; Services</v>
    <v>Stock</v>
    <v>44585.469976851855</v>
    <v>4496</v>
    <v>889.05</v>
    <v>50987880000</v>
    <v>THYROCARE TECHNOLOGIES LIMITED</v>
    <v>THYROCARE TECHNOLOGIES LIMITED</v>
    <v>960</v>
    <v>25.08</v>
    <v>963.8</v>
    <v>929.05</v>
    <v>52902970</v>
    <v>THYROCARE</v>
    <v>THYROCARE TECHNOLOGIES LIMITED (XNSE:THYROCARE)</v>
    <v>134713</v>
    <v>2000</v>
  </rv>
  <rv s="2">
    <v>4497</v>
  </rv>
  <rv s="0">
    <v>https://www.bing.com/financeapi/forcetrigger?t=ahkcsm&amp;q=XNSE%3aTI&amp;form=skydnc</v>
    <v>Learn more on Bing</v>
  </rv>
  <rv s="1">
    <v>en-US</v>
    <v>ahkcsm</v>
    <v>268435456</v>
    <v>1</v>
    <v>Powered by Refinitiv</v>
    <v>0</v>
    <v>TILAKNAGAR INDUSTRIES LIMITED (XNSE:TI)</v>
    <v>2</v>
    <v>3</v>
    <v>Finance</v>
    <v>4</v>
    <v>102.9</v>
    <v>25</v>
    <v>0.62770000000000004</v>
    <v>-4.25</v>
    <v>-4.9766000000000005E-2</v>
    <v>INR</v>
    <v>Tilaknagar Industries Ltd. (TI) is engaged in manufacturing Indian Made Foreign Liquor (IMFL). The Company is a brandy producer. The Company offers over 40 brands across the range of Brandy, Rum, Whisky, Gin and Vodka. Its brand portfolio includes Mansion House Brandy, Courrier Napoleon Brandy-Green, Courrier Napoleon Brandy-Red, Madiraa Gold Dark XXX Rum, and Vodka and Gin. It has various products categorized into four sections: IMFL, Sugar Cubes, Mineral water and Chemicals. It possesses various manufacturing facilities comprising over one owned facility, approximately three operating liquor subsidiaries with additional over five subsidiaries for allied activities, approximately four lease arrangements and over six tie-up units strategically located across India. TI is in the manufacturing of sugar cubes, having manufacturing capacity of over 60,000 kilograms cubes per month. TI is into the manufacturing of Packaged Drinking water called Senate Royale Packaged Drinking water.</v>
    <v>238</v>
    <v>National Stock Exchange of India</v>
    <v>XNSE</v>
    <v>XNSE</v>
    <v>3rd Floor, Industrial Assurance Building, Churchgate, MUMBAI, MAHARASHTRA, 400020 IN</v>
    <v>86.4</v>
    <v>Beverages</v>
    <v>Stock</v>
    <v>44585.469976851855</v>
    <v>4499</v>
    <v>81.150000000000006</v>
    <v>13238180000</v>
    <v>TILAKNAGAR INDUSTRIES LIMITED</v>
    <v>TILAKNAGAR INDUSTRIES LIMITED</v>
    <v>86.4</v>
    <v>0</v>
    <v>85.4</v>
    <v>81.150000000000006</v>
    <v>155013900</v>
    <v>TI</v>
    <v>TILAKNAGAR INDUSTRIES LIMITED (XNSE:TI)</v>
    <v>191423</v>
    <v>1933</v>
  </rv>
  <rv s="2">
    <v>4500</v>
  </rv>
  <rv s="0">
    <v>https://www.bing.com/financeapi/forcetrigger?t=ahkcvh&amp;q=XNSE%3aTIDEWATER&amp;form=skydnc</v>
    <v>Learn more on Bing</v>
  </rv>
  <rv s="1">
    <v>en-US</v>
    <v>ahkcvh</v>
    <v>268435456</v>
    <v>1</v>
    <v>Powered by Refinitiv</v>
    <v>0</v>
    <v>TIDE WATER OIL CO INDIA LTD (XNSE:TIDEWATER)</v>
    <v>2</v>
    <v>3</v>
    <v>Finance</v>
    <v>4</v>
    <v>3688.74</v>
    <v>850</v>
    <v>0.85029999999999994</v>
    <v>-44.35</v>
    <v>-3.032E-2</v>
    <v>INR</v>
    <v>Tide Water Oil Co. (India) Ltd. is engaged in manufacturing and selling Veedol (Lubricating Oil). The Company's products are marketed under the Veedol brand name. Its products include automotive lubricants, industrial lubricants and genuine oils. Its automotive lubricants include diesel engine oils, two wheeler oils, passenger car motor oils, gear and transmission oils, and greases. Its industrial lubricants include industrial oils; industrial greases, and industrial specialty products, such as Metal Working Fluids, Heat Transfer Fluids, Quenching Oils and Veedol Mistlube. Its genuine oils include SML ISUZU LTD, which include Veedol SML Genuine Engine Oil and Veedol SML Genuine Gear Oil. Its diesel engine oils include Veedol Turbopro and Veedol HDC. Its two wheeler oils include Veedol Super Swift and Veedol Front Fork Oil. Its passenger car motor oils include Veedol Blue Blood and Veedol Turbostar. Its greases include Veedol Silk Shield Grease and Veedol Long Life Grease.</v>
    <v>503</v>
    <v>National Stock Exchange of India</v>
    <v>XNSE</v>
    <v>XNSE</v>
    <v>Yule House, 8, Dr. Rajendra Prasad Sarani,, KOLKATA, WEST BENGAL, 700001 IN</v>
    <v>1470</v>
    <v>Oil &amp; Gas</v>
    <v>Stock</v>
    <v>44585.469976851855</v>
    <v>4502</v>
    <v>1405.05</v>
    <v>24859230000</v>
    <v>TIDE WATER OIL CO INDIA LTD</v>
    <v>TIDE WATER OIL CO INDIA LTD</v>
    <v>1470</v>
    <v>17.850000000000001</v>
    <v>1462.75</v>
    <v>1418.4</v>
    <v>16994860</v>
    <v>TIDEWATER</v>
    <v>TIDE WATER OIL CO INDIA LTD (XNSE:TIDEWATER)</v>
    <v>24000</v>
    <v>1921</v>
  </rv>
  <rv s="2">
    <v>4503</v>
  </rv>
  <rv s="0">
    <v>https://www.bing.com/financeapi/forcetrigger?t=ahkd27&amp;q=XNSE%3aTIIL&amp;form=skydnc</v>
    <v>Learn more on Bing</v>
  </rv>
  <rv s="1">
    <v>en-US</v>
    <v>ahkd27</v>
    <v>268435456</v>
    <v>1</v>
    <v>Powered by Refinitiv</v>
    <v>0</v>
    <v>TECHNOCRAFT INDUSTRIES (INDIA) LIMITED (XNSE:TIIL)</v>
    <v>2</v>
    <v>3</v>
    <v>Finance</v>
    <v>4</v>
    <v>994</v>
    <v>336.3</v>
    <v>1.0895999999999999</v>
    <v>-40.700000000000003</v>
    <v>-4.6929999999999999E-2</v>
    <v>INR</v>
    <v>Technocraft Industries (India) Limited is engaged in the manufacturing of drum closures, tubes and scaffoldings, knitted and crocheted cotton fabrics, textile garments, and preparation and spinning of cotton fiber. The Company is also engaged in power generation by coal-based thermal power plants. The Company's segments include Drum Closures, Scaffoldings, Cotton Yarn, Fabric, Power, Engineering &amp; Design, and Others. It offers various types of products, which include Closures, including Steel Plated Drum Closures, Stainless Steel Drum Closure, Steel Lacquer Drum Closures and Nylon Plugs; Tubes and Scaffolding, including Techring, Techlok, Techstage and Steel Planks; Formworks, including Slab Formwork and Wall Formwork; Cotton Yarn, including Compact Yarn and Organic Yarn; Fabrics, including Single Jersey, Interlock, Piquet and Pointelle, and Garments. The Company produces a range of closures and related equipment ranging from automatic flange insertion systems to cap-sealing tools.</v>
    <v>1539</v>
    <v>National Stock Exchange of India</v>
    <v>XNSE</v>
    <v>XNSE</v>
    <v>Technocraft House,, A-25, MIDC, Marol Industrial Area,, Road No. 3, Andheri (East),, MUMBAI, MAHARASHTRA, 400093 IN</v>
    <v>868</v>
    <v>Machinery, Equipment &amp; Components</v>
    <v>Stock</v>
    <v>44585.469976851855</v>
    <v>4505</v>
    <v>814.25</v>
    <v>21214400000</v>
    <v>TECHNOCRAFT INDUSTRIES (INDIA) LIMITED</v>
    <v>TECHNOCRAFT INDUSTRIES (INDIA) LIMITED</v>
    <v>868</v>
    <v>9.75</v>
    <v>867.25</v>
    <v>826.55</v>
    <v>24461690</v>
    <v>TIIL</v>
    <v>TECHNOCRAFT INDUSTRIES (INDIA) LIMITED (XNSE:TIIL)</v>
    <v>8920</v>
    <v>1992</v>
  </rv>
  <rv s="2">
    <v>4506</v>
  </rv>
  <rv s="0">
    <v>http://en.wikipedia.org/wiki/Tube_Investments_of_India_Limited</v>
    <v>Wikipedia</v>
  </rv>
  <rv s="6">
    <v>141</v>
    <v>4508</v>
  </rv>
  <rv s="7">
    <v>15</v>
    <v>https://www.bing.com/th?id=AMMS_5e3b7cb575cf8df3d2eaca56e3b2f2ce&amp;qlt=95</v>
    <v>4509</v>
    <v>0</v>
    <v>https://www.bing.com/images/search?form=xlimg&amp;q=tube+investments+of+india+limited</v>
    <v>Image of TUBE INVESTMENTS OF INDIA LIMITED</v>
  </rv>
  <rv s="0">
    <v>https://www.bing.com/financeapi/forcetrigger?t=ahkd52&amp;q=XNSE%3aTIINDIA&amp;form=skydnc</v>
    <v>Learn more on Bing</v>
  </rv>
  <rv s="8">
    <v>en-US</v>
    <v>ahkd52</v>
    <v>268435456</v>
    <v>1</v>
    <v>Powered by Refinitiv</v>
    <v>11</v>
    <v>TUBE INVESTMENTS OF INDIA LIMITED (XNSE:TIINDIA)</v>
    <v>13</v>
    <v>14</v>
    <v>Finance</v>
    <v>4</v>
    <v>2025</v>
    <v>750.1</v>
    <v>1.6783999999999999</v>
    <v>-68.400000000000006</v>
    <v>-3.8362E-2</v>
    <v>INR</v>
    <v>Tube Investments of India Limited (TII) is an India-based company, which is engaged in manufacturing a range of precision engineered and metal formed products. The Company provides its products to industries such as automotive, railway, construction, mining, agriculture. TII operates through three segments: engineering, bicycles and metal formed products. The engineering segments is engaged in manufacturing cold drawn welded (CWD) and electric resistance welded (ERW) tubes, tubular components, large diameter tubes for hydraulic cylinders and off-road applications, and special grade cold rolled steel strips (CRSS). The bicycles segment is engaged in manufacturing and marketing a wide range of bicycle brands, fitness equipment and accessories. The metal formed products segment is engaged in manufacturing and supplying auto and industrial chains, blanking components, motor casings and metal formed products for automotive, industrial and railway segments.</v>
    <v>3120</v>
    <v>National Stock Exchange of India</v>
    <v>XNSE</v>
    <v>XNSE</v>
    <v>Dare House, 2(Old No. 234), N S C Bose Road,, CHENNAI, TAMIL NADU, 600001 IN</v>
    <v>1793.4</v>
    <v>4510</v>
    <v>Automobiles &amp; Auto Parts</v>
    <v>Stock</v>
    <v>44585.469976851855</v>
    <v>4511</v>
    <v>1669.2</v>
    <v>343928300000</v>
    <v>TUBE INVESTMENTS OF INDIA LIMITED</v>
    <v>TUBE INVESTMENTS OF INDIA LIMITED</v>
    <v>1793.4</v>
    <v>63.4</v>
    <v>1783</v>
    <v>1714.6</v>
    <v>192893000</v>
    <v>TIINDIA</v>
    <v>TUBE INVESTMENTS OF INDIA LIMITED (XNSE:TIINDIA)</v>
    <v>160368</v>
    <v>2008</v>
  </rv>
  <rv s="2">
    <v>4512</v>
  </rv>
  <rv s="0">
    <v>https://www.bing.com/financeapi/forcetrigger?t=ahkd7w&amp;q=XNSE%3aTIJARIA&amp;form=skydnc</v>
    <v>Learn more on Bing</v>
  </rv>
  <rv s="1">
    <v>en-US</v>
    <v>ahkd7w</v>
    <v>268435456</v>
    <v>1</v>
    <v>Powered by Refinitiv</v>
    <v>0</v>
    <v>TIJARIA POLYPIPES LIMITED (XNSE:TIJARIA)</v>
    <v>2</v>
    <v>3</v>
    <v>Finance</v>
    <v>4</v>
    <v>12.1</v>
    <v>5.45</v>
    <v>1.4361999999999999</v>
    <v>-0.35</v>
    <v>-4.6980000000000001E-2</v>
    <v>INR</v>
    <v>Tijaria Polypipes Limited is engaged in manufacturing and selling of mink blankets, high-density polyethylene (HDPE)/polyvinyl chloride (PVC) pipe, sprinkle system and conduit pipe, among others. The Company is also engaged in the business of manufacturing of pipes and yarn located at Jaipur. The Company operates through two segments: Pipes and Textile. The Company is engaged in manufacturing in two segments, which include Plastic and Textile. In the Plastic division, the main products of the Company are Sprinkler Irrigation System, Drip-Irrigation System, Mini Sprinkler System, Green House, Micro irrigation, uPVC Pipes, SWR pipes &amp; Fittings, Electrical uPVC Conduit Pipes &amp; Fittings, PLB ducts, DWC Pipes and uPVC Casing Pipes. The plastic division operates under the brand name of Tijaria and Vikas. In the Textile division, the main product is mink blankets. Its plant is located in Jaipur, Rajasthan.</v>
    <v>135</v>
    <v>National Stock Exchange of India</v>
    <v>XNSE</v>
    <v>XNSE</v>
    <v>Sp-1-2316 Riico Industrial Area, Ramchandrapura, Sitapura, JAIPUR, RAJASTHAN, 302022 IN</v>
    <v>7.1</v>
    <v>Homebuilding &amp; Construction Supplies</v>
    <v>Stock</v>
    <v>44585.469976851855</v>
    <v>4514</v>
    <v>7.1</v>
    <v>213268000</v>
    <v>TIJARIA POLYPIPES LIMITED</v>
    <v>TIJARIA POLYPIPES LIMITED</v>
    <v>7.1</v>
    <v>0</v>
    <v>7.45</v>
    <v>7.1</v>
    <v>28626580</v>
    <v>TIJARIA</v>
    <v>TIJARIA POLYPIPES LIMITED (XNSE:TIJARIA)</v>
    <v>13757</v>
    <v>2006</v>
  </rv>
  <rv s="2">
    <v>4515</v>
  </rv>
  <rv s="0">
    <v>https://www.bing.com/financeapi/forcetrigger?t=ahkdar&amp;q=XNSE%3aTIL&amp;form=skydnc</v>
    <v>Learn more on Bing</v>
  </rv>
  <rv s="1">
    <v>en-US</v>
    <v>ahkdar</v>
    <v>268435456</v>
    <v>1</v>
    <v>Powered by Refinitiv</v>
    <v>0</v>
    <v>TIL LIMITED (XNSE:TIL)</v>
    <v>2</v>
    <v>3</v>
    <v>Finance</v>
    <v>4</v>
    <v>243.5</v>
    <v>131.1</v>
    <v>1.6920999999999999</v>
    <v>-8.65</v>
    <v>-5.7801999999999999E-2</v>
    <v>INR</v>
    <v>TIL Limited is engaged in manufacturing and marketing a range of material handling, lifting, port and road construction solutions with integrated customer support and after sales service. The Company's segments include Material Handling Solutions (MHS), Construction and Mining Solutions (CMS) and Power Systems Solutions (PSS). The MHS segment is engaged in manufacturing and marketing various material handling equipment, such as mobile cranes, port equipment, road construction equipment and self-loading truck cranes, and dealing in spares and providing services to related equipment. The CMS segment is a dealer for Caterpillar Inc. USA for their earthmoving, construction mining equipment and spares. The CMS segment provides related services in Eastern and Northern India, Bhutan and Nepal. The PSS segment is engaged in assembly, supply, erection and commissioning of generating sets powered by caterpillar engines and dealing in spares, and providing related services.</v>
    <v>1205</v>
    <v>National Stock Exchange of India</v>
    <v>XNSE</v>
    <v>XNSE</v>
    <v>1, Taratolla Road, Garden Reach, KOLKATA, WEST BENGAL, 700024 IN</v>
    <v>154</v>
    <v>Machinery, Equipment &amp; Components</v>
    <v>Stock</v>
    <v>44585.469976851855</v>
    <v>4517</v>
    <v>138.15</v>
    <v>1501029000</v>
    <v>TIL LIMITED</v>
    <v>TIL LIMITED</v>
    <v>152.94999999999999</v>
    <v>0</v>
    <v>149.65</v>
    <v>141</v>
    <v>10030260</v>
    <v>TIL</v>
    <v>TIL LIMITED (XNSE:TIL)</v>
    <v>35837</v>
    <v>1974</v>
  </rv>
  <rv s="2">
    <v>4518</v>
  </rv>
  <rv s="0">
    <v>https://www.bing.com/financeapi/forcetrigger?t=ahkddm&amp;q=XNSE%3aTIMESGTY&amp;form=skydnc</v>
    <v>Learn more on Bing</v>
  </rv>
  <rv s="3">
    <v>en-US</v>
    <v>ahkddm</v>
    <v>268435456</v>
    <v>1</v>
    <v>Powered by Refinitiv</v>
    <v>5</v>
    <v>TIMES GUARANTY LIMITED (XNSE:TIMESGTY)</v>
    <v>2</v>
    <v>6</v>
    <v>Finance</v>
    <v>4</v>
    <v>65.55</v>
    <v>21</v>
    <v>1.3572</v>
    <v>-3.15</v>
    <v>-5.7117000000000001E-2</v>
    <v>INR</v>
    <v>Times Guaranty Limited is an India-based non-banking financial company. The Company is engaged in the business of providing financial services. The Company is involved in investing and financial activities. The Company is also involved in the recovery of past dues. The Company is engaged in retail and corporate lending, merchant banking and money market related activities.</v>
    <v>National Stock Exchange of India</v>
    <v>XNSE</v>
    <v>XNSE</v>
    <v>Times of India Building,, Dr. D N Road,, MUMBAI, MAHARASHTRA, 400001 IN</v>
    <v>55.35</v>
    <v>Banking Services</v>
    <v>Stock</v>
    <v>44585.469976851855</v>
    <v>4520</v>
    <v>50.95</v>
    <v>495972200</v>
    <v>TIMES GUARANTY LIMITED</v>
    <v>TIMES GUARANTY LIMITED</v>
    <v>53.85</v>
    <v>8.77</v>
    <v>55.15</v>
    <v>52</v>
    <v>8993150</v>
    <v>TIMESGTY</v>
    <v>TIMES GUARANTY LIMITED (XNSE:TIMESGTY)</v>
    <v>18427</v>
    <v>1989</v>
  </rv>
  <rv s="2">
    <v>4521</v>
  </rv>
  <rv s="0">
    <v>https://www.bing.com/financeapi/forcetrigger?t=ahkdgh&amp;q=XNSE%3aTIMETECHNO&amp;form=skydnc</v>
    <v>Learn more on Bing</v>
  </rv>
  <rv s="1">
    <v>en-US</v>
    <v>ahkdgh</v>
    <v>268435456</v>
    <v>1</v>
    <v>Powered by Refinitiv</v>
    <v>0</v>
    <v>TIME TECHNOPLAST LIMITED (XNSE:TIMETECHNO)</v>
    <v>2</v>
    <v>3</v>
    <v>Finance</v>
    <v>4</v>
    <v>94.5</v>
    <v>49</v>
    <v>1.679</v>
    <v>-3.4</v>
    <v>-3.9442999999999999E-2</v>
    <v>INR</v>
    <v>Time Technoplast Limited is engaged in manufacturing plastics products. The Company's segments include Polymer Products and Composite Products. It offers industrial packaging products, infrastructure products, technical products, material handling products and composite cylinders. The Company's rigid industrial packaging products include high molecular high density polyethylene (HM-HDPE) drums, jerry-cans, pails and intermediate bulk containers (IBCs). It supplies a cross-section of industries, such as chemicals, paints and pigments, food and beverage, petroleum, industrial coatings, agricultural, pharmaceutical, automotive and building products. Its infrastructure business products are pressure pipes, prefabricated shelters, waste/refuse bins and energy storage devices. Its technical products include anti-spray flaps, plastic fuel tank (PFTS), de-aerating tanks (DAT) and air duct. It is focused on the transport and storage of products using pallets, crates and other containers.</v>
    <v>2423</v>
    <v>National Stock Exchange of India</v>
    <v>XNSE</v>
    <v>XNSE</v>
    <v>55, Corporate Avenue, 2nd Floor, Saki Vihar Road, MUMBAI, MAHARASHTRA, 400072 IN</v>
    <v>89.9</v>
    <v>Containers &amp; Packaging</v>
    <v>Stock</v>
    <v>44585.469976851855</v>
    <v>4523</v>
    <v>80.2</v>
    <v>19493850000</v>
    <v>TIME TECHNOPLAST LIMITED</v>
    <v>TIME TECHNOPLAST LIMITED</v>
    <v>87.05</v>
    <v>11.54</v>
    <v>86.2</v>
    <v>82.8</v>
    <v>226146700</v>
    <v>TIMETECHNO</v>
    <v>TIME TECHNOPLAST LIMITED (XNSE:TIMETECHNO)</v>
    <v>4576422</v>
    <v>1989</v>
  </rv>
  <rv s="2">
    <v>4524</v>
  </rv>
  <rv s="0">
    <v>https://www.bing.com/financeapi/forcetrigger?t=ahkdjc&amp;q=XNSE%3aTIMKEN&amp;form=skydnc</v>
    <v>Learn more on Bing</v>
  </rv>
  <rv s="1">
    <v>en-US</v>
    <v>ahkdjc</v>
    <v>268435456</v>
    <v>1</v>
    <v>Powered by Refinitiv</v>
    <v>0</v>
    <v>TIMKEN INDIA LIMITED (XNSE:TIMKEN)</v>
    <v>2</v>
    <v>3</v>
    <v>Finance</v>
    <v>4</v>
    <v>2156.6999999999998</v>
    <v>1160</v>
    <v>0.80900000000000005</v>
    <v>-51.6</v>
    <v>-2.5950999999999998E-2</v>
    <v>INR</v>
    <v>Timken India Limited is engaged in the manufacture and distribution of tapered roller bearings, components and accessories for the automotive sector and the railway industry. The Company also provides maintenance contract services and refurbishment services. The Company provides repair and maintenance services of industrial gear boxes at its gear box repairing facility at Raipur. The Company offers tapered roller bearings, AP cartridge tapered roller bearings and other combined ball/roller bearings. Its manufacturing facilities are located at Jamshedpur and Raipur, which cater to medium and heavy trucks, off-highway equipment, railways markets and exports. The Company offers a range of bearings, such as large size tapered roller bearings, spherical roller bearings, cylindrical roller bearings and specialty ball bearings. It also offers portfolio of belts, industrial chains and augurs, couplings, housed units, grease and lubrication systems for mechanical power transmission industry.</v>
    <v>1287</v>
    <v>National Stock Exchange of India</v>
    <v>XNSE</v>
    <v>XNSE</v>
    <v>39-42, Electronic City, Phase II, HOSUR Road, BANGALORE, KARNATAKA, 560100 IN</v>
    <v>1999.3</v>
    <v>Machinery, Equipment &amp; Components</v>
    <v>Stock</v>
    <v>44585.469976851855</v>
    <v>4526</v>
    <v>1863.75</v>
    <v>149564900000</v>
    <v>TIMKEN INDIA LIMITED</v>
    <v>TIMKEN INDIA LIMITED</v>
    <v>1988.4</v>
    <v>66.19</v>
    <v>1988.4</v>
    <v>1936.8</v>
    <v>75218730</v>
    <v>TIMKEN</v>
    <v>TIMKEN INDIA LIMITED (XNSE:TIMKEN)</v>
    <v>50270</v>
    <v>1996</v>
  </rv>
  <rv s="2">
    <v>4527</v>
  </rv>
  <rv s="0">
    <v>https://www.bing.com/financeapi/forcetrigger?t=ahkdm7&amp;q=XNSE%3aTINPLATE&amp;form=skydnc</v>
    <v>Learn more on Bing</v>
  </rv>
  <rv s="1">
    <v>en-US</v>
    <v>ahkdm7</v>
    <v>268435456</v>
    <v>1</v>
    <v>Powered by Refinitiv</v>
    <v>0</v>
    <v>THE TINPLATE COMPANY OF INDIA LTD (XNSE:TINPLATE)</v>
    <v>2</v>
    <v>3</v>
    <v>Finance</v>
    <v>4</v>
    <v>384.85</v>
    <v>146.1</v>
    <v>1.4577</v>
    <v>1.25</v>
    <v>3.3829999999999997E-3</v>
    <v>INR</v>
    <v>The Tinplate Company of India Limited (TCIL) is an India-based producer of tin coated and tin free sheets. The Company manufactures various grades of electrolytic tinplates, tin-free steel sheets and full hard cold rolled sheets (FHCR) used for metal packaging. The Company's product range includes Electrolytic Tinplate (ETP) line and Cold Rolling Mill (CRM) products. The Electrolytic Tinplate line products include single reduced tinplates, Open Top Sanitary Cans (OTSC), tin free steel and double reduced tinplate sheets. The CRM products include hot rolled pickled coils, full hard coils and temper rolled/double reduced (Dr) coils. The Company's works is located at Jamshedpur, Jharkhand and has over 11 offices in India and a distribution network with approximately 20 stocking points.</v>
    <v>1383</v>
    <v>National Stock Exchange of India</v>
    <v>XNSE</v>
    <v>XNSE</v>
    <v>4, Bankshall Street,, KOLKATA, WEST BENGAL, 700001 IN</v>
    <v>383.7</v>
    <v>Metals &amp; Mining</v>
    <v>Stock</v>
    <v>44585.469976851855</v>
    <v>4529</v>
    <v>360.15</v>
    <v>38669460000</v>
    <v>THE TINPLATE COMPANY OF INDIA LTD</v>
    <v>THE TINPLATE COMPANY OF INDIA LTD</v>
    <v>374.7</v>
    <v>13.12</v>
    <v>369.45</v>
    <v>370.7</v>
    <v>104667600</v>
    <v>TINPLATE</v>
    <v>THE TINPLATE COMPANY OF INDIA LTD (XNSE:TINPLATE)</v>
    <v>3009005</v>
    <v>1920</v>
  </rv>
  <rv s="2">
    <v>4530</v>
  </rv>
  <rv s="0">
    <v>https://www.bing.com/financeapi/forcetrigger?t=ahkdp2&amp;q=XNSE%3aTIPSINDLTD&amp;form=skydnc</v>
    <v>Learn more on Bing</v>
  </rv>
  <rv s="1">
    <v>en-US</v>
    <v>ahkdp2</v>
    <v>268435456</v>
    <v>1</v>
    <v>Powered by Refinitiv</v>
    <v>0</v>
    <v>TIPS INDUSTRIES LIMITED (XNSE:TIPSINDLTD)</v>
    <v>2</v>
    <v>3</v>
    <v>Finance</v>
    <v>4</v>
    <v>2628.75</v>
    <v>356</v>
    <v>0.64359999999999995</v>
    <v>-111.3</v>
    <v>-4.9988000000000005E-2</v>
    <v>INR</v>
    <v>Tips Industries Limited is an entertainment company. The Company is engaged in the business of audio/video products, film production and distribution. The Company's segments include Audio/Video productions and Film Productions/Distribution. It also owns the RACE franchise, which is a Hindi film franchise. In addition, the Company produces Punjabi films. The Company's music business includes a digital library of approximately 25,000 songs. Its music business include albums, such as kaptaan, ambarsariya, mehndi laga ke-bollywood wedding hits, karle baby dance wance-dance beat collection and loveshhuda; tracks, such as pagg wala munda, ju think, redua and oscar, and ringtones, including aa bhi jaa sanam and mar jaayen, among others. The Company also produces Hollywood and Bollywood films. The Company's films include jihne mera dil luteya, prince, toh baat pakki, kismet connection, race, and naqaab, among others.</v>
    <v>62</v>
    <v>National Stock Exchange of India</v>
    <v>XNSE</v>
    <v>XNSE</v>
    <v>601, Durga Chambers, 6th Floor ,Linking Road, Khar (West), MUMBAI, MAHARASHTRA, 400052 IN</v>
    <v>2284.9</v>
    <v>Media &amp; Publishing</v>
    <v>Stock</v>
    <v>44585.469976851855</v>
    <v>4532</v>
    <v>2115.25</v>
    <v>28875370000</v>
    <v>TIPS INDUSTRIES LIMITED</v>
    <v>TIPS INDUSTRIES LIMITED</v>
    <v>2249</v>
    <v>46.71</v>
    <v>2226.5500000000002</v>
    <v>2115.25</v>
    <v>12968660</v>
    <v>TIPSINDLTD</v>
    <v>TIPS INDUSTRIES LIMITED (XNSE:TIPSINDLTD)</v>
    <v>10791</v>
    <v>1996</v>
  </rv>
  <rv s="2">
    <v>4533</v>
  </rv>
  <rv s="0">
    <v>https://www.bing.com/financeapi/forcetrigger?t=ahkdrw&amp;q=XNSE%3aTIRUMALCHM&amp;form=skydnc</v>
    <v>Learn more on Bing</v>
  </rv>
  <rv s="1">
    <v>en-US</v>
    <v>ahkdrw</v>
    <v>268435456</v>
    <v>1</v>
    <v>Powered by Refinitiv</v>
    <v>0</v>
    <v>THIRUMALAI CHEMICALS LIMITED (XNSE:TIRUMALCHM)</v>
    <v>2</v>
    <v>3</v>
    <v>Finance</v>
    <v>4</v>
    <v>335.75</v>
    <v>81.2</v>
    <v>2.0459000000000001</v>
    <v>-15.8</v>
    <v>-6.3074000000000005E-2</v>
    <v>INR</v>
    <v>Thirumalai Chemicals Limited is an India-based company, which is engaged in manufacturing and selling chemicals. The Company's segments include Chemical products and power generation from wind operated generators. The Company's products include phthalic anhydride, which offers applications, such as production of polyester polyols, phthalate esters, dyes and polyester resin, among others; maleic anhydride, which is used in the manufacture of fumaric and malic acid, lubricating oil additives and tartaric acid, among others; malic acid, which is used in beverages, confectionaries, preserves and bakery products; fumaric acid, which is used to acidity candies, wine, fruit juices, drinks, jams and preserves, jellies, gelatin desserts and pie filling; diethyl phthalate (DEP), and specialty chemicals. It offers specialty chemicals, including succinic acid and succinic anhydride, which offer applications in industries, such as food, pharmaceutical, agriculture and industrial.</v>
    <v>478</v>
    <v>National Stock Exchange of India</v>
    <v>XNSE</v>
    <v>XNSE</v>
    <v>MUMBAI, MAHARASHTRA, 400022 IN</v>
    <v>250.7</v>
    <v>Chemicals</v>
    <v>Stock</v>
    <v>44585.469976851855</v>
    <v>4535</v>
    <v>230.1</v>
    <v>25648220000</v>
    <v>THIRUMALAI CHEMICALS LIMITED</v>
    <v>THIRUMALAI CHEMICALS LIMITED</v>
    <v>248</v>
    <v>10.81</v>
    <v>250.5</v>
    <v>234.7</v>
    <v>102388100</v>
    <v>TIRUMALCHM</v>
    <v>THIRUMALAI CHEMICALS LIMITED (XNSE:TIRUMALCHM)</v>
    <v>677405</v>
    <v>1972</v>
  </rv>
  <rv s="2">
    <v>4536</v>
  </rv>
  <rv s="0">
    <v>https://www.bing.com/financeapi/forcetrigger?t=b1oarw&amp;q=XNSE%3aTIRUPATIFL&amp;form=skydnc</v>
    <v>Learn more on Bing</v>
  </rv>
  <rv s="3">
    <v>en-US</v>
    <v>b1oarw</v>
    <v>268435456</v>
    <v>1</v>
    <v>Powered by Refinitiv</v>
    <v>5</v>
    <v>TIRUPATI FORGE LIMITED (XNSE:TIRUPATIFL)</v>
    <v>2</v>
    <v>6</v>
    <v>Finance</v>
    <v>4</v>
    <v>17.05</v>
    <v>2.31</v>
    <v>0.4451</v>
    <v>-0.65</v>
    <v>-4.8147999999999996E-2</v>
    <v>INR</v>
    <v>Tirupati Forge Limited is an India-based company that manufactures and supplies forged flanges, auto parts, automotive components and fittings components. The Company's products are categorized into open die forged products and forged flanges. Open die forged products include auto components, bearings, gears, crank shaft. Forged flanges include carbon steel, stainless steel, din flange, conical flange, plate flange and long weld neck. The Company is also focused on manufacturing various types of auto parts, such as rings, connecting rods, yoke, lever and forged bearings. The Company serves the customers in various sectors, including oil and gas, refineries, automobiles, water transmission, railways and irrigation.</v>
    <v>National Stock Exchange of India</v>
    <v>XNSE</v>
    <v>XNSE</v>
    <v>Survey No.92/1, Plot No.1-5, Hadamtala Industrial Area, National Highway 27, Vill.: Hadamtala, Tal.: Kotdasangani, RAJKOT, GUJARAT, 360311 IN</v>
    <v>13.75</v>
    <v>Metals &amp; Mining</v>
    <v>Stock</v>
    <v>44585.469976851855</v>
    <v>4538</v>
    <v>12.85</v>
    <v>1323000000</v>
    <v>TIRUPATI FORGE LIMITED</v>
    <v>TIRUPATI FORGE LIMITED</v>
    <v>13.4</v>
    <v>15.54</v>
    <v>13.5</v>
    <v>12.85</v>
    <v>98000000</v>
    <v>TIRUPATIFL</v>
    <v>TIRUPATI FORGE LIMITED (XNSE:TIRUPATIFL)</v>
    <v>105340</v>
    <v>2012</v>
  </rv>
  <rv s="2">
    <v>4539</v>
  </rv>
  <rv s="0">
    <v>https://www.bing.com/financeapi/forcetrigger?t=ahkdxm&amp;q=XNSE%3aTITAN&amp;form=skydnc</v>
    <v>Learn more on Bing</v>
  </rv>
  <rv s="1">
    <v>en-US</v>
    <v>ahkdxm</v>
    <v>268435456</v>
    <v>1</v>
    <v>Powered by Refinitiv</v>
    <v>0</v>
    <v>TITAN COMPANY LIMITED (XNSE:TITAN)</v>
    <v>2</v>
    <v>3</v>
    <v>Finance</v>
    <v>4</v>
    <v>2687.25</v>
    <v>1396</v>
    <v>0.89029999999999998</v>
    <v>-125.1</v>
    <v>-4.9482999999999999E-2</v>
    <v>INR</v>
    <v>Titan Company Limited is engaged in offering watches, jewelry and others. The Company's segments include Watches, Jewellery, Eyewear and Others. The Company offers plain and studded gold jewelry brands, such as Tanishq, GoldPlus, Zoya, Mia, which are retailed through Tanishq, GoldPlus, Zoya &amp; Mia stores. The Company offers watches and accessories, such as bags, sunglasses in brands, including Titan, Sonata, Fastrack and sub brands, such as Raga, Xylys and Edge, among others. The Company's watches and accessories are retailed through World of Titan, Helios and Fastrack stores. The Company offers frames, contact lenses, and Sunglasses in brands, such as Eye+. The Company's eyewear brands are retailed through Titan Eye Plus stores. It also offers precision engineering component and sub-assemblies (PECSA) and machine building and automation (MBA) solutions. The Company's subsidiaries include Titan TimeProducts Limited, Favre Leuba AG and Titan Engineering and Automation Limited.</v>
    <v>7235</v>
    <v>National Stock Exchange of India</v>
    <v>XNSE</v>
    <v>XNSE</v>
    <v>Integrity, Veerasandra, Electronics City P.O,, Off Hosur Main Road,, BANGALORE, KARNATAKA, 560100 IN</v>
    <v>2522.5500000000002</v>
    <v>Textiles &amp; Apparel</v>
    <v>Stock</v>
    <v>44585.469976851855</v>
    <v>4541</v>
    <v>2376</v>
    <v>2244457000000</v>
    <v>TITAN COMPANY LIMITED</v>
    <v>TITAN COMPANY LIMITED</v>
    <v>2520</v>
    <v>128.46</v>
    <v>2528.15</v>
    <v>2403.0500000000002</v>
    <v>887786100</v>
    <v>TITAN</v>
    <v>TITAN COMPANY LIMITED (XNSE:TITAN)</v>
    <v>1411443</v>
    <v>1984</v>
  </rv>
  <rv s="2">
    <v>4542</v>
  </rv>
  <rv s="0">
    <v>https://www.bing.com/financeapi/forcetrigger?t=ahke1h&amp;q=XNSE%3aTMRVL&amp;form=skydnc</v>
    <v>Learn more on Bing</v>
  </rv>
  <rv s="1">
    <v>en-US</v>
    <v>ahke1h</v>
    <v>268435456</v>
    <v>1</v>
    <v>Powered by Refinitiv</v>
    <v>0</v>
    <v>THE MANDHANA RETAIL VENTURES LIMITED (XNSE:TMRVL)</v>
    <v>2</v>
    <v>3</v>
    <v>Finance</v>
    <v>4</v>
    <v>25.6</v>
    <v>10.3</v>
    <v>2.0196999999999998</v>
    <v>-1.2</v>
    <v>-6.4516000000000004E-2</v>
    <v>INR</v>
    <v>Mandhana Retail Ventures Limited is an India-based retail company. The Company designs, manufactures and sells men's wear, women's wear and accessories under Being Human trademark.</v>
    <v>537</v>
    <v>National Stock Exchange of India</v>
    <v>XNSE</v>
    <v>XNSE</v>
    <v>006-008, Peninsula Center, Dr. S. S. Rao Road, Parel,, MUMBAI, MAHARASHTRA, 400012 IN</v>
    <v>19.5</v>
    <v>Specialty Retailers</v>
    <v>Stock</v>
    <v>44585.469976851855</v>
    <v>4544</v>
    <v>16.850000000000001</v>
    <v>410736500</v>
    <v>THE MANDHANA RETAIL VENTURES LIMITED</v>
    <v>THE MANDHANA RETAIL VENTURES LIMITED</v>
    <v>18.899999999999999</v>
    <v>0</v>
    <v>18.600000000000001</v>
    <v>17.399999999999999</v>
    <v>22082610</v>
    <v>TMRVL</v>
    <v>THE MANDHANA RETAIL VENTURES LIMITED (XNSE:TMRVL)</v>
    <v>198886</v>
    <v>2011</v>
  </rv>
  <rv s="2">
    <v>4545</v>
  </rv>
  <rv s="0">
    <v>https://www.bing.com/financeapi/forcetrigger?t=ahke4c&amp;q=XNSE%3aTNPETRO&amp;form=skydnc</v>
    <v>Learn more on Bing</v>
  </rv>
  <rv s="1">
    <v>en-US</v>
    <v>ahke4c</v>
    <v>268435456</v>
    <v>1</v>
    <v>Powered by Refinitiv</v>
    <v>0</v>
    <v>TAMILNADU PETROPRODUCTS LIMITED (XNSE:TNPETRO)</v>
    <v>2</v>
    <v>3</v>
    <v>Finance</v>
    <v>4</v>
    <v>150.75</v>
    <v>37.85</v>
    <v>1.1165</v>
    <v>-4.5999999999999996</v>
    <v>-4.2751000000000004E-2</v>
    <v>INR</v>
    <v>Tamilnadu Petroproducts Limited is engaged in the manufacturing and selling of petrochemical and chemical products, namely Linear Alkyl Benzene and Caustic Soda. The Company also offers Caustic Soda lye. The Company operates in the Industrial Intermediate Chemicals segment. The Company offers Linear Alkyl Benzene in various grades, which include SL-352 and SL-402. The Company also offers Ammonium Chloride, Hydrochloric Acid, Compressed Hydrogen and Sodium Hypo Chlorite. The Company's manufacturing units include Linear Alkyl Benzene; Chlor Alkalis, consisting of Caustic Soda and Chlorine, and Epichlorohydrin (ECH). The Company's manufacturing facilities are located at Manali. The Company's product, Linear Alkyl Benzene, is an intermediate chemical used in the manufacture of household and industrial cleaning agent. Its Caustic Soda is an industrial chemical, and has applications in textile, pulp and paper, aluminum, soaps and detergents industries.</v>
    <v>425</v>
    <v>National Stock Exchange of India</v>
    <v>XNSE</v>
    <v>XNSE</v>
    <v>Manali Express Highway, Manali, CHENNAI, TAMIL NADU, 600068 IN</v>
    <v>108.45</v>
    <v>Chemicals</v>
    <v>Stock</v>
    <v>44585.469976851855</v>
    <v>4547</v>
    <v>101.1</v>
    <v>9680931000</v>
    <v>TAMILNADU PETROPRODUCTS LIMITED</v>
    <v>TAMILNADU PETROPRODUCTS LIMITED</v>
    <v>107.5</v>
    <v>5.12</v>
    <v>107.6</v>
    <v>103</v>
    <v>89971470</v>
    <v>TNPETRO</v>
    <v>TAMILNADU PETROPRODUCTS LIMITED (XNSE:TNPETRO)</v>
    <v>390947</v>
    <v>1984</v>
  </rv>
  <rv s="2">
    <v>4548</v>
  </rv>
  <rv s="0">
    <v>https://www.bing.com/financeapi/forcetrigger?t=ahke77&amp;q=XNSE%3aTNPL&amp;form=skydnc</v>
    <v>Learn more on Bing</v>
  </rv>
  <rv s="1">
    <v>en-US</v>
    <v>ahke77</v>
    <v>268435456</v>
    <v>1</v>
    <v>Powered by Refinitiv</v>
    <v>0</v>
    <v>TAMILNADU NEWSPRINT &amp; PAPERS LIMITED (XNSE:TNPL)</v>
    <v>2</v>
    <v>3</v>
    <v>Finance</v>
    <v>4</v>
    <v>182.9</v>
    <v>117.1</v>
    <v>1.4117999999999999</v>
    <v>-3</v>
    <v>-2.4641000000000003E-2</v>
    <v>INR</v>
    <v>Tamil Nadu Newsprint and Papers Limited (TNPL) is engaged in the business of printing and writing paper. The Company's segments include paper, energy and cement. It also produces newsprints. The Company's products include Print Vista, TNPL Elegant Maplitho, Hi-Tech Maplitho, TNPL Pigment Paper, Radiant Printing, TNPL Offset Printing, Creamwove, Copy Crown, TNPL Copier, Students' Favourites, Super Print Maplitho, Hardbound Notebook, Perfect Copier and Ace Marvel. It caters to the requirements of multifunctional printing processes, such as sheet-fed, web offset, and digital printers. It manufactures printing and writing papers in substances ranging from 50 grams per square meter (GSM) to 110 GSM. The Company has a Multilayer Double Coated Board Plant with an annual capacity of approximately 600,000 metric tons (MT) per annum, as a green field project in Mondipatti village, Manaparai taluk, Trichy District. The Company also exports its products to over 50 countries.</v>
    <v>2486</v>
    <v>National Stock Exchange of India</v>
    <v>XNSE</v>
    <v>XNSE</v>
    <v>67,Mount Road, Guindy, CHENNAI, TAMIL NADU, 600032 IN</v>
    <v>122.65</v>
    <v>Paper &amp; Forest Products</v>
    <v>Stock</v>
    <v>44585.469976851855</v>
    <v>4550</v>
    <v>118.05</v>
    <v>8426391000</v>
    <v>TAMILNADU NEWSPRINT &amp; PAPERS LIMITED</v>
    <v>TAMILNADU NEWSPRINT &amp; PAPERS LIMITED</v>
    <v>120.6</v>
    <v>0</v>
    <v>121.75</v>
    <v>118.75</v>
    <v>69210600</v>
    <v>TNPL</v>
    <v>TAMILNADU NEWSPRINT &amp; PAPERS LIMITED (XNSE:TNPL)</v>
    <v>152745</v>
    <v>1979</v>
  </rv>
  <rv s="2">
    <v>4551</v>
  </rv>
  <rv s="0">
    <v>https://www.bing.com/financeapi/forcetrigger?t=ahkea2&amp;q=XNSE%3aTNTELE&amp;form=skydnc</v>
    <v>Learn more on Bing</v>
  </rv>
  <rv s="3">
    <v>en-US</v>
    <v>ahkea2</v>
    <v>268435456</v>
    <v>1</v>
    <v>Powered by Refinitiv</v>
    <v>5</v>
    <v>TAMIL NADU TELECOMMUNICATION LIMITED (XNSE:TNTELE)</v>
    <v>2</v>
    <v>6</v>
    <v>Finance</v>
    <v>4</v>
    <v>21.05</v>
    <v>3.3</v>
    <v>-0.50019999999999998</v>
    <v>-0.5</v>
    <v>-4.7169999999999997E-2</v>
    <v>INR</v>
    <v>Tamilnadu Telecommunication Limited manufactures optical fiber cables (OFC) for telecommunications. The Company's segments include OFC and Tablet PC. Its products include Nylon Jacketed Metal-Free Duct Cables, Armoured Cables for Direct Burial, Aerial Cables/ADSS CABLES and Ribbon Cables. Its loose tube cables are used for outdoor installation, including aerial, duct and direct-buried application, as well as for indoor applications with a polyvinyl chloride outer jacket with various fire ratings. The Company's ribbon cables are offered with approximately 10 fiber colors, such as blue, red, orange, black, green, yellow, brown, violet, pink, aqua and white, and approximately six loose tube colors, such as blue, green, orange, green, brown and white. The Company's Nylon Jacketed Metal-Free Duct Cables are designed to be pulled into duct system of an optical fiber cable communications network. The Company's OFC plant is located in Maraimalai Nagar, over 40 kilometers from Chennai.</v>
    <v>National Stock Exchange of India</v>
    <v>XNSE</v>
    <v>XNSE</v>
    <v>Subramanian Bldg, 5th floor, No.1, Club House Road, CHENNAI, TAMIL NADU, 600002 IN</v>
    <v>10.45</v>
    <v>Communications &amp; Networking</v>
    <v>Stock</v>
    <v>44585.469976851855</v>
    <v>4553</v>
    <v>10.1</v>
    <v>484218600</v>
    <v>TAMIL NADU TELECOMMUNICATION LIMITED</v>
    <v>TAMIL NADU TELECOMMUNICATION LIMITED</v>
    <v>10.1</v>
    <v>0</v>
    <v>10.6</v>
    <v>10.1</v>
    <v>45681000</v>
    <v>TNTELE</v>
    <v>TAMIL NADU TELECOMMUNICATION LIMITED (XNSE:TNTELE)</v>
    <v>12630</v>
    <v>1988</v>
  </rv>
  <rv s="2">
    <v>4554</v>
  </rv>
  <rv s="0">
    <v>https://www.bing.com/financeapi/forcetrigger?t=ahkefr&amp;q=XNSE%3aTOKYOPLAST&amp;form=skydnc</v>
    <v>Learn more on Bing</v>
  </rv>
  <rv s="3">
    <v>en-US</v>
    <v>ahkefr</v>
    <v>268435456</v>
    <v>1</v>
    <v>Powered by Refinitiv</v>
    <v>5</v>
    <v>TOKYO PLAST INTERNATIONAL LTD (XNSE:TOKYOPLAST)</v>
    <v>2</v>
    <v>6</v>
    <v>Finance</v>
    <v>4</v>
    <v>130.94999999999999</v>
    <v>65.45</v>
    <v>0.82079999999999997</v>
    <v>-1.7</v>
    <v>-1.5483E-2</v>
    <v>INR</v>
    <v>Tokyo Plast International Limited is an India-based company, which is engaged in manufacturing and selling of plastic insulated ware. The Company is engaged in the manufacture of thermo food containers and coolers. The Company offers products under various categories, such as Thermo Bowl, To-Go, Outdoor Living and Combos. Its Thermo Bowl products include Pinnacle, Palila, Pavonia, Paloma, Parisa, Platinum, Panache and Picasso. Its To-Go products include Prime, Paloma Lunch Kit, Omega, Regal, Sunny, Phoenix and Picnic Treat. Its outdoor living products include ice cooler box and cooler jugs. Its Combos include Eskimo 5 Pieces Set, Proxon 4 Pieces Set, Eskimo 2 Pieces Set and Eskimo 7 Pieces Set. The Company has two manufacturing plants at Kandla and Daman. The Kandla plant specializes in insulated water jugs, cooler boxes and ice chest. The Daman plant specializes in insulated casseroles and food warmers.</v>
    <v>National Stock Exchange of India</v>
    <v>XNSE</v>
    <v>XNSE</v>
    <v>Vyom Arcade- 5th Floor, Tejpal Scheme Road No.5, Above United Bank, MUMBAI, MAHARASHTRA IN</v>
    <v>113.45</v>
    <v>Containers &amp; Packaging</v>
    <v>Stock</v>
    <v>44585.469976851855</v>
    <v>4556</v>
    <v>108</v>
    <v>1043254000</v>
    <v>TOKYO PLAST INTERNATIONAL LTD</v>
    <v>TOKYO PLAST INTERNATIONAL LTD</v>
    <v>109.85</v>
    <v>67.599999999999994</v>
    <v>109.8</v>
    <v>108.1</v>
    <v>9501400</v>
    <v>TOKYOPLAST</v>
    <v>TOKYO PLAST INTERNATIONAL LTD (XNSE:TOKYOPLAST)</v>
    <v>26900</v>
    <v>1992</v>
  </rv>
  <rv s="2">
    <v>4557</v>
  </rv>
  <rv s="0">
    <v>https://www.bing.com/financeapi/forcetrigger?t=ahkeim&amp;q=XNSE%3aTORNTPHARM&amp;form=skydnc</v>
    <v>Learn more on Bing</v>
  </rv>
  <rv s="1">
    <v>en-US</v>
    <v>ahkeim</v>
    <v>268435456</v>
    <v>1</v>
    <v>Powered by Refinitiv</v>
    <v>0</v>
    <v>TORRENT PHARMACEUTICALS LTD (XNSE:TORNTPHARM)</v>
    <v>2</v>
    <v>3</v>
    <v>Finance</v>
    <v>4</v>
    <v>3298.5</v>
    <v>2311.1</v>
    <v>0.47610000000000002</v>
    <v>-47.3</v>
    <v>-1.4943999999999999E-2</v>
    <v>INR</v>
    <v>Torrent Pharmaceuticals Limited is engaged in the manufacture and sale of branded, as well as unbranded generic pharmaceutical products. The Company operates in the therapeutic areas of cardiovascular (CV), central nervous system (CNS), gastrointestinal, diabetology, anti-infective, anti-diabetics and pain management segments. The Company offers products in various categories, including tablets, capsule and parenteral. Its geographical segments include India and outside India. It manufactures various active pharmaceutical ingredients (APIs), such as Nicorandil, Risperidone, Venlafaxine Hydrochloride, Ropinarole Hydrochloride, Duloxetine Hydrochloride, Ormeloxifen Hydrochloride, Nebivolol Hydrochloride, Lamotrigine and Sertraline Hydrochloride. The Company's subsidiaries include Heumann Pharma GmbH &amp; Co., Torrent Pharma GmbH, Heunet Pharma GmbH, Norispharm GmbH, Torrent Pharma (Thailand) Co. Ltd., Torrent Pharma S.R.L., Aptil Pharma Limited and Laboratories Torrent Malaysia Sdn. Bhd.</v>
    <v>12531</v>
    <v>National Stock Exchange of India</v>
    <v>XNSE</v>
    <v>XNSE</v>
    <v>Torrent House, Off. Ashram Road, AHMEDABAD, GUJARAT, 380009 IN</v>
    <v>3174.7</v>
    <v>Pharmaceuticals</v>
    <v>Stock</v>
    <v>44585.469976851855</v>
    <v>4559</v>
    <v>3070.15</v>
    <v>535615300000</v>
    <v>TORRENT PHARMACEUTICALS LTD</v>
    <v>TORRENT PHARMACEUTICALS LTD</v>
    <v>3159.7</v>
    <v>42.29</v>
    <v>3165.15</v>
    <v>3117.85</v>
    <v>169222700</v>
    <v>TORNTPHARM</v>
    <v>TORRENT PHARMACEUTICALS LTD (XNSE:TORNTPHARM)</v>
    <v>116797</v>
    <v>1972</v>
  </rv>
  <rv s="2">
    <v>4560</v>
  </rv>
  <rv s="0">
    <v>https://www.bing.com/financeapi/forcetrigger?t=ahkelh&amp;q=XNSE%3aTORNTPOWER&amp;form=skydnc</v>
    <v>Learn more on Bing</v>
  </rv>
  <rv s="1">
    <v>en-US</v>
    <v>ahkelh</v>
    <v>268435456</v>
    <v>1</v>
    <v>Powered by Refinitiv</v>
    <v>0</v>
    <v>TORRENT POWER LIMITED (XNSE:TORNTPOWER)</v>
    <v>2</v>
    <v>3</v>
    <v>Finance</v>
    <v>4</v>
    <v>606.54999999999995</v>
    <v>296.5</v>
    <v>0.5716</v>
    <v>-13.65</v>
    <v>-2.4792999999999999E-2</v>
    <v>INR</v>
    <v>Torrent Power Limited is a holding company. The Company is an integrated utility engaged in the business of power generation, transmission and distribution with operations in the states of Gujarat, Maharashtra and Uttar Pradesh. It is also engaged in the business of cables manufacturing with operations in the state of Gujarat. It has an aggregate generating capacity of approximately 3,334 megawatts (MW). The Company's generation facilities include an approximately 1,147.5 MW SUGEN Mega Power Plant near Surat; an over 382.5 MW UNOSUGEN Power Plant near Surat; an approximately 1,200 MW DGEN Power Plant at Dahej SEZ near Bharuch; an approximately 422 MW AMGEN Power Plant at Ahmedabad; an approximately 49.6 MW Wind Power Plant at Lalpur, Jamnagar; an approximately 51 MW Solar Power Plant at Charanka, Patan, and an approximately 81 MW GENSU Solar Power Plant near Surat. The Company distributes approximately 10 billion units of power to over 2.2 million customers.</v>
    <v>7803</v>
    <v>National Stock Exchange of India</v>
    <v>XNSE</v>
    <v>XNSE</v>
    <v>Samanvay, 600, Tapovan, Ambavadi, AHMEDABAD, GUJARAT, 380015 IN</v>
    <v>553.1</v>
    <v>Electrical Utilities &amp; IPPs</v>
    <v>Stock</v>
    <v>44585.469976851855</v>
    <v>4562</v>
    <v>531.1</v>
    <v>264603600000</v>
    <v>TORRENT POWER LIMITED</v>
    <v>TORRENT POWER LIMITED</v>
    <v>549</v>
    <v>20.49</v>
    <v>550.54999999999995</v>
    <v>536.9</v>
    <v>480616800</v>
    <v>TORNTPOWER</v>
    <v>TORRENT POWER LIMITED (XNSE:TORNTPOWER)</v>
    <v>355331</v>
    <v>2004</v>
  </rv>
  <rv s="2">
    <v>4563</v>
  </rv>
  <rv s="0">
    <v>https://www.bing.com/financeapi/forcetrigger?t=b11soc&amp;q=XNSE%3aTOTAL&amp;form=skydnc</v>
    <v>Learn more on Bing</v>
  </rv>
  <rv s="3">
    <v>en-US</v>
    <v>b11soc</v>
    <v>268435456</v>
    <v>1</v>
    <v>Powered by Refinitiv</v>
    <v>5</v>
    <v>TOTAL TRANSPORT SYSTEMS LIMITED (XNSE:TOTAL)</v>
    <v>2</v>
    <v>6</v>
    <v>Finance</v>
    <v>4</v>
    <v>106.5</v>
    <v>38.549999999999997</v>
    <v>1.6345000000000001</v>
    <v>-4.3499999999999996</v>
    <v>-4.9488000000000004E-2</v>
    <v>INR</v>
    <v>Total Transport Systems Limited is an India-based provider of logistics services company. The Company is focused on operating in sea freight forwarding, consolidation and deconsolidation of cargo, air freight logistic and warehousing and transportation. It provides services to customers in two ways, such as booking and logistics solutions. It offers a range services, including break bulk shipment, logistics, cargo movement, air, and specialized services.</v>
    <v>National Stock Exchange of India</v>
    <v>XNSE</v>
    <v>XNSE</v>
    <v>701-705, T Square,Opp Chandivali Petrol, Pump,Sakinaka,Andheri(E), MUMBAI, MAHARASHTRA, 400072 IN</v>
    <v>87.45</v>
    <v>Freight &amp; Logistics Services</v>
    <v>Stock</v>
    <v>44585.469976851855</v>
    <v>4565</v>
    <v>83.55</v>
    <v>1257497000</v>
    <v>TOTAL TRANSPORT SYSTEMS LIMITED</v>
    <v>TOTAL TRANSPORT SYSTEMS LIMITED</v>
    <v>86.5</v>
    <v>18.98</v>
    <v>87.9</v>
    <v>83.55</v>
    <v>14306000</v>
    <v>TOTAL</v>
    <v>TOTAL TRANSPORT SYSTEMS LIMITED (XNSE:TOTAL)</v>
    <v>26537</v>
    <v>1995</v>
  </rv>
  <rv s="2">
    <v>4566</v>
  </rv>
  <rv s="0">
    <v>https://www.bing.com/financeapi/forcetrigger?t=b11slh&amp;q=XNSE%3aTOUCHWOOD&amp;form=skydnc</v>
    <v>Learn more on Bing</v>
  </rv>
  <rv s="3">
    <v>en-US</v>
    <v>b11slh</v>
    <v>268435456</v>
    <v>1</v>
    <v>Powered by Refinitiv</v>
    <v>5</v>
    <v>TOUCHWOOD ENTERTAINMENT LIMITED (XNSE:TOUCHWOOD)</v>
    <v>2</v>
    <v>6</v>
    <v>Finance</v>
    <v>4</v>
    <v>148.44999999999999</v>
    <v>71.5</v>
    <v>0.50329999999999997</v>
    <v>-6.95</v>
    <v>-6.0777999999999999E-2</v>
    <v>INR</v>
    <v>Touchwood Entertainment Limited is an India-based events management company. The Company is focused on offering a variety of event facilities, ranging from mega ground concerts, private social events, wedding planning and wedding decor, political activation, artist management, and destination wedding. Event management service offers personal functions like marriages and birthday parties. Artist management service, which arranges guest appearances and performances of various artists in events including live shows, high class weddings, parties and opening ceremonies. Wedding planning service assist with all the planning, facilitating, negotiating, and handling of various aspects of wedding planning services.</v>
    <v>National Stock Exchange of India</v>
    <v>XNSE</v>
    <v>XNSE</v>
    <v>11A, 2nd &amp; 3rd Floor, Opposite Forties Hospital, Aruna Asaf Ali Marg, Kishan Garh, Vasant Kunj, NEW DELHI, DELHI, 110070 IN</v>
    <v>118.85</v>
    <v>Media &amp; Publishing</v>
    <v>Stock</v>
    <v>44585.469976851855</v>
    <v>4568</v>
    <v>104.3</v>
    <v>1164225000</v>
    <v>TOUCHWOOD ENTERTAINMENT LIMITED</v>
    <v>TOUCHWOOD ENTERTAINMENT LIMITED</v>
    <v>112.1</v>
    <v>41.73</v>
    <v>114.35</v>
    <v>107.4</v>
    <v>10181250</v>
    <v>TOUCHWOOD</v>
    <v>TOUCHWOOD ENTERTAINMENT LIMITED (XNSE:TOUCHWOOD)</v>
    <v>4474</v>
    <v>1997</v>
  </rv>
  <rv s="2">
    <v>4569</v>
  </rv>
  <rv s="0">
    <v>https://www.bing.com/financeapi/forcetrigger?t=ahkeoc&amp;q=XNSE%3aTPLPLASTEH&amp;form=skydnc</v>
    <v>Learn more on Bing</v>
  </rv>
  <rv s="1">
    <v>en-US</v>
    <v>ahkeoc</v>
    <v>268435456</v>
    <v>1</v>
    <v>Powered by Refinitiv</v>
    <v>0</v>
    <v>TPL PLASTECH LIMITED (XNSE:TPLPLASTEH)</v>
    <v>2</v>
    <v>3</v>
    <v>Finance</v>
    <v>4</v>
    <v>228.7</v>
    <v>68.58</v>
    <v>2.0065</v>
    <v>-9.5500000000000007</v>
    <v>-5.7617000000000002E-2</v>
    <v>INR</v>
    <v>TPL Plastech Limited is a manufacturer of plastic products. The Company's segment includes polymer products and all its business operations are in India. The Company offers narrow mouth drums of 210, 235 and 250 liters capacity. It offers narrow mouth and wide mouth carboys with capacities of 25 and 35 liters narrow mouth, 50 liters rocket type, 50 liters wide mouth, 50 liters two opening, 100 liters narrow mouth and 100 liters wide mouth. The Company provides open top drums-bulk and medium with capacities of 35, 50, 60, 210 and 235 liters. It also offers polyethylene (PE) pipes in various material grades, PE-63, PE-80 and PE-100, in range of 20 millimeter outer diameter (OD) to 280 millimeter OD. The Company's PE pipes are used in applications, such as portable water services or distribution lines, sewerage and drainage, cable ducting, natural gas distribution, irrigation, waste disposal, industrial application and offshore pipeline installation.</v>
    <v>171</v>
    <v>National Stock Exchange of India</v>
    <v>XNSE</v>
    <v>XNSE</v>
    <v>5th Floor Sangeet Plaza,, Marol Maroshi Road,, Opp Marol Fire Brigade,, MUMBAI, MAHARASHTRA, 400072 IN</v>
    <v>165.75</v>
    <v>Containers &amp; Packaging</v>
    <v>Stock</v>
    <v>44585.469976851855</v>
    <v>4571</v>
    <v>154.05000000000001</v>
    <v>2585800000</v>
    <v>TPL PLASTECH LIMITED</v>
    <v>TPL PLASTECH LIMITED</v>
    <v>161.5</v>
    <v>20.5</v>
    <v>165.75</v>
    <v>156.19999999999999</v>
    <v>15600600</v>
    <v>TPLPLASTEH</v>
    <v>TPL PLASTECH LIMITED (XNSE:TPLPLASTEH)</v>
    <v>10823</v>
    <v>1992</v>
  </rv>
  <rv s="2">
    <v>4572</v>
  </rv>
  <rv s="0">
    <v>https://www.bing.com/financeapi/forcetrigger?t=ahker7&amp;q=XNSE%3aTREEHOUSE&amp;form=skydnc</v>
    <v>Learn more on Bing</v>
  </rv>
  <rv s="1">
    <v>en-US</v>
    <v>ahker7</v>
    <v>268435456</v>
    <v>1</v>
    <v>Powered by Refinitiv</v>
    <v>0</v>
    <v>TREE HOUSE EDUCATION &amp; ACCESSORIES LIMITED (XNSE:TREEHOUSE)</v>
    <v>2</v>
    <v>3</v>
    <v>Finance</v>
    <v>4</v>
    <v>13.75</v>
    <v>6.3</v>
    <v>1.1111</v>
    <v>-0.55000000000000004</v>
    <v>-4.6025000000000003E-2</v>
    <v>INR</v>
    <v>Tree House Education and Accessories Limited is a provider of educational services. The Company's principal business is providing education and related services, including leasing of education infrastructure. It is also engaged in providing primary education and education support services, and pre-schooling and day care facilities. Its business can be categorized into business units, which include Self-operated pre-schools, School management services to 12th grade (K-12) schools, Day care center and Pre-school franchising. In its pre-schools, it offers services and teaching methodologies. It offers playgroup, nursery, junior kindergarten and senior kindergarten courses. It also offers vacation camps, hobby classes and teacher training course at some of its self-operated pre-schools. It provides a range of educational services to K-12 schools, which include designing curriculum and providing teaching aids, organizing extra-curricular activities for students and teacher training.</v>
    <v>36</v>
    <v>National Stock Exchange of India</v>
    <v>XNSE</v>
    <v>XNSE</v>
    <v>301, Embassy Chembers,, 3rd Road, Khar(West),, Mumbai, MUMBAI, MAHARASHTRA, 400052 IN</v>
    <v>12.2</v>
    <v>Personal &amp; Household Products &amp; Services</v>
    <v>Stock</v>
    <v>44585.469976851855</v>
    <v>4574</v>
    <v>11.4</v>
    <v>505613200</v>
    <v>TREE HOUSE EDUCATION &amp; ACCESSORIES LIMITED</v>
    <v>TREE HOUSE EDUCATION &amp; ACCESSORIES LIMITED</v>
    <v>12.2</v>
    <v>0</v>
    <v>11.95</v>
    <v>11.4</v>
    <v>42310720</v>
    <v>TREEHOUSE</v>
    <v>TREE HOUSE EDUCATION &amp; ACCESSORIES LIMITED (XNSE:TREEHOUSE)</v>
    <v>16982</v>
    <v>2006</v>
  </rv>
  <rv s="2">
    <v>4575</v>
  </rv>
  <rv s="0">
    <v>https://www.bing.com/financeapi/forcetrigger?t=boh2tc&amp;q=XNSE%3aTREJHARA&amp;form=skydnc</v>
    <v>Learn more on Bing</v>
  </rv>
  <rv s="4">
    <v>en-US</v>
    <v>boh2tc</v>
    <v>268435456</v>
    <v>1</v>
    <v>Powered by Refinitiv</v>
    <v>7</v>
    <v>TREJHARA SOLUTIONS LIMITED (XNSE:TREJHARA)</v>
    <v>2</v>
    <v>8</v>
    <v>Finance</v>
    <v>4</v>
    <v>127.45</v>
    <v>26.95</v>
    <v>-5.55</v>
    <v>-4.9954999999999999E-2</v>
    <v>INR</v>
    <v>Trejhara Solutions Ltd is an India-based customer centric company that provides technology products and services. The Company’s products include Interact Dx and SCMProfit. Interact Dx is a customer communication management platform in the digitization domain. Its platform provides interactive personalized communication, including audio video technology across multiple segments, such as banking, insurance, telecom, utility and retail. It also provides multilingual communications, such as bills, statements, targeted advertisements, policy kits, welcome kits, receipts, loyalty/rewards, know your customer (KYC) forms, advisory and notifications across multiple channels, such as e-mail, Web, mobile, print and kiosk. SCMProfit is a logistic solution that allows to streamline logistics operations. It also provides Interact Av, which is an audio-video messaging platform that allows enterprises to transform their communications into interactive audio/video, personalized videos.</v>
    <v>National Stock Exchange of India</v>
    <v>XNSE</v>
    <v>XNSE</v>
    <v>Unit No. 601, Sigma IT Park,, Plot No. R-203, R-204 T.T.C., Industrial Estate, Rabale, NAVI MUMBAI, MAHARASHTRA, 400701 IN</v>
    <v>112.2</v>
    <v>Software &amp; IT Services</v>
    <v>Stock</v>
    <v>44585.469976851855</v>
    <v>4577</v>
    <v>105.55</v>
    <v>1312791000</v>
    <v>TREJHARA SOLUTIONS LIMITED</v>
    <v>TREJHARA SOLUTIONS LIMITED</v>
    <v>108.15</v>
    <v>10.28</v>
    <v>111.1</v>
    <v>105.55</v>
    <v>11816300</v>
    <v>TREJHARA</v>
    <v>TREJHARA SOLUTIONS LIMITED (XNSE:TREJHARA)</v>
    <v>50810</v>
    <v>2017</v>
  </rv>
  <rv s="2">
    <v>4578</v>
  </rv>
  <rv s="0">
    <v>https://www.bing.com/financeapi/forcetrigger?t=ahkeu2&amp;q=XNSE%3aTRENT&amp;form=skydnc</v>
    <v>Learn more on Bing</v>
  </rv>
  <rv s="1">
    <v>en-US</v>
    <v>ahkeu2</v>
    <v>268435456</v>
    <v>1</v>
    <v>Powered by Refinitiv</v>
    <v>0</v>
    <v>TRENT LIMITED (XNSE:TRENT)</v>
    <v>2</v>
    <v>3</v>
    <v>Finance</v>
    <v>4</v>
    <v>1212</v>
    <v>585</v>
    <v>0.86699999999999999</v>
    <v>-59.9</v>
    <v>-5.0682999999999999E-2</v>
    <v>INR</v>
    <v>Trent Limited is engaged in the retail sale of readymade garments. The Company's segments include Retailing and Others. It primarily operates stores across three formats: Westside, Star and Landmark. Westside offers apparel, footwear and accessories for men, women and children, along with furnishings, decor and a range of home accessories. It offers products in approximately 60 cities across over 90 stores. Star hypermarket and convenience store chain offers a range of products, including staple foods, beverages, health and beauty products, apparel, home furnishings, vegetables, fruits, dairy and non-vegetarian products. The Star brand operates through approximately 30 stores under Star Daily, Star Market &amp; Star Hyper banners. Landmark is a family entertainment format that offers a range of toys, front-list books and sports merchandize. Westside offers in-house fashion brands, such as Wunderlove, Sassy Soda, StudioWest, Zuba, Bombay Paisley, Denim Shop and Gourmet West, among others.</v>
    <v>9841</v>
    <v>National Stock Exchange of India</v>
    <v>XNSE</v>
    <v>XNSE</v>
    <v>Trent House, G-Block, Plot No C:-60, Besides Citi Bank,, MUMBAI, MAHARASHTRA, 400051 IN</v>
    <v>1200</v>
    <v>Diversified Retail</v>
    <v>Stock</v>
    <v>44585.469976851855</v>
    <v>4580</v>
    <v>1091.3</v>
    <v>420132800000</v>
    <v>TRENT LIMITED</v>
    <v>TRENT LIMITED</v>
    <v>1179</v>
    <v>610.65</v>
    <v>1181.8499999999999</v>
    <v>1121.95</v>
    <v>355487500</v>
    <v>TRENT</v>
    <v>TRENT LIMITED (XNSE:TRENT)</v>
    <v>979818</v>
    <v>1952</v>
  </rv>
  <rv s="2">
    <v>4581</v>
  </rv>
  <rv s="0">
    <v>https://www.bing.com/financeapi/forcetrigger?t=ahkeww&amp;q=XNSE%3aTRF&amp;form=skydnc</v>
    <v>Learn more on Bing</v>
  </rv>
  <rv s="1">
    <v>en-US</v>
    <v>ahkeww</v>
    <v>268435456</v>
    <v>1</v>
    <v>Powered by Refinitiv</v>
    <v>0</v>
    <v>TRF LIMITED. (XNSE:TRF)</v>
    <v>2</v>
    <v>3</v>
    <v>Finance</v>
    <v>4</v>
    <v>172.4</v>
    <v>80.3</v>
    <v>1.6298999999999999</v>
    <v>-6.9</v>
    <v>-4.9675999999999998E-2</v>
    <v>INR</v>
    <v>TRF Limited is engaged in the production of material handling equipment. The Company's segments include Products &amp; Services, and Projects &amp; Services. Its divisions include Bulk Material Handling (BMH) Equipment, Bulk Material Handling (BMH) Systems, and Port and Yard (P&amp;Y) Equipment. The BMH Equipment Division specializes in the design and manufacture of a range of material handling equipment used in the infrastructure industries, such as wagon tipplers, stacker reclaimers, ship loaders and unloaders, and travelling wagon loaders. The BMH Systems Division offers a package of material handling and allied systems and services. The P&amp;Y Equipment Division focuses on the design, supply, erection and the commissioning of material handling equipment for ports and stockyards, including level luffing cranes, container cranes and special purpose cranes for power and metallurgical plants. Its divisions cater to the material handling requirements of customers in the infrastructure sectors.</v>
    <v>1254</v>
    <v>National Stock Exchange of India</v>
    <v>XNSE</v>
    <v>XNSE</v>
    <v>Burma Mines, JAMSHEDPUR, JHARKHAND, 831007 IN</v>
    <v>137</v>
    <v>Machinery, Equipment &amp; Components</v>
    <v>Stock</v>
    <v>44585.469976851855</v>
    <v>4583</v>
    <v>132</v>
    <v>1528513000</v>
    <v>TRF LIMITED.</v>
    <v>TRF LIMITED.</v>
    <v>137</v>
    <v>0</v>
    <v>138.9</v>
    <v>132</v>
    <v>11004410</v>
    <v>TRF</v>
    <v>TRF LIMITED. (XNSE:TRF)</v>
    <v>6524</v>
    <v>1962</v>
  </rv>
  <rv s="2">
    <v>4584</v>
  </rv>
  <rv s="0">
    <v>https://www.bing.com/financeapi/forcetrigger?t=ahkezr&amp;q=XNSE%3aTRIDENT&amp;form=skydnc</v>
    <v>Learn more on Bing</v>
  </rv>
  <rv s="1">
    <v>en-US</v>
    <v>ahkezr</v>
    <v>268435456</v>
    <v>1</v>
    <v>Powered by Refinitiv</v>
    <v>0</v>
    <v>TRIDENT LIMITED (XNSE:TRIDENT)</v>
    <v>2</v>
    <v>3</v>
    <v>Finance</v>
    <v>4</v>
    <v>70.349999999999994</v>
    <v>12.7</v>
    <v>0.98250000000000004</v>
    <v>-3.2</v>
    <v>-4.9728000000000001E-2</v>
    <v>INR</v>
    <v>Trident Limited is a terry towel, yarn and wheat straw-based paper manufacturer. The Company's segments include Textiles, Paper and Chemical/Chemicals, and Others. The Company's geographical segments include USA and Rest of the world. The Textiles segment includes yarn, towel, bed sheets and dyed yarn manufacturing (including utility service). The Paper and Chemical/Chemicals segment includes paper and sulfuric acid (including utility service). The Others segment includes sale of software and related services. The Company's product portfolio includes solid bath ensembles, beach towels, embroidered towels, bath mats, bathrobes, printed bed linen, duvets, duvet covers, cushion covers, viscose blended yarn, core spun yarn, bamboo/cotton yarn, dyed bed linen set, micro modal/cotton blended yarn, drawing paper, and Bible and offset print paper. Its brands include Trident Spectra, Trident My Choice and Trident Natural. It has manufacturing facilities in Punjab and Madhya Pradesh.</v>
    <v>16111</v>
    <v>National Stock Exchange of India</v>
    <v>XNSE</v>
    <v>XNSE</v>
    <v>E-212, Kitchlu Nagar, LUDHIANA, PUNJAB, 141001 IN</v>
    <v>64</v>
    <v>Textiles &amp; Apparel</v>
    <v>Stock</v>
    <v>44585.469976851855</v>
    <v>4586</v>
    <v>61.15</v>
    <v>321628200000</v>
    <v>TRIDENT LIMITED</v>
    <v>TRIDENT LIMITED</v>
    <v>63</v>
    <v>44.63</v>
    <v>64.349999999999994</v>
    <v>61.15</v>
    <v>4998107000</v>
    <v>TRIDENT</v>
    <v>TRIDENT LIMITED (XNSE:TRIDENT)</v>
    <v>5021114</v>
    <v>1990</v>
  </rv>
  <rv s="2">
    <v>4587</v>
  </rv>
  <rv s="0">
    <v>https://www.bing.com/financeapi/forcetrigger?t=ahkf3m&amp;q=XNSE%3aTRIGYN&amp;form=skydnc</v>
    <v>Learn more on Bing</v>
  </rv>
  <rv s="1">
    <v>en-US</v>
    <v>ahkf3m</v>
    <v>268435456</v>
    <v>1</v>
    <v>Powered by Refinitiv</v>
    <v>0</v>
    <v>TRIGYN TECHNOLOGIES LIMITED (XNSE:TRIGYN)</v>
    <v>2</v>
    <v>3</v>
    <v>Finance</v>
    <v>4</v>
    <v>218.5</v>
    <v>61.3</v>
    <v>1.8525</v>
    <v>-18.5</v>
    <v>-9.7521999999999998E-2</v>
    <v>INR</v>
    <v>Trigyn Technologies Limited is engaged in providing information technology (IT) services. The Company is engaged in computer programming, consultancy and related activities. The Company's segments include Government contracts, mainly the United Nations and its agencies, and others. The Company provides IT staffing, consulting, solutions, systems integration, digital marketing and other services to its clients. Its service offerings are focused on custom solutions development, reengineering, maintenance and support, migration, integration services, Web-based solutions, enterprise resource planning (ERP) and open source solutions. It offers application outsourcing services, managed services, government services, enterprise content management solutions and enterprise mobile solutions. The Company offers a range of digital services, including Websites, portals and intranets; mobile applications and responsive sites; social media; content, and analytics.</v>
    <v>501</v>
    <v>National Stock Exchange of India</v>
    <v>XNSE</v>
    <v>XNSE</v>
    <v>27-A, Sdf-1 Seepz, Andheri East, MUMBAI, MAHARASHTRA, 400096 IN</v>
    <v>189.5</v>
    <v>Software &amp; IT Services</v>
    <v>Stock</v>
    <v>44585.469976851855</v>
    <v>4589</v>
    <v>170.75</v>
    <v>5840054000</v>
    <v>TRIGYN TECHNOLOGIES LIMITED</v>
    <v>TRIGYN TECHNOLOGIES LIMITED</v>
    <v>188.95</v>
    <v>11.1</v>
    <v>189.7</v>
    <v>171.2</v>
    <v>30785740</v>
    <v>TRIGYN</v>
    <v>TRIGYN TECHNOLOGIES LIMITED (XNSE:TRIGYN)</v>
    <v>571184</v>
    <v>1986</v>
  </rv>
  <rv s="2">
    <v>4590</v>
  </rv>
  <rv s="0">
    <v>https://www.bing.com/financeapi/forcetrigger?t=ahkf6h&amp;q=XNSE%3aTRIL&amp;form=skydnc</v>
    <v>Learn more on Bing</v>
  </rv>
  <rv s="1">
    <v>en-US</v>
    <v>ahkf6h</v>
    <v>268435456</v>
    <v>1</v>
    <v>Powered by Refinitiv</v>
    <v>0</v>
    <v>TRANSFORMERS AND RECTIFIERS (INDIA) LIMITED (XNSE:TRIL)</v>
    <v>2</v>
    <v>3</v>
    <v>Finance</v>
    <v>4</v>
    <v>39.200000000000003</v>
    <v>15.5</v>
    <v>1.9111</v>
    <v>-1.45</v>
    <v>-4.1547000000000001E-2</v>
    <v>INR</v>
    <v>Transformers &amp; Rectifiers (India) Limited is a holding company. The Company manufacturers a range of transformers. The Company's products are power transformers, which include generator transformers, unit auxiliary transformers, station auxiliary transformers, interconnecting transformers (auto transformers) and trackside transformers for railways; distribution transformers, which include stepdown transformers, stepup transformers and energy efficient transformers; rectifier transformers, which include six pulse transformers with interphase transformer (IPT) and 12 pulse with IPT; furnace transformers, which include arc furnace transformers, ladle furnace transformers and submerged arc furnace transformers; specialty transformers, which include testing transformers and transformers having multiple secondaries, and reactors, which include shunt and series reactors. The Company's plants are located at Moraiya, Ahmedabad; Changodar, Ahmedabad, and Odhav, Ahmedabad.</v>
    <v>516</v>
    <v>National Stock Exchange of India</v>
    <v>XNSE</v>
    <v>XNSE</v>
    <v>Survey No. 427 P/3-4 and 431 P/1-2, Sarkhej- Bavla Highway, Village:Moraiya,Taluka: Sanand,, AHMEDABAD, GUJARAT, 382213 IN</v>
    <v>35.15</v>
    <v>Machinery, Equipment &amp; Components</v>
    <v>Stock</v>
    <v>44585.469976851855</v>
    <v>4592</v>
    <v>32.75</v>
    <v>4626487000</v>
    <v>TRANSFORMERS AND RECTIFIERS (INDIA) LIMITED</v>
    <v>TRANSFORMERS AND RECTIFIERS (INDIA) LIMITED</v>
    <v>34.9</v>
    <v>31.22</v>
    <v>34.9</v>
    <v>33.450000000000003</v>
    <v>132564100</v>
    <v>TRIL</v>
    <v>TRANSFORMERS AND RECTIFIERS (INDIA) LIMITED (XNSE:TRIL)</v>
    <v>356877</v>
    <v>1994</v>
  </rv>
  <rv s="2">
    <v>4593</v>
  </rv>
  <rv s="0">
    <v>https://www.bing.com/financeapi/forcetrigger?t=ahkf9c&amp;q=XNSE%3aTRITURBINE&amp;form=skydnc</v>
    <v>Learn more on Bing</v>
  </rv>
  <rv s="1">
    <v>en-US</v>
    <v>ahkf9c</v>
    <v>268435456</v>
    <v>1</v>
    <v>Powered by Refinitiv</v>
    <v>0</v>
    <v>TRIVENI TURBINE LIMITED (XNSE:TRITURBINE)</v>
    <v>2</v>
    <v>3</v>
    <v>Finance</v>
    <v>4</v>
    <v>229.1</v>
    <v>82.5</v>
    <v>1.276</v>
    <v>-15.05</v>
    <v>-7.4375999999999998E-2</v>
    <v>INR</v>
    <v>Triveni Turbine limited (TTL) is a holding company. The Company is engaged in the manufacturing of steam turbines and parts thereof. It is also involved in servicing, operation and maintenance of steam turbines. It operates through Power Generating Equipment and Solutions segment. It offers back-pressure and condensing steam turbines over 100 megawatt (MW) that works across a range of pressure and flow applications. Its condensing steam turbines include straight condensing type, bleed condensing type and injection condensing type. Its back-pressure steam turbines include straight back pressure type and bleed back pressure. Its applications include co-generation, combined heat and power, waste heat recovery and combined cycle power plant, incidental power generation from incineration, captive power plant, independent power producer and non-conventional energy sources. Its subsidiaries include GE Triveni Ltd (GETL), Triveni Turbine Europe Pvt Ltd (TTEPL) and Triveni Turbine DMCC (TTD).</v>
    <v>597</v>
    <v>National Stock Exchange of India</v>
    <v>XNSE</v>
    <v>XNSE</v>
    <v>Express Trade Towers,, 8th Floor, 15-16, Sector 16A,, NOIDA, UTTAR PRADESH, 201301 IN</v>
    <v>205.1</v>
    <v>Machinery, Equipment &amp; Components</v>
    <v>Stock</v>
    <v>44585.469976851855</v>
    <v>4595</v>
    <v>184.5</v>
    <v>65420860000</v>
    <v>TRIVENI TURBINE LIMITED</v>
    <v>TRIVENI TURBINE LIMITED</v>
    <v>203.55</v>
    <v>25.94</v>
    <v>202.35</v>
    <v>187.3</v>
    <v>323305500</v>
    <v>TRITURBINE</v>
    <v>TRIVENI TURBINE LIMITED (XNSE:TRITURBINE)</v>
    <v>751300</v>
    <v>1995</v>
  </rv>
  <rv s="2">
    <v>4596</v>
  </rv>
  <rv s="0">
    <v>https://www.bing.com/financeapi/forcetrigger?t=ahkfc7&amp;q=XNSE%3aTRIVENI&amp;form=skydnc</v>
    <v>Learn more on Bing</v>
  </rv>
  <rv s="1">
    <v>en-US</v>
    <v>ahkfc7</v>
    <v>268435456</v>
    <v>1</v>
    <v>Powered by Refinitiv</v>
    <v>0</v>
    <v>TRIVENI ENGINEERING AND INDUSTRIES LIMITED (XNSE:TRIVENI)</v>
    <v>2</v>
    <v>3</v>
    <v>Finance</v>
    <v>4</v>
    <v>273.7</v>
    <v>68.8</v>
    <v>0.92279999999999995</v>
    <v>-24.5</v>
    <v>-9.5833999999999989E-2</v>
    <v>INR</v>
    <v>Triveni Engineering and Industries Limited is engaged in the manufacturing of sugar. The Company's segments include Sugar, Engineering and Others. Its Sugar Business consists of sugar, co-generation and distillery. Its Engineering Business comprises its operations in high-speed gears, and water and waste-water management segments. The Other segment includes execution of a turnkey project relating to installation of steam turbine-based power evacuation system, trading of various packaged fast moving consumer goods under its brand name, and retailing of diesel/petrol through a Company-operated fuel station. It manufactures white crystal sugar and has approximately seven manufacturing plants in the State of Uttar Pradesh. It has installed capacity of 68-megawatt spread over Khatauli and Deoband sugar mills. It manufactures high-speed gears and gear boxes at the manufacturing facility located at Mysore, Karnataka. It provides engineered-to-order process equipment and solutions.</v>
    <v>3872</v>
    <v>National Stock Exchange of India</v>
    <v>XNSE</v>
    <v>XNSE</v>
    <v>8th floor, Express Trade Towers,, 15-16, sector -16A,, NOIDA, UTTAR PRADESH, 201301 IN</v>
    <v>255.65</v>
    <v>Food &amp; Tobacco</v>
    <v>Stock</v>
    <v>44585.469976851855</v>
    <v>4598</v>
    <v>225.6</v>
    <v>61804700000</v>
    <v>TRIVENI ENGINEERING AND INDUSTRIES LIMITED</v>
    <v>TRIVENI ENGINEERING AND INDUSTRIES LIMITED</v>
    <v>255.65</v>
    <v>16.989999999999998</v>
    <v>255.65</v>
    <v>231.15</v>
    <v>241755100</v>
    <v>TRIVENI</v>
    <v>TRIVENI ENGINEERING AND INDUSTRIES LIMITED (XNSE:TRIVENI)</v>
    <v>1747156</v>
    <v>1932</v>
  </rv>
  <rv s="2">
    <v>4599</v>
  </rv>
  <rv s="0">
    <v>https://www.bing.com/financeapi/forcetrigger?t=ahkff2&amp;q=XNSE%3aTTKHLTCARE&amp;form=skydnc</v>
    <v>Learn more on Bing</v>
  </rv>
  <rv s="1">
    <v>en-US</v>
    <v>ahkff2</v>
    <v>268435456</v>
    <v>1</v>
    <v>Powered by Refinitiv</v>
    <v>0</v>
    <v>TTK HEALTHCARE LIMITED (XNSE:TTKHLTCARE)</v>
    <v>2</v>
    <v>3</v>
    <v>Finance</v>
    <v>4</v>
    <v>825</v>
    <v>457.9</v>
    <v>1.1403000000000001</v>
    <v>-14.85</v>
    <v>-2.1762999999999998E-2</v>
    <v>INR</v>
    <v>TTK Healthcare Limited is engaged in pharmaceuticals, consumer products, medical devices and foods businesses. The Company's segments include Pharmaceuticals, Medical Devices, Consumer Products, Foods and Others. Its Pharmaceuticals segment includes products for both human and veterinary use. It also includes over-the-counter brands, such as Woodward's Gripewater distributed by the Consumer Products division. The Woodward's Gripe Water brand offers products in the baby care category. The Medical Devices segment includes Artificial Heart Valves and Orthopedic Implants. Its Consumer Products segment consists of marketing and distribution of EVA range of Cosmetics, Good Home Range of Scrubbers and Air Fresheners (Own Brands), and also trading of branded condoms. The Eva range of personal care products includes talc, deodorant and skincare. The Foods segment consists of manufacturing and marketing of food products. Its Others segment includes printing and publishing of maps and atlases.</v>
    <v>2485</v>
    <v>National Stock Exchange of India</v>
    <v>XNSE</v>
    <v>XNSE</v>
    <v>6, Cathedral Road, CHENNAI, TAMIL NADU, 600086 IN</v>
    <v>697</v>
    <v>Pharmaceuticals</v>
    <v>Stock</v>
    <v>44585.469976851855</v>
    <v>4601</v>
    <v>661</v>
    <v>9641833000</v>
    <v>TTK HEALTHCARE LIMITED</v>
    <v>TTK HEALTHCARE LIMITED</v>
    <v>689.15</v>
    <v>26.17</v>
    <v>682.35</v>
    <v>667.5</v>
    <v>14130330</v>
    <v>TTKHLTCARE</v>
    <v>TTK HEALTHCARE LIMITED (XNSE:TTKHLTCARE)</v>
    <v>9552</v>
    <v>1958</v>
  </rv>
  <rv s="2">
    <v>4602</v>
  </rv>
  <rv s="0">
    <v>https://www.bing.com/financeapi/forcetrigger?t=ahkfhw&amp;q=XNSE%3aTTKPRESTIG&amp;form=skydnc</v>
    <v>Learn more on Bing</v>
  </rv>
  <rv s="1">
    <v>en-US</v>
    <v>ahkfhw</v>
    <v>268435456</v>
    <v>1</v>
    <v>Powered by Refinitiv</v>
    <v>0</v>
    <v>TTK PRESTIGE LIMITED (XNSE:TTKPRESTIG)</v>
    <v>2</v>
    <v>3</v>
    <v>Finance</v>
    <v>4</v>
    <v>1264.6500000000001</v>
    <v>582.23</v>
    <v>0.73570000000000002</v>
    <v>-41.35</v>
    <v>-4.2581000000000001E-2</v>
    <v>INR</v>
    <v>TTK Prestige Limited is a kitchen appliances company. The Company operates through two segments: Kitchen Appliances, and Property &amp; Investment. The Company's Kitchen Appliances segment offers a range of product categories, which consists of Pressure Cookers, Cookware, Gas Stoves and Domestic Kitchen Electrical Appliances. The Company also offers ovens, toasters and grills; mixers and grinders; kitchen hoods, hobs, cook tops and chimney's; kitchen tools, and induction cook tops. The Company also provides customer support and after sales service. The Company's brands include Prestige, Manttra and Prestige SmartKitchen. The Company operates approximately 500 Prestige SmartKitchen stores all over India.</v>
    <v>1442</v>
    <v>National Stock Exchange of India</v>
    <v>XNSE</v>
    <v>XNSE</v>
    <v>11th Floor, Brigade Towers, 135, Brigade Road, BANGALORE, KARNATAKA, 560025 IN</v>
    <v>971</v>
    <v>Household Goods</v>
    <v>Stock</v>
    <v>44585.469976851855</v>
    <v>4604</v>
    <v>925</v>
    <v>134608100000</v>
    <v>TTK PRESTIGE LIMITED</v>
    <v>TTK PRESTIGE LIMITED</v>
    <v>971</v>
    <v>43.5</v>
    <v>971.1</v>
    <v>929.75</v>
    <v>138614000</v>
    <v>TTKPRESTIG</v>
    <v>TTK PRESTIGE LIMITED (XNSE:TTKPRESTIG)</v>
    <v>96357</v>
    <v>1955</v>
  </rv>
  <rv s="2">
    <v>4605</v>
  </rv>
  <rv s="0">
    <v>https://www.bing.com/financeapi/forcetrigger?t=ahkfkr&amp;q=XNSE%3aTTL&amp;form=skydnc</v>
    <v>Learn more on Bing</v>
  </rv>
  <rv s="1">
    <v>en-US</v>
    <v>ahkfkr</v>
    <v>268435456</v>
    <v>1</v>
    <v>Powered by Refinitiv</v>
    <v>0</v>
    <v>T T LIMITED (XNSE:TTL)</v>
    <v>2</v>
    <v>3</v>
    <v>Finance</v>
    <v>4</v>
    <v>137</v>
    <v>41.2</v>
    <v>1.3222</v>
    <v>-4.5</v>
    <v>-3.669E-2</v>
    <v>INR</v>
    <v>T T Limited is a textile company. The Company's products/services include yarn, agro commodities, fabric, garments, made-ups and cotton. It sells cotton in domestic, as well as in overseas market. Its agro commodities include poultry and cattle feed, which include soybean meal, de oiled rice bran, cotton seed meal, rapeseed meal and barley; oil seeds, such as groundnut kernels, hulled sesame seeds and natural white sesame seeds; spices, including cumin seeds, fennel seeds, ajwain seeds and dill seeds; grains, including yellow corn/maize, millet and sorghum, and castor oil and derivatives, such as commercial castor oil, refined castor oil (pale pressed grade) and castor seed extraction meal. It offers men's innerwear, women and kids innerwear, and casual wear. It provides organic and recycled cotton yarn. Its yarn covers bought out yarn, as well as production of basic cotton yarn over a range of counts. It has over 25 franchise production units at over eight different locations.</v>
    <v>650</v>
    <v>National Stock Exchange of India</v>
    <v>XNSE</v>
    <v>XNSE</v>
    <v>879, Master Prithvi Nath Marg,, opp.Ajmal Khan Park, Karol Bagh, NEW DELHI, DELHI, 110005 IN</v>
    <v>123.9</v>
    <v>Textiles &amp; Apparel</v>
    <v>Stock</v>
    <v>44585.469976851855</v>
    <v>4607</v>
    <v>115.95</v>
    <v>2636736000</v>
    <v>T T LIMITED</v>
    <v>T T LIMITED</v>
    <v>122.65</v>
    <v>24.73</v>
    <v>122.65</v>
    <v>118.15</v>
    <v>21498050</v>
    <v>TTL</v>
    <v>T T LIMITED (XNSE:TTL)</v>
    <v>124932</v>
    <v>1978</v>
  </rv>
  <rv s="2">
    <v>4608</v>
  </rv>
  <rv s="0">
    <v>https://www.bing.com/financeapi/forcetrigger?t=ahkfnm&amp;q=XNSE%3aTTML&amp;form=skydnc</v>
    <v>Learn more on Bing</v>
  </rv>
  <rv s="1">
    <v>en-US</v>
    <v>ahkfnm</v>
    <v>268435456</v>
    <v>1</v>
    <v>Powered by Refinitiv</v>
    <v>0</v>
    <v>TATA TELESERVICES (MAHARASHTRA) LIMITED (XNSE:TTML)</v>
    <v>2</v>
    <v>3</v>
    <v>Finance</v>
    <v>4</v>
    <v>290.14999999999998</v>
    <v>10.45</v>
    <v>0.94599999999999995</v>
    <v>-9.6</v>
    <v>-4.9818000000000001E-2</v>
    <v>INR</v>
    <v>Tata Teleservices (Maharashtra) Limited provides basic and cellular telecommunication services. The Company is engaged in wired and wireless telecommunications activities. The Company holds approximately two unified access (basic and cellular) service licenses, one for Mumbai service area and another for Maharashtra and Goa. The Company also provides telecommunication services using Code Division Multiple Access (CDMA) technology/Global System for Mobile Communications (GSM) technology under the its licenses. The Company also holds third generation (3G) spectrum in Maharashtra and Goa circle (excluding Mumbai). The Company is an integrated player across Technologies, including Wireline; Products, including voice, data and other enterprise services, and Customer segments, including retail, large corporate, and small and medium enterprises. The Company provides its range of products and services to wireline and wireless subscribers under the Tata DOCOMO brand.</v>
    <v>323</v>
    <v>National Stock Exchange of India</v>
    <v>XNSE</v>
    <v>XNSE</v>
    <v>D-26,, TTC Industrial Area,, MIDC, Sanpada,, NAVI MUMBAI, MAHARASHTRA, 400703 IN</v>
    <v>183.1</v>
    <v>Telecommunications Services</v>
    <v>Stock</v>
    <v>44585.469976851855</v>
    <v>4610</v>
    <v>183.1</v>
    <v>376714600000</v>
    <v>TATA TELESERVICES (MAHARASHTRA) LIMITED</v>
    <v>TATA TELESERVICES (MAHARASHTRA) LIMITED</v>
    <v>183.1</v>
    <v>0</v>
    <v>192.7</v>
    <v>183.1</v>
    <v>1954928000</v>
    <v>TTML</v>
    <v>TATA TELESERVICES (MAHARASHTRA) LIMITED (XNSE:TTML)</v>
    <v>792875</v>
    <v>1995</v>
  </rv>
  <rv s="2">
    <v>4611</v>
  </rv>
  <rv s="0">
    <v>https://www.bing.com/financeapi/forcetrigger?t=ahkftc&amp;q=XNSE%3aTV18BRDCST&amp;form=skydnc</v>
    <v>Learn more on Bing</v>
  </rv>
  <rv s="1">
    <v>en-US</v>
    <v>ahkftc</v>
    <v>268435456</v>
    <v>1</v>
    <v>Powered by Refinitiv</v>
    <v>0</v>
    <v>TV18 Broadcast Limited (XNSE:TV18BRDCST)</v>
    <v>2</v>
    <v>3</v>
    <v>Finance</v>
    <v>4</v>
    <v>56.45</v>
    <v>26.25</v>
    <v>1.1125</v>
    <v>-2.75</v>
    <v>-5.1936000000000003E-2</v>
    <v>INR</v>
    <v>TV18 Broadcast Limited, formerly ibn18 Broadcast Limited, is engaged in television broadcasting networks. The Company operates news channels, such as CNBC-TV18, CNBCAwaaz, CNBC Bajar, CNBC-TV18 Prime HD, CNN-News18, News18, IBN7 and IBN-Lokmat. The Company operates 10 regional news channels, including ETV Urdu, ETV Rajasthan, ETV Bihar Jharkhand, ETV MP Chattisgarh, ETV UP Uttarakhand, ETV Haryana Himachal Pradesh, ETV Bangla, ETV Karnataka, ETV Gujarati, and ETV Odiya. The Company has a joint venture with Viacom Inc. called Viacom18, which operates a range of entertainment channels, such as Colors, Colors HD, Indies, Comedy Central, Vh1, Nickelodeon, Nick HD+, Sonic and Nick Jr./Teen Nick channels, and five regional channels, including Colors Kannada, Colors Bangla, Colors Marathi, Colors Oriya and Colors Gujarati. The Company also has a joint venture with Forward A+E Networks, which operates History TV18, a factual entertainment channel.</v>
    <v>3891</v>
    <v>National Stock Exchange of India</v>
    <v>XNSE</v>
    <v>XNSE</v>
    <v>Express Corporate Park,, Plot No.-15&amp;16, Sector-16A,, NOIDA, UTTAR PRADESH, 201301 IN</v>
    <v>54.2</v>
    <v>Media &amp; Publishing</v>
    <v>Stock</v>
    <v>44585.469976851855</v>
    <v>4613</v>
    <v>48.9</v>
    <v>90775370000</v>
    <v>TV18 Broadcast Limited</v>
    <v>TV18 Broadcast Limited</v>
    <v>53.25</v>
    <v>14.96</v>
    <v>52.95</v>
    <v>50.2</v>
    <v>1714360000</v>
    <v>TV18BRDCST</v>
    <v>TV18 Broadcast Limited (XNSE:TV18BRDCST)</v>
    <v>21100211</v>
    <v>2005</v>
  </rv>
  <rv s="2">
    <v>4614</v>
  </rv>
  <rv s="0">
    <v>https://www.bing.com/financeapi/forcetrigger?t=ahkfw7&amp;q=XNSE%3aTVSELECT&amp;form=skydnc</v>
    <v>Learn more on Bing</v>
  </rv>
  <rv s="1">
    <v>en-US</v>
    <v>ahkfw7</v>
    <v>268435456</v>
    <v>1</v>
    <v>Powered by Refinitiv</v>
    <v>0</v>
    <v>TVS ELECTRONICS LIMITED (XNSE:TVSELECT)</v>
    <v>2</v>
    <v>3</v>
    <v>Finance</v>
    <v>4</v>
    <v>226.6</v>
    <v>109</v>
    <v>1.8478000000000001</v>
    <v>-12.15</v>
    <v>-5.6669999999999998E-2</v>
    <v>INR</v>
    <v>TVS Electronics Limited is engaged in manufacturing of computer printers, trading of computer printers/keyboards and telecommunication parts, distribution of mobile phones, and offering services. The Company operates through two segments: Information Technology related products and technical services, and Distribution services. The Company's product solutions include dot matrix printers, label printers, keyboard, electronic cash registers, barcode scanners, thermal receipt printers and mouse. The Company's service offerings include installation and call center services, repair and refurbishment services, supply chain and fulfillment services, managed services and e-auction services. The Company also offers warranty management and after sales service. TVS Investments Limited is the Company's holding company. T.V.Sundram Iyengar &amp; Sons Private Limited is its ultimate holding company. The Company's subsidiary includes Prime Property Holdings Limited.</v>
    <v>420</v>
    <v>National Stock Exchange of India</v>
    <v>XNSE</v>
    <v>XNSE</v>
    <v>South Phase - 7A,, No.117/1, 8Th &amp; 9Th Floor, L.B.Road, Adyar, CHENNAI, TAMIL NADU, 600020 IN</v>
    <v>222</v>
    <v>Computers, Phones &amp; Household Electronics</v>
    <v>Stock</v>
    <v>44585.469976851855</v>
    <v>4616</v>
    <v>193.55</v>
    <v>3998628000</v>
    <v>TVS ELECTRONICS LIMITED</v>
    <v>TVS ELECTRONICS LIMITED</v>
    <v>216.6</v>
    <v>25.91</v>
    <v>214.4</v>
    <v>202.25</v>
    <v>18650320</v>
    <v>TVSELECT</v>
    <v>TVS ELECTRONICS LIMITED (XNSE:TVSELECT)</v>
    <v>307739</v>
    <v>1995</v>
  </rv>
  <rv s="2">
    <v>4617</v>
  </rv>
  <rv s="0">
    <v>https://www.bing.com/financeapi/forcetrigger?t=ahkfz2&amp;q=XNSE%3aTVSMOTOR&amp;form=skydnc</v>
    <v>Learn more on Bing</v>
  </rv>
  <rv s="1">
    <v>en-US</v>
    <v>ahkfz2</v>
    <v>268435456</v>
    <v>1</v>
    <v>Powered by Refinitiv</v>
    <v>0</v>
    <v>TVS MOTOR COMPANY LIMITED (XNSE:TVSMOTOR)</v>
    <v>2</v>
    <v>3</v>
    <v>Finance</v>
    <v>4</v>
    <v>813.95</v>
    <v>488.6</v>
    <v>0.78879999999999995</v>
    <v>-18.899999999999999</v>
    <v>-2.9948000000000002E-2</v>
    <v>INR</v>
    <v>TVS Motor Company Limited is engaged in the manufacturing of motorcycles, scooters, mopeds, three wheelers, parts and accessories. The Company's motorcycles include Apache Series RTR, Phoenix 125, Victor, StaR City+, Sport and Max4R. Its scooters include Jupiter, Wego, Scooty Zest 110, Scooty Streak and Scooty Pep +. Its mopeds include XL 100, XL Super and XL Super Heavy Duty. Its three wheelers include TVS King. It has approximately four manufacturing plants, approximately three located in India (Hosur, Tamil Nadu; Mysore, Karnataka, and Nalagarh, Himachal Pradesh) and one in Indonesia (Karawang). The Company's TVSM Service(Beta) mobile application features include service schedules, service booking, and news and updates, among others. Its subsidiaries include PT. TVS Motor Company Indonesia, TVS Motor Company (Europe) B.V., TVS Motor (Singapore) Pte. Limited, Sundaram Business Development Consulting (Shanghai) Company Limited and Sundaram Holding USA Inc., among others.</v>
    <v>5035</v>
    <v>National Stock Exchange of India</v>
    <v>XNSE</v>
    <v>XNSE</v>
    <v>Post Box No 4, Harita, Hosur, KRISHNAGIRI, TAMIL NADU, 635109 IN</v>
    <v>631.1</v>
    <v>Automobiles &amp; Auto Parts</v>
    <v>Stock</v>
    <v>44585.469976851855</v>
    <v>4619</v>
    <v>607.4</v>
    <v>299827500000</v>
    <v>TVS MOTOR COMPANY LIMITED</v>
    <v>TVS MOTOR COMPANY LIMITED</v>
    <v>630.5</v>
    <v>36.299999999999997</v>
    <v>631.1</v>
    <v>612.20000000000005</v>
    <v>475087100</v>
    <v>TVSMOTOR</v>
    <v>TVS MOTOR COMPANY LIMITED (XNSE:TVSMOTOR)</v>
    <v>712987</v>
    <v>1992</v>
  </rv>
  <rv s="2">
    <v>4620</v>
  </rv>
  <rv s="0">
    <v>https://www.bing.com/financeapi/forcetrigger?t=ahkg2w&amp;q=XNSE%3aTVSSRICHAK&amp;form=skydnc</v>
    <v>Learn more on Bing</v>
  </rv>
  <rv s="1">
    <v>en-US</v>
    <v>ahkg2w</v>
    <v>268435456</v>
    <v>1</v>
    <v>Powered by Refinitiv</v>
    <v>0</v>
    <v>TVS SRICHAKRA LIMITED (XNSE:TVSSRICHAK)</v>
    <v>2</v>
    <v>3</v>
    <v>Finance</v>
    <v>4</v>
    <v>2590</v>
    <v>1644.05</v>
    <v>1.1208</v>
    <v>-100.1</v>
    <v>-4.7469999999999998E-2</v>
    <v>INR</v>
    <v>TVS Srichakra Limited is a holding company. The Company is engaged in the manufacture of tires and tubes, including road use tires/tubes, which includes two wheeler tires and tubes; off the road tires used in implements/forklifts/industrial tractors, and other machinery, non-highway service tires, such as sand tires, grader tires, compactor tires, and vintage tires, multi-purpose tires (MPT), flotation tires, radial tires, tubeless tires, farm tires and tubes used therein, and solid resilient tires. It offers tires for motorcycles, such as 100/80-18 REAR 53P, 100/90-17 REAR 55P, 100/90-18 REAR 56P and 110/80-17 REAR 57P; Scooters, such as 100/90-10 56J, 2.75-10 37J 4PR and 2.75-14 37J; Mopeds, such as 2.25-16 36L 6PR, 2.25-16 REAR 36L 6PR, 2.25-19 REAR 42L 6PR and 2.50-16 FRONT 41L 6PR, and Loader Services, such as 7.00-15 TT. Its subsidiaries include TVS Srichakra Investments Limited and TVS Europe Distribution Limited.</v>
    <v>2740</v>
    <v>National Stock Exchange of India</v>
    <v>XNSE</v>
    <v>XNSE</v>
    <v>No. 10, Jawahar Road,, Post Box No. 81, MADURAI, TAMIL NADU, 625002 IN</v>
    <v>2119.25</v>
    <v>Automobiles &amp; Auto Parts</v>
    <v>Stock</v>
    <v>44585.469976851855</v>
    <v>4622</v>
    <v>1995.6</v>
    <v>16146420000</v>
    <v>TVS SRICHAKRA LIMITED</v>
    <v>TVS SRICHAKRA LIMITED</v>
    <v>2118</v>
    <v>16.52</v>
    <v>2108.6999999999998</v>
    <v>2008.6</v>
    <v>7657050</v>
    <v>TVSSRICHAK</v>
    <v>TVS SRICHAKRA LIMITED (XNSE:TVSSRICHAK)</v>
    <v>4100</v>
    <v>1982</v>
  </rv>
  <rv s="2">
    <v>4623</v>
  </rv>
  <rv s="0">
    <v>https://www.bing.com/financeapi/forcetrigger?t=ahkg5r&amp;q=XNSE%3aTVTODAY&amp;form=skydnc</v>
    <v>Learn more on Bing</v>
  </rv>
  <rv s="1">
    <v>en-US</v>
    <v>ahkg5r</v>
    <v>268435456</v>
    <v>1</v>
    <v>Powered by Refinitiv</v>
    <v>0</v>
    <v>T.V. TODAY NETWORK LIMITED. (XNSE:TVTODAY)</v>
    <v>2</v>
    <v>3</v>
    <v>Finance</v>
    <v>4</v>
    <v>460.1</v>
    <v>236.25</v>
    <v>0.55589999999999995</v>
    <v>-14.35</v>
    <v>-3.5893000000000001E-2</v>
    <v>INR</v>
    <v>T.V. Today Network Limited is a holding company. The Company is engaged in Television programming and broadcasting activities. The Company operates in various markets, such as Television, Digital Media and Radio. The Company operates various news channels, such as AAJ TAK, INDIA TODAY TELEVISION, DILLI AAJ TAK and TEZ. TV Today Network (Business) Limited and Mail Today Newspapers Private Limited are the subsidiaries of the Company.</v>
    <v>1822</v>
    <v>National Stock Exchange of India</v>
    <v>XNSE</v>
    <v>XNSE</v>
    <v>India Today Group Mediaplex, Fc-8, Sector 16A, Film City, NOIDA, UTTAR PRADESH, 201301 IN</v>
    <v>401.45</v>
    <v>Media &amp; Publishing</v>
    <v>Stock</v>
    <v>44585.469976851855</v>
    <v>4625</v>
    <v>382.35</v>
    <v>23855510000</v>
    <v>T.V. TODAY NETWORK LIMITED.</v>
    <v>T.V. TODAY NETWORK LIMITED.</v>
    <v>401.45</v>
    <v>13.61</v>
    <v>399.8</v>
    <v>385.45</v>
    <v>59668620</v>
    <v>TVTODAY</v>
    <v>T.V. TODAY NETWORK LIMITED. (XNSE:TVTODAY)</v>
    <v>97193</v>
    <v>1999</v>
  </rv>
  <rv s="2">
    <v>4626</v>
  </rv>
  <rv s="0">
    <v>https://www.bing.com/financeapi/forcetrigger?t=ahkg8m&amp;q=XNSE%3aTVVISION&amp;form=skydnc</v>
    <v>Learn more on Bing</v>
  </rv>
  <rv s="1">
    <v>en-US</v>
    <v>ahkg8m</v>
    <v>268435456</v>
    <v>1</v>
    <v>Powered by Refinitiv</v>
    <v>0</v>
    <v>TV VISION LIMITED (XNSE:TVVISION)</v>
    <v>2</v>
    <v>3</v>
    <v>Finance</v>
    <v>4</v>
    <v>4.05</v>
    <v>1.6</v>
    <v>1.2730999999999999</v>
    <v>-0.15</v>
    <v>-4.1666999999999996E-2</v>
    <v>INR</v>
    <v>TV Vision Limited is an India-based company engaged in television programming and broadcasting activities. The Company is also engaged in business of content production and syndication, and publication. It operates approximately five channels, which include MASTIII, DABANGG, DHAMAAL, MAIBOLI and DILLAGI. MASTIII is a channel in Hindi Youth and Music genre in the Indian media and entertainment (M&amp;E) industry. Maiboli is a Marathi channel targeting the audience located in the territory of Maharashtra and other regional market. Dabangg is a Hindi general entertainment channel operated by HHP Broadcasting Services Private Limited, the Company's subsidiary. DHAMAAL is also a regional entertainment channel (youth and music channel) offered in the state of Gujarat. The Company's channel, DILLAGI, is a channel in national language catering to population base across all age groups. It also operates HAPPII-FI, whose content genre is focused at comedy.</v>
    <v>129</v>
    <v>National Stock Exchange of India</v>
    <v>XNSE</v>
    <v>XNSE</v>
    <v>4th Floor, Adhikari Chambers, Oberoi Complex, Andheri (West), MUMBAI, MAHARASHTRA, 400053 IN</v>
    <v>3.45</v>
    <v>Media &amp; Publishing</v>
    <v>Stock</v>
    <v>44585.469976851855</v>
    <v>4628</v>
    <v>3.45</v>
    <v>125800200</v>
    <v>TV VISION LIMITED</v>
    <v>TV VISION LIMITED</v>
    <v>3.45</v>
    <v>0</v>
    <v>3.6</v>
    <v>3.45</v>
    <v>34944500</v>
    <v>TVVISION</v>
    <v>TV VISION LIMITED (XNSE:TVVISION)</v>
    <v>120</v>
    <v>2007</v>
  </rv>
  <rv s="2">
    <v>4629</v>
  </rv>
  <rv s="0">
    <v>https://www.bing.com/financeapi/forcetrigger?t=ahkgbh&amp;q=XNSE%3aTWL&amp;form=skydnc</v>
    <v>Learn more on Bing</v>
  </rv>
  <rv s="1">
    <v>en-US</v>
    <v>ahkgbh</v>
    <v>268435456</v>
    <v>1</v>
    <v>Powered by Refinitiv</v>
    <v>0</v>
    <v>TITAGARH WAGONS LIMITED (XNSE:TWL)</v>
    <v>2</v>
    <v>3</v>
    <v>Finance</v>
    <v>4</v>
    <v>124</v>
    <v>44.3</v>
    <v>1.8479000000000001</v>
    <v>-3.8</v>
    <v>-3.3114999999999999E-2</v>
    <v>INR</v>
    <v>Titagarh Wagons Limited is an India-based holding company. The Company is engaged in the manufacturing and selling of railway wagons, steel castings, heavy earth moving and mining equipment, bailey bridges, electric multiple unit (EMU) and non-ferrous metal alloys, among others. It operates through two business segments: Wagons &amp; Coaches, and Others. The Company is also engaged in finance, hire purchase and leasing, and ship building, ship breaking, shipping, marine engineering, naval architecture and ocean engineering. Its Wagons &amp; Coaches segment is engaged in the manufacturing of wagons, coaches, bogies, couplers and crossings as per customer specification. Its Others segment consists of miscellaneous business, such as heavy earth moving machineries and bailey bridges, among others. The Company's product range covers a range of wagons, such as Hopper Wagon, Container Flat Wagon, Tank Wagon, Open Top Wagon and others. The Company primarily caters to domestic market.</v>
    <v>453</v>
    <v>National Stock Exchange of India</v>
    <v>XNSE</v>
    <v>XNSE</v>
    <v>Titagarh Towers 756,, Anandapur, E.M. Bypass, KOLKATA, WEST BENGAL, 700017 IN</v>
    <v>122</v>
    <v>Machinery, Equipment &amp; Components</v>
    <v>Stock</v>
    <v>44585.469976851855</v>
    <v>4631</v>
    <v>109.55</v>
    <v>13720780000</v>
    <v>TITAGARH WAGONS LIMITED</v>
    <v>TITAGARH WAGONS LIMITED</v>
    <v>118.25</v>
    <v>57.76</v>
    <v>114.75</v>
    <v>110.95</v>
    <v>119571100</v>
    <v>TWL</v>
    <v>TITAGARH WAGONS LIMITED (XNSE:TWL)</v>
    <v>2658210</v>
    <v>1997</v>
  </rv>
  <rv s="2">
    <v>4632</v>
  </rv>
  <rv s="0">
    <v>https://www.bing.com/financeapi/forcetrigger?t=ahkgh7&amp;q=XNSE%3aUBL&amp;form=skydnc</v>
    <v>Learn more on Bing</v>
  </rv>
  <rv s="1">
    <v>en-US</v>
    <v>ahkgh7</v>
    <v>268435456</v>
    <v>1</v>
    <v>Powered by Refinitiv</v>
    <v>0</v>
    <v>UNITED BREWERIES LIMITED (XNSE:UBL)</v>
    <v>2</v>
    <v>3</v>
    <v>Finance</v>
    <v>4</v>
    <v>1785.8</v>
    <v>1051.4000000000001</v>
    <v>0.81279999999999997</v>
    <v>-42.55</v>
    <v>-2.7164999999999998E-2</v>
    <v>INR</v>
    <v>United Breweries Limited (UBL) is a holding company. The Company is engaged in the manufacture and sale of beer, including licensing of brands. The Company offers a range of brands, such as Kingfisher Premium, Kingfisher Strong, Kingfisher Ultra, Kingfisher Ultra Max, Kingfisher Blue, Bullet, Cannon 10000, Kalyani Black Label, Ub Export, Zingaro and London Pilsner. The Company has licensed its brands for manufacture and supply of beer at approximately three international locations, such as the United Kingdom, Australia and New Zealand. The Company operates through approximately 20 owned breweries and approximately eight contract breweries. The Company has a capacity to produce approximately 20 million hectoliters of beer per annum. The Company's brands are available across India and also in approximately 50 countries across the world. The Company has manufacturing facilities in India. Its subsidiary is Maltex Malsters Limited.</v>
    <v>3070</v>
    <v>National Stock Exchange of India</v>
    <v>XNSE</v>
    <v>XNSE</v>
    <v>Level 3, 4 &amp; 5, UB Towers, UB City, 24 Vittal Mallya Road, BANGALORE, KARNATAKA, 560001 IN</v>
    <v>1570.4</v>
    <v>Beverages</v>
    <v>Stock</v>
    <v>44585.469976851855</v>
    <v>4634</v>
    <v>1508.9</v>
    <v>414151000000</v>
    <v>UNITED BREWERIES LIMITED</v>
    <v>UNITED BREWERIES LIMITED</v>
    <v>1560.05</v>
    <v>123.54</v>
    <v>1566.35</v>
    <v>1523.8</v>
    <v>264405200</v>
    <v>UBL</v>
    <v>UNITED BREWERIES LIMITED (XNSE:UBL)</v>
    <v>285079</v>
    <v>1999</v>
  </rv>
  <rv s="2">
    <v>4635</v>
  </rv>
  <rv s="0">
    <v>https://www.bing.com/financeapi/forcetrigger?t=ahkgk2&amp;q=XNSE%3aUCALFUEL&amp;form=skydnc</v>
    <v>Learn more on Bing</v>
  </rv>
  <rv s="1">
    <v>en-US</v>
    <v>ahkgk2</v>
    <v>268435456</v>
    <v>1</v>
    <v>Powered by Refinitiv</v>
    <v>0</v>
    <v>UCAL FUEL SYSTEMS LIMITED (XNSE:UCALFUEL)</v>
    <v>2</v>
    <v>3</v>
    <v>Finance</v>
    <v>4</v>
    <v>206.5</v>
    <v>120.6</v>
    <v>1.579</v>
    <v>-9.9499999999999993</v>
    <v>-6.1820000000000007E-2</v>
    <v>INR</v>
    <v>UCAL Fuel Systems Limited offers fuel management systems for automotive sector. The Company manufactures carburetors, pumps and air suction valve. The Company operates through the segment of automobile parts. It also manufactures emission control parts and various components for both ferrous and non-ferrous material. Its product portfolio consists of a range of components for two, three and four wheelers. Its product range includes gasoline fuel injection system products, engine management systems, products for diesel applications and emission control, pumps to high pressure die casting and precision manufacturing products. Its products also include multi point fuel injection parts, oil pump assembly, vacuum pump assembly, fuel pumps, water pump assembly and precision machined products. The Company also offers child parts and kits for two, three and four wheeler carburetors, such as jets, including needle jet, jet needle, main jet, pilot jet, needle valve, diaphragms and O-rings.</v>
    <v>931</v>
    <v>National Stock Exchange of India</v>
    <v>XNSE</v>
    <v>XNSE</v>
    <v>Raheja Towers, Delta Wing - Unit 705 177,, Anna Salai,, CHENNAI, TAMIL NADU, 600002 IN</v>
    <v>161.9</v>
    <v>Automobiles &amp; Auto Parts</v>
    <v>Stock</v>
    <v>44585.469976851855</v>
    <v>4637</v>
    <v>148</v>
    <v>3559188000</v>
    <v>UCAL FUEL SYSTEMS LIMITED</v>
    <v>UCAL FUEL SYSTEMS LIMITED</v>
    <v>161.85</v>
    <v>6</v>
    <v>160.94999999999999</v>
    <v>151</v>
    <v>22113620</v>
    <v>UCALFUEL</v>
    <v>UCAL FUEL SYSTEMS LIMITED (XNSE:UCALFUEL)</v>
    <v>72279</v>
    <v>1985</v>
  </rv>
  <rv s="2">
    <v>4638</v>
  </rv>
  <rv s="0">
    <v>https://www.bing.com/financeapi/forcetrigger?t=ahkgmw&amp;q=XNSE%3aUCOBANK&amp;form=skydnc</v>
    <v>Learn more on Bing</v>
  </rv>
  <rv s="1">
    <v>en-US</v>
    <v>ahkgmw</v>
    <v>268435456</v>
    <v>1</v>
    <v>Powered by Refinitiv</v>
    <v>0</v>
    <v>UCO Bank (XNSE:UCOBANK)</v>
    <v>2</v>
    <v>3</v>
    <v>Finance</v>
    <v>4</v>
    <v>16.350000000000001</v>
    <v>10.75</v>
    <v>1.3144</v>
    <v>-0.25</v>
    <v>-1.9379999999999998E-2</v>
    <v>INR</v>
    <v>UCO Bank, formerly United Commercial Bank Ltd, is a commercial bank. The Bank's segments include Treasury, Corporate/Wholesale Banking, Retail Banking and Other Banking Operations. The Bank offers personal banking, corporate banking, international banking and rural banking services. Its personal banking includes deposits, loans/advances and debit card; corporate banking includes loans/advances, deposits, value added services, and micro and small enterprises (MSME); international banking includes foreign currency loans and remittances, and rural banking includes agriculture credit, financial inclusion and MSME. Its other services include government business, policies and equated monthly installment (EMI) calculator. It operates through a network of approximately 10 circle offices, over 50 zones and approximately 3,070 domestic branches, and over four overseas branches. It has approximately 2,570 automated teller machines (ATMs).</v>
    <v>22012</v>
    <v>National Stock Exchange of India</v>
    <v>XNSE</v>
    <v>XNSE</v>
    <v>10, B T M Sarani, KOLKATA, WEST BENGAL, 700001 IN</v>
    <v>13</v>
    <v>Banking Services</v>
    <v>Stock</v>
    <v>44585.469976851855</v>
    <v>4640</v>
    <v>12.6</v>
    <v>154231900000</v>
    <v>UCO Bank</v>
    <v>UCO Bank</v>
    <v>12.95</v>
    <v>33.51</v>
    <v>12.9</v>
    <v>12.65</v>
    <v>11955960000</v>
    <v>UCOBANK</v>
    <v>UCO Bank (XNSE:UCOBANK)</v>
    <v>3294091</v>
    <v>1943</v>
  </rv>
  <rv s="2">
    <v>4641</v>
  </rv>
  <rv s="0">
    <v>https://www.bing.com/financeapi/forcetrigger?t=ahkgpr&amp;q=XNSE%3aUFLEX&amp;form=skydnc</v>
    <v>Learn more on Bing</v>
  </rv>
  <rv s="1">
    <v>en-US</v>
    <v>ahkgpr</v>
    <v>268435456</v>
    <v>1</v>
    <v>Powered by Refinitiv</v>
    <v>0</v>
    <v>UFLEX LIMITED (XNSE:UFLEX)</v>
    <v>2</v>
    <v>3</v>
    <v>Finance</v>
    <v>4</v>
    <v>658</v>
    <v>337.55</v>
    <v>1.268</v>
    <v>-21.55</v>
    <v>-4.104E-2</v>
    <v>INR</v>
    <v>UFLEX Limited is a holding company engaged in the manufacture and sale of flexible packaging products. The Company also offers a flexible packaging solution to its customers across the globe. The Company's products include printed, laminated, metalized, co-extruded, coated, embossed, plain plastic films and hologrammed sticker sheets. Its plastic film products include oriented polypropylene (OPP) films, polyester films, metalized and specialty films, and polyester chips of different grades. Its flexible packaging products include laminates, made of various combinations of polyester, bi-axially oriented polypropylene (BOPP), poly, metalized and hologram films and others in roll form and in various preformed pouches and bags of many sizes, and rotogravure cylinders for various types of rotogravure printing. It offers finished packaging to a range of products, such as snack foods, candy and confectionery, sugar, rice and other cereals, beverages, tea and coffee, desert mixes and noodles.</v>
    <v>6436</v>
    <v>National Stock Exchange of India</v>
    <v>XNSE</v>
    <v>XNSE</v>
    <v>A 107-108, Sector IV, NOIDA, UTTAR PRADESH, 201301 IN</v>
    <v>527.75</v>
    <v>Containers &amp; Packaging</v>
    <v>Stock</v>
    <v>44585.469976851855</v>
    <v>4643</v>
    <v>500</v>
    <v>37918250000</v>
    <v>UFLEX LIMITED</v>
    <v>UFLEX LIMITED</v>
    <v>522.1</v>
    <v>4.41</v>
    <v>525.1</v>
    <v>503.55</v>
    <v>72211490</v>
    <v>UFLEX</v>
    <v>UFLEX LIMITED (XNSE:UFLEX)</v>
    <v>145163</v>
    <v>1988</v>
  </rv>
  <rv s="2">
    <v>4644</v>
  </rv>
  <rv s="0">
    <v>https://www.bing.com/financeapi/forcetrigger?t=ahkgsm&amp;q=XNSE%3aUFO&amp;form=skydnc</v>
    <v>Learn more on Bing</v>
  </rv>
  <rv s="1">
    <v>en-US</v>
    <v>ahkgsm</v>
    <v>268435456</v>
    <v>1</v>
    <v>Powered by Refinitiv</v>
    <v>0</v>
    <v>UFO MOVIEZ INDIA LIMITED (XNSE:UFO)</v>
    <v>2</v>
    <v>3</v>
    <v>Finance</v>
    <v>4</v>
    <v>125.4</v>
    <v>68.400000000000006</v>
    <v>0.90559999999999996</v>
    <v>-2.6</v>
    <v>-2.7238999999999999E-2</v>
    <v>INR</v>
    <v>UFO Moviez India Limited is an India-based company, which is engaged in providing digital cinema services to exhibitors and distributors of films under E-Cinema and D-Cinema, and related activities. The Company operates a digital cinema distribution network and in-cinema advertising platform in terms of number of screens. It operates a satellite-based, digital cinema distribution network using its UFO-M4 platform. The UFO-M4 platform provides an end-to-end platform for the satellite delivery of movies to exhibitors across India, which then exhibits its movies using its digital cinema equipment. Its product offering also includes UFO Framez, which is an in-cinema advertising offering focused on serving the marketing and promotional needs of local retailers and business owners. It also focuses on marketing an electronic ticketing platform, Integrated Media Pact (IMPACT), which is a ticketing platform. IMPACT mediates the transactions between exhibitors and distributors.</v>
    <v>480</v>
    <v>National Stock Exchange of India</v>
    <v>XNSE</v>
    <v>XNSE</v>
    <v>Valuable Techno Park,, Plot No. 53/1, Road No. 7,, MIDC, Marol,, MUMBAI, MAHARASHTRA, 400093 IN</v>
    <v>96.5</v>
    <v>Media &amp; Publishing</v>
    <v>Stock</v>
    <v>44585.469976851855</v>
    <v>4646</v>
    <v>91</v>
    <v>3603308000</v>
    <v>UFO MOVIEZ INDIA LIMITED</v>
    <v>UFO MOVIEZ INDIA LIMITED</v>
    <v>95.45</v>
    <v>0</v>
    <v>95.45</v>
    <v>92.85</v>
    <v>37750730</v>
    <v>UFO</v>
    <v>UFO MOVIEZ INDIA LIMITED (XNSE:UFO)</v>
    <v>229058</v>
    <v>2004</v>
  </rv>
  <rv s="2">
    <v>4647</v>
  </rv>
  <rv s="0">
    <v>https://www.bing.com/financeapi/forcetrigger?t=ahkgvh&amp;q=XNSE%3aUGARSUGAR&amp;form=skydnc</v>
    <v>Learn more on Bing</v>
  </rv>
  <rv s="1">
    <v>en-US</v>
    <v>ahkgvh</v>
    <v>268435456</v>
    <v>1</v>
    <v>Powered by Refinitiv</v>
    <v>0</v>
    <v>THE UGAR SUGAR WORKS LTD (XNSE:UGARSUGAR)</v>
    <v>2</v>
    <v>3</v>
    <v>Finance</v>
    <v>4</v>
    <v>40.049999999999997</v>
    <v>15.05</v>
    <v>0.61960000000000004</v>
    <v>-2.15</v>
    <v>-6.4758999999999997E-2</v>
    <v>INR</v>
    <v>The Ugar Sugar Works Limited is a sugar factory. The Company is engaged in manufacture and sale of sugar, industrial and potable alcohol, and generation and distribution of electricity. The Company's segments include sugar, electricity, industrial alcohol and potable alcohol. It has two distilleries and Indian Made Liquor (IML) units. The Company manufactures various IML brands, including Old Castle Premium Whisky, U.S. Whisky, U.S. Brandy, U.S. Gin, Ugar XXX Rum, Gokak Falls Whisky, Milan Whisky, Hawk Gin and Gagarin Vodka. Its other distillery products include Ethanol, Rectified Spirit, Malt Spirit and Extra Neutral Alcohol. It manufactures white crystal sugar in various grades, such as M-30, S-30 and SS-30. Its sugar byproducts include bagasse, filter cake and final molasses. The Company generates power and steam by way of its 44-megawatt plant. Its plants are located at Ugarkhurd in Belgaum District and at Malli-Nagarhalli Village in Gulbarga District in the state of Karnataka.</v>
    <v>1309</v>
    <v>National Stock Exchange of India</v>
    <v>XNSE</v>
    <v>XNSE</v>
    <v>Ugar Khurd, TALUKA Athani, 591316 IN</v>
    <v>33.700000000000003</v>
    <v>Food &amp; Tobacco</v>
    <v>Stock</v>
    <v>44585.469976851855</v>
    <v>4649</v>
    <v>30.5</v>
    <v>3735000000</v>
    <v>THE UGAR SUGAR WORKS LTD</v>
    <v>THE UGAR SUGAR WORKS LTD</v>
    <v>33.700000000000003</v>
    <v>18.23</v>
    <v>33.200000000000003</v>
    <v>31.05</v>
    <v>112500000</v>
    <v>UGARSUGAR</v>
    <v>THE UGAR SUGAR WORKS LTD (XNSE:UGARSUGAR)</v>
    <v>368828</v>
    <v>1939</v>
  </rv>
  <rv s="2">
    <v>4650</v>
  </rv>
  <rv s="0">
    <v>https://www.bing.com/financeapi/forcetrigger?t=ahkgyc&amp;q=XNSE%3aUJAAS&amp;form=skydnc</v>
    <v>Learn more on Bing</v>
  </rv>
  <rv s="1">
    <v>en-US</v>
    <v>ahkgyc</v>
    <v>268435456</v>
    <v>1</v>
    <v>Powered by Refinitiv</v>
    <v>0</v>
    <v>UJAAS ENERGY LIMITED (XNSE:UJAAS)</v>
    <v>2</v>
    <v>3</v>
    <v>Finance</v>
    <v>4</v>
    <v>8.25</v>
    <v>2.2999999999999998</v>
    <v>1.4982</v>
    <v>-0.35</v>
    <v>-4.6357999999999996E-2</v>
    <v>INR</v>
    <v>Ujaas Energy Limited, formerly M&amp;B Switchgears Ltd, is engaged in solar power plant operation business, and manufacturing and sale of solar power system. The Company's segments include Transformer, Solar Power Plant Operation, and Manufacturing &amp; Sale of Solar Power Systems. The Company's Transformer segment comprises of manufacturing and servicing of transformers. The Company's Solar Power Plant Operation segment includes generation and distribution of power units, and operation and maintenance of solar power plant. The Company's Manufacturing &amp; Sale of Solar Power Systems segment is engaged in manufacturing, sales and services of solar power systems. Its secondary segments include domestic and export markets. Its products include Ujaas Park, Ujaas My Site, Ujaas Home and Transformers. Its projects include Ujaas Park, Ujaas Mysite, Ujaas EPC and Ujaas Home. Its Transformers include Convertor and Special Purpose Transformers, Power Transformers and Distribution Transformers.</v>
    <v>105</v>
    <v>National Stock Exchange of India</v>
    <v>XNSE</v>
    <v>XNSE</v>
    <v>701, NRK Business Park, Vijay Nagar Square, INDORE, MADHYA PRADESH, 452010 IN</v>
    <v>7.4</v>
    <v>Renewable Energy</v>
    <v>Stock</v>
    <v>44585.469976851855</v>
    <v>4652</v>
    <v>7.2</v>
    <v>1512189000</v>
    <v>UJAAS ENERGY LIMITED</v>
    <v>UJAAS ENERGY LIMITED</v>
    <v>7.3</v>
    <v>0</v>
    <v>7.55</v>
    <v>7.2</v>
    <v>200290000</v>
    <v>UJAAS</v>
    <v>UJAAS ENERGY LIMITED (XNSE:UJAAS)</v>
    <v>2664905</v>
    <v>1999</v>
  </rv>
  <rv s="2">
    <v>4653</v>
  </rv>
  <rv s="0">
    <v>https://www.bing.com/financeapi/forcetrigger?t=ahkh27&amp;q=XNSE%3aUJJIVAN&amp;form=skydnc</v>
    <v>Learn more on Bing</v>
  </rv>
  <rv s="1">
    <v>en-US</v>
    <v>ahkh27</v>
    <v>268435456</v>
    <v>1</v>
    <v>Powered by Refinitiv</v>
    <v>0</v>
    <v>UJJIVAN FINANCIAL SERVICES LIMITED (XNSE:UJJIVAN)</v>
    <v>2</v>
    <v>3</v>
    <v>Finance</v>
    <v>4</v>
    <v>288.95</v>
    <v>125.45</v>
    <v>1.6529</v>
    <v>-5</v>
    <v>-3.6219000000000001E-2</v>
    <v>INR</v>
    <v>Ujjivan Financial Services Limited, formerly Ujjivan Financial Services Private Limited, is a non-banking finance company engaged in the micro finance lending business. The Company's products and services include Microfinance, Micro and Small Enterprise Business (MSE) Finance, Agriculture and Animal Husbandry Finance, and Housing Finance. Its products are classified under two categories: Group Loans and Individual Loans. Its products are further sub-divided into agricultural, education, home improvement, home purchase and livestock loans. MSE and Housing loans are both secured and unsecured loan products, which are available for both existing and open market customers. It serves economically poor in urban and semi urban areas. Through its partnership with Bajaj Allianz Life Insurance Company, it offers life insurance to its customers and their spouses. It operates through approximately 470 branches spread over 20 states in approximately four regions: South, East, North and West.</v>
    <v>16571</v>
    <v>National Stock Exchange of India</v>
    <v>XNSE</v>
    <v>XNSE</v>
    <v>Grape Garden, No. 27,, 3rd A Cross,18th Main,, Koramangala, BANGALORE, KARNATAKA, 560095 IN</v>
    <v>138</v>
    <v>Banking Services</v>
    <v>Stock</v>
    <v>44585.469976851855</v>
    <v>4655</v>
    <v>131</v>
    <v>16797660000</v>
    <v>UJJIVAN FINANCIAL SERVICES LIMITED</v>
    <v>UJJIVAN FINANCIAL SERVICES LIMITED</v>
    <v>138</v>
    <v>0</v>
    <v>138.05000000000001</v>
    <v>133.05000000000001</v>
    <v>121678100</v>
    <v>UJJIVAN</v>
    <v>UJJIVAN FINANCIAL SERVICES LIMITED (XNSE:UJJIVAN)</v>
    <v>777325</v>
    <v>2004</v>
  </rv>
  <rv s="2">
    <v>4656</v>
  </rv>
  <rv s="0">
    <v>https://www.bing.com/financeapi/forcetrigger?t=bt7cvh&amp;q=XNSE%3aUJJIVANSFB&amp;form=skydnc</v>
    <v>Learn more on Bing</v>
  </rv>
  <rv s="5">
    <v>en-US</v>
    <v>bt7cvh</v>
    <v>268435456</v>
    <v>1</v>
    <v>Powered by Refinitiv</v>
    <v>9</v>
    <v>UJJIVAN SMALL FINANCE BANK LIMITED (XNSE:UJJIVANSFB)</v>
    <v>2</v>
    <v>10</v>
    <v>Finance</v>
    <v>4</v>
    <v>40.4</v>
    <v>17</v>
    <v>-0.8</v>
    <v>-4.0506E-2</v>
    <v>INR</v>
    <v>Ujjivan Small Finance Bank Limited is an India-based small finance bank. The Company operates through three segments: Treasury, Retail Banking and Corporate/ Wholesale Segments. The Treasury Segment consists of net interest earnings from the Company’s investment portfolio, money market borrowing and lending, gains or losses on Investment operations and income from sale of priority sector lending certificate (PSLC). The Retail Banking Segment serves retail customers through a branch network and other delivery channels. Retail Banking includes lending to and deposits from retail customers. The Wholesale Banking Segment provides loans to Corporates and Financial Institutions. Its asset products comprise: loans to its micro banking customers that include group loans and individual loans, agriculture and allied loans, housing loans, financial institutions group loans, personal loans and vehicle loans. It offers savings accounts, current accounts and a variety of deposit accounts.</v>
    <v>16251</v>
    <v>National Stock Exchange of India</v>
    <v>XNSE</v>
    <v>XNSE</v>
    <v>Grape Garden, No. 27, 3rd ?A? Cross 18th Main,, 6th Block Koramangala,, BANGALORE, KARNATAKA, 560095 IN</v>
    <v>19.8</v>
    <v>Banking Services</v>
    <v>Stock</v>
    <v>44585.469976851855</v>
    <v>4658</v>
    <v>18.75</v>
    <v>34134210000</v>
    <v>UJJIVAN SMALL FINANCE BANK LIMITED</v>
    <v>UJJIVAN SMALL FINANCE BANK LIMITED</v>
    <v>19.75</v>
    <v>0</v>
    <v>19.75</v>
    <v>18.95</v>
    <v>1728314000</v>
    <v>UJJIVANSFB</v>
    <v>UJJIVAN SMALL FINANCE BANK LIMITED (XNSE:UJJIVANSFB)</v>
    <v>2443360</v>
    <v>2016</v>
  </rv>
  <rv s="2">
    <v>4659</v>
  </rv>
  <rv s="0">
    <v>https://www.bing.com/financeapi/forcetrigger?t=ahkh52&amp;q=XNSE%3aULTRACEMCO&amp;form=skydnc</v>
    <v>Learn more on Bing</v>
  </rv>
  <rv s="1">
    <v>en-US</v>
    <v>ahkh52</v>
    <v>268435456</v>
    <v>1</v>
    <v>Powered by Refinitiv</v>
    <v>0</v>
    <v>ULTRATECH CEMENT LIMITED (XNSE:ULTRACEMCO)</v>
    <v>2</v>
    <v>3</v>
    <v>Finance</v>
    <v>4</v>
    <v>8269</v>
    <v>5260</v>
    <v>0.86019999999999996</v>
    <v>-201.65</v>
    <v>-2.7407000000000001E-2</v>
    <v>INR</v>
    <v>UltraTech Cement Limited is engaged in the business of cement and cement-related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Its geographical segments include India and Rest of the World. The Company focuses on various areas, including alternative fuels, waste heat recovery systems, carbon dioxide emission reduction, waste management, water re-cycling and bio-diversity management. It has over 10 integrated cement units, approximately 10 grinding units, a white cement unit, a wall care putty, over five bulk terminals and over 100 ready mix concrete units.</v>
    <v>21909</v>
    <v>National Stock Exchange of India</v>
    <v>XNSE</v>
    <v>XNSE</v>
    <v>B Wing, 2nd floor, Ahura Centre, Mahakali Caves Road, Andheri (East), MUMBAI, MAHARASHTRA, 400093 IN</v>
    <v>7365</v>
    <v>Construction Materials</v>
    <v>Stock</v>
    <v>44585.469976851855</v>
    <v>4661</v>
    <v>7088.65</v>
    <v>2122512000000</v>
    <v>ULTRATECH CEMENT LIMITED</v>
    <v>ULTRATECH CEMENT LIMITED</v>
    <v>7360</v>
    <v>31.35</v>
    <v>7357.65</v>
    <v>7156</v>
    <v>288476800</v>
    <v>ULTRACEMCO</v>
    <v>ULTRATECH CEMENT LIMITED (XNSE:ULTRACEMCO)</v>
    <v>319304</v>
    <v>2000</v>
  </rv>
  <rv s="2">
    <v>4662</v>
  </rv>
  <rv s="0">
    <v>https://www.bing.com/financeapi/forcetrigger?t=ahkh7w&amp;q=XNSE%3aUMANGDAIRY&amp;form=skydnc</v>
    <v>Learn more on Bing</v>
  </rv>
  <rv s="1">
    <v>en-US</v>
    <v>ahkh7w</v>
    <v>268435456</v>
    <v>1</v>
    <v>Powered by Refinitiv</v>
    <v>0</v>
    <v>UMANG DAIRIES LIMITED (XNSE:UMANGDAIRY)</v>
    <v>2</v>
    <v>3</v>
    <v>Finance</v>
    <v>4</v>
    <v>100</v>
    <v>48.85</v>
    <v>0.99339999999999995</v>
    <v>-3.7</v>
    <v>-4.6077000000000007E-2</v>
    <v>INR</v>
    <v>Umang Dairies Limited is engaged in the business of dairy products. The Company's principal products/ services include ghee and milk powder. The Company offers various brands, which include White Magik, Dairy Top and Milk Star. The Company offers various products, which include skimmed milk powder (SMP), whole milk powder (WMP), dairy creamers, dairy whiteners, tea and coffee premixes, pure ghee (clarified butter), fresh cream and butter. The Company manufactures various products under consumer packs, which include white magik dairy creamer, dairy top instant dairy powder, milkstar instant dairy powder and umang danedar pure ghee. The Company also manufactures various products under bulk packs, which include umang dairy creamer (UDC), umang whole milk powder, umang skimmed milk powder, tea and coffee premixes and fresh cream. The Company's plant is located at Amroha, Uttar Pradesh. It operates approximately 300 village collection centers.</v>
    <v>283</v>
    <v>National Stock Exchange of India</v>
    <v>XNSE</v>
    <v>XNSE</v>
    <v>Gulab Bhawan, 3rd Floor,, 6A, Bahadur Shah Zafar Marg,, NEW DELHI, DELHI, 110002 IN</v>
    <v>81.7</v>
    <v>Food &amp; Tobacco</v>
    <v>Stock</v>
    <v>44585.469976851855</v>
    <v>4664</v>
    <v>75.099999999999994</v>
    <v>1766857000</v>
    <v>UMANG DAIRIES LIMITED</v>
    <v>UMANG DAIRIES LIMITED</v>
    <v>80.3</v>
    <v>0</v>
    <v>80.3</v>
    <v>76.599999999999994</v>
    <v>22003200</v>
    <v>UMANGDAIRY</v>
    <v>UMANG DAIRIES LIMITED (XNSE:UMANGDAIRY)</v>
    <v>39999</v>
    <v>1992</v>
  </rv>
  <rv s="2">
    <v>4665</v>
  </rv>
  <rv s="0">
    <v>https://www.bing.com/financeapi/forcetrigger?t=ahkhar&amp;q=XNSE%3aUMESLTD&amp;form=skydnc</v>
    <v>Learn more on Bing</v>
  </rv>
  <rv s="3">
    <v>en-US</v>
    <v>ahkhar</v>
    <v>268435456</v>
    <v>1</v>
    <v>Powered by Refinitiv</v>
    <v>5</v>
    <v>USHA MARTIN EDUCATION &amp; SOLUTIONS LIMITED (XNSE:UMESLTD)</v>
    <v>2</v>
    <v>6</v>
    <v>Finance</v>
    <v>4</v>
    <v>7.95</v>
    <v>2.8</v>
    <v>-1.14E-2</v>
    <v>-0.3</v>
    <v>-4.7244000000000001E-2</v>
    <v>INR</v>
    <v>Usha Martin Education &amp; Solutions Limited is engaged in educational support services. The Company operates training centers for various higher education courses under the brand name, Usha Martin Academy. It offers end-to-end education and school management solutions. It offers services, such as Systems Applications and Products (SAP) certification courses and SAP training courses. It offers global certification training programs on various modules of SAP. It offers career development programs that provide exposure to enterprise resource planning (ERP) fundamentals, and other career development and professional skill development avenues. It focuses on offering training on various SAP modules, including both technical and functional using various methodologies. It also focuses on delivering training services on Hybris Omni-channel principal, and commerce solutions and courses on Big Data Analytics. It has also initiated to impart training on customized ERP modules in the line of SAP.</v>
    <v>National Stock Exchange of India</v>
    <v>XNSE</v>
    <v>XNSE</v>
    <v>Godrej Waterside, Tower 1, 5th Floor, Block DP, Sector V, Salt Lake, Salt Lake City, KOLKATA, WEST BENGAL, 700091 IN</v>
    <v>6.05</v>
    <v>Professional &amp; Business Education</v>
    <v>Stock</v>
    <v>44585.469976851855</v>
    <v>4667</v>
    <v>6.05</v>
    <v>167740400</v>
    <v>USHA MARTIN EDUCATION &amp; SOLUTIONS LIMITED</v>
    <v>USHA MARTIN EDUCATION &amp; SOLUTIONS LIMITED</v>
    <v>6.05</v>
    <v>0</v>
    <v>6.35</v>
    <v>6.05</v>
    <v>26415810</v>
    <v>UMESLTD</v>
    <v>USHA MARTIN EDUCATION &amp; SOLUTIONS LIMITED (XNSE:UMESLTD)</v>
    <v>466</v>
    <v>1997</v>
  </rv>
  <rv s="2">
    <v>4668</v>
  </rv>
  <rv s="0">
    <v>https://www.bing.com/financeapi/forcetrigger?t=ahkhdm&amp;q=XNSE%3aUNICHEMLAB&amp;form=skydnc</v>
    <v>Learn more on Bing</v>
  </rv>
  <rv s="1">
    <v>en-US</v>
    <v>ahkhdm</v>
    <v>268435456</v>
    <v>1</v>
    <v>Powered by Refinitiv</v>
    <v>0</v>
    <v>UNICHEM LABORATORIES LIMITED (XNSE:UNICHEMLAB)</v>
    <v>2</v>
    <v>3</v>
    <v>Finance</v>
    <v>4</v>
    <v>375</v>
    <v>198</v>
    <v>0.36840000000000001</v>
    <v>-17</v>
    <v>-5.9785000000000005E-2</v>
    <v>INR</v>
    <v>Unichem Laboratories Limited is a pharmaceutical company. The Company manufactures active pharmaceutical ingredients (APIs or bulk actives). In addition, it has various pharma products for addressing therapeutic areas, such as gastroenterology, cardiology, diabetology, psychiatry, neurology, anti-bacterials, anti-infectives and pain management. It provides a range of metabolic syndrome products for addressing diseases, such as hypertension, obesity, atherogenic dyslipidemia and prothrombosis. Its products address acne, immune mediated skin disorders, hereditary skin diseases and genodermatoses, among others. Its products treat rheumatic and orthopedic ailments. It offers an array of products that include anti-depressant, anti-psychotic, tranquilizer, cerebral activator, anti-platelet and neuropathic pain drugs. It has a range of formulation products for addressing ear-nose-throat (ENT)-related health problems. Its brands include Losar, TG Tor, Olsar, Tolol and Trika.</v>
    <v>3090</v>
    <v>National Stock Exchange of India</v>
    <v>XNSE</v>
    <v>XNSE</v>
    <v>Unichem Bhavan, Off S.V.Road, Prabhat Estate ,Jogeshwari (West), MUMBAI, MAHARASHTRA, 400102 IN</v>
    <v>287.64999999999998</v>
    <v>Pharmaceuticals</v>
    <v>Stock</v>
    <v>44585.469976851855</v>
    <v>4670</v>
    <v>255.3</v>
    <v>20019880000</v>
    <v>UNICHEM LABORATORIES LIMITED</v>
    <v>UNICHEM LABORATORIES LIMITED</v>
    <v>283</v>
    <v>0</v>
    <v>284.35000000000002</v>
    <v>267.35000000000002</v>
    <v>70405750</v>
    <v>UNICHEMLAB</v>
    <v>UNICHEM LABORATORIES LIMITED (XNSE:UNICHEMLAB)</v>
    <v>189055</v>
    <v>1962</v>
  </rv>
  <rv s="2">
    <v>4671</v>
  </rv>
  <rv s="0">
    <v>https://www.bing.com/financeapi/forcetrigger?t=bwajhw&amp;q=XNSE%3aUNIDT&amp;form=skydnc</v>
    <v>Learn more on Bing</v>
  </rv>
  <rv s="5">
    <v>en-US</v>
    <v>bwajhw</v>
    <v>268435456</v>
    <v>1</v>
    <v>Powered by Refinitiv</v>
    <v>9</v>
    <v>UNITED DRILLING TOOLS LIMITED (XNSE:UNIDT)</v>
    <v>2</v>
    <v>10</v>
    <v>Finance</v>
    <v>4</v>
    <v>604.85</v>
    <v>242.25</v>
    <v>-36.35</v>
    <v>-6.5660999999999997E-2</v>
    <v>INR</v>
    <v>United Drilling Tools Limited (UDTL) is an India-based company, which is a manufacturer of wire line and well service equipment, gas lift equipment, downhole tools and large outside diameter (OD) casing connectors. The Company's main products are winch, stabilizer and casing pipe. The Company manufactures and supplies various kinds of oil drilling tools, equipment and accessories. Its wireline winch units include UDT Slimsplit, UDT Flyline, UDT Surveyline, UDT Truckline and UDT Landline. Its artificial gas lift equipment include wireline retrievable gas lift valves, orifice valves, side pocket mandrels, dummy and equalizing valves, latches, standing valves and seating nipples, running and pulling tools, conventional tubing pressure operated gas lift valves and conventional check valves. Its downhole tools include interchangeable sleeve stabilizer, rotary reamers and integral blade stabilizer. Its fast make up high performance connectors include Leopard, Swift, Lynx and Puma.</v>
    <v>350</v>
    <v>National Stock Exchange of India</v>
    <v>XNSE</v>
    <v>XNSE</v>
    <v>A-22, Phase-II, Distt-Gautam Budh nagar, NOIDA, UTTAR PRADESH, 201305 IN</v>
    <v>553</v>
    <v>Oil &amp; Gas Related Equipment and Services</v>
    <v>Stock</v>
    <v>44585.469976851855</v>
    <v>4673</v>
    <v>504</v>
    <v>11239810000</v>
    <v>UNITED DRILLING TOOLS LIMITED</v>
    <v>UNITED DRILLING TOOLS LIMITED</v>
    <v>553</v>
    <v>24.7</v>
    <v>553.6</v>
    <v>517.25</v>
    <v>20303130</v>
    <v>UNIDT</v>
    <v>UNITED DRILLING TOOLS LIMITED (XNSE:UNIDT)</v>
    <v>86592</v>
    <v>1985</v>
  </rv>
  <rv s="2">
    <v>4674</v>
  </rv>
  <rv s="0">
    <v>https://www.bing.com/financeapi/forcetrigger?t=ahkhjc&amp;q=XNSE%3aUNIONBANK&amp;form=skydnc</v>
    <v>Learn more on Bing</v>
  </rv>
  <rv s="1">
    <v>en-US</v>
    <v>ahkhjc</v>
    <v>268435456</v>
    <v>1</v>
    <v>Powered by Refinitiv</v>
    <v>0</v>
    <v>UNION BANK OF INDIA LIMITED (XNSE:UNIONBANK)</v>
    <v>2</v>
    <v>3</v>
    <v>Finance</v>
    <v>4</v>
    <v>54.8</v>
    <v>29.2</v>
    <v>1.375</v>
    <v>-1.45</v>
    <v>-3.3257000000000002E-2</v>
    <v>INR</v>
    <v>Union Bank of India is an India-based bank engaged in providing banking and financial services to its customers. The Bank offers products and services in three categories: Deposits, Loans and Advances, and Remittances and Collections. Its segments include Treasury operations, Corporate and Wholesale Banking, Retail Banking operations and Other Banking operations. The treasury division is engaged in domestic treasury operations, forex operations, fixed income, derivative products, equity and other alternate asset classes. The Bank offers Internet banking, mobile banking and cash management services. The Bank offers its products and services for micro, small and medium enterprises (MSMEs). The Bank offers retail loans schemes for home loans, auto loans, educational loans and others. The Bank also offers various types of deposits, such as current, savings and term deposits. The Bank has a branch network of over 4,200 branches across the county and approximately four branches abroad.</v>
    <v>78202</v>
    <v>National Stock Exchange of India</v>
    <v>XNSE</v>
    <v>XNSE</v>
    <v>Union Bank Bhavan, 239, Vidhan Bhavan Marg, Nariman Point, MUMBAI, MAHARASHTRA, 400021 IN</v>
    <v>43.75</v>
    <v>Banking Services</v>
    <v>Stock</v>
    <v>44585.469976851855</v>
    <v>4676</v>
    <v>41.35</v>
    <v>297995000000</v>
    <v>UNION BANK OF INDIA LIMITED</v>
    <v>UNION BANK OF INDIA LIMITED</v>
    <v>43.6</v>
    <v>6.19</v>
    <v>43.6</v>
    <v>42.15</v>
    <v>6834748000</v>
    <v>UNIONBANK</v>
    <v>UNION BANK OF INDIA LIMITED (XNSE:UNIONBANK)</v>
    <v>10939047</v>
    <v>1919</v>
  </rv>
  <rv s="2">
    <v>4677</v>
  </rv>
  <rv s="0">
    <v>https://www.bing.com/financeapi/forcetrigger?t=ahkhp2&amp;q=XNSE%3aUNITECH&amp;form=skydnc</v>
    <v>Learn more on Bing</v>
  </rv>
  <rv s="1">
    <v>en-US</v>
    <v>ahkhp2</v>
    <v>268435456</v>
    <v>1</v>
    <v>Powered by Refinitiv</v>
    <v>0</v>
    <v>UNITECH LIMITED (XNSE:UNITECH)</v>
    <v>2</v>
    <v>3</v>
    <v>Finance</v>
    <v>4</v>
    <v>3.95</v>
    <v>1.3</v>
    <v>1.9782</v>
    <v>-0.15</v>
    <v>-4.2253999999999993E-2</v>
    <v>INR</v>
    <v>Unitech Limited is engaged in real estate activities. The Company is engaged in developing/constructing residential and commercial properties in India and selling the immovable properties to customers. Its segments include Real estate and related activities, Property management, Hospitality, Transmission Tower, Investment Activities, and Others. Its Real estate development includes development of mini cities/townships construction of residential and commercial complexes, including shopping malls and various types of dwelling units. The related construction activities include construction contracts of highways, roads, powerhouses, manufacturing of transmission lines, refineries, hotels, hospitals and various types of other buildings/structures. Its Consultancy and management services include overseeing of project execution, marketing of real estate ventures for associates and joint ventures. Its Property management activities include maintenance of commercial and other properties.</v>
    <v>458</v>
    <v>National Stock Exchange of India</v>
    <v>XNSE</v>
    <v>XNSE</v>
    <v>Unitech House, L-Block, South City-I, 122001 IN</v>
    <v>3.55</v>
    <v>Real Estate Operations</v>
    <v>Stock</v>
    <v>44585.469976851855</v>
    <v>4679</v>
    <v>3.4</v>
    <v>9287869000</v>
    <v>UNITECH LIMITED</v>
    <v>UNITECH LIMITED</v>
    <v>3.55</v>
    <v>0</v>
    <v>3.55</v>
    <v>3.4</v>
    <v>2616301000</v>
    <v>UNITECH</v>
    <v>UNITECH LIMITED (XNSE:UNITECH)</v>
    <v>2875304</v>
    <v>1971</v>
  </rv>
  <rv s="2">
    <v>4680</v>
  </rv>
  <rv s="0">
    <v>https://www.bing.com/financeapi/forcetrigger?t=ahkhxm&amp;q=XNSE%3aUNITEDTEA&amp;form=skydnc</v>
    <v>Learn more on Bing</v>
  </rv>
  <rv s="1">
    <v>en-US</v>
    <v>ahkhxm</v>
    <v>268435456</v>
    <v>1</v>
    <v>Powered by Refinitiv</v>
    <v>0</v>
    <v>THE UNITED NILGIRI TEA ESTATES COMPANY LIMITED (XNSE:UNITEDTEA)</v>
    <v>2</v>
    <v>3</v>
    <v>Finance</v>
    <v>4</v>
    <v>499.9</v>
    <v>280.39999999999998</v>
    <v>1.2110000000000001</v>
    <v>-16.45</v>
    <v>-4.4592E-2</v>
    <v>INR</v>
    <v>The United Nilgiri Tea Estates Company Limited is engaged in growing and manufacturing of tea, as well as letting-out of property. The Company's segments include Plantation and Property. Its geographical segments include India and Outside India. It offers bulk tea and packet tea, which includes special tea, black tea, green tea, herbal tea and gift tea. Under special tea, it offers Chamraj Frost Tea in Canister. Its black teas include Chamraj Single Estate Orthodox Tea, Chamraj Single Estate Pure Orthodox Tea in Canister, Chamraj Pyramid Tea, Chamraj Rare Teas-Chestlet Pack, Chamraj Single Estate-Dip Bags, Chamraj Master Blend, Korakundah Organic Black Tea and Korakundah Organic Single Estate Black Tea. It green teas include Korakundah Organic Green Tea, Korakundah Organic Tulsi Tea and Korakundah Organic Green tea Dip Bags. Under herbal teas, it offers Korakundah Organic Camomile Tea and Korakundah Organic Herbal Infusion. Its teas are sold in domestic and international markets.</v>
    <v>1063</v>
    <v>National Stock Exchange of India</v>
    <v>XNSE</v>
    <v>XNSE</v>
    <v>3 Savithri Shanmugam Road,, Race Course, COIMBATORE, TAMIL NADU, 641018 IN</v>
    <v>366.4</v>
    <v>Food &amp; Tobacco</v>
    <v>Stock</v>
    <v>44585.469976851855</v>
    <v>4682</v>
    <v>350</v>
    <v>1843233000</v>
    <v>THE UNITED NILGIRI TEA ESTATES COMPANY LIMITED</v>
    <v>THE UNITED NILGIRI TEA ESTATES COMPANY LIMITED</v>
    <v>360.15</v>
    <v>14.45</v>
    <v>368.9</v>
    <v>352.45</v>
    <v>4996570</v>
    <v>UNITEDTEA</v>
    <v>THE UNITED NILGIRI TEA ESTATES COMPANY LIMITED (XNSE:UNITEDTEA)</v>
    <v>1356</v>
    <v>1922</v>
  </rv>
  <rv s="2">
    <v>4683</v>
  </rv>
  <rv s="0">
    <v>https://www.bing.com/financeapi/forcetrigger?t=b1lgww&amp;q=XNSE%3aUNIVASTU&amp;form=skydnc</v>
    <v>Learn more on Bing</v>
  </rv>
  <rv s="3">
    <v>en-US</v>
    <v>b1lgww</v>
    <v>268435456</v>
    <v>1</v>
    <v>Powered by Refinitiv</v>
    <v>5</v>
    <v>UNIVASTU INDIA LIMITED (XNSE:UNIVASTU)</v>
    <v>2</v>
    <v>6</v>
    <v>Finance</v>
    <v>4</v>
    <v>98</v>
    <v>27.15</v>
    <v>0.32769999999999999</v>
    <v>0.2</v>
    <v>2.5859999999999998E-3</v>
    <v>INR</v>
    <v>Univastu India Limited is an India-based construction company. The Company is engaged in providing integrated engineering, procurement and construction services (EPC) for civil and structural construction and infrastructure sector projects. The Company’s focus area includes civil construction projects, water supply and drainage projects, road and bridge projects, and major and minor irrigation projects. The Company’s civil construction projects include commercial and residential buildings, industrial structure, hospitals and educational campus, roads and cold storages. The Company’s project sites are located in Maharashtra and Goa. The Company is also engaged in trading of construction materials.</v>
    <v>National Stock Exchange of India</v>
    <v>XNSE</v>
    <v>XNSE</v>
    <v>Bunglow No: 36/B, Madhav Baug,, Paud Road, Shivtirth Nagar, Kothrud, hivthirth Nagar, Kothrud, PUNE, MAHARASHTRA, 411038 IN</v>
    <v>81.599999999999994</v>
    <v>Construction &amp; Engineering</v>
    <v>Stock</v>
    <v>44585.469976851855</v>
    <v>4685</v>
    <v>72</v>
    <v>879051800</v>
    <v>UNIVASTU INDIA LIMITED</v>
    <v>UNIVASTU INDIA LIMITED</v>
    <v>78</v>
    <v>6.91</v>
    <v>77.349999999999994</v>
    <v>77.55</v>
    <v>11364600</v>
    <v>UNIVASTU</v>
    <v>UNIVASTU INDIA LIMITED (XNSE:UNIVASTU)</v>
    <v>51497</v>
    <v>2009</v>
  </rv>
  <rv s="2">
    <v>4686</v>
  </rv>
  <rv s="0">
    <v>https://www.bing.com/financeapi/forcetrigger?t=ahki4c&amp;q=XNSE%3aUNIVCABLES&amp;form=skydnc</v>
    <v>Learn more on Bing</v>
  </rv>
  <rv s="1">
    <v>en-US</v>
    <v>ahki4c</v>
    <v>268435456</v>
    <v>1</v>
    <v>Powered by Refinitiv</v>
    <v>0</v>
    <v>UNIVERSAL CABLES LIMITED (XNSE:UNIVCABLES)</v>
    <v>2</v>
    <v>3</v>
    <v>Finance</v>
    <v>4</v>
    <v>217.7</v>
    <v>128.65</v>
    <v>1.4335</v>
    <v>-7.9</v>
    <v>-4.6912000000000002E-2</v>
    <v>INR</v>
    <v>Universal Cables Limited is engaged in the manufacturing, and sales of electrical and other cables, capacitors, conductors and others. The Company offers power cables, such as extra high voltage (EHV), medium voltage (MV), low voltage (LV) power and control cables, and light duty wires and cables for winding wires, flat cables and flexible cables. The Company's product portfolio for capacitor division comprises low tension (LT) and high tension (HT) capacitors for over 130 kilovolts (kV) Class and also automatic switched capacitors for approximately 11kV Class. The Company has a product portfolio for the specialty cables and caters to the original equipment manufacturers (OEMs) and the infrastructural segment, such as the railways, steel plants, petro-chemicals plants, cement plants, onshore and offshore oil ring manufacturers, ship building, heavy engineering and mining industries. In the LV segment, the Company manufactures various polypropylene (PP) capacitors.</v>
    <v>961</v>
    <v>National Stock Exchange of India</v>
    <v>XNSE</v>
    <v>XNSE</v>
    <v>Industry House,, 159, Churchgate Reclamation,, P.O Box No. 11003, MUMBAI, MAHARASHTRA, 400020 IN</v>
    <v>171.9</v>
    <v>Machinery, Equipment &amp; Components</v>
    <v>Stock</v>
    <v>44585.469976851855</v>
    <v>4688</v>
    <v>160</v>
    <v>5842702000</v>
    <v>UNIVERSAL CABLES LIMITED</v>
    <v>UNIVERSAL CABLES LIMITED</v>
    <v>167</v>
    <v>6.99</v>
    <v>168.4</v>
    <v>160.5</v>
    <v>34695380</v>
    <v>UNIVCABLES</v>
    <v>UNIVERSAL CABLES LIMITED (XNSE:UNIVCABLES)</v>
    <v>27855</v>
    <v>1945</v>
  </rv>
  <rv s="2">
    <v>4689</v>
  </rv>
  <rv s="0">
    <v>https://www.bing.com/financeapi/forcetrigger?t=btrp52&amp;q=XNSE%3aUNIVPHOTO&amp;form=skydnc</v>
    <v>Learn more on Bing</v>
  </rv>
  <rv s="4">
    <v>en-US</v>
    <v>btrp52</v>
    <v>268435456</v>
    <v>1</v>
    <v>Powered by Refinitiv</v>
    <v>7</v>
    <v>UNIVERSUS PHOTO IMAGINGS LIMITED (XNSE:UNIVPHOTO)</v>
    <v>2</v>
    <v>8</v>
    <v>Finance</v>
    <v>4</v>
    <v>818</v>
    <v>156.5</v>
    <v>-16.2</v>
    <v>-2.1288000000000001E-2</v>
    <v>INR</v>
    <v>Universus Photo Imagings Ltd is an India-based company engaged in the business of manufacturing, selling and distributing X-ray films. The Company operates a art plant facility at Dadra, India.</v>
    <v>National Stock Exchange of India</v>
    <v>XNSE</v>
    <v>XNSE</v>
    <v>Sector B 1, Plot No 12, Local Shopping Complex, Vasant Kunj,, New Delhi,, NEW DELHI, DELHI, 110070 IN</v>
    <v>799.05</v>
    <v>Computers, Phones &amp; Household Electronics</v>
    <v>Stock</v>
    <v>44585.469976851855</v>
    <v>4691</v>
    <v>735</v>
    <v>8330365000</v>
    <v>UNIVERSUS PHOTO IMAGINGS LIMITED</v>
    <v>UNIVERSUS PHOTO IMAGINGS LIMITED</v>
    <v>799.05</v>
    <v>12.5</v>
    <v>761</v>
    <v>744.8</v>
    <v>10946600</v>
    <v>UNIVPHOTO</v>
    <v>UNIVERSUS PHOTO IMAGINGS LIMITED (XNSE:UNIVPHOTO)</v>
    <v>11383</v>
    <v>2011</v>
  </rv>
  <rv s="2">
    <v>4692</v>
  </rv>
  <rv s="0">
    <v>https://www.bing.com/financeapi/forcetrigger?t=ahki77&amp;q=XNSE%3aUPL&amp;form=skydnc</v>
    <v>Learn more on Bing</v>
  </rv>
  <rv s="1">
    <v>en-US</v>
    <v>ahki77</v>
    <v>268435456</v>
    <v>1</v>
    <v>Powered by Refinitiv</v>
    <v>0</v>
    <v>UPL LIMITED (XNSE:UPL)</v>
    <v>2</v>
    <v>3</v>
    <v>Finance</v>
    <v>4</v>
    <v>864.7</v>
    <v>510</v>
    <v>1.0731999999999999</v>
    <v>-24.3</v>
    <v>-3.0880999999999999E-2</v>
    <v>INR</v>
    <v>UPL Limited provides crop protection solutions. The Company is engaged in the business of agrochemicals, industrial chemicals, chemical intermediates and specialty chemicals. The Company's segments include Agro activity and Non-agro activity. The Agro activity segment includes the manufacture and marketing of conventional agrochemical products, seeds and other agricultural related products. The Non-agro activity segment includes manufacture and marketing of industrial chemical and other non-agricultural related products. It offers fungicides, herbicides, insecticides, plant growth and regulators, rodenticides, industrial and specialty chemicals, and nutrifeeds. The Company sells its products in approximately 120 countries. It offers agrochemicals, such as Manzate Prostick, Vondozeb, Saaf, Cuprofix, Dost Super, Lifeline, Surflan, Saathi, Eros Gold, Phosphorus Trichloride, Phosphorus Oxychloride, Tri Ethyl Phosphite, Tri Iso Octyl Phosphite and Di Phenyl Iso Decyl Phosphite.</v>
    <v>12258</v>
    <v>National Stock Exchange of India</v>
    <v>XNSE</v>
    <v>XNSE</v>
    <v>Uniphos House, C. D. Marg, 11Th Roard, Madhu Park, MUMBAI, MAHARASHTRA, 400052 IN</v>
    <v>786</v>
    <v>Chemicals</v>
    <v>Stock</v>
    <v>44585.469976851855</v>
    <v>4694</v>
    <v>755.5</v>
    <v>601227400000</v>
    <v>UPL LIMITED</v>
    <v>UPL LIMITED</v>
    <v>776.7</v>
    <v>19.920000000000002</v>
    <v>786.9</v>
    <v>762.6</v>
    <v>764045500</v>
    <v>UPL</v>
    <v>UPL LIMITED (XNSE:UPL)</v>
    <v>1663579</v>
    <v>1985</v>
  </rv>
  <rv s="2">
    <v>4695</v>
  </rv>
  <rv s="0">
    <v>https://www.bing.com/financeapi/forcetrigger?t=ahkia2&amp;q=XNSE%3aURJA&amp;form=skydnc</v>
    <v>Learn more on Bing</v>
  </rv>
  <rv s="1">
    <v>en-US</v>
    <v>ahkia2</v>
    <v>268435456</v>
    <v>1</v>
    <v>Powered by Refinitiv</v>
    <v>0</v>
    <v>URJA GLOBAL LIMITED (XNSE:URJA)</v>
    <v>2</v>
    <v>3</v>
    <v>Finance</v>
    <v>4</v>
    <v>33.4</v>
    <v>5.0999999999999996</v>
    <v>1.7941</v>
    <v>-1.25</v>
    <v>-4.8170000000000004E-2</v>
    <v>INR</v>
    <v>Urja Global Limited (Urja) is an India-based company, which is engaged in developing and operating non-renewable and renewable energy. The Company is engaged in design, consultancy, integration, supply, installation, commissioning and maintenance of off-grid and grid connected solar power plants and decentralized solar application. Its products are Urja solar water heater, Urja e-rikshaw battery, Urja Complete Solar LED Street Light, Urja Solar PV Panels, Urja Inverter Battery, Urja Solar Roof Top System, Urja Solar Mini Home Light, Urja Solar Lantern, Urja Solar Battery, Urja LED Bulb and Urja Solar Charge Controller. Its e-rickshaw battery includes Bold 120 ampere-hour (Ah) and Dynamic 100Ah. Its business focus is on segments, such as solar modules, hybrid inverters and batteries. It has various solar projects across India, including its Haryana project, which is of five megawatt (MW); Gujarat project, which is of 100 MW, and Andhra Pradesh project, which is of 100 MW.</v>
    <v>27</v>
    <v>National Stock Exchange of India</v>
    <v>XNSE</v>
    <v>XNSE</v>
    <v>487/63,1ST Floor, National Market, Peeragarhi, NEW DELHI, DELHI, 110087 IN</v>
    <v>24.7</v>
    <v>Electrical Utilities &amp; IPPs</v>
    <v>Stock</v>
    <v>44585.469976851855</v>
    <v>4697</v>
    <v>24.7</v>
    <v>13951370000</v>
    <v>URJA GLOBAL LIMITED</v>
    <v>URJA GLOBAL LIMITED</v>
    <v>24.7</v>
    <v>813.48</v>
    <v>25.95</v>
    <v>24.7</v>
    <v>569706000</v>
    <v>URJA</v>
    <v>URJA GLOBAL LIMITED (XNSE:URJA)</v>
    <v>577584</v>
    <v>1992</v>
  </rv>
  <rv s="2">
    <v>4698</v>
  </rv>
  <rv s="0">
    <v>https://www.bing.com/financeapi/forcetrigger?t=ahkicw&amp;q=XNSE%3aUSHAMART&amp;form=skydnc</v>
    <v>Learn more on Bing</v>
  </rv>
  <rv s="1">
    <v>en-US</v>
    <v>ahkicw</v>
    <v>268435456</v>
    <v>1</v>
    <v>Powered by Refinitiv</v>
    <v>0</v>
    <v>USHA MARTIN LIMITED (XNSE:USHAMART)</v>
    <v>2</v>
    <v>3</v>
    <v>Finance</v>
    <v>4</v>
    <v>102.55</v>
    <v>28.25</v>
    <v>1.3551</v>
    <v>-5.8</v>
    <v>-6.4017999999999992E-2</v>
    <v>INR</v>
    <v>Usha Martin Limited is engaged in the manufacturing of specialty steel and steel products. The Company's segments include Steel, Wire and Wire Ropes, and Others. The Steel segment includes steel wire rods, rolled products, billets, pig iron and allied products. The Wire and Wire Ropes segment includes steel wires, strands, wire ropes, cord, bright bar and related accessories, among others. The Others segment includes jelly filled telecommunication cables, wire drawing and allied machineries, among others. Its range of wire rope includes crane rope, mining rope, fishing rope, aerial haulage, structural system and conveyor cord. It offers spring wire, welding wire, auto spoke wire, brush wire, needle wire and cycle wire, among others. It produces a range of strands, including bright low relaxation pre-stressed concrete (LRPC) strand, galvanized LRPC strand and bonded LRPC strand, among others. Its prestressing products and services include anchorage, sheathing and multipull jacks.</v>
    <v>2271</v>
    <v>National Stock Exchange of India</v>
    <v>XNSE</v>
    <v>XNSE</v>
    <v>Victoria Plaza, 2A Shakespeare Sarani, KOLKATA, WEST BENGAL, 700071 IN</v>
    <v>89.8</v>
    <v>Metals &amp; Mining</v>
    <v>Stock</v>
    <v>44585.469976851855</v>
    <v>4700</v>
    <v>80.8</v>
    <v>27609630000</v>
    <v>USHA MARTIN LIMITED</v>
    <v>USHA MARTIN LIMITED</v>
    <v>88.35</v>
    <v>12.27</v>
    <v>90.6</v>
    <v>84.8</v>
    <v>304742000</v>
    <v>USHAMART</v>
    <v>USHA MARTIN LIMITED (XNSE:USHAMART)</v>
    <v>965170</v>
    <v>1986</v>
  </rv>
  <rv s="2">
    <v>4701</v>
  </rv>
  <rv s="0">
    <v>https://www.bing.com/financeapi/forcetrigger?t=bwg53m&amp;q=XNSE%3aUTIAMC&amp;form=skydnc</v>
    <v>Learn more on Bing</v>
  </rv>
  <rv s="5">
    <v>en-US</v>
    <v>bwg53m</v>
    <v>268435456</v>
    <v>1</v>
    <v>Powered by Refinitiv</v>
    <v>9</v>
    <v>UTI ASSET MANAGEMENT COMPANY LIMITED (XNSE:UTIAMC)</v>
    <v>2</v>
    <v>10</v>
    <v>Finance</v>
    <v>4</v>
    <v>1216.2</v>
    <v>538</v>
    <v>-46.55</v>
    <v>-4.5011000000000002E-2</v>
    <v>INR</v>
    <v>UTI Asset Management Company Ltd. (UTI AMC) is an India-based portfolio manager. The Company is the holding company for UTI Venture Funds Management Company, which manages venture funds and UTIInternational Ltd., which markets offshore funds to overseas investors. The Company is the investment manager to the schemes of UTI Mutual Fund. It also manages offshore funds and provides support to the specified undertaking of the Unit Trust of India. UTI AMC is engaged in managing and advising the portfolios of domestic/offshore funds and mandates. UTI AMC acts as the portfolio manager for the National Skill Development Fund and funds of Postal Life Insurance, which are debt-oriented. It offers three types of portfolios: Discretionary Portfolio Management Services (PMS), Non-Discretionary PMS and Advisory PMS. The Company's other subsidiary UTI Retirement Solutions Ltd., acts as the fund manager to pension fund schemes.</v>
    <v>1474</v>
    <v>National Stock Exchange of India</v>
    <v>XNSE</v>
    <v>XNSE</v>
    <v>PMS Division, UTI - Tower, Gn Block, Bandra Kurla Complex, MUMBAI, MAHARASHTRA, 400051 IN</v>
    <v>1042.5</v>
    <v>Investment Banking &amp; Investment Services</v>
    <v>Stock</v>
    <v>44585.469976851855</v>
    <v>4703</v>
    <v>976</v>
    <v>131256700000</v>
    <v>UTI ASSET MANAGEMENT COMPANY LIMITED</v>
    <v>UTI ASSET MANAGEMENT COMPANY LIMITED</v>
    <v>1039.05</v>
    <v>20.88</v>
    <v>1034.2</v>
    <v>987.65</v>
    <v>126916100</v>
    <v>UTIAMC</v>
    <v>UTI ASSET MANAGEMENT COMPANY LIMITED (XNSE:UTIAMC)</v>
    <v>80473</v>
    <v>2002</v>
  </rv>
  <rv s="2">
    <v>4704</v>
  </rv>
  <rv s="0">
    <v>https://www.bing.com/financeapi/forcetrigger?t=ahkioc&amp;q=XNSE%3aUTTAMSTL&amp;form=skydnc</v>
    <v>Learn more on Bing</v>
  </rv>
  <rv s="1">
    <v>en-US</v>
    <v>ahkioc</v>
    <v>268435456</v>
    <v>1</v>
    <v>Powered by Refinitiv</v>
    <v>0</v>
    <v>UTTAM GALVA STEELS LIMITED (XNSE:UTTAMSTL)</v>
    <v>2</v>
    <v>3</v>
    <v>Finance</v>
    <v>4</v>
    <v>9.8000000000000007</v>
    <v>3.7</v>
    <v>1.7087000000000001</v>
    <v>-0.35</v>
    <v>-4.8276000000000006E-2</v>
    <v>INR</v>
    <v>Uttam Galva Steels Limited is engaged in manufacturing downstream value added steel products, such as Cold Rolled (CR) coils and sheets, and galvanized products consisting of Galvanized Plain (GP) and Galvanized Corrugated (GC) coils and sheets, and Color Coated products. The Company is in the business of procuring Hot Rolled Steel (HR) and processing it in to CR and further in to GP and Prepainted Galvanized Iron (PPGI). The CR not used for galvanizing is converted to value added grades in Cold Rolled Closed Annealed (CRCA) coils and Cut to Length (CTL) Sheets, and sold as Full Hard CR in Domestic and Overseas markets. The Company offers various brands, which include Uttam Suraksha GC (Galvanized Corrugated Roofing Sheets) brand in the Construction segment, and Uttam Tarang, which includes a range of products under Color Coated Roofing products. It caters to various markets, such as appliance, general engineering, automotive, construction, packaging, sandwich panels and others.</v>
    <v>1400</v>
    <v>National Stock Exchange of India</v>
    <v>XNSE</v>
    <v>XNSE</v>
    <v>Uttam House, 69, P.D'Mello Road, MUMBAI, MAHARASHTRA, 400009 IN</v>
    <v>7.4</v>
    <v>Metals &amp; Mining</v>
    <v>Stock</v>
    <v>44585.469976851855</v>
    <v>4706</v>
    <v>6.9</v>
    <v>1031386000</v>
    <v>UTTAM GALVA STEELS LIMITED</v>
    <v>UTTAM GALVA STEELS LIMITED</v>
    <v>7.05</v>
    <v>0</v>
    <v>7.25</v>
    <v>6.9</v>
    <v>142260100</v>
    <v>UTTAMSTL</v>
    <v>UTTAM GALVA STEELS LIMITED (XNSE:UTTAMSTL)</v>
    <v>747297</v>
    <v>1985</v>
  </rv>
  <rv s="2">
    <v>4707</v>
  </rv>
  <rv s="0">
    <v>https://www.bing.com/financeapi/forcetrigger?t=ahkir7&amp;q=XNSE%3aUTTAMSUGAR&amp;form=skydnc</v>
    <v>Learn more on Bing</v>
  </rv>
  <rv s="1">
    <v>en-US</v>
    <v>ahkir7</v>
    <v>268435456</v>
    <v>1</v>
    <v>Powered by Refinitiv</v>
    <v>0</v>
    <v>UTTAM SUGAR MILLS LIMITED (XNSE:UTTAMSUGAR)</v>
    <v>2</v>
    <v>3</v>
    <v>Finance</v>
    <v>4</v>
    <v>308.35000000000002</v>
    <v>87.4</v>
    <v>0.80020000000000002</v>
    <v>-13.1</v>
    <v>-6.1243999999999993E-2</v>
    <v>INR</v>
    <v>Uttam Sugar Mills Limited is engaged in production of sugar, ethanol and generation of power. The Company operates in three business segments: Sugar, Cogeneration and Distillery. It operates a distillery plant with capacity of 75 Kilo Liters per Day (KLPD) at Barkatpur Unit. It has approximately four sugar plants, which are located in northern India. One plant is located in the state of Uttarakhand at Libberheri and three plants are located in the state of Uttar Pradesh at Barkatpur, Khaikheri and Shermau. These plants have an aggregate sugarcane crushing capacity of 23,750 Tons-of-Cane-per-Day (TCD) (Libberheri- 6,250 TCD, Barkatpur-7,000 TCD, Khaikheri-4,500 TCD and Shermau-6,000 TCD), power generation capacity of 103 megawatts (Libberheri-23 MW, Barkatpur-40 MW, Khaikheri-15 MW and Shermau-25 MW) and Ethanol production capacity of 75 KLPD at Barkatpur. It operates a sugar mill at Barkatpur, which is located in Bijnor, Uttar Pradesh.</v>
    <v>666</v>
    <v>National Stock Exchange of India</v>
    <v>XNSE</v>
    <v>XNSE</v>
    <v>A-2E, IIIrd Floor,, CMA Building, Sector-24,, NOIDA, UTTAR PRADESH, 201301 IN</v>
    <v>216.45</v>
    <v>Food &amp; Tobacco</v>
    <v>Stock</v>
    <v>44585.469976851855</v>
    <v>4709</v>
    <v>196.15</v>
    <v>8157744000</v>
    <v>UTTAM SUGAR MILLS LIMITED</v>
    <v>UTTAM SUGAR MILLS LIMITED</v>
    <v>215.3</v>
    <v>11</v>
    <v>213.9</v>
    <v>200.8</v>
    <v>38138120</v>
    <v>UTTAMSUGAR</v>
    <v>UTTAM SUGAR MILLS LIMITED (XNSE:UTTAMSUGAR)</v>
    <v>164119</v>
    <v>1993</v>
  </rv>
  <rv s="2">
    <v>4710</v>
  </rv>
  <rv s="0">
    <v>https://www.bing.com/financeapi/forcetrigger?t=ahkiww&amp;q=XNSE%3aV2RETAIL&amp;form=skydnc</v>
    <v>Learn more on Bing</v>
  </rv>
  <rv s="1">
    <v>en-US</v>
    <v>ahkiww</v>
    <v>268435456</v>
    <v>1</v>
    <v>Powered by Refinitiv</v>
    <v>0</v>
    <v>V2 Retail Limited (XNSE:V2RETAIL)</v>
    <v>2</v>
    <v>3</v>
    <v>Finance</v>
    <v>4</v>
    <v>205.8</v>
    <v>99.45</v>
    <v>1.6426000000000001</v>
    <v>-7.75</v>
    <v>-4.9839000000000001E-2</v>
    <v>INR</v>
    <v>V2 Retail Limited is a retail company. The Company is engaged in the business of retail sales of garments, textiles, accessories and consumer durables products in India. The Company carries on the business as trader, dealer, agent, distributor, consignor, consignee, retailer, job work, scourer, spinner, weaver, finisher, dyer, tailor and draper, and cutter of garments. It is also engaged in the import and export of all garments of men, women and children. The Company is also engaged in the business of retailing of products, such as apparels and household goods. The Company offers a portfolio of products, including apparel and non-apparel. It sells ready-made and other consumer goods, such as footwear, toys, games, handbags, cosmetics, home furnishing, decor product and sports items. The Company has 96 stores in India. Its brands include One Human, Glamora, Godspeed, ebellia, Herrlich, No War, and Honey Brats. V2 Smart Manufacturing Private Limited is the subsidiary of the Company.</v>
    <v>2799</v>
    <v>National Stock Exchange of India</v>
    <v>XNSE</v>
    <v>XNSE</v>
    <v>Plot No 8, Pocket-2, Block A,, Khasra No. 335-336, Rangpuri Extentions,, NEW DELHI, DELHI, 110037 IN</v>
    <v>157.69999999999999</v>
    <v>Specialty Retailers</v>
    <v>Stock</v>
    <v>44585.469976851855</v>
    <v>4712</v>
    <v>147.75</v>
    <v>5347542000</v>
    <v>V2 Retail Limited</v>
    <v>V2 Retail Limited</v>
    <v>157.69999999999999</v>
    <v>0</v>
    <v>155.5</v>
    <v>147.75</v>
    <v>34389340</v>
    <v>V2RETAIL</v>
    <v>V2 Retail Limited (XNSE:V2RETAIL)</v>
    <v>30770</v>
    <v>2001</v>
  </rv>
  <rv s="2">
    <v>4713</v>
  </rv>
  <rv s="0">
    <v>https://www.bing.com/financeapi/forcetrigger?t=ahkizr&amp;q=XNSE%3aVADILALIND&amp;form=skydnc</v>
    <v>Learn more on Bing</v>
  </rv>
  <rv s="1">
    <v>en-US</v>
    <v>ahkizr</v>
    <v>268435456</v>
    <v>1</v>
    <v>Powered by Refinitiv</v>
    <v>0</v>
    <v>VADILAL INDUSTRIES LIMITED (XNSE:VADILALIND)</v>
    <v>2</v>
    <v>3</v>
    <v>Finance</v>
    <v>4</v>
    <v>1267</v>
    <v>772.65</v>
    <v>0.9899</v>
    <v>-46.2</v>
    <v>-5.1097999999999998E-2</v>
    <v>INR</v>
    <v>Vadilal Industries Limited is engaged in the business of manufacturing ice cream and flavored milk, and processing and exporting processed food products, such as canned pulp. The Company's segments include Ice Cream, Processed Foods and Others. The Company, through Ice Cream segment, offers ice cream and frozen dessert. Through Processed Food segment, it offers mango pulp, frozen fruit, pulp, vegetable and ready to eat/serve food. Through Others segment, it is engaged in forex management, money changing and cold storage. The Company has two ice-cream production facilities: one at Pundhra in Gandhinagar, Gujarat and the other at Bareilly in Uttar Pradesh. The Company is involved in processing frozen fruits, vegetables and processed foods at factory situated at Dharampur, Valsad, Gujarat. It exports its products to various countries. It also operates in the milk segment under the brand name, Power Sip. It offers Power Sip in a range of flavors, such as kesar, elaichi, rose and badam.</v>
    <v>670</v>
    <v>National Stock Exchange of India</v>
    <v>XNSE</v>
    <v>XNSE</v>
    <v>B404,4th floor,"TimeSquare "building ,C G Road,, Nr Lal Banglow Chowk Char Rasta,, Navrangpura, AHMEDABAD, GUJARAT, 380009 IN</v>
    <v>929.95</v>
    <v>Food &amp; Tobacco</v>
    <v>Stock</v>
    <v>44585.469976851855</v>
    <v>4715</v>
    <v>837.4</v>
    <v>6498876000</v>
    <v>VADILAL INDUSTRIES LIMITED</v>
    <v>VADILAL INDUSTRIES LIMITED</v>
    <v>909.95</v>
    <v>15.95</v>
    <v>904.15</v>
    <v>857.95</v>
    <v>7187830</v>
    <v>VADILALIND</v>
    <v>VADILAL INDUSTRIES LIMITED (XNSE:VADILALIND)</v>
    <v>18439</v>
    <v>1982</v>
  </rv>
  <rv s="2">
    <v>4716</v>
  </rv>
  <rv s="0">
    <v>https://www.bing.com/financeapi/forcetrigger?t=ahkj3m&amp;q=XNSE%3aVAIBHAVGBL&amp;form=skydnc</v>
    <v>Learn more on Bing</v>
  </rv>
  <rv s="1">
    <v>en-US</v>
    <v>ahkj3m</v>
    <v>268435456</v>
    <v>1</v>
    <v>Powered by Refinitiv</v>
    <v>0</v>
    <v>VAIBHAV GLOBAL LIMITED (XNSE:VAIBHAVGBL)</v>
    <v>2</v>
    <v>3</v>
    <v>Finance</v>
    <v>4</v>
    <v>1050</v>
    <v>480.1</v>
    <v>0.84040000000000004</v>
    <v>-15.85</v>
    <v>-2.9574E-2</v>
    <v>INR</v>
    <v>Vaibhav Global Limited is a holding company. The Company is an electronic retailer of fashion jewelry and lifestyle accessories. The Company owns and operates the Liquidation Channel in the United States, and Jewelry Channel in the United Kingdom. It operates through wholesale business-as a downstream manufacturing facility segment. The Company offers a range of jewelry and non-jewelry products. The Company manufactures and exports various kinds of jewelry, colored gems stones, precious and semi-precious stones. It offers fashion jewelry, including bracelets, bangles, earrings and studded jewelry. Its fashion accessories and lifestyle products include watches, handbags, scarves, home decor, bed linen, pillow covers and towels. Its products are sold on its television shopping and Web platforms. Its plants are located in Jaipur and Mumbai. In addition to electronic retailing, the Company also engages in traditional business-to-business wholesale distribution through STS Jewels Inc.</v>
    <v>1313</v>
    <v>National Stock Exchange of India</v>
    <v>XNSE</v>
    <v>XNSE</v>
    <v>E- 69 Epip,, Sitapura,, JAIPUR, RAJASTHAN, 302022 IN</v>
    <v>537.35</v>
    <v>Textiles &amp; Apparel</v>
    <v>Stock</v>
    <v>44585.469976851855</v>
    <v>4718</v>
    <v>504.2</v>
    <v>87683630000</v>
    <v>VAIBHAV GLOBAL LIMITED</v>
    <v>VAIBHAV GLOBAL LIMITED</v>
    <v>536</v>
    <v>35.82</v>
    <v>535.95000000000005</v>
    <v>520.1</v>
    <v>163604100</v>
    <v>VAIBHAVGBL</v>
    <v>VAIBHAV GLOBAL LIMITED (XNSE:VAIBHAVGBL)</v>
    <v>163972</v>
    <v>1989</v>
  </rv>
  <rv s="2">
    <v>4719</v>
  </rv>
  <rv s="0">
    <v>https://www.bing.com/financeapi/forcetrigger?t=b11sim&amp;q=XNSE%3aVAISHALI&amp;form=skydnc</v>
    <v>Learn more on Bing</v>
  </rv>
  <rv s="3">
    <v>en-US</v>
    <v>b11sim</v>
    <v>268435456</v>
    <v>1</v>
    <v>Powered by Refinitiv</v>
    <v>5</v>
    <v>VAISHALI PHARMA LIMITED (XNSE:VAISHALI)</v>
    <v>2</v>
    <v>6</v>
    <v>Finance</v>
    <v>4</v>
    <v>57.8</v>
    <v>28.95</v>
    <v>0.75319999999999998</v>
    <v>-1.05</v>
    <v>-2.7999999999999997E-2</v>
    <v>INR</v>
    <v>Vaishali Pharma Limited is an India-based pharmaceutical company. The Company is engaged in dealing in pharmaceutical formulations, active pharmaceutical ingredient (APIs), surgical products, veterinary supplements, and herbal and nutraceutical products. It operates in both domestic and export markets. In domestic market, it is engaged in trading of APIs. In export markets, it is engaged in trading and marketing of APIs, formulations, surgical products and others. Its API products include Vitamins, Anti- Platelet Agent, Hepatic Disorder, Anti-cancer, Inflammator, Antibiotic, Excipients, and Tropical Steroids. Its formulations products include Anti-fungal, Anti-diabetic, Laxative, Cardiac, Ointment, and Anti-Asthmatic. Its veterinary products include Anifost, Calcium Borogluconate with injection, Antidiarrheal, Anthelmintic and Anti Bacterial with Amoebic. The Company’s surgical products include surgical sets, needles, gloves, catheter, tubes, mask and kits.</v>
    <v>National Stock Exchange of India</v>
    <v>XNSE</v>
    <v>XNSE</v>
    <v>706-709, Aravalli Business Center R.C.Patel Road, Sodawala Lane, Borivili (West), MUMBAI, MAHARASHTRA, 400092 IN</v>
    <v>38.9</v>
    <v>Pharmaceuticals</v>
    <v>Stock</v>
    <v>44585.469976851855</v>
    <v>4721</v>
    <v>36.1</v>
    <v>395482500</v>
    <v>VAISHALI PHARMA LIMITED</v>
    <v>VAISHALI PHARMA LIMITED</v>
    <v>38.85</v>
    <v>15.9</v>
    <v>37.5</v>
    <v>36.450000000000003</v>
    <v>10546200</v>
    <v>VAISHALI</v>
    <v>VAISHALI PHARMA LIMITED (XNSE:VAISHALI)</v>
    <v>89435</v>
    <v>2008</v>
  </rv>
  <rv s="2">
    <v>4722</v>
  </rv>
  <rv s="0">
    <v>https://www.bing.com/financeapi/forcetrigger?t=ahkj6h&amp;q=XNSE%3aVAKRANGEE&amp;form=skydnc</v>
    <v>Learn more on Bing</v>
  </rv>
  <rv s="1">
    <v>en-US</v>
    <v>ahkj6h</v>
    <v>268435456</v>
    <v>1</v>
    <v>Powered by Refinitiv</v>
    <v>0</v>
    <v>Vakrangee Limited (XNSE:VAKRANGEE)</v>
    <v>2</v>
    <v>3</v>
    <v>Finance</v>
    <v>4</v>
    <v>66.8</v>
    <v>29.15</v>
    <v>1.7505999999999999</v>
    <v>-1.85</v>
    <v>-4.5622999999999997E-2</v>
    <v>INR</v>
    <v>Vakrangee Limited is an India-based technology company. The Company is a franchisee-based, multi-service retail network, focused on building a network of last-mile retail outlets to deliver services to the rural, semi-urban and urban population of the country. The Assisted Digital Convenience stores are called as Nextgen Vakrangee Kendras, which offers multiple products and services. The Company offers a range of services across various sectors by providing banking, financial services and insurance (BFSI); automated teller machine (ATM); electronic commerce, and logistics services.</v>
    <v>800</v>
    <v>National Stock Exchange of India</v>
    <v>XNSE</v>
    <v>XNSE</v>
    <v>Vakrangee Corporate House, Plot No.93, Road No.16, M.I.D.C. Marol, Andheri (East), MUMBAI, MAHARASHTRA, 400093 IN</v>
    <v>41.9</v>
    <v>Software &amp; IT Services</v>
    <v>Stock</v>
    <v>44585.469976851855</v>
    <v>4724</v>
    <v>38.15</v>
    <v>42958900000</v>
    <v>Vakrangee Limited</v>
    <v>Vakrangee Limited</v>
    <v>41.9</v>
    <v>49.38</v>
    <v>40.549999999999997</v>
    <v>38.700000000000003</v>
    <v>1059406000</v>
    <v>VAKRANGEE</v>
    <v>Vakrangee Limited (XNSE:VAKRANGEE)</v>
    <v>5031998</v>
    <v>1990</v>
  </rv>
  <rv s="2">
    <v>4725</v>
  </rv>
  <rv s="0">
    <v>https://www.bing.com/financeapi/forcetrigger?t=bwd9r7&amp;q=XNSE%3aVALIANTORG&amp;form=skydnc</v>
    <v>Learn more on Bing</v>
  </rv>
  <rv s="5">
    <v>en-US</v>
    <v>bwd9r7</v>
    <v>268435456</v>
    <v>1</v>
    <v>Powered by Refinitiv</v>
    <v>9</v>
    <v>VALIANT ORGANICS LIMITED (XNSE:VALIANTORG)</v>
    <v>2</v>
    <v>10</v>
    <v>Finance</v>
    <v>4</v>
    <v>1848</v>
    <v>970</v>
    <v>-35.4</v>
    <v>-2.9702000000000003E-2</v>
    <v>INR</v>
    <v>Valiant Organics Limited, formerly Valiant Organics Private Limited, is a chemical manufacturing company. The Company focuses on manufacturing and marketing of various types of chlorophenol, which is a chemical and has various applications, including agro-chemical industry, pharmaceutical industry, dyes industry, manufacturing of cosmetics and veterinary drugs. The Company's segment is engaged in Pharmaceutical business. The Company manufactures Chlorophenols, namely, OrthoChlorophenol, ParaChlorophenol and di-chlorophenols, namely, 2,4 Di-chlorophenol and 2,6 Di-chlorophenol. The Company focuses on developing in-house process technology to expand its product range, including chloro phenols, which is used as intermediates in pharmaceuticals, pesticides, disinfectants, anti-bacterial and veterinary. The Company's manufacturing facility is located at Sarigam Industrial Estate, which has an installed capacity of approximately 4,800 metric tons per annum.</v>
    <v>841</v>
    <v>National Stock Exchange of India</v>
    <v>XNSE</v>
    <v>XNSE</v>
    <v>109, Udyog Kshetra, 1st Floor, Mulund Goregaon Link Road, Mulund (W), MUMBAI, MAHARASHTRA, 400080 IN</v>
    <v>1210.9000000000001</v>
    <v>Chemicals</v>
    <v>Stock</v>
    <v>44585.469976851855</v>
    <v>4727</v>
    <v>1142.6500000000001</v>
    <v>32362880000</v>
    <v>VALIANT ORGANICS LIMITED</v>
    <v>VALIANT ORGANICS LIMITED</v>
    <v>1182</v>
    <v>28.4</v>
    <v>1191.8499999999999</v>
    <v>1156.45</v>
    <v>27153490</v>
    <v>VALIANTORG</v>
    <v>VALIANT ORGANICS LIMITED (XNSE:VALIANTORG)</v>
    <v>36902</v>
    <v>2005</v>
  </rv>
  <rv s="2">
    <v>4728</v>
  </rv>
  <rv s="0">
    <v>https://www.bing.com/financeapi/forcetrigger?t=ahkjc7&amp;q=XNSE%3aVARDHACRLC&amp;form=skydnc</v>
    <v>Learn more on Bing</v>
  </rv>
  <rv s="1">
    <v>en-US</v>
    <v>ahkjc7</v>
    <v>268435456</v>
    <v>1</v>
    <v>Powered by Refinitiv</v>
    <v>0</v>
    <v>VARDHMAN ACRYLICS LIMITED (XNSE:VARDHACRLC)</v>
    <v>2</v>
    <v>3</v>
    <v>Finance</v>
    <v>4</v>
    <v>84.2</v>
    <v>33.75</v>
    <v>0.60350000000000004</v>
    <v>-4.55</v>
    <v>-7.1205000000000004E-2</v>
    <v>INR</v>
    <v>Vardhman Acrylics Limited is engaged in manufacturing man-made fibers. The Company operates through Acrylic Fibre &amp; Tow segment. The Company's products include non-shrinkable; high shrinkage; medium shrinkage; very high shrinkable; tow 123, 131, 139 K-Tex; staple for open end; soft hand and water absorbent. The Company's products are marketed under the brand name of VARLAN. The Company's products are used for apparel use, including children clothes, sweater, muffler, t-shirts, scarf, socks, tie, underwear, shirting, track-suits, shalwar kamiz and jersey. The Company's products also are used for household use, including carpets, woven blanket (circular knit), blanket (tufting), rug-bed sheet, bunting, bath mat, towel and draperies. The Company has 18,000 tons per annum (TPA) acrylic staple fiber and tow production plant at Jhagadia District, Bharuch in the state of Gujarat, India.</v>
    <v>315</v>
    <v>National Stock Exchange of India</v>
    <v>XNSE</v>
    <v>XNSE</v>
    <v>Plot No. 755, GIDC Mega Estate,, Jhagadia, Distt. Bharuch, 393110 IN</v>
    <v>63.2</v>
    <v>Textiles &amp; Apparel</v>
    <v>Stock</v>
    <v>44585.469976851855</v>
    <v>4730</v>
    <v>59.1</v>
    <v>5135243000</v>
    <v>VARDHMAN ACRYLICS LIMITED</v>
    <v>VARDHMAN ACRYLICS LIMITED</v>
    <v>62.8</v>
    <v>11.95</v>
    <v>63.9</v>
    <v>59.35</v>
    <v>80363750</v>
    <v>VARDHACRLC</v>
    <v>VARDHMAN ACRYLICS LIMITED (XNSE:VARDHACRLC)</v>
    <v>250045</v>
    <v>1990</v>
  </rv>
  <rv s="2">
    <v>4731</v>
  </rv>
  <rv s="0">
    <v>https://www.bing.com/financeapi/forcetrigger?t=ahkjf2&amp;q=XNSE%3aVARDMNPOLY&amp;form=skydnc</v>
    <v>Learn more on Bing</v>
  </rv>
  <rv s="3">
    <v>en-US</v>
    <v>ahkjf2</v>
    <v>268435456</v>
    <v>1</v>
    <v>Powered by Refinitiv</v>
    <v>5</v>
    <v>VARDHMAN POLYTEX LTD (XNSE:VARDMNPOLY)</v>
    <v>2</v>
    <v>6</v>
    <v>Finance</v>
    <v>4</v>
    <v>36.549999999999997</v>
    <v>11.95</v>
    <v>1.25</v>
    <v>-1.4</v>
    <v>-4.9036999999999997E-2</v>
    <v>INR</v>
    <v>Vardhman Polytex Limited is a holding company. The Company manufactures yarn, garments and develops residential and commercial colony or project. The Company operates through two segments: Textile and Real estates. The Company's yarn portfolio ranges from Cotton Yarns (Carded, Combed, Organic, BCI and SUPIMA), Cotton Polyester Yarns to Value Added Yarns (Grey and Dyed) in variable counts. The Company's product range includes combed, slub yarns, lycra yarn, modal/cotton, P/C melange, contamination free yarn, neppy yarn, grindle yarn and snow yarn. The Company factories/units are located at Badal Road, Bathinda, Punjab; Ludhiana, Punjab, and Nalagarh, Himachal Pradesh. The Company's residential and commercial colony/project Vardhman Park is situated at Chandigarh Road, Ludhiana. The Company has two subsidiaries, namely F.M. Hammerle Textiles Limited, and F.M. Hammerle Verwaltungs GmbH.</v>
    <v>National Stock Exchange of India</v>
    <v>XNSE</v>
    <v>XNSE</v>
    <v>Vardhman Park, Chandigarh Road, LUDHIANA, PUNJAB, 141123 IN</v>
    <v>29.5</v>
    <v>Textiles &amp; Apparel</v>
    <v>Stock</v>
    <v>44585.469976851855</v>
    <v>4733</v>
    <v>27.15</v>
    <v>636406800</v>
    <v>VARDHMAN POLYTEX LTD</v>
    <v>VARDHMAN POLYTEX LTD</v>
    <v>28.5</v>
    <v>0</v>
    <v>28.55</v>
    <v>27.15</v>
    <v>22290960</v>
    <v>VARDMNPOLY</v>
    <v>VARDHMAN POLYTEX LTD (XNSE:VARDMNPOLY)</v>
    <v>30224</v>
    <v>1980</v>
  </rv>
  <rv s="2">
    <v>4734</v>
  </rv>
  <rv s="0">
    <v>https://www.bing.com/financeapi/forcetrigger?t=bh7q4c&amp;q=XNSE%3aVARROC&amp;form=skydnc</v>
    <v>Learn more on Bing</v>
  </rv>
  <rv s="1">
    <v>en-US</v>
    <v>bh7q4c</v>
    <v>268435456</v>
    <v>1</v>
    <v>Powered by Refinitiv</v>
    <v>0</v>
    <v>VARROC ENGINEERING LIMITED (XNSE:VARROC)</v>
    <v>2</v>
    <v>3</v>
    <v>Finance</v>
    <v>4</v>
    <v>477.65</v>
    <v>260</v>
    <v>2.1143000000000001</v>
    <v>-35.85</v>
    <v>-8.5083999999999993E-2</v>
    <v>INR</v>
    <v>Varroc Engineering Limited is an India-based company. The Company is focused on designing, manufacturing and supplying exterior lighting systems, plastic and polymer components, and electrical and electronics components. It also supplies precision metallic components to passenger car, commercial vehicle, two-heeler, three-wheeler and off highway vehicle (OHV). The Company's segments include Polymer, Electrical, Engine valve, Forged components, and Lighting. Its products include Engine and engine parts, drive transmission and steering parts, suspension and braking parts, electrical parts, and other products including body and chassis.</v>
    <v>3634</v>
    <v>National Stock Exchange of India</v>
    <v>XNSE</v>
    <v>XNSE</v>
    <v>L-4, MIDC Industrial Area, Waluj, AURANGABAD, MAHARASHTRA, 431136 IN</v>
    <v>426.55</v>
    <v>Automobiles &amp; Auto Parts</v>
    <v>Stock</v>
    <v>44585.469976851855</v>
    <v>4736</v>
    <v>376.5</v>
    <v>64376550000</v>
    <v>VARROC ENGINEERING LIMITED</v>
    <v>VARROC ENGINEERING LIMITED</v>
    <v>421.1</v>
    <v>0</v>
    <v>421.35</v>
    <v>385.5</v>
    <v>152786400</v>
    <v>VARROC</v>
    <v>VARROC ENGINEERING LIMITED (XNSE:VARROC)</v>
    <v>687350</v>
    <v>1988</v>
  </rv>
  <rv s="2">
    <v>4737</v>
  </rv>
  <rv s="0">
    <v>https://www.bing.com/financeapi/forcetrigger?t=ahkjhw&amp;q=XNSE%3aVASCONEQ&amp;form=skydnc</v>
    <v>Learn more on Bing</v>
  </rv>
  <rv s="1">
    <v>en-US</v>
    <v>ahkjhw</v>
    <v>268435456</v>
    <v>1</v>
    <v>Powered by Refinitiv</v>
    <v>0</v>
    <v>VASCON ENGINEERS LIMITED (XNSE:VASCONEQ)</v>
    <v>2</v>
    <v>3</v>
    <v>Finance</v>
    <v>4</v>
    <v>36.75</v>
    <v>13.25</v>
    <v>2.1295999999999999</v>
    <v>-2.7</v>
    <v>-8.4111999999999992E-2</v>
    <v>INR</v>
    <v>Vascon Engineers Limited is an engineering, procurement and construction (EPC) company. The Company's principal activities include real estate development, hospitality, and manufacturing and building management system (BMS). The Company's segments include EPC, Real Estate Development, Hotel and Manufacturing &amp; BMS. The EPC segment includes the construction of residential, commercial, industrial and other constructions. The Real Estate Development segment includes the development of residential, hotel premises and industrial park. The Hotel segment includes the hoteliering activities. The Manufacturing &amp; BMS segment is engaged in the manufacturing of clean room partition and building management system. It undertakes the entire spectrum of real estate development activities, including identification and acquisition of land, sales and marketing of projects, and operation of the completed projects. It has presence in Bangalore, Uttar Pradesh, Chennai, Ludhiana, Mumbai, Pune and Goa.</v>
    <v>632</v>
    <v>National Stock Exchange of India</v>
    <v>XNSE</v>
    <v>XNSE</v>
    <v>Vascon Weikfield Chambers, Behind Hotel Novotel, Opposite to Hyatt Hotel, Pune - Nagar Road, PUNE, MAHARASHTRA, 411014 IN</v>
    <v>32.5</v>
    <v>Homebuilding &amp; Construction Supplies</v>
    <v>Stock</v>
    <v>44585.469976851855</v>
    <v>4739</v>
    <v>27.85</v>
    <v>6975879000</v>
    <v>VASCON ENGINEERS LIMITED</v>
    <v>VASCON ENGINEERS LIMITED</v>
    <v>32.299999999999997</v>
    <v>152.78</v>
    <v>32.1</v>
    <v>29.4</v>
    <v>217317100</v>
    <v>VASCONEQ</v>
    <v>VASCON ENGINEERS LIMITED (XNSE:VASCONEQ)</v>
    <v>1827595</v>
    <v>1986</v>
  </rv>
  <rv s="2">
    <v>4740</v>
  </rv>
  <rv s="0">
    <v>https://www.bing.com/financeapi/forcetrigger?t=ahkjkr&amp;q=XNSE%3aVASWANI&amp;form=skydnc</v>
    <v>Learn more on Bing</v>
  </rv>
  <rv s="1">
    <v>en-US</v>
    <v>ahkjkr</v>
    <v>268435456</v>
    <v>1</v>
    <v>Powered by Refinitiv</v>
    <v>0</v>
    <v>VASWANI INDUSTRIES LIMITED (XNSE:VASWANI)</v>
    <v>2</v>
    <v>3</v>
    <v>Finance</v>
    <v>4</v>
    <v>38.5</v>
    <v>6.75</v>
    <v>1.8788</v>
    <v>-1.65</v>
    <v>-4.9623999999999995E-2</v>
    <v>INR</v>
    <v>Vaswani Industries Limited is engaged in the business of manufacturing sponge iron, MS billet and ingots and power generation. The Company's production facilities are located in Sondra village, Raipur. The Company operates through three segments: iron &amp; steel, power and real estate. The Company is engaged in manufacturing coal-based Sponge Iron using indigenously developed rotary kilns, with a capacity of 90,000 metric tons along with a Waste Heat Recovery Boiler (WHRB) with a generation capacity of 11.5 megawatts power and a steel ingot/billet plant of capacity 59,400 metric tons. The Company offers forging ingots and forging quality billet/bloom. The Company sells nine megawatts to Chhattisgarh State Electricity Board, and Lanco Electricity Utility Limited, Haryana. The Company uses rest 2.5 megawatts for home production/captive.</v>
    <v>211</v>
    <v>National Stock Exchange of India</v>
    <v>XNSE</v>
    <v>XNSE</v>
    <v>MIG - 4, INDRAWATI COLONY, RAIPUR, CHHATTISGARH, 492001 IN</v>
    <v>32.4</v>
    <v>Metals &amp; Mining</v>
    <v>Stock</v>
    <v>44585.469976851855</v>
    <v>4742</v>
    <v>31.6</v>
    <v>997500000</v>
    <v>VASWANI INDUSTRIES LIMITED</v>
    <v>VASWANI INDUSTRIES LIMITED</v>
    <v>31.8</v>
    <v>18.61</v>
    <v>33.25</v>
    <v>31.6</v>
    <v>30000000</v>
    <v>VASWANI</v>
    <v>VASWANI INDUSTRIES LIMITED (XNSE:VASWANI)</v>
    <v>178760</v>
    <v>2003</v>
  </rv>
  <rv s="2">
    <v>4743</v>
  </rv>
  <rv s="0">
    <v>https://www.bing.com/financeapi/forcetrigger?t=ahkjqh&amp;q=XNSE%3aVBL&amp;form=skydnc</v>
    <v>Learn more on Bing</v>
  </rv>
  <rv s="1">
    <v>en-US</v>
    <v>ahkjqh</v>
    <v>268435456</v>
    <v>1</v>
    <v>Powered by Refinitiv</v>
    <v>0</v>
    <v>VARUN BEVERAGES LIMITED (XNSE:VBL)</v>
    <v>2</v>
    <v>3</v>
    <v>Finance</v>
    <v>4</v>
    <v>1016</v>
    <v>569.37</v>
    <v>1.1108</v>
    <v>-15.2</v>
    <v>-1.6597000000000001E-2</v>
    <v>INR</v>
    <v>Varun Beverages Limited is engaged in manufacturing, selling, bottling and distribution of beverages of Pepsi brand. The Company produces and distributes a range of carbonated soft drinks (CSDs), as well as a selection of non-carbonated beverages (NCBs), including packaged drinking water. PepsiCo CSD brands produced and sold by the Company include Pepsi, Diet Pepsi, Seven-Up, Mirinda Orange, Mirinda Lemon, Mountain Dew, Seven-Up Nimbooz Masala Soda, Seven-Up Revive and Evervess Soda. PepsiCo NCB brands produced and sold by the Company include Tropicana Slice, Tropicana Frutz, Seven-Up Nimbooz, as well as packaged drinking water under Aquafina brand. In addition, it also franchises for Ole brand of PepsiCo products in Sri Lanka. It operates in over 20 production facilities across India and over five production facilities in its international licensed territories. It franchises for various PepsiCo products spread across approximately 20 States and over two Union Territories in India.</v>
    <v>7808</v>
    <v>National Stock Exchange of India</v>
    <v>XNSE</v>
    <v>XNSE</v>
    <v>Plot No. 31, Institutional Area, Sector - 44, GURGAON, HARYANA, 122002 IN</v>
    <v>912</v>
    <v>Beverages</v>
    <v>Stock</v>
    <v>44585.469976851855</v>
    <v>4745</v>
    <v>878.2</v>
    <v>396593300000</v>
    <v>VARUN BEVERAGES LIMITED</v>
    <v>VARUN BEVERAGES LIMITED</v>
    <v>906</v>
    <v>64.47</v>
    <v>915.85</v>
    <v>900.65</v>
    <v>433033100</v>
    <v>VBL</v>
    <v>VARUN BEVERAGES LIMITED (XNSE:VBL)</v>
    <v>499297</v>
    <v>1995</v>
  </rv>
  <rv s="2">
    <v>4746</v>
  </rv>
  <rv s="0">
    <v>https://www.bing.com/financeapi/forcetrigger?t=ahkjtc&amp;q=XNSE%3aVEDL&amp;form=skydnc</v>
    <v>Learn more on Bing</v>
  </rv>
  <rv s="1">
    <v>en-US</v>
    <v>ahkjtc</v>
    <v>268435456</v>
    <v>1</v>
    <v>Powered by Refinitiv</v>
    <v>0</v>
    <v>Vedanta Limited (XNSE:VEDL)</v>
    <v>2</v>
    <v>3</v>
    <v>Finance</v>
    <v>4</v>
    <v>385.9</v>
    <v>160.30000000000001</v>
    <v>1.5644</v>
    <v>-11.2</v>
    <v>-3.4643E-2</v>
    <v>INR</v>
    <v>Vedanta Limited is a natural resource company engaged in the business of manufacturing copper and copper products, and aluminum and aluminum products. The Company's segments include Copper, which consists of manufacturing of copper cathode, continuous cast copper rod and anode slime, including from purchased concentrate and manufacturing of precious metal from anode slime, sulfuric acid, phosphoric acid; Iron ore; Aluminium, which consists of manufacturing of alumina and various aluminum products; Power, which consists of power, including power facilities engaged in generation and sale of commercial power, and Other, which consists pig iron and metallurgical coke. Its iron ore business consists of iron ore exploration, mining, beneficiation and exports. The Company has iron ore mining operations in the States of Goa and Karnataka. Its copper business consists of custom smelting. Its power business consists of 2,400 megawatt thermal coal based power facility in the State of Odisha.</v>
    <v>17047</v>
    <v>National Stock Exchange of India</v>
    <v>XNSE</v>
    <v>XNSE</v>
    <v>Vedanta Limited, 75, Nehru Road, Vile Parle (E), MUMBAI, MAHARASHTRA, 400099 IN</v>
    <v>325.75</v>
    <v>Metals &amp; Mining</v>
    <v>Stock</v>
    <v>44585.469976851855</v>
    <v>4748</v>
    <v>310.25</v>
    <v>1198736000000</v>
    <v>Vedanta Limited</v>
    <v>Vedanta Limited</v>
    <v>322</v>
    <v>6.47</v>
    <v>323.3</v>
    <v>312.10000000000002</v>
    <v>3707813000</v>
    <v>VEDL</v>
    <v>Vedanta Limited (XNSE:VEDL)</v>
    <v>10949389</v>
    <v>1965</v>
  </rv>
  <rv s="2">
    <v>4749</v>
  </rv>
  <rv s="0">
    <v>https://www.bing.com/financeapi/forcetrigger?t=ahkjw7&amp;q=XNSE%3aVENKEYS&amp;form=skydnc</v>
    <v>Learn more on Bing</v>
  </rv>
  <rv s="1">
    <v>en-US</v>
    <v>ahkjw7</v>
    <v>268435456</v>
    <v>1</v>
    <v>Powered by Refinitiv</v>
    <v>0</v>
    <v>VENKY'S (INDIA) LIMITED (XNSE:VENKEYS)</v>
    <v>2</v>
    <v>3</v>
    <v>Finance</v>
    <v>4</v>
    <v>3955</v>
    <v>1505</v>
    <v>1.4289000000000001</v>
    <v>-109.9</v>
    <v>-4.2481999999999999E-2</v>
    <v>INR</v>
    <v>Venky's (India) Limited is engaged in the production of day-old layer and broiler chicks for the poultry markets of North India. The Company offers a range of products, such as day old commercial chicks, grown up commercial broiler, refined oil and de-oiled cake for poultry feed. Its segments include Poultry and Poultry Products, Animal Health Products and Oilseed. The Poultry and Poultry Products segment consists of production and sale of day old broiler and layer chicks, specific pathogen free eggs, processed chicken products and poultry feed. The Animal Health Products segment produces and sells medicines and other health products for birds. Its animal health products manufacturing facility is located at Pune. The Oilseed segment produces and sells edible refined soya oil and soya de-oiled cake. Its portfolio of products includes animal health products, pellet feeds, processed and further processed chicken products and solvent oil extraction.</v>
    <v>5346</v>
    <v>National Stock Exchange of India</v>
    <v>XNSE</v>
    <v>XNSE</v>
    <v>Venkateshwara House, S.No. 114/A/2, Pune-Sinhagad Road, PUNE, MAHARASHTRA, 411030 IN</v>
    <v>2590.5500000000002</v>
    <v>Food &amp; Tobacco</v>
    <v>Stock</v>
    <v>44585.469976851855</v>
    <v>4751</v>
    <v>2430.75</v>
    <v>36443230000</v>
    <v>VENKY'S (INDIA) LIMITED</v>
    <v>VENKY'S (INDIA) LIMITED</v>
    <v>2551.1</v>
    <v>13.49</v>
    <v>2586.9499999999998</v>
    <v>2477.0500000000002</v>
    <v>14087340</v>
    <v>VENKEYS</v>
    <v>VENKY'S (INDIA) LIMITED (XNSE:VENKEYS)</v>
    <v>58412</v>
    <v>1976</v>
  </rv>
  <rv s="2">
    <v>4752</v>
  </rv>
  <rv s="0">
    <v>https://www.bing.com/financeapi/forcetrigger?t=ahkjz2&amp;q=XNSE%3aVENUSREM&amp;form=skydnc</v>
    <v>Learn more on Bing</v>
  </rv>
  <rv s="1">
    <v>en-US</v>
    <v>ahkjz2</v>
    <v>268435456</v>
    <v>1</v>
    <v>Powered by Refinitiv</v>
    <v>0</v>
    <v>VENUS REMEDIES LIMITED (XNSE:VENUSREM)</v>
    <v>2</v>
    <v>3</v>
    <v>Finance</v>
    <v>4</v>
    <v>639</v>
    <v>153.5</v>
    <v>1.893</v>
    <v>-22.1</v>
    <v>-5.9545000000000001E-2</v>
    <v>INR</v>
    <v>Venus Remedies Limited is engaged in pharmaceutical product manufacturing business. The Company provides formulations and manufactures dosage injectables. The Company is engaged in manufacturing and trading of medicines. It focuses on critical care and super specialty segment, including anti-infective (anti-microbial resistance), anticancer, neurology, pain management, and skin and wound care. The Company manufactures complex formulations for oncology injections, oncology lyophilized, lyophilized injections, pre-filled syringes and cephalosphorins, among others. It also manufactures various brands, such as Doxol, Paxol, Citabol, Epirol, Ronem, Immunox, Pimcef, Fejet, Parin-E, Vanconex, Supime, Tobracef, Vancoplus, Potentox, Septiloc, Acnano, Sulbactomax, Ampucare, Achnil, Meropenem and Pirotum among others. Its product portfolio comprises of over 75 products in various therapeutic segments. The Company has over three manufacturing units in Panchkula, Baddi (India) and Werne (Germany).</v>
    <v>1350</v>
    <v>National Stock Exchange of India</v>
    <v>XNSE</v>
    <v>XNSE</v>
    <v>Plot No. 51- 52, Industrial Area,, Phase I, Panchkula,, PANCHKULA, HARYANA, 134109 IN</v>
    <v>376.95</v>
    <v>Pharmaceuticals</v>
    <v>Stock</v>
    <v>44585.469976851855</v>
    <v>4754</v>
    <v>340</v>
    <v>4580729000</v>
    <v>VENUS REMEDIES LIMITED</v>
    <v>VENUS REMEDIES LIMITED</v>
    <v>365.1</v>
    <v>5.79</v>
    <v>371.15</v>
    <v>349.05</v>
    <v>12341990</v>
    <v>VENUSREM</v>
    <v>VENUS REMEDIES LIMITED (XNSE:VENUSREM)</v>
    <v>118072</v>
    <v>1989</v>
  </rv>
  <rv s="2">
    <v>4755</v>
  </rv>
  <rv s="0">
    <v>https://www.bing.com/financeapi/forcetrigger?t=axcl52&amp;q=XNSE%3aVERTOZ&amp;form=skydnc</v>
    <v>Learn more on Bing</v>
  </rv>
  <rv s="1">
    <v>en-US</v>
    <v>axcl52</v>
    <v>268435456</v>
    <v>1</v>
    <v>Powered by Refinitiv</v>
    <v>0</v>
    <v>VERTOZ ADVERTISING LIMITED (XNSE:VERTOZ)</v>
    <v>2</v>
    <v>3</v>
    <v>Finance</v>
    <v>4</v>
    <v>322</v>
    <v>79.599999999999994</v>
    <v>1.194</v>
    <v>-8.35</v>
    <v>-7.0021E-2</v>
    <v>INR</v>
    <v>Vertoz Advertising Ltd is an India-based programmatic advertising company. The Company offers digital advertising and monetizing solutions. The Company's Ingenious Plex technology features applications for digital advertising sellers, including Websites, mobile applications and other digital media properties. Its technology features applications for buyers, including demand side platforms (DSPs), agency trading desks (ATDs), ad networks and advertising agencies. The Company's advertiser offerings include self-serve DSP, engagement ads, performance marketing and campaign management. The Company's publisher offerings include self-serve supply-side platform (SSP), ad formats, affiliate marketing, header bidding, and influencer marketing. Its programmatic tools enable media buyers and advertisers to analyze programmatic opportunities by connecting publishers, networks and SSPs with audience segments.</v>
    <v>69</v>
    <v>National Stock Exchange of India</v>
    <v>XNSE</v>
    <v>XNSE</v>
    <v>602, Avior, Nirmal Galaxy, LBS Marg, Mulund West, MUMBAI, MAHARASHTRA, 400080 IN</v>
    <v>122.95</v>
    <v>Media &amp; Publishing</v>
    <v>Stock</v>
    <v>44585.469976851855</v>
    <v>4757</v>
    <v>107.35</v>
    <v>1427422000</v>
    <v>VERTOZ ADVERTISING LIMITED</v>
    <v>VERTOZ ADVERTISING LIMITED</v>
    <v>122.95</v>
    <v>17.920000000000002</v>
    <v>119.25</v>
    <v>110.9</v>
    <v>11970000</v>
    <v>VERTOZ</v>
    <v>VERTOZ ADVERTISING LIMITED (XNSE:VERTOZ)</v>
    <v>145052</v>
    <v>2012</v>
  </rv>
  <rv s="2">
    <v>4758</v>
  </rv>
  <rv s="0">
    <v>https://www.bing.com/financeapi/forcetrigger?t=ahkk2w&amp;q=XNSE%3aVESUVIUS&amp;form=skydnc</v>
    <v>Learn more on Bing</v>
  </rv>
  <rv s="1">
    <v>en-US</v>
    <v>ahkk2w</v>
    <v>268435456</v>
    <v>1</v>
    <v>Powered by Refinitiv</v>
    <v>0</v>
    <v>VESUVIUS INDIA LTD (XNSE:VESUVIUS)</v>
    <v>2</v>
    <v>3</v>
    <v>Finance</v>
    <v>4</v>
    <v>1364</v>
    <v>902.1</v>
    <v>0.74890000000000001</v>
    <v>-21.7</v>
    <v>-1.9573E-2</v>
    <v>INR</v>
    <v>Vesuvius India Limited is engaged in manufacturing and trading of refractory goods. The Company operates in the segment of manufacturing, trading and sale of refractories. The Company provides services in relation to refractory goods. The Company has operations in India and caters to both domestic and international markets. The Company has approximately four factories, one each at Kolkata, Mehsana and two at Visakhapatnam, and one manufacturing arrangement at Salem. Its Kolkata factory manufactures continuous casting refractories, including slide gate equipment and porous plugs. Its Visakhapatnam factories manufacture monolithics, pre-cast shapes and taphole clay. The Company's Mehsana factory manufactures crucibles for non-ferrous industry. The manufacturing arrangement at Salem supplies basic monolithics for tundish application. The Company is a subsidiary of Vesuvius plc.</v>
    <v>446</v>
    <v>National Stock Exchange of India</v>
    <v>XNSE</v>
    <v>XNSE</v>
    <v>P-104 Taratolla Road, KOLKATA, WEST BENGAL, 700088 IN</v>
    <v>1112</v>
    <v>Machinery, Equipment &amp; Components</v>
    <v>Stock</v>
    <v>44585.469976851855</v>
    <v>4760</v>
    <v>1080</v>
    <v>22501250000</v>
    <v>VESUVIUS INDIA LTD</v>
    <v>VESUVIUS INDIA LTD</v>
    <v>1112</v>
    <v>31.62</v>
    <v>1108.6500000000001</v>
    <v>1086.95</v>
    <v>20296080</v>
    <v>VESUVIUS</v>
    <v>VESUVIUS INDIA LTD (XNSE:VESUVIUS)</v>
    <v>8571</v>
    <v>1991</v>
  </rv>
  <rv s="2">
    <v>4761</v>
  </rv>
  <rv s="0">
    <v>https://www.bing.com/financeapi/forcetrigger?t=axvhlh&amp;q=XNSE%3aVETO&amp;form=skydnc</v>
    <v>Learn more on Bing</v>
  </rv>
  <rv s="1">
    <v>en-US</v>
    <v>axvhlh</v>
    <v>268435456</v>
    <v>1</v>
    <v>Powered by Refinitiv</v>
    <v>0</v>
    <v>VETO SWITCHGEARS AND CABLES LIMITED (XNSE:VETO)</v>
    <v>2</v>
    <v>3</v>
    <v>Finance</v>
    <v>4</v>
    <v>172</v>
    <v>85</v>
    <v>1.4806999999999999</v>
    <v>-6.85</v>
    <v>-6.0406000000000001E-2</v>
    <v>INR</v>
    <v>Veto Switchgears and Cables Limited is engaged in the manufacturing of electrical accessories, and wires and cables. The Company's segments include Wires and Cables; Electrical accessories, Switch socket, MCB's, and CFL, lightning and fans.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Its products are marketed in both domestic and international markets. The Company supplies its products under the brands VETO and VIMAL POWER through a network of dealers to the customers in India, as well as selected customers abroad.</v>
    <v>403</v>
    <v>National Stock Exchange of India</v>
    <v>XNSE</v>
    <v>XNSE</v>
    <v>Plot No 10, Days Hotel Airport, Plaza Behind Radisson blu Hotel, Durgapura Tonk Road, JAIPUR, RAJASTHAN, 302018 IN</v>
    <v>114</v>
    <v>Machinery, Equipment &amp; Components</v>
    <v>Stock</v>
    <v>44585.469976851855</v>
    <v>4763</v>
    <v>101.5</v>
    <v>2167636000</v>
    <v>VETO SWITCHGEARS AND CABLES LIMITED</v>
    <v>VETO SWITCHGEARS AND CABLES LIMITED</v>
    <v>114</v>
    <v>12.25</v>
    <v>113.4</v>
    <v>106.55</v>
    <v>19114950</v>
    <v>VETO</v>
    <v>VETO SWITCHGEARS AND CABLES LIMITED (XNSE:VETO)</v>
    <v>130722</v>
    <v>2007</v>
  </rv>
  <rv s="2">
    <v>4764</v>
  </rv>
  <rv s="0">
    <v>https://www.bing.com/financeapi/forcetrigger?t=ahkk5r&amp;q=XNSE%3aVGUARD&amp;form=skydnc</v>
    <v>Learn more on Bing</v>
  </rv>
  <rv s="1">
    <v>en-US</v>
    <v>ahkk5r</v>
    <v>268435456</v>
    <v>1</v>
    <v>Powered by Refinitiv</v>
    <v>0</v>
    <v>V GUARD INDUSTRIES LIMITED (XNSE:VGUARD)</v>
    <v>2</v>
    <v>3</v>
    <v>Finance</v>
    <v>4</v>
    <v>285</v>
    <v>212.15</v>
    <v>0.81240000000000001</v>
    <v>-4.95</v>
    <v>-2.2353000000000001E-2</v>
    <v>INR</v>
    <v>V-Guard Industries Limited (V-Guard) is an India-based company engaged in manufacturing, trading and selling of electronic products. The Company's segments include Electronics, Electrical/Electro Mechanical and Others. V-Guard's Electronics segment includes products, such as voltage stabilizers, uninterruptible power supply (UPS) and digital UPS. The Company's Electrical/Electro Mechanical segment includes products, such as PVC Cables, Pumps and Motors, Electric Water Heaters, Fans, Switchgears, Induction Cooktops and Mixer Grinder. The Company's Others segment includes products, such as solar water heater and solar inverter. Its portfolio of products include VIC 05, VG 400, VG 500, VIC 2000, Insignia and Turbo Grind. The Company has its manufacturing facilities located at Coimbatore, Tamil Nadu; Kashipur, Utharakhand; Kala Amb, Himachal Pradesh, and SIPCOT Industrial growth center, Perundurai, Tamil Nadu, and Majhitar, Sikkim.</v>
    <v>2313</v>
    <v>National Stock Exchange of India</v>
    <v>XNSE</v>
    <v>XNSE</v>
    <v>42/962, Vennala High School Road, Vennala, KOCHI, KERALA, 682028 IN</v>
    <v>222.6</v>
    <v>Machinery, Equipment &amp; Components</v>
    <v>Stock</v>
    <v>44585.469976851855</v>
    <v>4766</v>
    <v>215.1</v>
    <v>95525410000</v>
    <v>V GUARD INDUSTRIES LIMITED</v>
    <v>V GUARD INDUSTRIES LIMITED</v>
    <v>222.6</v>
    <v>41.21</v>
    <v>221.45</v>
    <v>216.5</v>
    <v>431363300</v>
    <v>VGUARD</v>
    <v>V GUARD INDUSTRIES LIMITED (XNSE:VGUARD)</v>
    <v>415330</v>
    <v>1996</v>
  </rv>
  <rv s="2">
    <v>4767</v>
  </rv>
  <rv s="0">
    <v>https://www.bing.com/financeapi/forcetrigger?t=ahkk8m&amp;q=XNSE%3aVHL&amp;form=skydnc</v>
    <v>Learn more on Bing</v>
  </rv>
  <rv s="3">
    <v>en-US</v>
    <v>ahkk8m</v>
    <v>268435456</v>
    <v>1</v>
    <v>Powered by Refinitiv</v>
    <v>5</v>
    <v>VARDHMAN HOLDINGS LIMITED (XNSE:VHL)</v>
    <v>2</v>
    <v>6</v>
    <v>Finance</v>
    <v>4</v>
    <v>4680</v>
    <v>1335</v>
    <v>1.3462000000000001</v>
    <v>-329.8</v>
    <v>-8.0661999999999998E-2</v>
    <v>INR</v>
    <v>Vardhman Holdings Limited is a non-banking financial company (NBFC). The Company is principally engaged in lending and investing activities. The Company's portfolio consists of investments in debt, equity and real estate.</v>
    <v>National Stock Exchange of India</v>
    <v>XNSE</v>
    <v>XNSE</v>
    <v>Vardhman Premises, Chandigarh Road,, LUDHIANA, PUNJAB, 141010 IN</v>
    <v>4149.8999999999996</v>
    <v>Banking Services</v>
    <v>Stock</v>
    <v>44585.469976851855</v>
    <v>4769</v>
    <v>3685</v>
    <v>13049070000</v>
    <v>VARDHMAN HOLDINGS LIMITED</v>
    <v>VARDHMAN HOLDINGS LIMITED</v>
    <v>4149.8999999999996</v>
    <v>3.78</v>
    <v>4088.65</v>
    <v>3758.85</v>
    <v>3191540</v>
    <v>VHL</v>
    <v>VARDHMAN HOLDINGS LIMITED (XNSE:VHL)</v>
    <v>3052</v>
    <v>1962</v>
  </rv>
  <rv s="2">
    <v>4770</v>
  </rv>
  <rv s="0">
    <v>https://www.bing.com/financeapi/forcetrigger?t=ahkkbh&amp;q=XNSE%3aVICEROY&amp;form=skydnc</v>
    <v>Learn more on Bing</v>
  </rv>
  <rv s="3">
    <v>en-US</v>
    <v>ahkkbh</v>
    <v>268435456</v>
    <v>1</v>
    <v>Powered by Refinitiv</v>
    <v>5</v>
    <v>VICEROY HOTELS LIMITED (XNSE:VICEROY)</v>
    <v>2</v>
    <v>6</v>
    <v>Finance</v>
    <v>4</v>
    <v>6.9</v>
    <v>1.85</v>
    <v>2.1865999999999999</v>
    <v>-0.25</v>
    <v>-4.4248000000000003E-2</v>
    <v>INR</v>
    <v>Viceroy Hotels Limited is an India-based company, which operates hotels and convention center. The Company operates in the business of hoteliers segment. Its hotels include Hotel Marriott at Lower Tank Bund Road, Hyderabad and Hotel Courtyard at Lower Tank Bund Road, Hyderabad. Its restaurants include Eat Street and Water Front restaurants at Necklace Road, Hyderabad; Minerva coffee shops at Hyderabad and Vijayawada, and Bluefox bar and restaurants at Hyderabad and Vijayawada. The Company owns 297 Room Hotel under the brand of Marriott; 120 Room Hotel under the brand of Courtyard Marriott in Hyderabad, and 56 Room Hotel in Himayatnagar, Hyderabad. The Company owns Fine Dine Restaurants and Bars in Hyderabad and Vijayawada. The Company's subsidiaries include Crustum Products Private Limited, Cafe D'lake Private Limited, Viceroy Chennai Hotels &amp; Resorts Private Limited, Minerva Hospitalities Private Limited and Banjara Hospitalities Private Limited.</v>
    <v>National Stock Exchange of India</v>
    <v>XNSE</v>
    <v>XNSE</v>
    <v>#Plot No.20, Sector-I, Survey No.64, 4th Floor, HUDA Techno Enclave,Madhapur, HYDERABAD, TELANGANA, 500081 IN</v>
    <v>5.7</v>
    <v>Hotels &amp; Entertainment Services</v>
    <v>Stock</v>
    <v>44585.469976851855</v>
    <v>4772</v>
    <v>5.4</v>
    <v>239589500</v>
    <v>VICEROY HOTELS LIMITED</v>
    <v>VICEROY HOTELS LIMITED</v>
    <v>5.7</v>
    <v>0</v>
    <v>5.65</v>
    <v>5.4</v>
    <v>42405220</v>
    <v>VICEROY</v>
    <v>VICEROY HOTELS LIMITED (XNSE:VICEROY)</v>
    <v>17150</v>
    <v>1965</v>
  </rv>
  <rv s="2">
    <v>4773</v>
  </rv>
  <rv s="0">
    <v>https://www.bing.com/financeapi/forcetrigger?t=ahkkh7&amp;q=XNSE%3aVIDHIING&amp;form=skydnc</v>
    <v>Learn more on Bing</v>
  </rv>
  <rv s="1">
    <v>en-US</v>
    <v>ahkkh7</v>
    <v>268435456</v>
    <v>1</v>
    <v>Powered by Refinitiv</v>
    <v>0</v>
    <v>VIDHI SPECIALTY FOOD INGREDIENTS LIMITED (XNSE:VIDHIING)</v>
    <v>2</v>
    <v>3</v>
    <v>Finance</v>
    <v>4</v>
    <v>444.4</v>
    <v>113.35</v>
    <v>1.1227</v>
    <v>-22.9</v>
    <v>-5.5847000000000001E-2</v>
    <v>INR</v>
    <v>Vidhi Speciality Food Ingredients Limited, formerly Vidhi Dyestuffs Manufacturing Limited, is a food color manufacturing company. The Company is engaged in the manufacturing and trading of synthetic food colors and chemicals. The Company is a manufacturer of dyes and pigments from any source in basic form or as concentrate, and other non-specialized wholesale trade. The Company provides color solutions in applications for various industries, such as food and beverage, confectionary, pharmaceuticals, feeds, cosmetics, confectionary and dairy. It offers products, including synthetic water soluble colors, such as Tartrazine, Quinioline Yellow, Carmoisine, Erythrosine, Amaranth, Indigo Carmine, Allura Red, Black PN, Chocolate Brown HT and Ponceau 4R; aluminum lakes, such as Lake Tartrazine, Lake Sunset Yellow FCF, Lake Quinoline Yellow, Lake Amaranth, Lake Ponceau 4R, Lake Erythrosine, Lake Allura Red AC, Lake Patent Blue V and Lake Carmmoisine, and natural colors.</v>
    <v>67</v>
    <v>National Stock Exchange of India</v>
    <v>XNSE</v>
    <v>XNSE</v>
    <v>E- 27/28/29, Commerce Centre, No. 78,, Tardeo Road, MUMBAI, MAHARASHTRA, 400034 IN</v>
    <v>413.15</v>
    <v>Food &amp; Tobacco</v>
    <v>Stock</v>
    <v>44585.469976851855</v>
    <v>4775</v>
    <v>384.05</v>
    <v>20479950000</v>
    <v>VIDHI SPECIALTY FOOD INGREDIENTS LIMITED</v>
    <v>VIDHI SPECIALTY FOOD INGREDIENTS LIMITED</v>
    <v>413</v>
    <v>40.69</v>
    <v>410.05</v>
    <v>387.15</v>
    <v>49945000</v>
    <v>VIDHIING</v>
    <v>VIDHI SPECIALTY FOOD INGREDIENTS LIMITED (XNSE:VIDHIING)</v>
    <v>92697</v>
    <v>1994</v>
  </rv>
  <rv s="2">
    <v>4776</v>
  </rv>
  <rv s="0">
    <v>https://www.bing.com/financeapi/forcetrigger?t=ahkkmw&amp;q=XNSE%3aVIJIFIN&amp;form=skydnc</v>
    <v>Learn more on Bing</v>
  </rv>
  <rv s="3">
    <v>en-US</v>
    <v>ahkkmw</v>
    <v>268435456</v>
    <v>1</v>
    <v>Powered by Refinitiv</v>
    <v>5</v>
    <v>VIJI FINANCE LIMITED (XNSE:VIJIFIN)</v>
    <v>2</v>
    <v>6</v>
    <v>Finance</v>
    <v>4</v>
    <v>6.9</v>
    <v>0.55000000000000004</v>
    <v>1.1380999999999999</v>
    <v>-0.15</v>
    <v>-3.9474000000000002E-2</v>
    <v>INR</v>
    <v>Viji Finance Limited is an India-based non-banking financial company. The Company is principally involved in the activities of commercial loans. Its principal business includes provision of loans or advances.</v>
    <v>National Stock Exchange of India</v>
    <v>XNSE</v>
    <v>XNSE</v>
    <v>501-E, Poonam Chambers, A-Wing,, Dr. Annie Besent Road, Worli,, MUMBAI, MAHARASHTRA, 400018 IN</v>
    <v>3.65</v>
    <v>Banking Services</v>
    <v>Stock</v>
    <v>44585.469976851855</v>
    <v>4778</v>
    <v>3.65</v>
    <v>313500000</v>
    <v>VIJI FINANCE LIMITED</v>
    <v>VIJI FINANCE LIMITED</v>
    <v>3.65</v>
    <v>68.72</v>
    <v>3.8</v>
    <v>3.65</v>
    <v>82500000</v>
    <v>VIJIFIN</v>
    <v>VIJI FINANCE LIMITED (XNSE:VIJIFIN)</v>
    <v>6584</v>
    <v>1994</v>
  </rv>
  <rv s="2">
    <v>4779</v>
  </rv>
  <rv s="0">
    <v>https://www.bing.com/financeapi/forcetrigger?t=bpzok2&amp;q=XNSE%3aVIKASLIFE&amp;form=skydnc</v>
    <v>Learn more on Bing</v>
  </rv>
  <rv s="5">
    <v>en-US</v>
    <v>bpzok2</v>
    <v>268435456</v>
    <v>1</v>
    <v>Powered by Refinitiv</v>
    <v>9</v>
    <v>Vikas Lifecare Limited (XNSE:VIKASLIFE)</v>
    <v>2</v>
    <v>10</v>
    <v>Finance</v>
    <v>4</v>
    <v>7.95</v>
    <v>2.25</v>
    <v>-0.35</v>
    <v>-4.4303999999999996E-2</v>
    <v>INR</v>
    <v>Vikas Lifecare Limited, formerly Vikas Multicorp Limited, is an India-based company that is a polymer and polymer related trading company. The Company is engaged in the business of trading of various chemicals compounds, polymers, poly vinyl chloride resins, plastic granules, items related to plastic industry. The Company has it operational branches in Haryana, Kolkata, Rajasthan, Punjab and Uttar Pradesh.</v>
    <v>21</v>
    <v>National Stock Exchange of India</v>
    <v>XNSE</v>
    <v>XNSE</v>
    <v>House No.G-1,34/1, East Punjabi Bagh, NEW DELHI, DELHI, 110026 IN</v>
    <v>7.55</v>
    <v>Chemicals</v>
    <v>Stock</v>
    <v>44585.469976851855</v>
    <v>4781</v>
    <v>7.55</v>
    <v>9063349000</v>
    <v>Vikas Lifecare Limited</v>
    <v>Vikas Lifecare Limited</v>
    <v>7.55</v>
    <v>436.46</v>
    <v>7.9</v>
    <v>7.55</v>
    <v>1282758000</v>
    <v>VIKASLIFE</v>
    <v>Vikas Lifecare Limited (XNSE:VIKASLIFE)</v>
    <v>4855362</v>
    <v>1995</v>
  </rv>
  <rv s="2">
    <v>4782</v>
  </rv>
  <rv s="0">
    <v>https://www.bing.com/financeapi/forcetrigger?t=bra8qh&amp;q=XNSE%3aVIKASPROP&amp;form=skydnc</v>
    <v>Learn more on Bing</v>
  </rv>
  <rv s="5">
    <v>en-US</v>
    <v>bra8qh</v>
    <v>268435456</v>
    <v>1</v>
    <v>Powered by Refinitiv</v>
    <v>9</v>
    <v>VIKAS PROPPANT &amp; GRANITE LIMITED (XNSE:VIKASPROP)</v>
    <v>2</v>
    <v>10</v>
    <v>Finance</v>
    <v>4</v>
    <v>3.3</v>
    <v>1.5</v>
    <v>-0.1</v>
    <v>-3.5714000000000003E-2</v>
    <v>INR</v>
    <v>Vikas Proppant &amp; Granite Limited, formerly Vikas Granaries Limited, is engaged in manufacturing and grading of guar gum powder and grading of guar splits and its derivatives. The Company operates an integrated guar gum powder manufacturing plant with approximately 4,050 metric tons (MT) capacity at Chandisar in Gujarat, India. It also has prime seed-processing plant for the supply of guar gum split. It offers Adicol, which is an organically processed, genetically modified organism (GMO) free guar gum powder. Its offerings in Adicol include Adicol 50 NV, Adicol 50 EV, Adicol 75 EV, Adicol 75 NV, Adicol 75 DV, Adicol 150 NV, Adicol 150 EV and Adicol IG. It also produces technical/industrial grade with varied specification. Its products are used in bakery products, ice creams, pudding, frozen food, baby-food, vital fiber-food, instant-mixes, sauce-soups and pet-food, among others.</v>
    <v>82</v>
    <v>National Stock Exchange of India</v>
    <v>XNSE</v>
    <v>XNSE</v>
    <v>F88/89, RIICO Industrial Area, SIWANI, HARYANA, 335002 IN</v>
    <v>2.9</v>
    <v>Food &amp; Tobacco</v>
    <v>Stock</v>
    <v>44585.469976851855</v>
    <v>4784</v>
    <v>2.7</v>
    <v>1441090000</v>
    <v>VIKAS PROPPANT &amp; GRANITE LIMITED</v>
    <v>VIKAS PROPPANT &amp; GRANITE LIMITED</v>
    <v>2.85</v>
    <v>0</v>
    <v>2.8</v>
    <v>2.7</v>
    <v>514675000</v>
    <v>VIKASPROP</v>
    <v>VIKAS PROPPANT &amp; GRANITE LIMITED (XNSE:VIKASPROP)</v>
    <v>2246395</v>
    <v>1994</v>
  </rv>
  <rv s="2">
    <v>4785</v>
  </rv>
  <rv s="0">
    <v>https://www.bing.com/financeapi/forcetrigger?t=bra8tc&amp;q=XNSE%3aVIKASWSP&amp;form=skydnc</v>
    <v>Learn more on Bing</v>
  </rv>
  <rv s="5">
    <v>en-US</v>
    <v>bra8tc</v>
    <v>268435456</v>
    <v>1</v>
    <v>Powered by Refinitiv</v>
    <v>9</v>
    <v>VIKAS WSP LIMITED (XNSE:VIKASWSP)</v>
    <v>2</v>
    <v>10</v>
    <v>Finance</v>
    <v>4</v>
    <v>8.0500000000000007</v>
    <v>2.95</v>
    <v>-0.25</v>
    <v>-0.05</v>
    <v>INR</v>
    <v>Vikas WSP Limited is engaged in the manufacture and export of guar gum powder. The Company offers guar derivatives and guar polymers. The Company also offers guar gum for technical applications, such as pet food, oil drilling and fracturing, textile printing and paper making. Guar gum powder is the thickening and binding ingredient used as baking premixes for technical consideration. Its guar gum powder is used in various products, such as bakery, noodles, diet foods, ice cream, meat and fish products, sausage coatings, pet foods and kosher products. In meat products, including sausages and salamis, guar gum powder acts as an adhesive in binding herbs and spices to the product's surface. The Company supplies guar products to food manufacturers in all the continents. The Company also manufactures guar gum products for various applications, such as oil and natural gas exploration, explosives and mining. The Company operates in the United States, Europe, India and others.</v>
    <v>700</v>
    <v>National Stock Exchange of India</v>
    <v>XNSE</v>
    <v>XNSE</v>
    <v>129- New Mandi Yard, Sri Ganganagar, GANGANAGAR, RAJASTHAN, 335001 IN</v>
    <v>5.0999999999999996</v>
    <v>Chemicals</v>
    <v>Stock</v>
    <v>44585.469976851855</v>
    <v>4787</v>
    <v>4.75</v>
    <v>1022198000</v>
    <v>VIKAS WSP LIMITED</v>
    <v>VIKAS WSP LIMITED</v>
    <v>5.0999999999999996</v>
    <v>0</v>
    <v>5</v>
    <v>4.75</v>
    <v>204439600</v>
    <v>VIKASWSP</v>
    <v>VIKAS WSP LIMITED (XNSE:VIKASWSP)</v>
    <v>863513</v>
    <v>1988</v>
  </rv>
  <rv s="2">
    <v>4788</v>
  </rv>
  <rv s="0">
    <v>https://www.bing.com/financeapi/forcetrigger?t=ahkkyc&amp;q=XNSE%3aVIMTALABS&amp;form=skydnc</v>
    <v>Learn more on Bing</v>
  </rv>
  <rv s="1">
    <v>en-US</v>
    <v>ahkkyc</v>
    <v>268435456</v>
    <v>1</v>
    <v>Powered by Refinitiv</v>
    <v>0</v>
    <v>VIMTA LABS LIMITED (XNSE:VIMTALABS)</v>
    <v>2</v>
    <v>3</v>
    <v>Finance</v>
    <v>4</v>
    <v>452.6</v>
    <v>145</v>
    <v>1.4581</v>
    <v>-29.6</v>
    <v>-7.2116E-2</v>
    <v>INR</v>
    <v>Vimta Labs Limited is engaged in the business of contract research and testing services. The Company provides services of testing and contract research in the fields of clinical and pre-clinical studies, clinical reference, analytical testing, advanced molecular biology and environmental studies. It supports regulatory authorities in mandatory certification of food and agricultural products exported from India. It assists the food industry for nutritional labelling, food safety evaluations, trace analysis and shelf life studies. Its environmental services include site selection and liability studies; environmental impact assessments; environment management plans, and carrying capacity-based regional studies. It also offers deoxyribonucleic acid (DNA) sequencing, MassArray services and MicroArray services. It also offers inspection services, such as pre-shipment inspection services; quantity inspection and sampling; container stuffing and sealing, and inspection during production.</v>
    <v>1096</v>
    <v>National Stock Exchange of India</v>
    <v>XNSE</v>
    <v>XNSE</v>
    <v>Plot No.141/2 &amp; 142, IDA, Phase-II, Cherlapally, HYDERABAD, TELANGANA, 500051 IN</v>
    <v>410.4</v>
    <v>Biotechnology &amp; Medical Research</v>
    <v>Stock</v>
    <v>44585.469976851855</v>
    <v>4790</v>
    <v>371.65</v>
    <v>9074150000</v>
    <v>VIMTA LABS LIMITED</v>
    <v>VIMTA LABS LIMITED</v>
    <v>406</v>
    <v>26.98</v>
    <v>410.45</v>
    <v>380.85</v>
    <v>22107810</v>
    <v>VIMTALABS</v>
    <v>VIMTA LABS LIMITED (XNSE:VIMTALABS)</v>
    <v>98521</v>
    <v>1990</v>
  </rv>
  <rv s="2">
    <v>4791</v>
  </rv>
  <rv s="0">
    <v>https://www.bing.com/financeapi/forcetrigger?t=ahkl27&amp;q=XNSE%3aVINATIORGA&amp;form=skydnc</v>
    <v>Learn more on Bing</v>
  </rv>
  <rv s="1">
    <v>en-US</v>
    <v>ahkl27</v>
    <v>268435456</v>
    <v>1</v>
    <v>Powered by Refinitiv</v>
    <v>0</v>
    <v>VINATI ORGANICS LIMITED (XNSE:VINATIORGA)</v>
    <v>2</v>
    <v>3</v>
    <v>Finance</v>
    <v>4</v>
    <v>2184</v>
    <v>1174.55</v>
    <v>0.54830000000000001</v>
    <v>-77</v>
    <v>-3.6225E-2</v>
    <v>INR</v>
    <v>Vinati Organics Limited is an India-based company, which is engaged in manufacturing specialty chemical and organic intermediaries. The Company produces Isobutyl Benzene (IBB), Acrylamido 2Methylpropane Sulfonic Acid (ATBS). The Company's specialty aromatics include normal butylbenzene (NBB), secondary butyl benzene (SBB), Tertiary amyl benzene (TAB), 3-Phenylpentane, (1-ethylpropyl) benzene, (3-PP), Hexene, and C 10 Aromatic Solvent. Its specialty monomers include 2-acrylamido 2-methylapropane sulphonic acid (ATBS), sodium salt of 2-acrylamido-2-methylpropane sulphonic acid (NAATBS), N-tertiary butyl acrylamide (TBA) and N-tertiary octyl acrylamide (TOA). Its specialty products other methyl 4-tertiary butyl benzoate (PTBMB), PARA tertiary butyl benzoic acid (PTBBA), isobutylene (IB), methanol, methyl tertiary butyl ether (HP-MTBE), and tertiary-butylamine. The Company serves its products to industrial and chemical companies across the United States, Europe and Asia.</v>
    <v>953</v>
    <v>National Stock Exchange of India</v>
    <v>XNSE</v>
    <v>XNSE</v>
    <v>Parinee Crescenzo, 1102, 11th Floor,, G, Bandra Kurla Complex, Bandra East, MUMBAI, MAHARASHTRA, 400051 IN</v>
    <v>2125</v>
    <v>Chemicals</v>
    <v>Stock</v>
    <v>44585.469976851855</v>
    <v>4793</v>
    <v>2026</v>
    <v>218473500000</v>
    <v>VINATI ORGANICS LIMITED</v>
    <v>VINATI ORGANICS LIMITED</v>
    <v>2112</v>
    <v>73.52</v>
    <v>2125.6</v>
    <v>2048.6</v>
    <v>102782100</v>
    <v>VINATIORGA</v>
    <v>VINATI ORGANICS LIMITED (XNSE:VINATIORGA)</v>
    <v>70508</v>
    <v>1989</v>
  </rv>
  <rv s="2">
    <v>4794</v>
  </rv>
  <rv s="0">
    <v>https://www.bing.com/financeapi/forcetrigger?t=ahkl52&amp;q=XNSE%3aVINDHYATEL&amp;form=skydnc</v>
    <v>Learn more on Bing</v>
  </rv>
  <rv s="1">
    <v>en-US</v>
    <v>ahkl52</v>
    <v>268435456</v>
    <v>1</v>
    <v>Powered by Refinitiv</v>
    <v>0</v>
    <v>VINDHYA TELELINKS LIMITED (XNSE:VINDHYATEL)</v>
    <v>2</v>
    <v>3</v>
    <v>Finance</v>
    <v>4</v>
    <v>1499</v>
    <v>765.7</v>
    <v>1.6823999999999999</v>
    <v>-47</v>
    <v>-3.8849000000000002E-2</v>
    <v>INR</v>
    <v>Vindhya Telelinks Limited is engaged in the manufacture of cables and engineering, procurement and construction (EPC). The Company is engaged in the business of manufacturing and sale of telecommunication cables, other types of wires and cables, fiber reinforced plastic (FRP) rods/glass rovings and connectorized cable products, among others. Its segments include Cables and EPC. The Cable segment manufactures and markets telecommunication cables, other types of wires and cables and FRP rods/glass rovings, among others. The EPC segment undertakes and executes contracts, and provides services with or without materials. The Company's enterprise solutions include structured cables and telecom fiber accessories. The Company's products include optical fibre cables, such as multi-tube ribbon type cable and drop cable; copper telecom cables, such as signaling cables, aerial bunched cable and jumper wire; specialty cables, such as electroplated tinned copper wire, and optical fiber ribbon.</v>
    <v>572</v>
    <v>National Stock Exchange of India</v>
    <v>XNSE</v>
    <v>XNSE</v>
    <v>Industry House, 5th Floor,, 159, Churchgate Reclamation, MUMBAI, MAHARASHTRA, 400020 IN</v>
    <v>1208.95</v>
    <v>Communications &amp; Networking</v>
    <v>Stock</v>
    <v>44585.469976851855</v>
    <v>4796</v>
    <v>1141</v>
    <v>14337170000</v>
    <v>VINDHYA TELELINKS LIMITED</v>
    <v>VINDHYA TELELINKS LIMITED</v>
    <v>1201.05</v>
    <v>5.2</v>
    <v>1209.8</v>
    <v>1162.8</v>
    <v>11850860</v>
    <v>VINDHYATEL</v>
    <v>VINDHYA TELELINKS LIMITED (XNSE:VINDHYATEL)</v>
    <v>26095</v>
    <v>1983</v>
  </rv>
  <rv s="2">
    <v>4797</v>
  </rv>
  <rv s="0">
    <v>https://www.bing.com/financeapi/forcetrigger?t=ahkl7w&amp;q=XNSE%3aVINYLINDIA&amp;form=skydnc</v>
    <v>Learn more on Bing</v>
  </rv>
  <rv s="1">
    <v>en-US</v>
    <v>ahkl7w</v>
    <v>268435456</v>
    <v>1</v>
    <v>Powered by Refinitiv</v>
    <v>0</v>
    <v>VINYL CHEMICALS (INDIA) LIMITED (XNSE:VINYLINDIA)</v>
    <v>2</v>
    <v>3</v>
    <v>Finance</v>
    <v>4</v>
    <v>331</v>
    <v>111.55</v>
    <v>1.3937999999999999</v>
    <v>5.45</v>
    <v>1.8568999999999999E-2</v>
    <v>INR</v>
    <v>Vinyl Chemicals (India) Ltd. is engaged in trading of chemicals. The Company is involved in the business of selling various specialty chemicals to textile, paints and adhesive sectors. The Company is engaged mainly in trading of Vinyl Acetate Monomer (VAM). The VAM is imported/sourced from various global suppliers and distributed/traded in India.</v>
    <v>13</v>
    <v>National Stock Exchange of India</v>
    <v>XNSE</v>
    <v>XNSE</v>
    <v>Ramakrishna Mandir Road,, Opp. M Vasanji Road,, Andheri (E),, MUMBAI, MAHARASHTRA, 400069 IN</v>
    <v>308.39999999999998</v>
    <v>Chemicals</v>
    <v>Stock</v>
    <v>44585.469976851855</v>
    <v>4799</v>
    <v>293</v>
    <v>5381942000</v>
    <v>VINYL CHEMICALS (INDIA) LIMITED</v>
    <v>VINYL CHEMICALS (INDIA) LIMITED</v>
    <v>308.39999999999998</v>
    <v>29.19</v>
    <v>293.5</v>
    <v>298.95</v>
    <v>18337110</v>
    <v>VINYLINDIA</v>
    <v>VINYL CHEMICALS (INDIA) LIMITED (XNSE:VINYLINDIA)</v>
    <v>528841</v>
    <v>1986</v>
  </rv>
  <rv s="2">
    <v>4800</v>
  </rv>
  <rv s="0">
    <v>https://www.bing.com/financeapi/forcetrigger?t=ahklar&amp;q=XNSE%3aVIPCLOTHNG&amp;form=skydnc</v>
    <v>Learn more on Bing</v>
  </rv>
  <rv s="1">
    <v>en-US</v>
    <v>ahklar</v>
    <v>268435456</v>
    <v>1</v>
    <v>Powered by Refinitiv</v>
    <v>0</v>
    <v>VIP CLOTHING LIMITED (XNSE:VIPCLOTHNG)</v>
    <v>2</v>
    <v>3</v>
    <v>Finance</v>
    <v>4</v>
    <v>31.4</v>
    <v>11.6</v>
    <v>1.6694</v>
    <v>-1.45</v>
    <v>-4.8494999999999996E-2</v>
    <v>INR</v>
    <v>VIP Clothing Limited, formerly Maxwell Industries Limited, is in the business of manufacturing and marketing of undergarment in the name of registered VIP Brand. It is engaged in manufacturing hosiery product. It is engaged in manufacturing, marketing and distribution of Men's, Women's inner wears and Socks under brand name Frenchie and Feelings. Feelings range offers fundamental, fancy and functional products that are designed for women. VIP Feelings includes categories, such as Nursing Bra's and Sanitary Panties. VIP Leader range consists of Vest, Briefs and Trunks. Leader also offers products for the kids. The Company caters to the Middle East, the United Arab Emirates, Saudi Arabia, Qatar, Oman, Kuwait and Bahrain. It caters to various brands, including Germany, the United Kingdom, Greece, Korea and the United States. It has manufacturing plants located in Gujarat and Tamilnadu. Its Gujarat Manufacturing Plant has a potential of producing approximately 80,000 pieces (pcs) per day.</v>
    <v>1123</v>
    <v>National Stock Exchange of India</v>
    <v>XNSE</v>
    <v>XNSE</v>
    <v>C-6, Street No. 22, MIDC, Andheri (East), THANE, MAHARASHTRA, 400093 IN</v>
    <v>30.65</v>
    <v>Textiles &amp; Apparel</v>
    <v>Stock</v>
    <v>44585.469976851855</v>
    <v>4802</v>
    <v>28.45</v>
    <v>2469636000</v>
    <v>VIP CLOTHING LIMITED</v>
    <v>VIP CLOTHING LIMITED</v>
    <v>29.95</v>
    <v>100.54</v>
    <v>29.9</v>
    <v>28.45</v>
    <v>82596520</v>
    <v>VIPCLOTHNG</v>
    <v>VIP CLOTHING LIMITED (XNSE:VIPCLOTHNG)</v>
    <v>760285</v>
    <v>1991</v>
  </rv>
  <rv s="2">
    <v>4803</v>
  </rv>
  <rv s="0">
    <v>https://www.bing.com/financeapi/forcetrigger?t=ahkldm&amp;q=XNSE%3aVIPIND&amp;form=skydnc</v>
    <v>Learn more on Bing</v>
  </rv>
  <rv s="1">
    <v>en-US</v>
    <v>ahkldm</v>
    <v>268435456</v>
    <v>1</v>
    <v>Powered by Refinitiv</v>
    <v>0</v>
    <v>V I P INDUSTRIES LIMITED (XNSE:VIPIND)</v>
    <v>2</v>
    <v>3</v>
    <v>Finance</v>
    <v>4</v>
    <v>668.85</v>
    <v>304.60000000000002</v>
    <v>1.4938</v>
    <v>-17.100000000000001</v>
    <v>-2.9594999999999996E-2</v>
    <v>INR</v>
    <v>V.I.P. Industries Ltd. (VIP) is a holding company. The Company is engaged in the manufacturing of hard luggages and soft luggages. The Company operates through two segments: Luggage, Bags &amp; Accessories, and Furniture. The Company has manufacturing facilities at various locations across India. The Company has a range of brands across luggage categories. The Company's brands include Carlton, VIP Bags, Skybags, Aristocrat, Alfa and Caprese. The Company's product range includes trolleys, rucksacks, backpacks, duffel bags, laptop bags, travel accessories, short haul essentials, soft uprights, vanity cases, hard suitcases, briefcases and uprights, among others. It has approximately 8000 retail outlets across India and with a network of over 1300 retailers across approximately 30 countries. The Company's subsidiaries include VIP Industries Bangladesh Private Limited and Blow Plast Retail Limited. VIP Industries Bangladesh Private Limited manufactures and markets luggage and bags.</v>
    <v>1348</v>
    <v>National Stock Exchange of India</v>
    <v>XNSE</v>
    <v>XNSE</v>
    <v>DGP House, 4th Floor, P.O. Box 9120, 88 C, Old Prabhadevi Road, MUMBAI, MAHARASHTRA, 400025 IN</v>
    <v>582</v>
    <v>Textiles &amp; Apparel</v>
    <v>Stock</v>
    <v>44585.469976851855</v>
    <v>4805</v>
    <v>544.85</v>
    <v>81723780000</v>
    <v>V I P INDUSTRIES LIMITED</v>
    <v>V I P INDUSTRIES LIMITED</v>
    <v>574</v>
    <v>812.2</v>
    <v>577.79999999999995</v>
    <v>560.70000000000005</v>
    <v>141439600</v>
    <v>VIPIND</v>
    <v>V I P INDUSTRIES LIMITED (XNSE:VIPIND)</v>
    <v>364667</v>
    <v>1968</v>
  </rv>
  <rv s="2">
    <v>4806</v>
  </rv>
  <rv s="0">
    <v>https://www.bing.com/financeapi/forcetrigger?t=ahklgh&amp;q=XNSE%3aVIPULLTD&amp;form=skydnc</v>
    <v>Learn more on Bing</v>
  </rv>
  <rv s="1">
    <v>en-US</v>
    <v>ahklgh</v>
    <v>268435456</v>
    <v>1</v>
    <v>Powered by Refinitiv</v>
    <v>0</v>
    <v>VIPUL LIMITED (XNSE:VIPULLTD)</v>
    <v>2</v>
    <v>3</v>
    <v>Finance</v>
    <v>4</v>
    <v>41.95</v>
    <v>17.649999999999999</v>
    <v>1.2552000000000001</v>
    <v>-1.1499999999999999</v>
    <v>-4.9461999999999999E-2</v>
    <v>INR</v>
    <v>Vipul Limited is a real estate company. The Company operates in Real Estate Development &amp; Services segment in India. Its portfolio comprises townships, villas, apartments, floors and commercial buildings. Its township projects are Vipul World Gurgaon, which covers area of approximately 150 acres, and Vipul World Ludhiana, which covers area of approximately 109 acres. Its Tatvam Villas are spread over an area of approximately 50 acres and are a part of township project, Vipul World. Tatvam Villas offer various types of villas, which include Gagan with plot size of over 960 square yards; Soorya with plot size of approximately 750 square yards; Vaayu with plot size of over 500 square yards; Neer with plot size of approximately 360 square yards, and Bhoomi with plot size of approximately 288 square yards. Its apartments include Vipul Gardens, Vipul Greens and Lavanya Apartments. Its commercial projects include Vipul Business Park-Gurgaon, Vipul Plaza-Faridabad and Vipul Plaza-Bhubaneswar.</v>
    <v>107</v>
    <v>National Stock Exchange of India</v>
    <v>XNSE</v>
    <v>XNSE</v>
    <v>Vipul Ltd, Vipul Tech Square,, Golf Course Road,, Sector-43,, GURGAON, HARYANA, 122009 IN</v>
    <v>23.55</v>
    <v>Real Estate Operations</v>
    <v>Stock</v>
    <v>44585.469976851855</v>
    <v>4808</v>
    <v>22.1</v>
    <v>2789639000</v>
    <v>VIPUL LIMITED</v>
    <v>VIPUL LIMITED</v>
    <v>23.55</v>
    <v>0</v>
    <v>23.25</v>
    <v>22.1</v>
    <v>119984500</v>
    <v>VIPULLTD</v>
    <v>VIPUL LIMITED (XNSE:VIPULLTD)</v>
    <v>53266</v>
    <v>2002</v>
  </rv>
  <rv s="2">
    <v>4809</v>
  </rv>
  <rv s="0">
    <v>https://www.bing.com/financeapi/forcetrigger?t=ahkljc&amp;q=XNSE%3aVISAKAIND&amp;form=skydnc</v>
    <v>Learn more on Bing</v>
  </rv>
  <rv s="1">
    <v>en-US</v>
    <v>ahkljc</v>
    <v>268435456</v>
    <v>1</v>
    <v>Powered by Refinitiv</v>
    <v>0</v>
    <v>VISAKA INDUSTRIES LTD. (XNSE:VISAKAIND)</v>
    <v>2</v>
    <v>3</v>
    <v>Finance</v>
    <v>4</v>
    <v>873.25</v>
    <v>379.4</v>
    <v>1.3958999999999999</v>
    <v>-38.15</v>
    <v>-5.8629000000000001E-2</v>
    <v>INR</v>
    <v>Visaka Industries Limited is engaged in the manufacture and sale of Cement Asbestos Sheets, Fiber Cement Sheets (V-Boards), and Panels and Spinning (Synthetic Spun Yarn). The Company offers products, including Cement Asbestos Products, Fibre Cement Flat Board Products and Textiles. The Company's operating segments include Building Products and Textile Synthetic Yarn. The Building Products segment produces asbestos sheets and accessories used as roofing material, and non-asbestos flat sheets and sandwich panels used as interiors. The Textile Synthetic Yarn segment manufactures Yarn out of blends of polyester, viscose and other materials, which go into the weaving of fabric. The Company offers its products under the brands, such as Visaka and Shakti. The Company has an installed capacity of approximately 802,000 tons per annum (TPA) of cement asbestos products spread across over eight manufacturing facilities. It owns a yarn spinning plant, which is capable of producing over 9,300 TPA.</v>
    <v>1900</v>
    <v>National Stock Exchange of India</v>
    <v>XNSE</v>
    <v>XNSE</v>
    <v>Visaka Towers 1-8-303/69/3, S P Road, HYDERABAD, TELANGANA, 500003 IN</v>
    <v>662.8</v>
    <v>Construction Materials</v>
    <v>Stock</v>
    <v>44585.469976851855</v>
    <v>4811</v>
    <v>606</v>
    <v>10724160000</v>
    <v>VISAKA INDUSTRIES LTD.</v>
    <v>VISAKA INDUSTRIES LTD.</v>
    <v>662.8</v>
    <v>9.0299999999999994</v>
    <v>650.70000000000005</v>
    <v>612.54999999999995</v>
    <v>16480950</v>
    <v>VISAKAIND</v>
    <v>VISAKA INDUSTRIES LTD. (XNSE:VISAKAIND)</v>
    <v>40363</v>
    <v>1981</v>
  </rv>
  <rv s="2">
    <v>4812</v>
  </rv>
  <rv s="0">
    <v>https://www.bing.com/financeapi/forcetrigger?t=ahklm7&amp;q=XNSE%3aVISASTEEL&amp;form=skydnc</v>
    <v>Learn more on Bing</v>
  </rv>
  <rv s="1">
    <v>en-US</v>
    <v>ahklm7</v>
    <v>268435456</v>
    <v>1</v>
    <v>Powered by Refinitiv</v>
    <v>0</v>
    <v>VISA STEEL LIMITED (XNSE:VISASTEEL)</v>
    <v>2</v>
    <v>3</v>
    <v>Finance</v>
    <v>4</v>
    <v>21.45</v>
    <v>5.85</v>
    <v>1.5732999999999999</v>
    <v>-0.8</v>
    <v>-4.7477999999999999E-2</v>
    <v>INR</v>
    <v>VISA Steel Limited is an India-based mineral, metal and energy company. The Company is engaged in the manufacturing of iron and steel products, including pig iron, sponge iron, special steel and high carbon ferro chrome with captive power plant at Kalinganagar, Odisha. The Company's segments include Special Steel and Ferro Chrome. The Special Steel segment includes bar and wire rods, billets and blooms, pig iron and sponge iron, and other allied products. The Ferro Chrome segment includes Ferro Chrome and captive power. The Company's products include special steel-long products, Ferro Chrome and Coke. Its Ferro Chrome is used for manufacturing of special steel and stainless steel. The Company operates approximately six submerged arc furnaces with a capacity of 180,000 tons per annum (TPA) high carbon Ferro Chrome. Its coke business comprises a 400,000 TPA coke oven plant. The Company's facilities include VISA Steel, Odisha; VISA SunCoke, Odisha, and VISA Steel, Chhattisgarh.</v>
    <v>1101</v>
    <v>National Stock Exchange of India</v>
    <v>XNSE</v>
    <v>XNSE</v>
    <v>VISA House 8/10, Alipore Road, VISA House 8/10, Alipore Road, KOLKATA, WEST BENGAL, 700027 IN</v>
    <v>17.100000000000001</v>
    <v>Metals &amp; Mining</v>
    <v>Stock</v>
    <v>44585.469976851855</v>
    <v>4814</v>
    <v>16.05</v>
    <v>1951053000</v>
    <v>VISA STEEL LIMITED</v>
    <v>VISA STEEL LIMITED</v>
    <v>16.399999999999999</v>
    <v>0</v>
    <v>16.850000000000001</v>
    <v>16.05</v>
    <v>115789500</v>
    <v>VISASTEEL</v>
    <v>VISA STEEL LIMITED (XNSE:VISASTEEL)</v>
    <v>61948</v>
    <v>1996</v>
  </rv>
  <rv s="2">
    <v>4815</v>
  </rv>
  <rv s="0">
    <v>https://www.bing.com/financeapi/forcetrigger?t=bra8nm&amp;q=XNSE%3aVISHAL&amp;form=skydnc</v>
    <v>Learn more on Bing</v>
  </rv>
  <rv s="5">
    <v>en-US</v>
    <v>bra8nm</v>
    <v>268435456</v>
    <v>1</v>
    <v>Powered by Refinitiv</v>
    <v>9</v>
    <v>VISHAL FABRICS LIMITED (XNSE:VISHAL)</v>
    <v>2</v>
    <v>10</v>
    <v>Finance</v>
    <v>4</v>
    <v>147.75</v>
    <v>40.700000000000003</v>
    <v>-7.3</v>
    <v>-5.4991000000000005E-2</v>
    <v>INR</v>
    <v>Vishal Fabrics Limited is engaged in the manufacturing of textile products. The Company is also engaged in finishing of cotton and blended cotton textiles. It is engaged in the business of dyeing, printing and processing of fabrics of its own and also on job work basis. It procures mainly grey fabric and dyes, and prints and finishes the same as per the client's requirements. It offers suiting and shirting fabrics, dress materials, bottom weights fabrics and home furnishing fabrics, including bed sheets, bed covers and upholstery, among others in both, narrow widths and wider widths. It offers a range of fabrics, such as 100% cotton, polyester and various blends, regenerated and manmade fabrics, such as viscose, rayon, modal, excel, polyester, nylon, acrylic and linen. Its processing unit is based in Narol, Ahmedabad, Gujarat. The plant has the capacity to print, dye and process a range of fabrics suitable for men's wear, women's wear, home furnishing and many other applications.</v>
    <v>2101</v>
    <v>National Stock Exchange of India</v>
    <v>XNSE</v>
    <v>XNSE</v>
    <v>Chiripal House, Near Shivranjani Cross Roads, Satellite, AHMEDABAD, GUJARAT, 380015 IN</v>
    <v>134.5</v>
    <v>Textiles &amp; Apparel</v>
    <v>Stock</v>
    <v>44585.469976851855</v>
    <v>4817</v>
    <v>120.05</v>
    <v>8744242000</v>
    <v>VISHAL FABRICS LIMITED</v>
    <v>VISHAL FABRICS LIMITED</v>
    <v>132.25</v>
    <v>16.309999999999999</v>
    <v>132.75</v>
    <v>125.45</v>
    <v>65870000</v>
    <v>VISHAL</v>
    <v>VISHAL FABRICS LIMITED (XNSE:VISHAL)</v>
    <v>221200</v>
    <v>1985</v>
  </rv>
  <rv s="2">
    <v>4818</v>
  </rv>
  <rv s="0">
    <v>https://www.bing.com/financeapi/forcetrigger?t=ahklrw&amp;q=XNSE%3aVISHNU&amp;form=skydnc</v>
    <v>Learn more on Bing</v>
  </rv>
  <rv s="1">
    <v>en-US</v>
    <v>ahklrw</v>
    <v>268435456</v>
    <v>1</v>
    <v>Powered by Refinitiv</v>
    <v>0</v>
    <v>VISHNU CHEMICALS LIMITED (XNSE:VISHNU)</v>
    <v>2</v>
    <v>3</v>
    <v>Finance</v>
    <v>4</v>
    <v>1127</v>
    <v>157.1</v>
    <v>2.2566000000000002</v>
    <v>-33.6</v>
    <v>-3.0914999999999998E-2</v>
    <v>INR</v>
    <v>Vishnu Chemicals Limited is in the business of manufacturing, marketing and the export of chromium chemicals and other specialty chemicals. The Company's principal product/services include Basic Chromium Sulphate and Sodium Bichromate. Its geographical segments include Domestic and Overseas. The Company produces a range of chromium chemicals, including Basic Chromium Sulphate (Vishnuchrome), Sodium Dichromate, Potassium Dichromate, Chromic Acid and Chrome Oxide Green. Barium Carbonate is manufactured from barium sulfate (barite) by reduction with pet coke and following precipitation with carbon dioxide. It has an annual capacity of producing over 70,000 metric ton (MT) of Basic Chromium Sulphate, 70,000 MT of Sodium Dichromate, 1,000 MT of Chromic Acid, 1,000 MT of Potassium Dichromate, 1,200 MT of Sodium Saccharine and 400 MT of Vitamin K3. Its manufacturing plants are located in Telangana, Andhra Pradesh and Chhattisgarh.</v>
    <v>424</v>
    <v>National Stock Exchange of India</v>
    <v>XNSE</v>
    <v>XNSE</v>
    <v>Plot No. C-23, Road No. 8, Film Nagar, Jubilee Hills, Hyderabad, HYDERABAD, TELANGANA, 500033 IN</v>
    <v>1127</v>
    <v>Chemicals</v>
    <v>Stock</v>
    <v>44585.469976851855</v>
    <v>4820</v>
    <v>1050</v>
    <v>12983530000</v>
    <v>VISHNU CHEMICALS LIMITED</v>
    <v>VISHNU CHEMICALS LIMITED</v>
    <v>1084.1500000000001</v>
    <v>30.36</v>
    <v>1086.8499999999999</v>
    <v>1053.25</v>
    <v>11946020</v>
    <v>VISHNU</v>
    <v>VISHNU CHEMICALS LIMITED (XNSE:VISHNU)</v>
    <v>20886</v>
    <v>1993</v>
  </rv>
  <rv s="2">
    <v>4821</v>
  </rv>
  <rv s="0">
    <v>https://www.bing.com/financeapi/forcetrigger?t=bsgkr7&amp;q=XNSE%3aVISHWARAJ&amp;form=skydnc</v>
    <v>Learn more on Bing</v>
  </rv>
  <rv s="5">
    <v>en-US</v>
    <v>bsgkr7</v>
    <v>268435456</v>
    <v>1</v>
    <v>Powered by Refinitiv</v>
    <v>9</v>
    <v>VISHWARAJ SUGAR INDUSTRIES LIMITED (XNSE:VISHWARAJ)</v>
    <v>2</v>
    <v>10</v>
    <v>Finance</v>
    <v>4</v>
    <v>45.8</v>
    <v>20.2</v>
    <v>-0.8</v>
    <v>-3.3333000000000002E-2</v>
    <v>INR</v>
    <v>Vishwaraj Sugar Industries Limited is an India-based company, which is engaged in the business of manufacturing sugar, alcoholic spirits by distillation, including ethanol, blending and bottling of Indian made foreign liquor (IMFL), and generation of power. In the process of sugar manufacturing, the Company produces by-products, such as molasses and bagasse. The Company uses these by-products as raw materials to produce ethanol or IMFL and to generate power. The Company's co-generation unit has an installed capacity of over 30 megawatts and generates approximately 30 megawatts, of which approximately seven megawatts is used for captive consumption. In addition, the Company also distills rectified spirit for manufacturing industrial ethanol, and supplies ethanol for blending with motor spirit or petrol to oil marketing companies. The Company's manufacturing facilities for sugar, distillation of alcoholic spirits and power generation are located at Bellad Bagewadi, Karnataka.</v>
    <v>1119</v>
    <v>National Stock Exchange of India</v>
    <v>XNSE</v>
    <v>XNSE</v>
    <v>Bellad Bagewadi, Taluka Hukkeri, BELGAUM, KARNATAKA, 591305 IN</v>
    <v>24.05</v>
    <v>Food &amp; Tobacco</v>
    <v>Stock</v>
    <v>44585.469976851855</v>
    <v>4823</v>
    <v>22.45</v>
    <v>4506720000</v>
    <v>VISHWARAJ SUGAR INDUSTRIES LIMITED</v>
    <v>VISHWARAJ SUGAR INDUSTRIES LIMITED</v>
    <v>24</v>
    <v>31.67</v>
    <v>24</v>
    <v>23.2</v>
    <v>187780000</v>
    <v>VISHWARAJ</v>
    <v>VISHWARAJ SUGAR INDUSTRIES LIMITED (XNSE:VISHWARAJ)</v>
    <v>7678006</v>
    <v>1995</v>
  </rv>
  <rv s="2">
    <v>4824</v>
  </rv>
  <rv s="0">
    <v>https://www.bing.com/financeapi/forcetrigger?t=ahkm1h&amp;q=XNSE%3aVIVIDHA&amp;form=skydnc</v>
    <v>Learn more on Bing</v>
  </rv>
  <rv s="3">
    <v>en-US</v>
    <v>ahkm1h</v>
    <v>268435456</v>
    <v>1</v>
    <v>Powered by Refinitiv</v>
    <v>5</v>
    <v>VISAGAR POLYTEX LIMITED (XNSE:VIVIDHA)</v>
    <v>2</v>
    <v>6</v>
    <v>Finance</v>
    <v>4</v>
    <v>3.15</v>
    <v>0.65</v>
    <v>2.0314000000000001</v>
    <v>0.05</v>
    <v>1.6667000000000001E-2</v>
    <v>INR</v>
    <v>Visagar Polytex Limited is engaged in the business of retail, wholesale, trading and manufacturing of textiles and textile-related goods. The Company deals in ethnic wear (Sarees, Lehangas, and Suits), interlining goods, as well as range of fabrics. The Company offers its products under the brand name of VIVIDHA. The Company operates online business through Shop4Saree.com. The Company operates manufacturing and wholesale facilities at Kolkata and Surat.</v>
    <v>National Stock Exchange of India</v>
    <v>XNSE</v>
    <v>XNSE</v>
    <v>907/908, Dev Plaza, S V Road, Andheri ? West,, MUMBAI, MAHARASHTRA, 400058 IN</v>
    <v>3.15</v>
    <v>Textiles &amp; Apparel</v>
    <v>Stock</v>
    <v>44585.469976851855</v>
    <v>4826</v>
    <v>2.85</v>
    <v>878101600</v>
    <v>VISAGAR POLYTEX LIMITED</v>
    <v>VISAGAR POLYTEX LIMITED</v>
    <v>3.15</v>
    <v>1200</v>
    <v>3</v>
    <v>3.05</v>
    <v>292700500</v>
    <v>VIVIDHA</v>
    <v>VISAGAR POLYTEX LIMITED (XNSE:VIVIDHA)</v>
    <v>12941486</v>
    <v>1983</v>
  </rv>
  <rv s="2">
    <v>4827</v>
  </rv>
  <rv s="0">
    <v>https://www.bing.com/financeapi/forcetrigger?t=ahkm4c&amp;q=XNSE%3aVIVIMEDLAB&amp;form=skydnc</v>
    <v>Learn more on Bing</v>
  </rv>
  <rv s="1">
    <v>en-US</v>
    <v>ahkm4c</v>
    <v>268435456</v>
    <v>1</v>
    <v>Powered by Refinitiv</v>
    <v>0</v>
    <v>VIVIMED LABS LIMITED (XNSE:VIVIMEDLAB)</v>
    <v>2</v>
    <v>3</v>
    <v>Finance</v>
    <v>4</v>
    <v>41.5</v>
    <v>13.05</v>
    <v>1.3129999999999999</v>
    <v>-0.9</v>
    <v>-4.3061999999999996E-2</v>
    <v>INR</v>
    <v>Vivimed Labs Limited is a pharmaceutical and chemical products company. The Company's segments include Speciality Chemicals and Pharmaceuticals. The healthcare vertical of the Company is engaged in the custom manufacturing engagements for active pharmaceutical ingredients (APIs) and formulations for generics-manufacturing companies. In addition, the Company markets formulations (for various therapeutic segments under its brand name) in India and generics in regulated markets. The specialty chemicals segment produces active ingredients for a range of home, personal care and industrial products. Its products (sun and skin care, personal care, naturals and industrial chemicals, among others) are manufactured at its Bidar facility. It manufactures ingredients for diverse downstream uses in the photochromic, imaging chemicals, anti-microbial and pharmaceutical applications. Its manufacturing units are located at Bonthapally, Jeedimetla, Haridwar, Kashipur, Alathur and Klar Sehen.</v>
    <v>938</v>
    <v>National Stock Exchange of India</v>
    <v>XNSE</v>
    <v>XNSE</v>
    <v>North End, Road No. 2,, Banjara Hills,, HYDERABAD, TELANGANA, 500034 IN</v>
    <v>21.4</v>
    <v>Pharmaceuticals</v>
    <v>Stock</v>
    <v>44585.469976851855</v>
    <v>4829</v>
    <v>19.8</v>
    <v>1732901000</v>
    <v>VIVIMED LABS LIMITED</v>
    <v>VIVIMED LABS LIMITED</v>
    <v>21.4</v>
    <v>0</v>
    <v>20.9</v>
    <v>20</v>
    <v>82913920</v>
    <v>VIVIMEDLAB</v>
    <v>VIVIMED LABS LIMITED (XNSE:VIVIMEDLAB)</v>
    <v>864716</v>
    <v>1988</v>
  </rv>
  <rv s="2">
    <v>4830</v>
  </rv>
  <rv s="0">
    <v>https://www.bing.com/financeapi/forcetrigger?t=ahkma2&amp;q=XNSE%3aVLSFINANCE&amp;form=skydnc</v>
    <v>Learn more on Bing</v>
  </rv>
  <rv s="1">
    <v>en-US</v>
    <v>ahkma2</v>
    <v>268435456</v>
    <v>1</v>
    <v>Powered by Refinitiv</v>
    <v>0</v>
    <v>V L S FINANCE LIMITED (XNSE:VLSFINANCE)</v>
    <v>2</v>
    <v>3</v>
    <v>Finance</v>
    <v>4</v>
    <v>264.89999999999998</v>
    <v>71.099999999999994</v>
    <v>1.6863999999999999</v>
    <v>-20.45</v>
    <v>-9.6507999999999997E-2</v>
    <v>INR</v>
    <v>VLS Finance Limited is a holding company. The Company's principal business is investment. The Company offers investment banking, structured finance, corporate consulting and advisory services, stock broking, privatization and infrastructure finance, and proprietary investments and equity research. Its corporate consulting and advisory services include private placement of equity, debentures, preference shares and bonds with banks, financial institutions, foreign institutional investors, mutual funds, corporates and high net worth clients; advising upon structuring of schemes for raising debts in the form of fixed income securities; project reports, evaluations and appraisals from financial institutions or banks; syndication of term loans, working capital, bridge loans and short term financing, and advisory services on financial and corporate restructuring, spin-offs, mergers and acquisitions, and takeovers. Its subsidiaries include VLS Securities Ltd. and VLS Asset Management Ltd.</v>
    <v>32</v>
    <v>National Stock Exchange of India</v>
    <v>XNSE</v>
    <v>XNSE</v>
    <v>2nd Floor, 13 Sant Nagar,, East of Kailash,, NEW DELHI, DELHI, 110065 IN</v>
    <v>211.2</v>
    <v>Investment Banking &amp; Investment Services</v>
    <v>Stock</v>
    <v>44585.469976851855</v>
    <v>4832</v>
    <v>190.8</v>
    <v>8192481000</v>
    <v>V L S FINANCE LIMITED</v>
    <v>V L S FINANCE LIMITED</v>
    <v>209.75</v>
    <v>2.48</v>
    <v>211.9</v>
    <v>191.45</v>
    <v>38662020</v>
    <v>VLSFINANCE</v>
    <v>V L S FINANCE LIMITED (XNSE:VLSFINANCE)</v>
    <v>149067</v>
    <v>1986</v>
  </rv>
  <rv s="2">
    <v>4833</v>
  </rv>
  <rv s="0">
    <v>https://www.bing.com/financeapi/forcetrigger?t=ahkmcw&amp;q=XNSE%3aVMART&amp;form=skydnc</v>
    <v>Learn more on Bing</v>
  </rv>
  <rv s="1">
    <v>en-US</v>
    <v>ahkmcw</v>
    <v>268435456</v>
    <v>1</v>
    <v>Powered by Refinitiv</v>
    <v>0</v>
    <v>V-MART RETAIL LIMITED (XNSE:VMART)</v>
    <v>2</v>
    <v>3</v>
    <v>Finance</v>
    <v>4</v>
    <v>4848.8</v>
    <v>2340</v>
    <v>0.97040000000000004</v>
    <v>-114.05</v>
    <v>-2.8771000000000001E-2</v>
    <v>INR</v>
    <v>V-Mart Retail Limited is an India-based retail readymade garments and accessories. The Company is engaged in value retailing through the chain of stores situated at various places in India. It operates through Retail Sales segment. It offers products across three verticals, which include apparel, general merchandise (non-apparel and home mart) and kirana bazaar. It provides a range of apparels and accessories for men, women, boys, girls and toddlers. Its general merchandise includes footwear, home furnishing, kitchenware, toys and games, bags and luggage, and crockery. Its kirana bazaar includes fast moving consumer goods (FMCG) products, packaged food items, beauty and personal care, home care and staple products. It operates through over 368 stores across states approximately 189 cities in over 19 states. Its stores are located in states/cities, including Chandigarh, Gujarat, Haryana, Jammu and Kashmir, Madhya Pradesh, New Delhi, Punjab, Rajasthan and Uttar Pradesh.</v>
    <v>7026</v>
    <v>National Stock Exchange of India</v>
    <v>XNSE</v>
    <v>XNSE</v>
    <v>Plot No. 862, Udyog Vihar Industrial Area, Phase - V, GURGAON, HARYANA, 122016 IN</v>
    <v>4064.05</v>
    <v>Diversified Retail</v>
    <v>Stock</v>
    <v>44585.469976851855</v>
    <v>4835</v>
    <v>3677.75</v>
    <v>78250550000</v>
    <v>V-MART RETAIL LIMITED</v>
    <v>V-MART RETAIL LIMITED</v>
    <v>3983.9</v>
    <v>1004.32</v>
    <v>3964.05</v>
    <v>3850</v>
    <v>19740050</v>
    <v>VMART</v>
    <v>V-MART RETAIL LIMITED (XNSE:VMART)</v>
    <v>24942</v>
    <v>2002</v>
  </rv>
  <rv s="2">
    <v>4836</v>
  </rv>
  <rv s="0">
    <v>https://www.bing.com/financeapi/forcetrigger?t=ahkmfr&amp;q=XNSE%3aVOLTAMP&amp;form=skydnc</v>
    <v>Learn more on Bing</v>
  </rv>
  <rv s="1">
    <v>en-US</v>
    <v>ahkmfr</v>
    <v>268435456</v>
    <v>1</v>
    <v>Powered by Refinitiv</v>
    <v>0</v>
    <v>VOLTAMP TRANSFORMERS LIMITED (XNSE:VOLTAMP)</v>
    <v>2</v>
    <v>3</v>
    <v>Finance</v>
    <v>4</v>
    <v>2255.25</v>
    <v>984.35</v>
    <v>0.89229999999999998</v>
    <v>-20.85</v>
    <v>-1.0422000000000001E-2</v>
    <v>INR</v>
    <v>Voltamp Transformers Limited is engaged in the manufacturing of electrical transformers. The Company's products include Oil Filled Transformers, Cast Resin Transformers, Unitised Sub-Station, Induction Furnace Transformers and Lighting Transformers. The Company has an installed facility to manufacture Oil filled Power and Distribution Transformers up to approximately 160 mega volt ampere (MVA), 220 kilovolt (KV) class. Its Resin Impregnated Dry type transformers include Resin Impregnated Dry type Transformers up to five MVA, 11 KV class and Cast Resin Dry type transformers up to approximately 12.5 MVA, 33 KV class. Its Unitised Sub-Station can be installed in buildings, housing colonies, shopping malls, construction sites, mobile substations, wind energy, utilities and gas stations. Its Induction Furnace Transformers have coil constructed from heavy copper tubing and is designed and tuned to the inverter circuit, which applies a medium frequency voltage to the Induction coil.</v>
    <v>274</v>
    <v>National Stock Exchange of India</v>
    <v>XNSE</v>
    <v>XNSE</v>
    <v>Makarpura, VADODARA, GUJARAT, 390014 IN</v>
    <v>2029.9</v>
    <v>Machinery, Equipment &amp; Components</v>
    <v>Stock</v>
    <v>44585.469976851855</v>
    <v>4838</v>
    <v>1858.95</v>
    <v>20240310000</v>
    <v>VOLTAMP TRANSFORMERS LIMITED</v>
    <v>VOLTAMP TRANSFORMERS LIMITED</v>
    <v>2010.65</v>
    <v>17.760000000000002</v>
    <v>2000.6</v>
    <v>1979.75</v>
    <v>10117120</v>
    <v>VOLTAMP</v>
    <v>VOLTAMP TRANSFORMERS LIMITED (XNSE:VOLTAMP)</v>
    <v>19397</v>
    <v>1967</v>
  </rv>
  <rv s="2">
    <v>4839</v>
  </rv>
  <rv s="0">
    <v>https://www.bing.com/financeapi/forcetrigger?t=ahkmim&amp;q=XNSE%3aVOLTAS&amp;form=skydnc</v>
    <v>Learn more on Bing</v>
  </rv>
  <rv s="1">
    <v>en-US</v>
    <v>ahkmim</v>
    <v>268435456</v>
    <v>1</v>
    <v>Powered by Refinitiv</v>
    <v>0</v>
    <v>VOLTAS LIMITED (XNSE:VOLTAS)</v>
    <v>2</v>
    <v>3</v>
    <v>Finance</v>
    <v>4</v>
    <v>1356.9</v>
    <v>876.45</v>
    <v>0.93489999999999995</v>
    <v>-4.8</v>
    <v>-4.0260000000000001E-3</v>
    <v>INR</v>
    <v>Voltas Limited is an air conditioning and engineering company. The Company is engaged in room air conditioners, contract revenue, commercial refrigeration products and sale of services. The Company's segments include Electro-mechanical Projects and Services; Engineering Products and Services; Unitary Cooling Products for Comfort and Commercial use, and Others. The Company is engaged in the field of air conditioning, refrigeration, as well as in the business of electro-mechanical projects as an engineering, procurement and construction (EPC) contractor. The Company is also engaged in the business of engineering product services for mining, water management and treatment, construction equipment and textile industry. The Company offers products, including textile machinery; mining and construction equipment; heating, ventilation, air conditioning and refrigeration (HVAC&amp;R), and water coolers and dispensers. The Company has presence in India, the Middle East, among others.</v>
    <v>8617</v>
    <v>National Stock Exchange of India</v>
    <v>XNSE</v>
    <v>XNSE</v>
    <v>Voltas House, A' Block, Dr. Babasaheb Ambedkar Road, MUMBAI, MAHARASHTRA, 400033 IN</v>
    <v>1199.9000000000001</v>
    <v>Machinery, Equipment &amp; Components</v>
    <v>Stock</v>
    <v>44585.469976851855</v>
    <v>4841</v>
    <v>1160.05</v>
    <v>394497300000</v>
    <v>VOLTAS LIMITED</v>
    <v>VOLTAS LIMITED</v>
    <v>1186.7</v>
    <v>66.77</v>
    <v>1192.25</v>
    <v>1187.45</v>
    <v>330884700</v>
    <v>VOLTAS</v>
    <v>VOLTAS LIMITED (XNSE:VOLTAS)</v>
    <v>1469411</v>
    <v>1954</v>
  </rv>
  <rv s="2">
    <v>4842</v>
  </rv>
  <rv s="0">
    <v>https://www.bing.com/financeapi/forcetrigger?t=ahkmlh&amp;q=XNSE%3aVRLLOG&amp;form=skydnc</v>
    <v>Learn more on Bing</v>
  </rv>
  <rv s="1">
    <v>en-US</v>
    <v>ahkmlh</v>
    <v>268435456</v>
    <v>1</v>
    <v>Powered by Refinitiv</v>
    <v>0</v>
    <v>VRL LOGISTICS LIMITED (XNSE:VRLLOG)</v>
    <v>2</v>
    <v>3</v>
    <v>Finance</v>
    <v>4</v>
    <v>534.79999999999995</v>
    <v>179.25</v>
    <v>1.2192000000000001</v>
    <v>-30.75</v>
    <v>-6.4675999999999997E-2</v>
    <v>INR</v>
    <v>VRL Logistics Limited is engaged in goods transportation and passenger transportation. The Company offers logistics services dealing in domestic transportation of goods. It is also engaged in bus operations, air chartering service, sale of power and sale of certified emission reductions (CER) units generated from operation of wind mills. Its segments include Goods transport, Bus operations, Sale of power and Air chartering service. It provides less than truckload services (LTL) for general and priority parcels, and caters to a range of industries, including fast-moving consumer goods (FMCG), textiles, apparel, furniture, metal and metal products, and automotive parts. It also offers full truck load (FTL), car carrying, priority cargo and courier services. Its bus service network covers Karnataka, Maharashtra, Goa, Andhra Pradesh, Telangana, Tamil Nadu, Gujarat and Rajasthan. Its wind farm consists of over 35 wind turbine generators (WTGs) having individual capacity of 1.25 megawatt.</v>
    <v>19763</v>
    <v>National Stock Exchange of India</v>
    <v>XNSE</v>
    <v>XNSE</v>
    <v>Giriraj Annexe, Circuit House Road, Hubballi 580 029, HUBLI, KARNATAKA, 580029 IN</v>
    <v>505</v>
    <v>Freight &amp; Logistics Services</v>
    <v>Stock</v>
    <v>44585.469976851855</v>
    <v>4844</v>
    <v>438</v>
    <v>42002910000</v>
    <v>VRL LOGISTICS LIMITED</v>
    <v>VRL LOGISTICS LIMITED</v>
    <v>470.1</v>
    <v>35.19</v>
    <v>475.45</v>
    <v>444.7</v>
    <v>88343500</v>
    <v>VRLLOG</v>
    <v>VRL LOGISTICS LIMITED (XNSE:VRLLOG)</v>
    <v>407840</v>
    <v>1983</v>
  </rv>
  <rv s="2">
    <v>4845</v>
  </rv>
  <rv s="0">
    <v>https://www.bing.com/financeapi/forcetrigger?t=ahkmoc&amp;q=XNSE%3aVSSL&amp;form=skydnc</v>
    <v>Learn more on Bing</v>
  </rv>
  <rv s="1">
    <v>en-US</v>
    <v>ahkmoc</v>
    <v>268435456</v>
    <v>1</v>
    <v>Powered by Refinitiv</v>
    <v>0</v>
    <v>VARDHMAN SPECIAL STEELS LIMITED (XNSE:VSSL)</v>
    <v>2</v>
    <v>3</v>
    <v>Finance</v>
    <v>4</v>
    <v>309</v>
    <v>111.95</v>
    <v>1.3264</v>
    <v>-14.5</v>
    <v>-5.4216E-2</v>
    <v>INR</v>
    <v>Vardhman Special Steels Limited is engaged in offering steel bars and rods. The Company offers products, such as round bar, round corner, peeled and centerless ground bar, drawn and centerless ground bar. The Company also offers Carbon Steel, Carbon Manganese Steel, Case Hardening Steel, Chrome Steel, Chrome Manganese Steel, Chrome-Moly Steel, Nickel Chrome / Nickel Chrome Moly Steel, Through Hardening Steel, Boron Steel, Micro Alloyed Steel, Vanadium Steel, Nitriding Steel, Ball Bearing Steel, Free/Semi Free Cutting Steel, Spring Steel and High Titanium Steel. The Company offers products in various diameters. The Company's plant is located at Ludhiana, India. The capacity of the melt shop is 125,000 metric tons per annum. The Company manufactures products using technologies, such as Steel Melting, Bright Bar, Rolling Mill and Heat Treatment.</v>
    <v>978</v>
    <v>National Stock Exchange of India</v>
    <v>XNSE</v>
    <v>XNSE</v>
    <v>C-58, Focal Point, LUDHIANA, PUNJAB, 141010 IN</v>
    <v>271.39999999999998</v>
    <v>Metals &amp; Mining</v>
    <v>Stock</v>
    <v>44585.469976851855</v>
    <v>4847</v>
    <v>249.45</v>
    <v>10848080000</v>
    <v>VARDHMAN SPECIAL STEELS LIMITED</v>
    <v>VARDHMAN SPECIAL STEELS LIMITED</v>
    <v>271.39999999999998</v>
    <v>10.8</v>
    <v>267.45</v>
    <v>252.95</v>
    <v>40561160</v>
    <v>VSSL</v>
    <v>VARDHMAN SPECIAL STEELS LIMITED (XNSE:VSSL)</v>
    <v>107441</v>
    <v>2010</v>
  </rv>
  <rv s="2">
    <v>4848</v>
  </rv>
  <rv s="0">
    <v>https://www.bing.com/financeapi/forcetrigger?t=ahkmr7&amp;q=XNSE%3aVSTIND&amp;form=skydnc</v>
    <v>Learn more on Bing</v>
  </rv>
  <rv s="1">
    <v>en-US</v>
    <v>ahkmr7</v>
    <v>268435456</v>
    <v>1</v>
    <v>Powered by Refinitiv</v>
    <v>0</v>
    <v>VST INDUSTRIES LIMITED (XNSE:VSTIND)</v>
    <v>2</v>
    <v>3</v>
    <v>Finance</v>
    <v>4</v>
    <v>3895</v>
    <v>3035</v>
    <v>0.75790000000000002</v>
    <v>-89.35</v>
    <v>-2.8152E-2</v>
    <v>INR</v>
    <v>VST Industries Limited is an India-based company, which is engaged in manufacture of cigarettes containing tobacco and unmanufactured tobacco. The Company operates through tobacco and other related products segment. The Company's geographical segments include within India and outside India. The Company has a manufacturing facility at Hyderabad, Telangana.</v>
    <v>780</v>
    <v>National Stock Exchange of India</v>
    <v>XNSE</v>
    <v>XNSE</v>
    <v>1-7-1063/1065, Azamabad, HYDERABAD, TELANGANA, 500020 IN</v>
    <v>3196.6</v>
    <v>Food &amp; Tobacco</v>
    <v>Stock</v>
    <v>44585.469976851855</v>
    <v>4850</v>
    <v>3070</v>
    <v>49010340000</v>
    <v>VST INDUSTRIES LIMITED</v>
    <v>VST INDUSTRIES LIMITED</v>
    <v>3173.85</v>
    <v>16.02</v>
    <v>3173.85</v>
    <v>3084.5</v>
    <v>15441920</v>
    <v>VSTIND</v>
    <v>VST INDUSTRIES LIMITED (XNSE:VSTIND)</v>
    <v>6305</v>
    <v>1930</v>
  </rv>
  <rv s="2">
    <v>4851</v>
  </rv>
  <rv s="0">
    <v>https://www.bing.com/financeapi/forcetrigger?t=ahkmu2&amp;q=XNSE%3aVSTTILLERS&amp;form=skydnc</v>
    <v>Learn more on Bing</v>
  </rv>
  <rv s="1">
    <v>en-US</v>
    <v>ahkmu2</v>
    <v>268435456</v>
    <v>1</v>
    <v>Powered by Refinitiv</v>
    <v>0</v>
    <v>VST TILLERS TRACTORS LIMITED (XNSE:VSTTILLERS)</v>
    <v>2</v>
    <v>3</v>
    <v>Finance</v>
    <v>4</v>
    <v>3453.55</v>
    <v>1647.85</v>
    <v>1.5105</v>
    <v>-24.7</v>
    <v>-8.5190000000000005E-3</v>
    <v>INR</v>
    <v>VST Tillers Tractors Limited is engaged in the manufacturing of power tiller and tractor. The Company operates through the manufacturing and trading of agriculture machinery segment. Its products include rice transplanter, power reaper, engines, precision/auto components and agriculture implements. Its power tillers include Mitsubishi Shakti VWH 120 Power Tiller and VST Shakti 130 DI Power Tiller. Its tractors include VST Mitsubishi Shakti VT 224-1D, Mitsubishi Shakti MT 180D Tractor, VST Shakti MT180D/JAI-2W and VST Shakti MT 270-VIRAAT 4W. The Company also offers VST Shakti VS-4PR(n) Power Reaper and VST Yanji Shakti 8 Row Paddy Transplanter. Its engines include K3C Engine, V3D Engine, 130DI Engine and VWH 120 Engine. Its precision/auto components include diesel engine components and light engineering components. The Company's agriculture implements include cage wheel, 5 tyne cultivator, plough, ridger, extension wheel, sprayer unit and spring loaded cultivator.</v>
    <v>588</v>
    <v>National Stock Exchange of India</v>
    <v>XNSE</v>
    <v>XNSE</v>
    <v>Plot No- 1, Dyavasandra Indl. Layout,, Whitefield Road, Mahadevapura Post, BANGALORE, KARNATAKA, 560048 IN</v>
    <v>2947.05</v>
    <v>Machinery, Equipment &amp; Components</v>
    <v>Stock</v>
    <v>44585.469976851855</v>
    <v>4853</v>
    <v>2784.7</v>
    <v>25049020000</v>
    <v>VST TILLERS TRACTORS LIMITED</v>
    <v>VST TILLERS TRACTORS LIMITED</v>
    <v>2899.35</v>
    <v>25.07</v>
    <v>2899.35</v>
    <v>2874.65</v>
    <v>8639530</v>
    <v>VSTTILLERS</v>
    <v>VST TILLERS TRACTORS LIMITED (XNSE:VSTTILLERS)</v>
    <v>14676</v>
    <v>1967</v>
  </rv>
  <rv s="2">
    <v>4854</v>
  </rv>
  <rv s="0">
    <v>https://www.bing.com/financeapi/forcetrigger?t=ahkmww&amp;q=XNSE%3aVTL&amp;form=skydnc</v>
    <v>Learn more on Bing</v>
  </rv>
  <rv s="1">
    <v>en-US</v>
    <v>ahkmww</v>
    <v>268435456</v>
    <v>1</v>
    <v>Powered by Refinitiv</v>
    <v>0</v>
    <v>VARDHMAN TEXTILES LIMITED (XNSE:VTL)</v>
    <v>2</v>
    <v>3</v>
    <v>Finance</v>
    <v>4</v>
    <v>2880</v>
    <v>1011.35</v>
    <v>0.96609999999999996</v>
    <v>-239.85</v>
    <v>-8.8257999999999989E-2</v>
    <v>INR</v>
    <v>Vardhman Textiles Limited is an integrated textile manufacturer. The Company is engaged in manufacturing of cotton yarn, synthetic yarn, woven fabric, sewing thread, acrylic fiber, tow and garments. The Company's segments include Textiles and Fibre. The Company is a piece dyed fabric manufacturer, and cotton yarn manufacturer and exporter. It offers the range of specialized greige and dyed yarns in cotton, polyester, acrylic and a range of blends. The Company also manufactures products, such as Organic Cotton, Melange, Core Spun Yarns, Ultra Yarns (Contamination controlled), Gassed Mercerised, Super Fine Yarns, Slub and Cellulose Yarns and Fancy Yarns for hand knitting. The Company has approximately 1.1 million spindles and a capacity to manufacture over 580 metric ton (MT) of yarn per day. The Company has manufacturing facilities located in Punjab, Himachal Pradesh and Madhya Pradesh. The Company markets its products in the European Union, the United States and the Far East.</v>
    <v>20916</v>
    <v>National Stock Exchange of India</v>
    <v>XNSE</v>
    <v>XNSE</v>
    <v>Chandigarh Road, LUDHIANA, PUNJAB, 141010 IN</v>
    <v>2760</v>
    <v>Textiles &amp; Apparel</v>
    <v>Stock</v>
    <v>44585.469976851855</v>
    <v>4856</v>
    <v>2456</v>
    <v>157003400000</v>
    <v>VARDHMAN TEXTILES LIMITED</v>
    <v>VARDHMAN TEXTILES LIMITED</v>
    <v>2760</v>
    <v>12.82</v>
    <v>2717.6</v>
    <v>2477.75</v>
    <v>57772810</v>
    <v>VTL</v>
    <v>VARDHMAN TEXTILES LIMITED (XNSE:VTL)</v>
    <v>341724</v>
    <v>1973</v>
  </rv>
  <rv s="2">
    <v>4857</v>
  </rv>
  <rv s="0">
    <v>https://www.bing.com/financeapi/forcetrigger?t=ahkmzr&amp;q=XNSE%3aWABAG&amp;form=skydnc</v>
    <v>Learn more on Bing</v>
  </rv>
  <rv s="1">
    <v>en-US</v>
    <v>ahkmzr</v>
    <v>268435456</v>
    <v>1</v>
    <v>Powered by Refinitiv</v>
    <v>0</v>
    <v>VA TECH WABAG LIMITED (XNSE:WABAG)</v>
    <v>2</v>
    <v>3</v>
    <v>Finance</v>
    <v>4</v>
    <v>404</v>
    <v>183.25</v>
    <v>1.9443999999999999</v>
    <v>-15.45</v>
    <v>-4.8807000000000003E-2</v>
    <v>INR</v>
    <v>VA Tech Wabag Limited is a holding company engaged in water treatment field. The Company's principal activities include design, supply, installation, construction and operational management of drinking water, waste water treatment, industrial water treatment and desalination plants. The Company's segments include India and Rest of World. Its product portfolio includes water reclamation, municipal used water treatment, industrial effluent treatment, anaerobic sludge treatment, and industrial water reuse and recycling. The Company has four clusters: India, Europe, Middle East &amp; Africa (MEA), and Latin America (LATAM). The India cluster provides end-to-end water solutions for drinking water and wastewater plants, both in the municipal and industrial sectors. The European cluster caters to small and mid-sized projects. The MEA cluster has two major regions: the Middle East and Africa. The LATAM cluster has countries, including Brazil, Chile, Colombia, Ecuador, Mexico and Peru.</v>
    <v>1065</v>
    <v>National Stock Exchange of India</v>
    <v>XNSE</v>
    <v>XNSE</v>
    <v>Wabag House,No. 17, 200 Feet, Thoraipakkam - Pallavaram Main Road, Sunnambu Kolathur, CHENNAI, TAMIL NADU, 600117 IN</v>
    <v>317.85000000000002</v>
    <v>Water Utilities</v>
    <v>Stock</v>
    <v>44585.469976851855</v>
    <v>4859</v>
    <v>295.60000000000002</v>
    <v>19686380000</v>
    <v>VA TECH WABAG LIMITED</v>
    <v>VA TECH WABAG LIMITED</v>
    <v>316.5</v>
    <v>13.3</v>
    <v>316.55</v>
    <v>301.10000000000002</v>
    <v>62190430</v>
    <v>WABAG</v>
    <v>VA TECH WABAG LIMITED (XNSE:WABAG)</v>
    <v>393802</v>
    <v>1995</v>
  </rv>
  <rv s="2">
    <v>4860</v>
  </rv>
  <rv s="0">
    <v>https://www.bing.com/financeapi/forcetrigger?t=ahkn3m&amp;q=XNSE%3aWABCOINDIA&amp;form=skydnc</v>
    <v>Learn more on Bing</v>
  </rv>
  <rv s="1">
    <v>en-US</v>
    <v>ahkn3m</v>
    <v>268435456</v>
    <v>1</v>
    <v>Powered by Refinitiv</v>
    <v>0</v>
    <v>WABCO INDIA LIMITED (XNSE:WABCOINDIA)</v>
    <v>2</v>
    <v>3</v>
    <v>Finance</v>
    <v>4</v>
    <v>8780.0499999999993</v>
    <v>5262</v>
    <v>0.20039999999999999</v>
    <v>-182.3</v>
    <v>-2.1440000000000001E-2</v>
    <v>INR</v>
    <v>WABCO India Limited is an India-based company engaged in manufacturing automotive components and related services. The Company provides safety and vehicle control solutions to the commercial vehicle segment of the automotive industry. The Company is engaged in the manufacture of air brake actuation systems for commercial vehicles. It also provides software development and other services. Its products include Air assist and full air actuation system for automotive and non-automotive applications and elements, Spares, Exports of automotive components and Anti-lock braking system. Its conventional products include Automatic Slack Adjusters, Actuators, Brake Chambers, Valves and Air Compressors. Its braking system includes Electronic Braking System (EBS). Its Driveline Controls include Clutch Control, Integrated Pedal Unit and OptiDrive. The Company is involved in various segments, such as off-highway, defense, luxury bus, car and trailers.</v>
    <v>2023</v>
    <v>National Stock Exchange of India</v>
    <v>XNSE</v>
    <v>XNSE</v>
    <v>Plot No. 3 (SP), III Main Road, Ambattur Industrial Estate, CHENNAI, TAMIL NADU, 600058 IN</v>
    <v>8530.5499999999993</v>
    <v>Automobiles &amp; Auto Parts</v>
    <v>Stock</v>
    <v>44585.469976851855</v>
    <v>4862</v>
    <v>8150.5</v>
    <v>161279500000</v>
    <v>WABCO INDIA LIMITED</v>
    <v>WABCO INDIA LIMITED</v>
    <v>8502.9</v>
    <v>104.93</v>
    <v>8502.9</v>
    <v>8320.6</v>
    <v>18967580</v>
    <v>WABCOINDIA</v>
    <v>WABCO INDIA LIMITED (XNSE:WABCOINDIA)</v>
    <v>5642</v>
    <v>2004</v>
  </rv>
  <rv s="2">
    <v>4863</v>
  </rv>
  <rv s="0">
    <v>https://www.bing.com/financeapi/forcetrigger?t=ahkn6h&amp;q=XNSE%3aWALCHANNAG&amp;form=skydnc</v>
    <v>Learn more on Bing</v>
  </rv>
  <rv s="1">
    <v>en-US</v>
    <v>ahkn6h</v>
    <v>268435456</v>
    <v>1</v>
    <v>Powered by Refinitiv</v>
    <v>0</v>
    <v>WALCHANDNAGAR INDUSTRIES LIMITED (XNSE:WALCHANNAG)</v>
    <v>2</v>
    <v>3</v>
    <v>Finance</v>
    <v>4</v>
    <v>92</v>
    <v>39.450000000000003</v>
    <v>2.17</v>
    <v>-4.2</v>
    <v>-7.0057999999999995E-2</v>
    <v>INR</v>
    <v>Walchandnagar Industries Limited is a heavy engineering and project execution company. The Company's segments include Heavy Engineering; Foundry and Machine Shop, and Others. The Heavy Engineering (Industrial Machinery Division) segment is engaged in engineering, fabrication and manufacturing of machinery for sugar plants, cement plants, boilers and power plants, industrial and marine gears, mineral processing and engineering, procurement, construction (EPC), petro-chemicals and space, defense and nuclear power business. The Company's Foundry and Machine Shop segment is engaged in manufacturing of Grey and Ductile Iron Castings required by various industries and machining of components. The Company's Other segment includes units manufacturing precision instruments, such as pressure and temperature gauges. It provides solutions for executing the projects, such as sodium piping, equipment construction, erection, commissioning and assembly, including civil and piping work on site.</v>
    <v>1508</v>
    <v>National Stock Exchange of India</v>
    <v>XNSE</v>
    <v>XNSE</v>
    <v>3, Walchand Terraces, Tardeo Road, MUMBAI, MAHARASHTRA, 400034 IN</v>
    <v>60.4</v>
    <v>Construction &amp; Engineering</v>
    <v>Stock</v>
    <v>44585.469976851855</v>
    <v>4865</v>
    <v>55.2</v>
    <v>2282309000</v>
    <v>WALCHANDNAGAR INDUSTRIES LIMITED</v>
    <v>WALCHANDNAGAR INDUSTRIES LIMITED</v>
    <v>59.7</v>
    <v>0</v>
    <v>59.95</v>
    <v>55.75</v>
    <v>38070210</v>
    <v>WALCHANNAG</v>
    <v>WALCHANDNAGAR INDUSTRIES LIMITED (XNSE:WALCHANNAG)</v>
    <v>511455</v>
    <v>1908</v>
  </rv>
  <rv s="2">
    <v>4866</v>
  </rv>
  <rv s="0">
    <v>https://www.bing.com/financeapi/forcetrigger?t=ahkn9c&amp;q=XNSE%3aWANBURY&amp;form=skydnc</v>
    <v>Learn more on Bing</v>
  </rv>
  <rv s="3">
    <v>en-US</v>
    <v>ahkn9c</v>
    <v>268435456</v>
    <v>1</v>
    <v>Powered by Refinitiv</v>
    <v>5</v>
    <v>WANBURY LIMITED (XNSE:WANBURY)</v>
    <v>2</v>
    <v>6</v>
    <v>Finance</v>
    <v>4</v>
    <v>114</v>
    <v>51.7</v>
    <v>1.1672</v>
    <v>-3.95</v>
    <v>-4.9810999999999994E-2</v>
    <v>INR</v>
    <v>Wanbury Limited is a pharmaceutical company. The Company offers active pharmaceutical ingredient (API) in over 70 countries. The Company offers products in the categories, such as anti-diabetic, anti-depressant, anti-histaminic, anti-inflammatory, anti-depressant, anti-arthritis, anti-thrombotic, anti-epileptic and anti-hypertensive. The Company's API products include metformin, tramadol, sertraline, diphenhydramine citrate, mefenamic acid, paroxetine hemihydrate, promethazine, glucosamine, clopidogrel, levitiracetam and carvedilol phosphate monohydrate, among others. The Company operates through four divisions: Main division, which caters to general doctors; Osteolife, which offers solutions to orthopedic doctors; Surglife, which offers services to surgeons, and WOW, which caters to gynecologists. The Company's brands include Cpink, Rabiplus, Folinine, Adtrol Plus, CEMAX, AUGCEF, Pantastic, CHEER and Nurture, among others.</v>
    <v>National Stock Exchange of India</v>
    <v>XNSE</v>
    <v>XNSE</v>
    <v>BSEL Techpark, B' Wing, 10th Floor, Sector 30-A, Opp. Vashi Railway Station, Vashi, NAVI MUMBAI, MAHARASHTRA, 400703 IN</v>
    <v>78.5</v>
    <v>Pharmaceuticals</v>
    <v>Stock</v>
    <v>44585.469976851855</v>
    <v>4868</v>
    <v>75.349999999999994</v>
    <v>2590374000</v>
    <v>WANBURY LIMITED</v>
    <v>WANBURY LIMITED</v>
    <v>78.5</v>
    <v>0</v>
    <v>79.3</v>
    <v>75.349999999999994</v>
    <v>32665500</v>
    <v>WANBURY</v>
    <v>WANBURY LIMITED (XNSE:WANBURY)</v>
    <v>11573</v>
    <v>1988</v>
  </rv>
  <rv s="2">
    <v>4869</v>
  </rv>
  <rv s="0">
    <v>https://www.bing.com/financeapi/forcetrigger?t=bra8z2&amp;q=XNSE%3aWATERBASE&amp;form=skydnc</v>
    <v>Learn more on Bing</v>
  </rv>
  <rv s="5">
    <v>en-US</v>
    <v>bra8z2</v>
    <v>268435456</v>
    <v>1</v>
    <v>Powered by Refinitiv</v>
    <v>9</v>
    <v>THE WATERBASE LIMITED (XNSE:WATERBASE)</v>
    <v>2</v>
    <v>10</v>
    <v>Finance</v>
    <v>4</v>
    <v>145.80000000000001</v>
    <v>95.9</v>
    <v>-3.75</v>
    <v>-3.5834000000000005E-2</v>
    <v>INR</v>
    <v>The Waterbase Limited is engaged in the aquaculture business. The Company is focused on manufacturing shrimp feed, processing shrimp and exporting processed shrimp. It operates in two business segments: Shrimp Feed Manufacturing and Processed Shrimp Exports. Its geographic segments are Within India and Outside India. It manufactures a range of shrimp feeds, such as Bay White, which is a brand for Vannamei shrimp (Litopenaeus vannamei) farming; Tiger Bay XL, a feed for modified farming of tiger shrimp; Ultra XL, which is formulated to meet nutritional needs of tiger shrimp (Penaeus monodon), and Magnum, a feed for Scampi (Macrobrachium Rosenbergii). It also exports shrimp in different forms, such as instant quick freeze (IQF), block frozen and cooked to the geographies of Japan, the United States and Europe. Its shrimp feed is sold across the coastal states of India. The Company has a shrimp feed manufacturing plant and shrimp processing plant in Nellore, Andhra Pradesh, India.</v>
    <v>257</v>
    <v>National Stock Exchange of India</v>
    <v>XNSE</v>
    <v>XNSE</v>
    <v>No. 8, Sadasivam Street, Gopalapuram, CHENNAI, TAMIL NADU, 600086 IN</v>
    <v>105.05</v>
    <v>Food &amp; Tobacco</v>
    <v>Stock</v>
    <v>44585.469976851855</v>
    <v>4871</v>
    <v>99.85</v>
    <v>4335313000</v>
    <v>THE WATERBASE LIMITED</v>
    <v>THE WATERBASE LIMITED</v>
    <v>105</v>
    <v>97.88</v>
    <v>104.65</v>
    <v>100.9</v>
    <v>41426780</v>
    <v>WATERBASE</v>
    <v>THE WATERBASE LIMITED (XNSE:WATERBASE)</v>
    <v>91547</v>
    <v>1987</v>
  </rv>
  <rv s="2">
    <v>4872</v>
  </rv>
  <rv s="0">
    <v>https://www.bing.com/financeapi/forcetrigger?t=ahknc7&amp;q=XNSE%3aWEALTH&amp;form=skydnc</v>
    <v>Learn more on Bing</v>
  </rv>
  <rv s="4">
    <v>en-US</v>
    <v>ahknc7</v>
    <v>268435456</v>
    <v>1</v>
    <v>Powered by Refinitiv</v>
    <v>7</v>
    <v>WEALTH FIRST PORTFOLIO MANAGERS LIMITED (XNSE:WEALTH)</v>
    <v>2</v>
    <v>8</v>
    <v>Finance</v>
    <v>4</v>
    <v>284.10000000000002</v>
    <v>96.7</v>
    <v>-0.05</v>
    <v>-1.8180000000000003E-4</v>
    <v>INR</v>
    <v>Wealth First Portfolio Managers Limited is an India-based financial services provider engaged in sale of bonds and equity. The Company offers wealth management, cash management, stock broking, third party portfolio management services, investment planning, mutual fund distribution, depository and proprietary trading services. The Company deals in mutual funds, Government bonds, fixed income securities, derivatives, debt, debentures, insurance products, commodities, currency and interest rate futures, among others.</v>
    <v>National Stock Exchange of India</v>
    <v>XNSE</v>
    <v>XNSE</v>
    <v>Capitol House,10, Paras-Ii,, Nr. Prahladnagar Garden,, Off S.G. High Way,, AHMEDABAD, GUJARAT, 380051 IN</v>
    <v>275</v>
    <v>Investment Banking &amp; Investment Services</v>
    <v>Stock</v>
    <v>44585.469976851855</v>
    <v>4874</v>
    <v>261.25</v>
    <v>2930125000</v>
    <v>WEALTH FIRST PORTFOLIO MANAGERS LIMITED</v>
    <v>WEALTH FIRST PORTFOLIO MANAGERS LIMITED</v>
    <v>275</v>
    <v>0</v>
    <v>275</v>
    <v>274.95</v>
    <v>10655000</v>
    <v>WEALTH</v>
    <v>WEALTH FIRST PORTFOLIO MANAGERS LIMITED (XNSE:WEALTH)</v>
    <v>132</v>
    <v>2002</v>
  </rv>
  <rv s="2">
    <v>4875</v>
  </rv>
  <rv s="0">
    <v>https://www.bing.com/financeapi/forcetrigger?t=ahknf2&amp;q=XNSE%3aWEBELSOLAR&amp;form=skydnc</v>
    <v>Learn more on Bing</v>
  </rv>
  <rv s="3">
    <v>en-US</v>
    <v>ahknf2</v>
    <v>268435456</v>
    <v>1</v>
    <v>Powered by Refinitiv</v>
    <v>5</v>
    <v>Websol Energy System Limited (XNSE:WEBELSOLAR)</v>
    <v>2</v>
    <v>6</v>
    <v>Finance</v>
    <v>4</v>
    <v>172.55</v>
    <v>35.15</v>
    <v>1.7629999999999999</v>
    <v>-7</v>
    <v>-4.9981999999999999E-2</v>
    <v>INR</v>
    <v>Websol Energy System Limited, formerly Websol Energy Systems Ltd., is a manufacturer of photovoltaic monocrystalline solar cells and modules in India. The Company's main products are Solar Photovoltaic Cells and Modules. It designs modules for grid and solar photovoltaic (PV) power plants, remote communication and rural electrification. The Company offers its cells and modules in both domestic and commercial photovoltaic applications. Its product range from 5 watt to 220 watt caters to needs ranging from rural electrification to power plants. Every solar cell that the Company manufactures and uses in its modules is tested and electrically matched. The Company's offerings include Cell 125mmx125mm. Its modules include W 2100, W 1800, W 1750, W 1600, W 120, W 80, W 60, W 40, W 30, W 20 and W 10.</v>
    <v>National Stock Exchange of India</v>
    <v>XNSE</v>
    <v>XNSE</v>
    <v>Sector II, Falta Special Economic Zone,, Falta, 24 Parganas (South),, West Bengal, KOLKATA, WEST BENGAL, 743504 IN</v>
    <v>142.9</v>
    <v>Renewable Energy</v>
    <v>Stock</v>
    <v>44585.469976851855</v>
    <v>4877</v>
    <v>133.05000000000001</v>
    <v>5131507000</v>
    <v>Websol Energy System Limited</v>
    <v>Websol Energy System Limited</v>
    <v>142</v>
    <v>6.74</v>
    <v>140.05000000000001</v>
    <v>133.05000000000001</v>
    <v>36640540</v>
    <v>WEBELSOLAR</v>
    <v>Websol Energy System Limited (XNSE:WEBELSOLAR)</v>
    <v>341724</v>
    <v>1990</v>
  </rv>
  <rv s="2">
    <v>4878</v>
  </rv>
  <rv s="0">
    <v>https://www.bing.com/financeapi/forcetrigger?t=ahknkr&amp;q=XNSE%3aWEIZMANIND&amp;form=skydnc</v>
    <v>Learn more on Bing</v>
  </rv>
  <rv s="3">
    <v>en-US</v>
    <v>ahknkr</v>
    <v>268435456</v>
    <v>1</v>
    <v>Powered by Refinitiv</v>
    <v>5</v>
    <v>WEIZMANN LIMITED (XNSE:WEIZMANIND)</v>
    <v>2</v>
    <v>6</v>
    <v>Finance</v>
    <v>4</v>
    <v>75.75</v>
    <v>37.15</v>
    <v>0.74880000000000002</v>
    <v>-0.4</v>
    <v>-6.6610000000000003E-3</v>
    <v>INR</v>
    <v>Weizmann Limited is a holding company engaged in textile processing. The Company is also engaged in job works and financial service activities. The Company's segments include Textiles and Finance. The Company's product range for Africa includes Cotton Voiles, Pracale and African Prints. The Company has a composite Textile Processing and Manufacturing Facility, which is located at Vatva Road, Narol in Ahmedabad. The Manufacturing facility has an installed capacity to manufacture over 20 million meters per annum. The Company's Textile Processing and Manufacturing Facility is located on land measuring approximately 15,180 square meters. The Company's textile process involves the procurement of grey cloth, grey fabric inspection, bleaching and mercerizing, dyeing, printing, fixation and washing, finishing and calendering, finish product inspection, packing and despatch.</v>
    <v>National Stock Exchange of India</v>
    <v>XNSE</v>
    <v>XNSE</v>
    <v>Empire House, 214 Dr D N Road,, Ent A K Nayak Marg,Fort,, MUMBAI, MAHARASHTRA, 400001 IN</v>
    <v>62.75</v>
    <v>Textiles &amp; Apparel</v>
    <v>Stock</v>
    <v>44585.469976851855</v>
    <v>4880</v>
    <v>59</v>
    <v>1037156000</v>
    <v>WEIZMANN LIMITED</v>
    <v>WEIZMANN LIMITED</v>
    <v>61.25</v>
    <v>30.45</v>
    <v>60.05</v>
    <v>59.65</v>
    <v>17271540</v>
    <v>WEIZMANIND</v>
    <v>WEIZMANN LIMITED (XNSE:WEIZMANIND)</v>
    <v>18020</v>
    <v>1985</v>
  </rv>
  <rv s="2">
    <v>4881</v>
  </rv>
  <rv s="0">
    <v>https://www.bing.com/financeapi/forcetrigger?t=ahknnm&amp;q=XNSE%3aWELCORP&amp;form=skydnc</v>
    <v>Learn more on Bing</v>
  </rv>
  <rv s="1">
    <v>en-US</v>
    <v>ahknnm</v>
    <v>268435456</v>
    <v>1</v>
    <v>Powered by Refinitiv</v>
    <v>0</v>
    <v>WELSPUN CORP LIMITED (XNSE:WELCORP)</v>
    <v>2</v>
    <v>3</v>
    <v>Finance</v>
    <v>4</v>
    <v>197.3</v>
    <v>105.85</v>
    <v>1.677</v>
    <v>-7.65</v>
    <v>-4.2916999999999997E-2</v>
    <v>INR</v>
    <v>Welspun Corp Limited is a welded line pipe manufacturing company engaged in offering solution in line pipes with a capacity to manufacture longitudinal submerge-arc welded (LSAW), spiral helical submerged arc welded (HSAW) and high frequency electric resistance welded (HFERW)/high frequency induction (HFI) pipes. The Company also offers coating, bending and double jointing facilities. The Company, together with its subsidiaries, is engaged in the business of production and coating of submerged arc welded pipes. Its manufacturing facilities are located in India, the United States and Saudi Arabia. Its subsidiaries include Welspun Pipes Inc, Welspun Tradings Limited and Welspun Mauritius Holdings Limited.</v>
    <v>2281</v>
    <v>National Stock Exchange of India</v>
    <v>XNSE</v>
    <v>XNSE</v>
    <v>Welspun House, 5th floor,, Kamala City,, Senapati Bapat Marg,, MUMBAI, MAHARASHTRA, 400013 IN</v>
    <v>179.85</v>
    <v>Metals &amp; Mining</v>
    <v>Stock</v>
    <v>44585.469976851855</v>
    <v>4883</v>
    <v>167.05</v>
    <v>46514230000</v>
    <v>WELSPUN CORP LIMITED</v>
    <v>WELSPUN CORP LIMITED</v>
    <v>179.3</v>
    <v>7.72</v>
    <v>178.25</v>
    <v>170.6</v>
    <v>260949400</v>
    <v>WELCORP</v>
    <v>WELSPUN CORP LIMITED (XNSE:WELCORP)</v>
    <v>1608678</v>
    <v>1995</v>
  </rv>
  <rv s="2">
    <v>4884</v>
  </rv>
  <rv s="0">
    <v>https://www.bing.com/financeapi/forcetrigger?t=ahknqh&amp;q=XNSE%3aWELENT&amp;form=skydnc</v>
    <v>Learn more on Bing</v>
  </rv>
  <rv s="1">
    <v>en-US</v>
    <v>ahknqh</v>
    <v>268435456</v>
    <v>1</v>
    <v>Powered by Refinitiv</v>
    <v>0</v>
    <v>WELSPUN ENTERPRISES LIMITED. (XNSE:WELENT)</v>
    <v>2</v>
    <v>3</v>
    <v>Finance</v>
    <v>4</v>
    <v>135</v>
    <v>74.75</v>
    <v>1.4508000000000001</v>
    <v>-3.4</v>
    <v>-3.5088000000000001E-2</v>
    <v>INR</v>
    <v>Welspun Enterprises Limited is a holding company. The Company operates through two segments: Infrastructure, and Oil and gas. The Company is engaged in road and water projects under the hybrid annuity model (HAM) and via engineering, procurement and construction (EPC) contracts. It also undertakes build-operate-transfer (BOT) projects as well. The Company holds equity investments in Welspun Natural Resources Private Limited (oil and gas exploration). The Company has developed and operates public private partnership (PPP) projects in various sectors like roads, water, and urban infrastructure. The Company's projects include Delhi-Meerut Expressway (Delhi-section), Chutmalpur-Ganeshpur &amp; Roorkee-Chutmalpur-Gagalheri (CGRG), Gagalheri-Saharanpur-Yamunanagar (GSY), Chikhali-Tarsod (CT), Aunta-Simaria (Ganga Bridge with Approach Roads), Sattanathapuram-Nagapattinam (SN), Dewas Water, Aunta-Simaria, Mukarba Chowk Panipat (MCP) and Six-laning of Varanasi-Aurangabad NH2 Project.</v>
    <v>398</v>
    <v>National Stock Exchange of India</v>
    <v>XNSE</v>
    <v>XNSE</v>
    <v>MUMBAI, MAHARASHTRA, 400013 IN</v>
    <v>97.8</v>
    <v>Construction &amp; Engineering</v>
    <v>Stock</v>
    <v>44585.469976851855</v>
    <v>4886</v>
    <v>92.5</v>
    <v>14439460000</v>
    <v>WELSPUN ENTERPRISES LIMITED.</v>
    <v>WELSPUN ENTERPRISES LIMITED.</v>
    <v>96.9</v>
    <v>11.41</v>
    <v>96.9</v>
    <v>93.5</v>
    <v>149014100</v>
    <v>WELENT</v>
    <v>WELSPUN ENTERPRISES LIMITED. (XNSE:WELENT)</v>
    <v>253167</v>
    <v>1994</v>
  </rv>
  <rv s="2">
    <v>4887</v>
  </rv>
  <rv s="0">
    <v>https://www.bing.com/financeapi/forcetrigger?t=ahkntc&amp;q=XNSE%3aWELINV&amp;form=skydnc</v>
    <v>Learn more on Bing</v>
  </rv>
  <rv s="3">
    <v>en-US</v>
    <v>ahkntc</v>
    <v>268435456</v>
    <v>1</v>
    <v>Powered by Refinitiv</v>
    <v>5</v>
    <v>WELSPUN INVESTMENTS AND COMMERCIALS LIMITED (XNSE:WELINV)</v>
    <v>2</v>
    <v>6</v>
    <v>Finance</v>
    <v>4</v>
    <v>584</v>
    <v>253.95</v>
    <v>0.89570000000000005</v>
    <v>-22.7</v>
    <v>-7.1360999999999994E-2</v>
    <v>INR</v>
    <v>Welspun Investments and Commercials Limited is an India-based company, which is engaged in trading activities and investment holding business. The Company operates through two business segments: Investment and dealing in shares and securities (Finance), and Trading of textile products and related accessories (Trading). The Company holds interest in MEP Cotton Limited.</v>
    <v>National Stock Exchange of India</v>
    <v>XNSE</v>
    <v>XNSE</v>
    <v>7th Floor, Welspun House,, Kamala Mills Compound,, Senapati Bapat Marg,, MUMBAI, MAHARASHTRA, 400013 IN</v>
    <v>317</v>
    <v>Textiles &amp; Apparel</v>
    <v>Stock</v>
    <v>44585.469976851855</v>
    <v>4889</v>
    <v>292</v>
    <v>1162489000</v>
    <v>WELSPUN INVESTMENTS AND COMMERCIALS LIMITED</v>
    <v>WELSPUN INVESTMENTS AND COMMERCIALS LIMITED</v>
    <v>317</v>
    <v>42.3</v>
    <v>318.10000000000002</v>
    <v>295.39999999999998</v>
    <v>3654480</v>
    <v>WELINV</v>
    <v>WELSPUN INVESTMENTS AND COMMERCIALS LIMITED (XNSE:WELINV)</v>
    <v>2474</v>
    <v>2008</v>
  </rv>
  <rv s="2">
    <v>4890</v>
  </rv>
  <rv s="0">
    <v>https://www.bing.com/financeapi/forcetrigger?t=ahknw7&amp;q=XNSE%3aWELSPUNIND&amp;form=skydnc</v>
    <v>Learn more on Bing</v>
  </rv>
  <rv s="1">
    <v>en-US</v>
    <v>ahknw7</v>
    <v>268435456</v>
    <v>1</v>
    <v>Powered by Refinitiv</v>
    <v>0</v>
    <v>WELSPUN INDIA LIMITED (XNSE:WELSPUNIND)</v>
    <v>2</v>
    <v>3</v>
    <v>Finance</v>
    <v>4</v>
    <v>170.7</v>
    <v>64.849999999999994</v>
    <v>1.2791999999999999</v>
    <v>-9.65</v>
    <v>-6.5869999999999998E-2</v>
    <v>INR</v>
    <v>Welspun India Limited (Welspun) is an India-based company, which is engaged in the textile business. The Company manufactures a range of home textile products, primarily terry towels, bed linen products and rugs. Its segments include Home Textiles and Power. The Home Textiles segment includes terry towels, bed sheets, pillows cases, rugs, carpets and others used for home furnishings. The Power segment includes generation of power. Its products under bath category include towels, such as beach towels, hand towels, face towels and bath sheets, and robes in various styles, such as kimono, hood and wraps. Its products under bed category include bed linen products, such as bed sheets in various blends; basic bedding products, such as mattress pads, and blown and garneted pillows, and decorative bedding products, such as comforters, duvets and bolsters. Its products under flooring category include rugs, such as bath rugs, and carpets. Its brands include Christy, Spaces and Welhome.</v>
    <v>24594</v>
    <v>National Stock Exchange of India</v>
    <v>XNSE</v>
    <v>XNSE</v>
    <v>Welspun House, 6th Floor,, Kamala Mills Compound,, Senapati Bapat Marg, Lower Parel,, MUMBAI, MAHARASHTRA, 400013 IN</v>
    <v>146.5</v>
    <v>Textiles &amp; Apparel</v>
    <v>Stock</v>
    <v>44585.469976851855</v>
    <v>4892</v>
    <v>135</v>
    <v>144750600000</v>
    <v>WELSPUN INDIA LIMITED</v>
    <v>WELSPUN INDIA LIMITED</v>
    <v>145.85</v>
    <v>20.149999999999999</v>
    <v>146.5</v>
    <v>136.85</v>
    <v>988058500</v>
    <v>WELSPUNIND</v>
    <v>WELSPUN INDIA LIMITED (XNSE:WELSPUNIND)</v>
    <v>2897190</v>
    <v>1985</v>
  </rv>
  <rv s="2">
    <v>4893</v>
  </rv>
  <rv s="0">
    <v>https://www.bing.com/financeapi/forcetrigger?t=ahknz2&amp;q=XNSE%3aWENDT&amp;form=skydnc</v>
    <v>Learn more on Bing</v>
  </rv>
  <rv s="1">
    <v>en-US</v>
    <v>ahknz2</v>
    <v>268435456</v>
    <v>1</v>
    <v>Powered by Refinitiv</v>
    <v>0</v>
    <v>WENDT INDIA LIMITED (XNSE:WENDT)</v>
    <v>2</v>
    <v>3</v>
    <v>Finance</v>
    <v>4</v>
    <v>5690</v>
    <v>3054.55</v>
    <v>1.2059</v>
    <v>-436.4</v>
    <v>-8.1151000000000001E-2</v>
    <v>INR</v>
    <v>Wendt (India) Limited is a manufacturer of super abrasives, grinding, honing and special purpose machines and components. The Company operates through the Super Abrasives; Machines, Accessories and Components, and Others segments. The Company focuses on super abrasives, non-super abrasives and international business. The super abrasive business consists of Diamond/ cubic boron nitride (CBN) grinding wheels in various bonding systems, hones, dressing rolls, segmented products and stationary dressers. The Company also offers products, which include Vitrified Products for auto component, dressing rolls for bearing and certain other automotive applications, electroplated products for engineering and gear and brazed diamond products for paint industry. The Company's subsidiaries include Wendt Grinding Technologies Limited and Wendt Middle East FZE. The Company's manufacturing plant is located at Hosur, Tamil Nadu.</v>
    <v>412</v>
    <v>National Stock Exchange of India</v>
    <v>XNSE</v>
    <v>XNSE</v>
    <v>#69/70, SIPCOT Industrial Complex, HOSUR, TAMIL NADU, 635126 IN</v>
    <v>5250</v>
    <v>Machinery, Equipment &amp; Components</v>
    <v>Stock</v>
    <v>44585.469976851855</v>
    <v>4895</v>
    <v>4775</v>
    <v>10755200000</v>
    <v>WENDT INDIA LIMITED</v>
    <v>WENDT INDIA LIMITED</v>
    <v>5136</v>
    <v>45.58</v>
    <v>5377.6</v>
    <v>4941.2</v>
    <v>2000000</v>
    <v>WENDT</v>
    <v>WENDT INDIA LIMITED (XNSE:WENDT)</v>
    <v>2928</v>
    <v>1980</v>
  </rv>
  <rv s="2">
    <v>4896</v>
  </rv>
  <rv s="0">
    <v>https://www.bing.com/financeapi/forcetrigger?t=bra8w7&amp;q=XNSE%3aWESTLIFE&amp;form=skydnc</v>
    <v>Learn more on Bing</v>
  </rv>
  <rv s="5">
    <v>en-US</v>
    <v>bra8w7</v>
    <v>268435456</v>
    <v>1</v>
    <v>Powered by Refinitiv</v>
    <v>9</v>
    <v>WESTLIFE DEVELOPMENT LIMITED (XNSE:WESTLIFE)</v>
    <v>2</v>
    <v>10</v>
    <v>Finance</v>
    <v>4</v>
    <v>629</v>
    <v>385.1</v>
    <v>-13.35</v>
    <v>-2.6459E-2</v>
    <v>INR</v>
    <v>Westlife Development Limited is engaged in letting out of property and trading in goods. The Company's segments include Trading and Leasing. The Trading segment is engaged in trading of steel, textile and other materials. The Leasing segment provides office premises on operating lease basis. The Company focuses on putting up and operating quick service restaurants (QSR) in India through its subsidiary, Hardcastle Restaurants Pvt. Ltd. (HRPL). Its restaurant categories include freestanding, food court, in-store and mall stores. The Company operates a chain of McDonald's restaurants in west and south India. The Company, through its subsidiary HRPL, operates McDonald's through approximately 240 restaurants across over 30 cities. Its service formats and brand extensions consist of restaurants, Breakfast, McDelivery and kiosks at various transit points. The Company has operations in Telangana, Gujarat, Karnataka, Maharashtra, Tamil Nadu, Kerala and parts of Madhya Pradesh.</v>
    <v>7883</v>
    <v>National Stock Exchange of India</v>
    <v>XNSE</v>
    <v>XNSE</v>
    <v>1001, Tower-3, 10th Floor Indiabulls Finance Center, Senapati Bapat Marg, Elphinstone Road, MUMBAI, MAHARASHTRA, 400013 IN</v>
    <v>512.1</v>
    <v>Hotels &amp; Entertainment Services</v>
    <v>Stock</v>
    <v>44585.469976851855</v>
    <v>4898</v>
    <v>482.95</v>
    <v>78647220000</v>
    <v>WESTLIFE DEVELOPMENT LIMITED</v>
    <v>WESTLIFE DEVELOPMENT LIMITED</v>
    <v>512.1</v>
    <v>0</v>
    <v>504.55</v>
    <v>491.2</v>
    <v>155876000</v>
    <v>WESTLIFE</v>
    <v>WESTLIFE DEVELOPMENT LIMITED (XNSE:WESTLIFE)</v>
    <v>58797</v>
    <v>1982</v>
  </rv>
  <rv s="2">
    <v>4899</v>
  </rv>
  <rv s="0">
    <v>https://www.bing.com/financeapi/forcetrigger?t=ahko2w&amp;q=XNSE%3aWHEELS&amp;form=skydnc</v>
    <v>Learn more on Bing</v>
  </rv>
  <rv s="1">
    <v>en-US</v>
    <v>ahko2w</v>
    <v>268435456</v>
    <v>1</v>
    <v>Powered by Refinitiv</v>
    <v>0</v>
    <v>WHEELS INDIA LIMITED (XNSE:WHEELS)</v>
    <v>2</v>
    <v>3</v>
    <v>Finance</v>
    <v>4</v>
    <v>1037</v>
    <v>404.9</v>
    <v>1.1612</v>
    <v>-56.15</v>
    <v>-7.6934000000000002E-2</v>
    <v>INR</v>
    <v>Wheels India Limited is an India-based holding company. The Company operates through its subsidiary, WIL Car Wheels Limited. The Company manufactures auto components. The Company's products include wheels, air suspension division, energy equipment part division, heavy engineering division and fab division. Its range of wheels include heavy vehicle wheel, light vehicle wheel, agricultural application wheel, off road construction wheel, wire wheel and forged aluminum wheel. The company also manufactures air suspension kits for trucks and buses.</v>
    <v>2308</v>
    <v>National Stock Exchange of India</v>
    <v>XNSE</v>
    <v>XNSE</v>
    <v>Padi Chennai, CHENNAI, TAMIL NADU, 600050 IN</v>
    <v>744</v>
    <v>Automobiles &amp; Auto Parts</v>
    <v>Stock</v>
    <v>44585.469976851855</v>
    <v>4901</v>
    <v>656.25</v>
    <v>17563520000</v>
    <v>WHEELS INDIA LIMITED</v>
    <v>WHEELS INDIA LIMITED</v>
    <v>733.5</v>
    <v>25.45</v>
    <v>729.85</v>
    <v>673.7</v>
    <v>24064560</v>
    <v>WHEELS</v>
    <v>WHEELS INDIA LIMITED (XNSE:WHEELS)</v>
    <v>29669</v>
    <v>1960</v>
  </rv>
  <rv s="2">
    <v>4902</v>
  </rv>
  <rv s="0">
    <v>https://www.bing.com/financeapi/forcetrigger?t=ahko5r&amp;q=XNSE%3aWHIRLPOOL&amp;form=skydnc</v>
    <v>Learn more on Bing</v>
  </rv>
  <rv s="1">
    <v>en-US</v>
    <v>ahko5r</v>
    <v>268435456</v>
    <v>1</v>
    <v>Powered by Refinitiv</v>
    <v>0</v>
    <v>WHIRLPOOL OF INDIA LIMITED (XNSE:WHIRLPOOL)</v>
    <v>2</v>
    <v>3</v>
    <v>Finance</v>
    <v>4</v>
    <v>2787</v>
    <v>1712</v>
    <v>0.76170000000000004</v>
    <v>-33.799999999999997</v>
    <v>-1.8445E-2</v>
    <v>INR</v>
    <v>Whirlpool of India Limited is an India-based manufacturer of home appliances. The Company is primarily engaged in manufacturing and trading of Refrigerators, Washing Machines, Air Conditioners, Microwave Ovens and small appliances and caters to both domestic and international markets. It provides services in the area of product development, and procurement services to Whirlpool Corporation, the United States and other group companies. The Company also offers Water Purifiers, Built-In Appliances and Induction cooktop. The Company offers accessories for Refrigerators, Washing Machines, Air Conditioners, Microwave Ovens and Water Purifiers. It offers Surge Protector and Affresh Accessories. Its plants are located at Faridabad, Haryana; Rajangaon, Pune, and Thirubhuvanai Village, Puducherry.</v>
    <v>2679</v>
    <v>National Stock Exchange of India</v>
    <v>XNSE</v>
    <v>XNSE</v>
    <v>Whirpool House, Plot No. 40, Sector 44, GURGAON, HARYANA, 122002 IN</v>
    <v>1840</v>
    <v>Household Goods</v>
    <v>Stock</v>
    <v>44585.469976851855</v>
    <v>4904</v>
    <v>1765</v>
    <v>232492600000</v>
    <v>WHIRLPOOL OF INDIA LIMITED</v>
    <v>WHIRLPOOL OF INDIA LIMITED</v>
    <v>1840</v>
    <v>36.32</v>
    <v>1832.5</v>
    <v>1798.7</v>
    <v>126871800</v>
    <v>WHIRLPOOL</v>
    <v>WHIRLPOOL OF INDIA LIMITED (XNSE:WHIRLPOOL)</v>
    <v>282031</v>
    <v>1960</v>
  </rv>
  <rv s="2">
    <v>4905</v>
  </rv>
  <rv s="0">
    <v>https://www.bing.com/financeapi/forcetrigger?t=ahko8m&amp;q=XNSE%3aWILLAMAGOR&amp;form=skydnc</v>
    <v>Learn more on Bing</v>
  </rv>
  <rv s="3">
    <v>en-US</v>
    <v>ahko8m</v>
    <v>268435456</v>
    <v>1</v>
    <v>Powered by Refinitiv</v>
    <v>5</v>
    <v>WILLIAMSON MAGOR &amp; CO.LTD. (XNSE:WILLAMAGOR)</v>
    <v>2</v>
    <v>6</v>
    <v>Finance</v>
    <v>4</v>
    <v>39.799999999999997</v>
    <v>15.95</v>
    <v>1.5038</v>
    <v>-1.25</v>
    <v>-4.8827999999999996E-2</v>
    <v>INR</v>
    <v>Williamson Magor &amp; Co. Limited is an India-based non-banking financial company (NBFC). The Company's principal business activities include investments, lending and providing rent, maintenance and management consultancy services. The Company is engaged in holding shares in its group companies. The Company focuses on financial and investment sectors.</v>
    <v>National Stock Exchange of India</v>
    <v>XNSE</v>
    <v>XNSE</v>
    <v>Four Mangoe Lane, Surendra Mohan Ghosh Sarani, KOLKATA, WEST BENGAL, 700001 IN</v>
    <v>25.6</v>
    <v>Professional &amp; Commercial Services</v>
    <v>Stock</v>
    <v>44585.469976851855</v>
    <v>4907</v>
    <v>24.35</v>
    <v>280482800</v>
    <v>WILLIAMSON MAGOR &amp; CO.LTD.</v>
    <v>WILLIAMSON MAGOR &amp; CO.LTD.</v>
    <v>25.6</v>
    <v>0</v>
    <v>25.6</v>
    <v>24.35</v>
    <v>10956360</v>
    <v>WILLAMAGOR</v>
    <v>WILLIAMSON MAGOR &amp; CO.LTD. (XNSE:WILLAMAGOR)</v>
    <v>12858</v>
    <v>1949</v>
  </rv>
  <rv s="2">
    <v>4908</v>
  </rv>
  <rv s="0">
    <v>https://www.bing.com/financeapi/forcetrigger?t=ahkobh&amp;q=XNSE%3aWINDMACHIN&amp;form=skydnc</v>
    <v>Learn more on Bing</v>
  </rv>
  <rv s="1">
    <v>en-US</v>
    <v>ahkobh</v>
    <v>268435456</v>
    <v>1</v>
    <v>Powered by Refinitiv</v>
    <v>0</v>
    <v>WINDSOR MACHINES LIMITED (XNSE:WINDMACHIN)</v>
    <v>2</v>
    <v>3</v>
    <v>Finance</v>
    <v>4</v>
    <v>51.8</v>
    <v>16.350000000000001</v>
    <v>1.5974999999999999</v>
    <v>-2.2999999999999998</v>
    <v>-4.8987999999999997E-2</v>
    <v>INR</v>
    <v>Windsor Machines Limited is engaged in the business of manufacturing plastic processing machinery, which includes pipe extrusion, blow film extrusion and injection molding machines. The Company's segments include Extrusion Machinery Division and Injection Moulding Machinery. Its geographic segments include Within India and Outside India. Its injection molding products include Excel series and KL series. Its pipe extrusion line products include Agile series and Rapid 60. Its blown film extrusion lines product is 7 layer blown film extrusion line. Its other products include Twin Screw Pipe Extruder, Single Screw Pipe Extrusion Lines, Inline Drip Irrigation Solution, Multilayer IBC co-extrusion blown film lines, Multilayer Non-IBC co-extrusion blown film lines and Monolayer blown film extrusion lines. The Company also offers the Armour Series and Winpack Series of toggle injection molding machines, and Sprint Series of hydro-mechanical injection molding machines.</v>
    <v>521</v>
    <v>National Stock Exchange of India</v>
    <v>XNSE</v>
    <v>XNSE</v>
    <v>5403, Phase IV, GIDC,, Vatva, AHMEDABAD, GUJARAT, 382445 IN</v>
    <v>47.8</v>
    <v>Machinery, Equipment &amp; Components</v>
    <v>Stock</v>
    <v>44585.469976851855</v>
    <v>4910</v>
    <v>44.65</v>
    <v>3048548000</v>
    <v>WINDSOR MACHINES LIMITED</v>
    <v>WINDSOR MACHINES LIMITED</v>
    <v>47.2</v>
    <v>39.880000000000003</v>
    <v>46.95</v>
    <v>44.65</v>
    <v>64931800</v>
    <v>WINDMACHIN</v>
    <v>WINDSOR MACHINES LIMITED (XNSE:WINDMACHIN)</v>
    <v>239296</v>
    <v>1963</v>
  </rv>
  <rv s="2">
    <v>4911</v>
  </rv>
  <rv s="0">
    <v>https://www.bing.com/financeapi/forcetrigger?t=ahkoh7&amp;q=XNSE%3aWIPL&amp;form=skydnc</v>
    <v>Learn more on Bing</v>
  </rv>
  <rv s="10">
    <v>en-US</v>
    <v>ahkoh7</v>
    <v>268435456</v>
    <v>1</v>
    <v>Powered by Refinitiv</v>
    <v>20</v>
    <v>WESTERN INDIA PLYWOODS LIMITED (XNSE:WIPL)</v>
    <v>2</v>
    <v>21</v>
    <v>Finance</v>
    <v>4</v>
    <v>73.5</v>
    <v>47</v>
    <v>-2</v>
    <v>-3.2787000000000004E-2</v>
    <v>INR</v>
    <v>Western India Plywoods Ltd is headquartered in Kerala, India and is a manufacturer of hardwood veneer and plywood. The company offers Densified Wood, Wood Products. The company was founded in 1945.</v>
    <v>National Stock Exchange of India</v>
    <v>XNSE</v>
    <v>XNSE</v>
    <v>Baliapatam, Kannur, KERALA, 670010 IN</v>
    <v>62.5</v>
    <v>Stock</v>
    <v>44585.469976851855</v>
    <v>4913</v>
    <v>59</v>
    <v>WESTERN INDIA PLYWOODS LIMITED</v>
    <v>WESTERN INDIA PLYWOODS LIMITED</v>
    <v>61</v>
    <v>0</v>
    <v>61</v>
    <v>59</v>
    <v>WIPL</v>
    <v>WESTERN INDIA PLYWOODS LIMITED (XNSE:WIPL)</v>
    <v>1542</v>
  </rv>
  <rv s="2">
    <v>4914</v>
  </rv>
  <rv s="0">
    <v>https://www.bing.com/financeapi/forcetrigger?t=ahkok2&amp;q=XNSE%3aWIPRO&amp;form=skydnc</v>
    <v>Learn more on Bing</v>
  </rv>
  <rv s="1">
    <v>en-US</v>
    <v>ahkok2</v>
    <v>268435456</v>
    <v>1</v>
    <v>Powered by Refinitiv</v>
    <v>0</v>
    <v>WIPRO LIMITED (XNSE:WIPRO)</v>
    <v>2</v>
    <v>3</v>
    <v>Finance</v>
    <v>4</v>
    <v>739.85</v>
    <v>397.75</v>
    <v>0.36099999999999999</v>
    <v>-32.299999999999997</v>
    <v>-5.3384000000000001E-2</v>
    <v>INR</v>
    <v>Wipro Limited (Wipro) is a global information technology (IT), consulting and business services provider. It operates through two segments: IT Services and IT Products. The Company's IT Services business provides a range of IT and IT-enabled services, which include digital strategy advisory, customer centric design, technology consulting, IT consulting, custom application design, development, re-engineering and maintenance, systems integration, package implementation, global infrastructure services, analytics services, business process services, research and development and hardware and software design. The IT Products segment provides a range of third-party IT products, which allows it to offer IT system integration services. Its products include computing, Platforms and Storage, Networking Solutions, Enterprise Information Security, and software products, including databases and operating systems. It is a reseller of third-party enterprise products through its direct sales force.</v>
    <v>231671</v>
    <v>National Stock Exchange of India</v>
    <v>XNSE</v>
    <v>XNSE</v>
    <v>Survey #76P &amp; #80P Doddakanahalli Villag, Varthur Hobli Sarjapur Rd Bangalore, BANGALORE, KARNATAKA, 560035 IN</v>
    <v>605.5</v>
    <v>Software &amp; IT Services</v>
    <v>Stock</v>
    <v>44585.469976851855</v>
    <v>4916</v>
    <v>568.45000000000005</v>
    <v>3305911000000</v>
    <v>WIPRO LIMITED</v>
    <v>WIPRO LIMITED</v>
    <v>605.5</v>
    <v>27.37</v>
    <v>605.04999999999995</v>
    <v>572.75</v>
    <v>5463863000</v>
    <v>WIPRO</v>
    <v>WIPRO LIMITED (XNSE:WIPRO)</v>
    <v>13075358</v>
    <v>1945</v>
  </rv>
  <rv s="2">
    <v>4917</v>
  </rv>
  <rv s="0">
    <v>https://www.bing.com/financeapi/forcetrigger?t=ahkomw&amp;q=XNSE%3aWOCKPHARMA&amp;form=skydnc</v>
    <v>Learn more on Bing</v>
  </rv>
  <rv s="1">
    <v>en-US</v>
    <v>ahkomw</v>
    <v>268435456</v>
    <v>1</v>
    <v>Powered by Refinitiv</v>
    <v>0</v>
    <v>WOCKHARDT LIMITED (XNSE:WOCKPHARMA)</v>
    <v>2</v>
    <v>3</v>
    <v>Finance</v>
    <v>4</v>
    <v>804.9</v>
    <v>371.75</v>
    <v>1.9088000000000001</v>
    <v>-15.35</v>
    <v>-3.7465999999999999E-2</v>
    <v>INR</v>
    <v>Wockhardt Limited is a pharmaceutical and biotechnology company. The Company's businesses include manufacture and marketing of pharmaceutical and bio-pharmaceutical formulations, active pharmaceutical ingredients (APIs) and vaccines. Its products include Ace Proxyvon, Bio-Corneum, Aceroc, Alphadopa, Biovac Typhoid, Acetic Acid Otic Solution, Amlodipine Besylate Tablets, Adenosine Injection, Amoxicillin and Clavulanate Potassium for Oral Suspension, Azithromycin Tablets, Aciclovir Powder for Injection, Alendronic Acid, Amitriptyline, Clarithromycin, Entacapone Tablet and Flucloxacillin Injection. It operates a chain of approximately 10 super specialty hospitals, which offer treatment and care facilities in cardiology, neurosurgery, orthopedics, critical care, oncology, nephrology, urology and others. It has over 10 manufacturing plants located in India, the United Kingdom, Ireland and the United States. The Company has approximately three research centers globally.</v>
    <v>2892</v>
    <v>National Stock Exchange of India</v>
    <v>XNSE</v>
    <v>XNSE</v>
    <v>Wockhardt Towers, Bandra Kurla Complex, Bandra (East), MUMBAI, MAHARASHTRA, 400051 IN</v>
    <v>408.4</v>
    <v>Pharmaceuticals</v>
    <v>Stock</v>
    <v>44585.469976851855</v>
    <v>4919</v>
    <v>390</v>
    <v>45401110000</v>
    <v>WOCKHARDT LIMITED</v>
    <v>WOCKHARDT LIMITED</v>
    <v>408</v>
    <v>0</v>
    <v>409.7</v>
    <v>394.35</v>
    <v>110815500</v>
    <v>WOCKPHARMA</v>
    <v>WOCKHARDT LIMITED (XNSE:WOCKPHARMA)</v>
    <v>422745</v>
    <v>1999</v>
  </rv>
  <rv s="2">
    <v>4920</v>
  </rv>
  <rv s="0">
    <v>https://www.bing.com/financeapi/forcetrigger?t=ahkopr&amp;q=XNSE%3aWONDERLA&amp;form=skydnc</v>
    <v>Learn more on Bing</v>
  </rv>
  <rv s="1">
    <v>en-US</v>
    <v>ahkopr</v>
    <v>268435456</v>
    <v>1</v>
    <v>Powered by Refinitiv</v>
    <v>0</v>
    <v>WONDERLA HOLIDAYS LIMITED (XNSE:WONDERLA)</v>
    <v>2</v>
    <v>3</v>
    <v>Finance</v>
    <v>4</v>
    <v>270</v>
    <v>162</v>
    <v>1.0869</v>
    <v>-1.75</v>
    <v>-8.3549999999999996E-3</v>
    <v>INR</v>
    <v>Wonderla Holidays Limited is engaged in the business of amusement parks and resorts. The Company's segments include Amusement park, Resort and Others. The Company operates approximately three amusement parks in Kochi, Bangalore and Hyderabad under the brand name Wonderla. Wonderla Bangalore is spread across approximately 80 acres and has over 60 thrill packed rides offering entertainment and fun for all age groups. Wonderla Hyderabad offers package for all the age groups with its approximately 25 land-based rides and approximately 20 water-based attractions. Wonderla Kochi is spread over approximately 90 acres of landscaped space. The Company offers water rides, restaurants, family rides, kids rides and high thrill rides. The Wonderla resort in Bangalore offers a range of facilities, including swimming pool, a gym, recreational room, kid's activity room and banquet halls. It also offers executive rooms, deluxe rooms and suites rooms.</v>
    <v>587</v>
    <v>National Stock Exchange of India</v>
    <v>XNSE</v>
    <v>XNSE</v>
    <v>Jadenahalli, Hejjala,, 28th KM, Mysore Road,, Bangalore., BANGALORE, KARNATAKA, 562109 IN</v>
    <v>213.8</v>
    <v>Hotels &amp; Entertainment Services</v>
    <v>Stock</v>
    <v>44585.469976851855</v>
    <v>4922</v>
    <v>202.95</v>
    <v>11843810000</v>
    <v>WONDERLA HOLIDAYS LIMITED</v>
    <v>WONDERLA HOLIDAYS LIMITED</v>
    <v>213.8</v>
    <v>0</v>
    <v>209.45</v>
    <v>207.7</v>
    <v>56547180</v>
    <v>WONDERLA</v>
    <v>WONDERLA HOLIDAYS LIMITED (XNSE:WONDERLA)</v>
    <v>99579</v>
    <v>2002</v>
  </rv>
  <rv s="2">
    <v>4923</v>
  </rv>
  <rv s="0">
    <v>https://www.bing.com/financeapi/forcetrigger?t=ahkosm&amp;q=XNSE%3aWORTH&amp;form=skydnc</v>
    <v>Learn more on Bing</v>
  </rv>
  <rv s="3">
    <v>en-US</v>
    <v>ahkosm</v>
    <v>268435456</v>
    <v>1</v>
    <v>Powered by Refinitiv</v>
    <v>5</v>
    <v>WORTH PERIPHERALS LIMITED (XNSE:WORTH)</v>
    <v>2</v>
    <v>6</v>
    <v>Finance</v>
    <v>4</v>
    <v>132.5</v>
    <v>45.55</v>
    <v>0.36580000000000001</v>
    <v>-7.7</v>
    <v>-6.0990000000000003E-2</v>
    <v>INR</v>
    <v>Worth Peripherals Limited is an India-based company. The Company is engaged in manufacturing of corrugated boxes. The Company offers a range of products such as regular slotted containers (RSC), die cut corrugated box / trays, multi-color corrugated box and Z sleeve, I/ honeycomb partitions. The die cut corrugated box / trays product offers to customers to cut and fold the box in a way they want and give it a look. The multi-color corrugated box product offers different colors on their surface area and also offers up to six colors in one pass. The Z sleeve, I/ honeycomb partitions product are used inside the box itself, making it easier for the products to have a demarcation.</v>
    <v>National Stock Exchange of India</v>
    <v>XNSE</v>
    <v>XNSE</v>
    <v>102, Sanskriti Appt.44, Saket Nagar, INDORE, MADHYA PRADESH, 452018 IN</v>
    <v>132.5</v>
    <v>Containers &amp; Packaging</v>
    <v>Stock</v>
    <v>44585.469976851855</v>
    <v>4925</v>
    <v>107</v>
    <v>1988564000</v>
    <v>WORTH PERIPHERALS LIMITED</v>
    <v>WORTH PERIPHERALS LIMITED</v>
    <v>129.75</v>
    <v>14.7</v>
    <v>126.25</v>
    <v>118.55</v>
    <v>15751000</v>
    <v>WORTH</v>
    <v>WORTH PERIPHERALS LIMITED (XNSE:WORTH)</v>
    <v>484240</v>
    <v>1996</v>
  </rv>
  <rv s="2">
    <v>4926</v>
  </rv>
  <rv s="0">
    <v>https://www.bing.com/financeapi/forcetrigger?t=ahkovh&amp;q=XNSE%3aWSI&amp;form=skydnc</v>
    <v>Learn more on Bing</v>
  </rv>
  <rv s="3">
    <v>en-US</v>
    <v>ahkovh</v>
    <v>268435456</v>
    <v>1</v>
    <v>Powered by Refinitiv</v>
    <v>5</v>
    <v>W.S. INDUSTRIES (INDIA) LIMITED (XNSE:WSI)</v>
    <v>2</v>
    <v>6</v>
    <v>Finance</v>
    <v>4</v>
    <v>10.9</v>
    <v>3.35</v>
    <v>0.55010000000000003</v>
    <v>0</v>
    <v>0</v>
    <v>INR</v>
    <v>W.S. Industries (India) Limited is an India-based holding company. The Company is engaged in manufacturing of electro-porcelain insulators, and execution of electrical turnkey projects in the transmission and distribution (T&amp;D) sector. The Company operates through two segments: Electro-porcelain Products and Turnkey Projects. The Company's geographic segments include India and Rest of the world. It manufactures and sells Porcelain Insulators up to 1,200 kilovolts (kV) in Electrical High Voltage Transmission, Substation and Distribution applications. It has Turnkey Projects Division for Erection, Installation and Commissioning of Electrical High Voltage Lines and Substations and Line Quality Solutions. Its insulator products include suspension (Cap &amp; Pin), Longrod Insulators, Solid Core Insulators, Hollow Insulators, Line Post Insulators, Pin Insulators, and Shackle and Stay Insulators. Its turnkey projects include Capacitor Banking up to 132 kV system and Bay extension up to 220 kV.</v>
    <v>National Stock Exchange of India</v>
    <v>XNSE</v>
    <v>XNSE</v>
    <v>108, Mount Poonamallee Road,, Porur,, CHENNAI, TAMIL NADU, 600116 IN</v>
    <v>10.9</v>
    <v>Machinery, Equipment &amp; Components</v>
    <v>Stock</v>
    <v>44585.469976851855</v>
    <v>4928</v>
    <v>10.9</v>
    <v>286240600</v>
    <v>W.S. INDUSTRIES (INDIA) LIMITED</v>
    <v>W.S. INDUSTRIES (INDIA) LIMITED</v>
    <v>10.9</v>
    <v>0</v>
    <v>10.9</v>
    <v>10.9</v>
    <v>26260610</v>
    <v>WSI</v>
    <v>W.S. INDUSTRIES (INDIA) LIMITED (XNSE:WSI)</v>
    <v>20589</v>
    <v>1961</v>
  </rv>
  <rv s="2">
    <v>4929</v>
  </rv>
  <rv s="0">
    <v>https://www.bing.com/financeapi/forcetrigger?t=ahkoyc&amp;q=XNSE%3aWSTCSTPAPR&amp;form=skydnc</v>
    <v>Learn more on Bing</v>
  </rv>
  <rv s="1">
    <v>en-US</v>
    <v>ahkoyc</v>
    <v>268435456</v>
    <v>1</v>
    <v>Powered by Refinitiv</v>
    <v>0</v>
    <v>WEST COAST PAPER MILLS LIMITED (XNSE:WSTCSTPAPR)</v>
    <v>2</v>
    <v>3</v>
    <v>Finance</v>
    <v>4</v>
    <v>295.8</v>
    <v>174.95</v>
    <v>1.2053</v>
    <v>-16.45</v>
    <v>-6.5998000000000001E-2</v>
    <v>INR</v>
    <v>West Coast Paper Mills Ltd. is a India-based company, which is engaged in production of paper and paperboard, and optical fiber cable. The Company produces paper for printing, writing and packaging in India. Its segments include Paper/Paperboard, including Duplex Board at Dandeli; Telecommunication Cables at Mysore, and Others. Its products include premium printing papers, business stationary, coated duplex boards and machine-glazed (MG) varieties. It also offers grey-back and kraft-back boards to the garment and footwear industry.</v>
    <v>2418</v>
    <v>National Stock Exchange of India</v>
    <v>XNSE</v>
    <v>XNSE</v>
    <v>31,, Chowringhee Road,, KOLKATA, WEST BENGAL, 700016 IN</v>
    <v>250</v>
    <v>Paper &amp; Forest Products</v>
    <v>Stock</v>
    <v>44585.469976851855</v>
    <v>4931</v>
    <v>231.55</v>
    <v>16462690000</v>
    <v>WEST COAST PAPER MILLS LIMITED</v>
    <v>WEST COAST PAPER MILLS LIMITED</v>
    <v>250</v>
    <v>9.33</v>
    <v>249.25</v>
    <v>232.8</v>
    <v>66048910</v>
    <v>WSTCSTPAPR</v>
    <v>WEST COAST PAPER MILLS LIMITED (XNSE:WSTCSTPAPR)</v>
    <v>197307</v>
    <v>1955</v>
  </rv>
  <rv s="2">
    <v>4932</v>
  </rv>
  <rv s="0">
    <v>https://www.bing.com/financeapi/forcetrigger?t=bot5ww&amp;q=XNSE%3aXELPMOC&amp;form=skydnc</v>
    <v>Learn more on Bing</v>
  </rv>
  <rv s="4">
    <v>en-US</v>
    <v>bot5ww</v>
    <v>268435456</v>
    <v>1</v>
    <v>Powered by Refinitiv</v>
    <v>7</v>
    <v>XELPMOC DESIGN AND TECH LIMITED (XNSE:XELPMOC)</v>
    <v>2</v>
    <v>8</v>
    <v>Finance</v>
    <v>4</v>
    <v>513</v>
    <v>251.65</v>
    <v>-18.149999999999999</v>
    <v>-4.7781999999999998E-2</v>
    <v>INR</v>
    <v>Xelpmoc Design and Tech Limited is an India-based provider of professional and technical consulting services. The Company offers end-to-end technology services and solutions for entrepreneurs and companies who are engaged in e-commerce, transportation and logistics, recruitment, financial services, social networking businesses enabling them to set-up their businesses. Its offered services include mobile and web application development, prototype development, thematic product development, and data science and analytics assistance.</v>
    <v>National Stock Exchange of India</v>
    <v>XNSE</v>
    <v>XNSE</v>
    <v>4th Floor, Agies Building, #17,, 1st A Cross, Koramangala 5th Block,, BANGALORE, KARNATAKA, 560095 IN</v>
    <v>388</v>
    <v>Software &amp; IT Services</v>
    <v>Stock</v>
    <v>44585.469976851855</v>
    <v>4934</v>
    <v>354.6</v>
    <v>5495067000</v>
    <v>XELPMOC DESIGN AND TECH LIMITED</v>
    <v>XELPMOC DESIGN AND TECH LIMITED</v>
    <v>388</v>
    <v>0</v>
    <v>379.85</v>
    <v>361.7</v>
    <v>14466410</v>
    <v>XELPMOC</v>
    <v>XELPMOC DESIGN AND TECH LIMITED (XNSE:XELPMOC)</v>
    <v>40950</v>
    <v>2015</v>
  </rv>
  <rv s="2">
    <v>4935</v>
  </rv>
  <rv s="0">
    <v>https://www.bing.com/financeapi/forcetrigger?t=ahkp7w&amp;q=XNSE%3aXPROINDIA&amp;form=skydnc</v>
    <v>Learn more on Bing</v>
  </rv>
  <rv s="1">
    <v>en-US</v>
    <v>ahkp7w</v>
    <v>268435456</v>
    <v>1</v>
    <v>Powered by Refinitiv</v>
    <v>0</v>
    <v>XPRO INDIA LIMITED (XNSE:XPROINDIA)</v>
    <v>2</v>
    <v>3</v>
    <v>Finance</v>
    <v>4</v>
    <v>1254.9000000000001</v>
    <v>36.75</v>
    <v>1.2027000000000001</v>
    <v>-56.75</v>
    <v>-4.9987000000000004E-2</v>
    <v>INR</v>
    <v>Xpro India Limited is an India-based company, which manufactures semi-finished plastic products, such as thermoplastic films/sheets/liners. The Company operates its polymers business in two divisions: Biax Division and Coex Division. Biax Division manufactures a range of coextruded biaxially oriented polypropylene (BOPP) films and dielectric films on automated production lines, having multipurpose use in applications ranging from food packaging to specialized films for use in electronics, besides being used for print lamination, cigarette overwraps and adhesive tape, among others. Coex Division manufactures coextruded sheets, thermoformed refrigerator liners and coextruded cast films. The Company's products are based on various polymers, including acrylonitrile butadiene styrene (ABS), polystyrene, polypropylene (PP) and polyethylene (PE), and are used in a range of applications, including sheets for refrigerator liners, disposable containers and automotive parts, among others.</v>
    <v>356</v>
    <v>National Stock Exchange of India</v>
    <v>XNSE</v>
    <v>XNSE</v>
    <v>Birla Building,, 2nd Floor, 9/1, R.N. Mukherjee Road,, KOLKATA, WEST BENGAL, 700001 IN</v>
    <v>1135</v>
    <v>Containers &amp; Packaging</v>
    <v>Stock</v>
    <v>44585.469976851855</v>
    <v>4937</v>
    <v>1078.55</v>
    <v>13411870000</v>
    <v>XPRO INDIA LIMITED</v>
    <v>XPRO INDIA LIMITED</v>
    <v>1135</v>
    <v>42.38</v>
    <v>1135.3</v>
    <v>1078.55</v>
    <v>11813500</v>
    <v>XPROINDIA</v>
    <v>XPRO INDIA LIMITED (XNSE:XPROINDIA)</v>
    <v>9503</v>
    <v>1997</v>
  </rv>
  <rv s="2">
    <v>4938</v>
  </rv>
  <rv s="0">
    <v>https://www.bing.com/financeapi/forcetrigger?t=b1lhc7&amp;q=XNSE%3aYAARI&amp;form=skydnc</v>
    <v>Learn more on Bing</v>
  </rv>
  <rv s="1">
    <v>en-US</v>
    <v>b1lhc7</v>
    <v>268435456</v>
    <v>1</v>
    <v>Powered by Refinitiv</v>
    <v>0</v>
    <v>YAARI DIGITAL INTEGRATED SERVICES LIMITED (XNSE:YAARI)</v>
    <v>2</v>
    <v>3</v>
    <v>Finance</v>
    <v>4</v>
    <v>183.45</v>
    <v>76.650000000000006</v>
    <v>2.6890999999999998</v>
    <v>-5.3</v>
    <v>-6.3548999999999994E-2</v>
    <v>INR</v>
    <v>Yaari Digital Integrated Services Limited, formerly Yaarii Digital Integrated Services Limited, is an India-based holding company. The Company is primarily engaged in the businesses of digital platform through Yaarii application, providing management and maintenance services, equipment hiring services, financial services with the primary focus on financing in rural markets, and other related services and businesses. Its Yaarii application is a fintech marketplace for a bouquet of various financial products, including personal loans, life and general insurance and mutual funds. The Company in the business of promoting various available financing options for retail customers.</v>
    <v>74</v>
    <v>National Stock Exchange of India</v>
    <v>XNSE</v>
    <v>XNSE</v>
    <v>Indiabulls Finance Centre, Senapati Bapat Marg, Elphinstone Road (W),, MUMBAI, MAHARASHTRA, 400013 IN</v>
    <v>83.5</v>
    <v>Professional &amp; Commercial Services</v>
    <v>Stock</v>
    <v>44585.469976851855</v>
    <v>4940</v>
    <v>76.650000000000006</v>
    <v>7303441000</v>
    <v>YAARI DIGITAL INTEGRATED SERVICES LIMITED</v>
    <v>YAARI DIGITAL INTEGRATED SERVICES LIMITED</v>
    <v>83.45</v>
    <v>0</v>
    <v>83.4</v>
    <v>78.099999999999994</v>
    <v>87571240</v>
    <v>YAARI</v>
    <v>YAARI DIGITAL INTEGRATED SERVICES LIMITED (XNSE:YAARI)</v>
    <v>146070</v>
    <v>2007</v>
  </rv>
  <rv s="2">
    <v>4941</v>
  </rv>
  <rv s="0">
    <v>https://www.bing.com/financeapi/forcetrigger?t=ahkpjc&amp;q=XNSE%3aZEELEARN&amp;form=skydnc</v>
    <v>Learn more on Bing</v>
  </rv>
  <rv s="1">
    <v>en-US</v>
    <v>ahkpjc</v>
    <v>268435456</v>
    <v>1</v>
    <v>Powered by Refinitiv</v>
    <v>0</v>
    <v>ZEE LEARN LIMITED (XNSE:ZEELEARN)</v>
    <v>2</v>
    <v>3</v>
    <v>Finance</v>
    <v>4</v>
    <v>20.6</v>
    <v>9.75</v>
    <v>0.90639999999999998</v>
    <v>-1.35</v>
    <v>-8.2821999999999993E-2</v>
    <v>INR</v>
    <v>Zee Learn Limited is a holding company. The Company operates as an education company, which offers education support services. Its segments include Educational, which provides learning solutions and delivers training, and Construction and Leasing, which consists of constructing and leasing of properties for commercial use. It is engaged in the operation of a chain of K-12 schools and pre-schools. It acts as a consultant to local entrepreneurs wishing to setup K-12 schools, under its brand name, Mount Litera Zee Schools, and provides education management and advisory services. Mount Litera Zee School is a chain of schools with over 103 schools in approximately 98 cities. It also runs a chain of pre-schools, Kidzee, with over 1,500 pre-schools in approximately 550 cities. Its offerings also include Zee Institute of Media Arts, which is a television and film training institute, and Zee Institute of Creative Art, which is a classical and digital animation training academy.</v>
    <v>253</v>
    <v>National Stock Exchange of India</v>
    <v>XNSE</v>
    <v>XNSE</v>
    <v>Continental Building, 135, Dr. Annie Besant Road, Worli, MUMBAI, MAHARASHTRA, 400018 IN</v>
    <v>16.350000000000001</v>
    <v>School, College &amp; University</v>
    <v>Stock</v>
    <v>44585.469976851855</v>
    <v>4943</v>
    <v>14.4</v>
    <v>5315312000</v>
    <v>ZEE LEARN LIMITED</v>
    <v>ZEE LEARN LIMITED</v>
    <v>16.100000000000001</v>
    <v>0</v>
    <v>16.3</v>
    <v>14.95</v>
    <v>326092700</v>
    <v>ZEELEARN</v>
    <v>ZEE LEARN LIMITED (XNSE:ZEELEARN)</v>
    <v>4834039</v>
    <v>2010</v>
  </rv>
  <rv s="2">
    <v>4944</v>
  </rv>
  <rv s="0">
    <v>https://www.bing.com/financeapi/forcetrigger?t=ahkpm7&amp;q=XNSE%3aZEEMEDIA&amp;form=skydnc</v>
    <v>Learn more on Bing</v>
  </rv>
  <rv s="1">
    <v>en-US</v>
    <v>ahkpm7</v>
    <v>268435456</v>
    <v>1</v>
    <v>Powered by Refinitiv</v>
    <v>0</v>
    <v>Zee Media Corporation Limited (XNSE:ZEEMEDIA)</v>
    <v>2</v>
    <v>3</v>
    <v>Finance</v>
    <v>4</v>
    <v>18.3</v>
    <v>5.05</v>
    <v>1.3876999999999999</v>
    <v>-0.7</v>
    <v>-4.8951000000000001E-2</v>
    <v>INR</v>
    <v>Zee Media Corporation Limited is engaged in broadcasting services. The Company is engaged in the business of production and broadcasting of television software. Its segments include TV-Broadcasting Business, which includes business of broadcasting of news/current affairs and regional language channels and sale of television programs, including program feeds, and Print Business, which includes publishing and distribution of English daily, DNA, and other publishing activities, including on job work basis. Its network comprises three national channels: Zee News (Hindi News), India 24X7, and Zee Business (Hindi Business News). In addition, it has regional news channels, which include Zee 24 Taas (Marathi), Zee Madhya Pradesh Chhattisgarh (Madhya Pradesh and Chhattisgarh), Zee Marudhara (Rajasthan), Zee Punjab Haryana Himachal and Zee Kalinga (Odisha). It operates over two regional news channels through its subsidiaries, including 24 Ghanta (Bengali) and Maurya TV (Bihar and Jharkhand).</v>
    <v>1893</v>
    <v>National Stock Exchange of India</v>
    <v>XNSE</v>
    <v>XNSE</v>
    <v>Essel Studio, FC 09, Sector 16A,, NOIDA, UTTAR PRADESH, 201301 IN</v>
    <v>14.3</v>
    <v>Media &amp; Publishing</v>
    <v>Stock</v>
    <v>44585.469976851855</v>
    <v>4946</v>
    <v>13.6</v>
    <v>8943630000</v>
    <v>Zee Media Corporation Limited</v>
    <v>Zee Media Corporation Limited</v>
    <v>14</v>
    <v>0</v>
    <v>14.3</v>
    <v>13.6</v>
    <v>625428600</v>
    <v>ZEEMEDIA</v>
    <v>Zee Media Corporation Limited (XNSE:ZEEMEDIA)</v>
    <v>3433799</v>
    <v>1999</v>
  </rv>
  <rv s="2">
    <v>4947</v>
  </rv>
  <rv s="0">
    <v>https://www.bing.com/financeapi/forcetrigger?t=ahkprw&amp;q=XNSE%3aZENITHEXPO&amp;form=skydnc</v>
    <v>Learn more on Bing</v>
  </rv>
  <rv s="1">
    <v>en-US</v>
    <v>ahkprw</v>
    <v>268435456</v>
    <v>1</v>
    <v>Powered by Refinitiv</v>
    <v>0</v>
    <v>ZENITH EXPORTS LIMITED (XNSE:ZENITHEXPO)</v>
    <v>2</v>
    <v>3</v>
    <v>Finance</v>
    <v>4</v>
    <v>116.3</v>
    <v>58.5</v>
    <v>1.9481999999999999</v>
    <v>-1</v>
    <v>-1.1696E-2</v>
    <v>INR</v>
    <v>Zenith Exports Limited is an India-based company engaged in spinning, dyeing, weaving and finishing various kinds of fabrics. The Company offers fabrics, made ups and accessories to the global furnishings and fashion trades. It designs and manufactures a range of silks, velvets, damasks, embroideries, weaves and sheers. The Company's products include leather gloves, silk fabrics and cotton yarn. Its segments include Trading Division, Weaving Division and Spinning Division. The Company operates in three divisions, which include an export oriented unit (EOU) at Nanjangud, Karnataka, which is engaged in manufacturing Silk and velvet fabrics; a Yarn producing unit at Sarandi, Ahmedabad, which is engaged in manufacturing cotton, viscose, polyester and blended yarns mainly for exports, and an Exports Division at Kolkata, which exports industrial leather hand gloves, silk and cotton fabrics, and made-ups manufactured on handloom, among others.</v>
    <v>901</v>
    <v>National Stock Exchange of India</v>
    <v>XNSE</v>
    <v>XNSE</v>
    <v>11 Taverekere Main Road, BANGALORE, KARNATAKA, 560039 IN</v>
    <v>89.7</v>
    <v>Textiles &amp; Apparel</v>
    <v>Stock</v>
    <v>44585.469976851855</v>
    <v>4949</v>
    <v>81.25</v>
    <v>461379400</v>
    <v>ZENITH EXPORTS LIMITED</v>
    <v>ZENITH EXPORTS LIMITED</v>
    <v>82.95</v>
    <v>0</v>
    <v>85.5</v>
    <v>84.5</v>
    <v>5396250</v>
    <v>ZENITHEXPO</v>
    <v>ZENITH EXPORTS LIMITED (XNSE:ZENITHEXPO)</v>
    <v>3546</v>
    <v>1981</v>
  </rv>
  <rv s="2">
    <v>4950</v>
  </rv>
  <rv s="0">
    <v>https://www.bing.com/financeapi/forcetrigger?t=ahkpur&amp;q=XNSE%3aZENSARTECH&amp;form=skydnc</v>
    <v>Learn more on Bing</v>
  </rv>
  <rv s="1">
    <v>en-US</v>
    <v>ahkpur</v>
    <v>268435456</v>
    <v>1</v>
    <v>Powered by Refinitiv</v>
    <v>0</v>
    <v>ZENSAR TECHNOLOGIES LIMITED (XNSE:ZENSARTECH)</v>
    <v>2</v>
    <v>3</v>
    <v>Finance</v>
    <v>4</v>
    <v>587</v>
    <v>223.4</v>
    <v>1.5051000000000001</v>
    <v>-28.5</v>
    <v>-6.4168000000000003E-2</v>
    <v>INR</v>
    <v>Zensar Technologies Limited (Zensar) is a India-based software and services company. It operates in two segments: Application Management Service and Infrastructure Management Service. It is focused on five industry verticals, such as manufacturing, retail, healthcare, banking, financial services and insurance. Its services range from the traditional to the transformational-enterprise product implementation and hosting, infrastructure management and testing, business intelligence and data warehousing, collaboration and knowledge management services, business process outsourcing and optimization, and the entire range of applications planning, portfolio building, development, migration and support. Its products and solutions include ZenPoSlite, AutoZenics, nXcchange, iCAn and ZenMobln.</v>
    <v>9111</v>
    <v>National Stock Exchange of India</v>
    <v>XNSE</v>
    <v>XNSE</v>
    <v>Zensar Knowledge Park, Kharadi, Plot #4, MIDC, Off Nagar Road, PUNE, MAHARASHTRA, 411014 IN</v>
    <v>443.7</v>
    <v>Software &amp; IT Services</v>
    <v>Stock</v>
    <v>44585.469976851855</v>
    <v>4952</v>
    <v>409.05</v>
    <v>100428900000</v>
    <v>ZENSAR TECHNOLOGIES LIMITED</v>
    <v>ZENSAR TECHNOLOGIES LIMITED</v>
    <v>443.7</v>
    <v>23.75</v>
    <v>444.15</v>
    <v>415.65</v>
    <v>226114800</v>
    <v>ZENSARTECH</v>
    <v>ZENSAR TECHNOLOGIES LIMITED (XNSE:ZENSARTECH)</v>
    <v>1449038</v>
    <v>1963</v>
  </rv>
  <rv s="2">
    <v>4953</v>
  </rv>
  <rv s="0">
    <v>https://www.bing.com/financeapi/forcetrigger?t=ahkpxm&amp;q=XNSE%3aZENTEC&amp;form=skydnc</v>
    <v>Learn more on Bing</v>
  </rv>
  <rv s="1">
    <v>en-US</v>
    <v>ahkpxm</v>
    <v>268435456</v>
    <v>1</v>
    <v>Powered by Refinitiv</v>
    <v>0</v>
    <v>ZEN TECHNOLOGIES LIMITED (XNSE:ZENTEC)</v>
    <v>2</v>
    <v>3</v>
    <v>Finance</v>
    <v>4</v>
    <v>257.75</v>
    <v>66.8</v>
    <v>2.2574000000000001</v>
    <v>-10.4</v>
    <v>-4.8383000000000002E-2</v>
    <v>INR</v>
    <v>Zen Technologies Limited is engaged in the design, development and manufacture of training simulators. The Company offers its products to police and paramilitary forces, armed forces, security forces, government departments, such as transport, mining, infrastructure and civilian markets. The Company's products are divided into three categories: Land-based Military Simulators, Driving Simulators, and Mining &amp; Special Equipment Simulators. Its products include Zen Advanced Weapon Simulator (Zen AWeSim), Zen Small Arms Training Simulator-SL (Zen SATS), Zen Hand Grenade Simulator (Zen HE36S), Zen Driving Training Simulator (Zen DTS), Zen BMP-II Driving Simulator (Zen BMP-II DS), Zen Artillery Forward Observer Simulator (Zen ArtyFOS), Zen Driving Simulator (Zen DS) &amp; Zen Automated Driving Simulator (ZEN ADS), Zen Tactical Engagement Simulator (Zen TacSim), Zen Anti-Tank Guided Missile Simulator (Zen ATGM Sim) and Zen 81mm Mortar Integrated Simulator (Zen 81mm MIS), among others.</v>
    <v>209</v>
    <v>National Stock Exchange of India</v>
    <v>XNSE</v>
    <v>XNSE</v>
    <v>B-42, INDUSTRIAL ESTATE, SANATHNAGAR, HYDERABAD, TELANGANA, 500018 IN</v>
    <v>216</v>
    <v>Aerospace &amp; Defense</v>
    <v>Stock</v>
    <v>44585.469976851855</v>
    <v>4955</v>
    <v>204.25</v>
    <v>17090670000</v>
    <v>ZEN TECHNOLOGIES LIMITED</v>
    <v>ZEN TECHNOLOGIES LIMITED</v>
    <v>215.05</v>
    <v>679.36</v>
    <v>214.95</v>
    <v>204.55</v>
    <v>79510000</v>
    <v>ZENTEC</v>
    <v>ZEN TECHNOLOGIES LIMITED (XNSE:ZENTEC)</v>
    <v>313570</v>
    <v>1993</v>
  </rv>
  <rv s="2">
    <v>4956</v>
  </rv>
  <rv s="0">
    <v>https://www.bing.com/financeapi/forcetrigger?t=ahkq4c&amp;q=XNSE%3aZODIACLOTH&amp;form=skydnc</v>
    <v>Learn more on Bing</v>
  </rv>
  <rv s="1">
    <v>en-US</v>
    <v>ahkq4c</v>
    <v>268435456</v>
    <v>1</v>
    <v>Powered by Refinitiv</v>
    <v>0</v>
    <v>ZODIAC CLOTHING COMPANY LIMITED (XNSE:ZODIACLOTH)</v>
    <v>2</v>
    <v>3</v>
    <v>Finance</v>
    <v>4</v>
    <v>154.05000000000001</v>
    <v>86</v>
    <v>1.0736000000000001</v>
    <v>-11.5</v>
    <v>-9.4806000000000001E-2</v>
    <v>INR</v>
    <v>Zodiac Clothing Company Limited is engaged in the business of clothing and clothing accessories. The Company operates through two segments: Business of Clothing, and Clothing Accessories and Investment. Its brands include ZODIAC, Z3 and ZOD!. Its ZODIAC products include suits, shirts, trousers, ties, cufflinks, socks and hankies, and belts. ZODIAC's suits include classic suits, and shirts include classic, semi, dark and linen. ZODIAC's trousers include classic and semi, and belts include reversible and non-reversible belts. Its Z3 products include shirts and socks. The ZOD! brand offers shirts. It has a company-owned model for its chain of over 130 stores, besides selling its brands through retail chains and over 1,500 independent retailers. Its subsidiaries include Zodiac Finsec and Holdings Ltd., Zodiac Clothing Co. S.A. (Switzerland), Zodiac Clothing Co. (UAE) LLC, Zodiac Clothing Company Inc. and Zodiac Properties Limited. Its geographical segments are India and Rest of the World.</v>
    <v>1173</v>
    <v>National Stock Exchange of India</v>
    <v>XNSE</v>
    <v>XNSE</v>
    <v>Nyloc House, 254,D-2, Dr. Annie Besant Road,Worli, MUMBAI, MAHARASHTRA, 400030 IN</v>
    <v>122.7</v>
    <v>Textiles &amp; Apparel</v>
    <v>Stock</v>
    <v>44585.469976851855</v>
    <v>4958</v>
    <v>107.9</v>
    <v>3003331000</v>
    <v>ZODIAC CLOTHING COMPANY LIMITED</v>
    <v>ZODIAC CLOTHING COMPANY LIMITED</v>
    <v>122.7</v>
    <v>0</v>
    <v>121.3</v>
    <v>109.8</v>
    <v>24759530</v>
    <v>ZODIACLOTH</v>
    <v>ZODIAC CLOTHING COMPANY LIMITED (XNSE:ZODIACLOTH)</v>
    <v>110709</v>
    <v>1984</v>
  </rv>
  <rv s="2">
    <v>4959</v>
  </rv>
  <rv s="0">
    <v>https://www.bing.com/financeapi/forcetrigger?t=b11scw&amp;q=XNSE%3aZOTA&amp;form=skydnc</v>
    <v>Learn more on Bing</v>
  </rv>
  <rv s="1">
    <v>en-US</v>
    <v>b11scw</v>
    <v>268435456</v>
    <v>1</v>
    <v>Powered by Refinitiv</v>
    <v>0</v>
    <v>ZOTA HEALTH CARE LIMITED (XNSE:ZOTA)</v>
    <v>2</v>
    <v>3</v>
    <v>Finance</v>
    <v>4</v>
    <v>448</v>
    <v>137.25</v>
    <v>1.0690999999999999</v>
    <v>-23</v>
    <v>-5.7171E-2</v>
    <v>INR</v>
    <v>Zota Health Care Ltd. is a pharmaceutical company, which is engaged in the business of manufacturing and marketing of medicines. The Company offers a portfolio consisting of a range of pharmaceutical, nutraceutical, as well as ayurvedic products in India and abroad. It offers products in various categories, including antibiotics; dental; injectables; ointments; anti-emetic drugs; anti-diarrheal drugs, miscellaneous; calcium, iron, vitamins and anti-oxidants formulations; anti histaminic and anti-allergic; analgesic, anti-pyretic and anti-inflammatory; muscle relaxants, and anatacids-H2 blockers, ulcer healers. The Company offers its products under the brands, including AZIVAR, CIFIVAR, CIPOR, CIPROVAR, LIVOVAR, MOXYVAR, ROXIVAR, VARFLOX, VARLEXIN, VARMOX, VAREB, PANTOVAR, ETOVAR-P, LOVAR-P, VARFEN- PLUS, VARCOLD, LUCOVAR, VARGROW, PREGVAR, ONDAR, DICLOVAR, PIROXIVAR, ARTHVAR, HEXVAR, VARSTOME, VARCERIN, GINSOVAR, VARVIT, PROVAR, FALCIVAR, VARNURON, VARLIV and PILOVAR.</v>
    <v>321</v>
    <v>National Stock Exchange of India</v>
    <v>XNSE</v>
    <v>XNSE</v>
    <v>Zota House, 2/896, Hira Modi Street Sagrampura, SURAT, GUJARAT, 395002 IN</v>
    <v>412.9</v>
    <v>Pharmaceuticals</v>
    <v>Stock</v>
    <v>44585.469976851855</v>
    <v>4961</v>
    <v>376</v>
    <v>10122000000</v>
    <v>ZOTA HEALTH CARE LIMITED</v>
    <v>ZOTA HEALTH CARE LIMITED</v>
    <v>404.45</v>
    <v>206.11</v>
    <v>402.3</v>
    <v>379.3</v>
    <v>25160330</v>
    <v>ZOTA</v>
    <v>ZOTA HEALTH CARE LIMITED (XNSE:ZOTA)</v>
    <v>82552</v>
    <v>2000</v>
  </rv>
  <rv s="2">
    <v>4962</v>
  </rv>
  <rv s="0">
    <v>https://www.bing.com/financeapi/forcetrigger?t=ahkqa2&amp;q=XNSE%3aZUARI&amp;form=skydnc</v>
    <v>Learn more on Bing</v>
  </rv>
  <rv s="1">
    <v>en-US</v>
    <v>ahkqa2</v>
    <v>268435456</v>
    <v>1</v>
    <v>Powered by Refinitiv</v>
    <v>0</v>
    <v>ZUARI AGRO CHEMICALS LIMITED (XNSE:ZUARI)</v>
    <v>2</v>
    <v>3</v>
    <v>Finance</v>
    <v>4</v>
    <v>158.9</v>
    <v>82.1</v>
    <v>1.216</v>
    <v>-8.15</v>
    <v>-6.8459000000000006E-2</v>
    <v>INR</v>
    <v>Zuari Agro Chemicals Limited is a fertilizer company. The Company is engaged in the manufacture, sale and trading of fertilizers and seeds. The Company is also an importer of fertilizers and farm nutrients. It produces fertilizers of various grades, along with seeds, pesticides, micro nutrients and specialty fertilizers. Its fertilizer plant has an annual installed capacity of approximately 1,059,300 metric tons of fertilizer. It has a manufacturing facility at Goa, which consists of over four plants. Its plants provide farmers with urea, diammonium phosphate (DAP), and nitrogen, phosphorous and potassium (NPK)-based fertilizers. Its products are marketed under the Jai Kisaan brand. It has approximately 3,300 dealers and over 11,000 sub dealers that market various brands of fertilizer and other agri-inputs. It has marketing offices that are spread over an area covering Andhra Pradesh and Tamil Nadu, among others. It operates in India and caters to the needs of the domestic market.</v>
    <v>623</v>
    <v>National Stock Exchange of India</v>
    <v>XNSE</v>
    <v>XNSE</v>
    <v>Global Business Park, Tower `A?, 5th Floor, M.G. Road, GURGAON, HARYANA, 122002 IN</v>
    <v>118.85</v>
    <v>Chemicals</v>
    <v>Stock</v>
    <v>44585.469976851855</v>
    <v>4964</v>
    <v>109</v>
    <v>5007005000</v>
    <v>ZUARI AGRO CHEMICALS LIMITED</v>
    <v>ZUARI AGRO CHEMICALS LIMITED</v>
    <v>117.55</v>
    <v>18.809999999999999</v>
    <v>119.05</v>
    <v>110.9</v>
    <v>42058010</v>
    <v>ZUARI</v>
    <v>ZUARI AGRO CHEMICALS LIMITED (XNSE:ZUARI)</v>
    <v>66488</v>
    <v>2009</v>
  </rv>
  <rv s="2">
    <v>4965</v>
  </rv>
  <rv s="0">
    <v>https://www.bing.com/financeapi/forcetrigger?t=ahkqcw&amp;q=XNSE%3aZUARIGLOB&amp;form=skydnc</v>
    <v>Learn more on Bing</v>
  </rv>
  <rv s="1">
    <v>en-US</v>
    <v>ahkqcw</v>
    <v>268435456</v>
    <v>1</v>
    <v>Powered by Refinitiv</v>
    <v>0</v>
    <v>ZUARI GLOBAL LIMITED (XNSE:ZUARIGLOB)</v>
    <v>2</v>
    <v>3</v>
    <v>Finance</v>
    <v>4</v>
    <v>177.75</v>
    <v>75</v>
    <v>1.7372000000000001</v>
    <v>-6.85</v>
    <v>-4.5080999999999996E-2</v>
    <v>INR</v>
    <v>Zuari Global Limited is a holding company. The Company is engaged in providing fertilizer, seeds, engineering and lifestyle industries and services. The Company's segments include Fertilizer, Engineering services, Furniture, Real Estate, Investment services, Sugar and Others. The Company's Fertilizer segment includes the manufacturing of and trading in fertilizers, seeds and pesticides. Its Engineering services segment includes technology, basic engineering, detailed engineering, project management, procurement and construction services in the engineering and contracting sector. The Furniture segment includes manufacturing, sale and trading of furniture products. The Real Estate segment includes development of real estates. Its Investment services segment is engaged in providing capital market related services. The Others segment includes the provision of terminaling services and other immaterial. The Company's subsidiaries include Simon India Limited and Zuari Sugar &amp; Power Limited.</v>
    <v>12</v>
    <v>National Stock Exchange of India</v>
    <v>XNSE</v>
    <v>XNSE</v>
    <v>Jai Kisaan Bhawan, ZUARINAGAR, GOA, 403726 IN</v>
    <v>153.05000000000001</v>
    <v>Real Estate Operations</v>
    <v>Stock</v>
    <v>44585.469976851855</v>
    <v>4967</v>
    <v>141.5</v>
    <v>4473500000</v>
    <v>ZUARI GLOBAL LIMITED</v>
    <v>ZUARI GLOBAL LIMITED</v>
    <v>151.94999999999999</v>
    <v>0</v>
    <v>151.94999999999999</v>
    <v>145.1</v>
    <v>29440600</v>
    <v>ZUARIGLOB</v>
    <v>ZUARI GLOBAL LIMITED (XNSE:ZUARIGLOB)</v>
    <v>86703</v>
    <v>1967</v>
  </rv>
  <rv s="2">
    <v>4968</v>
  </rv>
  <rv s="0">
    <v>https://www.bing.com/financeapi/forcetrigger?t=ahkqfr&amp;q=XNSE%3aZYDUSWELL&amp;form=skydnc</v>
    <v>Learn more on Bing</v>
  </rv>
  <rv s="1">
    <v>en-US</v>
    <v>ahkqfr</v>
    <v>268435456</v>
    <v>1</v>
    <v>Powered by Refinitiv</v>
    <v>0</v>
    <v>ZYDUS WELLNESS LIMITED (XNSE:ZYDUSWELL)</v>
    <v>2</v>
    <v>3</v>
    <v>Finance</v>
    <v>4</v>
    <v>2476.85</v>
    <v>1615</v>
    <v>0.48330000000000001</v>
    <v>-26.4</v>
    <v>-1.5493E-2</v>
    <v>INR</v>
    <v>Zydus Wellness Limited is an integrated consumer company. The Company is engaged in the development, production, marketing and distribution of health and wellness products. The Company's products include table margarine. Its product portfolio includes brands, such as Sugar Free, Everyuth and Nutralite. Its Sugar Free brand portfolio includes Sugar Free Gold, which is used as sugar alternative in preparations, such as tea, coffee and fruit juices, and Sugar Free Natura, which is used in preparations, such as desserts, sweets, mixed fruit custard and ice cream. It offers a range of specialty skincare products under the brand name of Everyuth Naturals, which include face wash, facial masks (peel off, packs), scrubs, sun blocks, winter care (body lotion and cream), cleanser and toner, soaps and men skin care (face washes, sun block, moisturizer and scrub). The Company under Nutralite brand offers a table spread, which has poly unsaturated fatty acids and mono unsaturated fatty acids.</v>
    <v>188</v>
    <v>National Stock Exchange of India</v>
    <v>XNSE</v>
    <v>XNSE</v>
    <v>6 th Floor, Zydus Tower, Sarkhej Gandhinagar Road, Satellite Cross Roads,, AHMEDABAD, GUJARAT, 380015 IN</v>
    <v>1711.65</v>
    <v>Food &amp; Tobacco</v>
    <v>Stock</v>
    <v>44585.469976851855</v>
    <v>4970</v>
    <v>1615</v>
    <v>108429200000</v>
    <v>ZYDUS WELLNESS LIMITED</v>
    <v>ZYDUS WELLNESS LIMITED</v>
    <v>1709</v>
    <v>36.950000000000003</v>
    <v>1704</v>
    <v>1677.6</v>
    <v>63632140</v>
    <v>ZYDUSWELL</v>
    <v>ZYDUS WELLNESS LIMITED (XNSE:ZYDUSWELL)</v>
    <v>128098</v>
    <v>1994</v>
  </rv>
  <rv s="2">
    <v>4971</v>
  </rv>
  <rv s="0">
    <v>https://www.bing.com/financeapi/forcetrigger?t=ah8b3m&amp;q=XBOM%3a500820&amp;form=skydnc</v>
    <v>Learn more on Bing</v>
  </rv>
  <rv s="18">
    <v>en-US</v>
    <v>ah8b3m</v>
    <v>268435456</v>
    <v>1</v>
    <v>Powered by Refinitiv</v>
    <v>36</v>
    <v>ASIAN PAINTS LIMITED (XBOM:500820)</v>
    <v>2</v>
    <v>37</v>
    <v>Finance</v>
    <v>26</v>
    <v>3588.05</v>
    <v>2261.4499999999998</v>
    <v>0.54310000000000003</v>
    <v>-118.8</v>
    <v>-1.838E-3</v>
    <v>-3.6278999999999999E-2</v>
    <v>-5.8</v>
    <v>INR</v>
    <v>Asian Paints Limited is a paint company. The Company is engaged in the business of manufacturing, selling and distribution of paints, coatings, products related to home decor, bath fittings and providing of related services. The Company's business segments are Paints and Home Improvement. The Home Improvement segment includes its bath fittings business. Its geographical segments are Domestic and International operations. The Domestic segment includes operations of the Company and its Indian subsidiaries, and joint ventures. It manufactures a range of paints for decorative and industrial use. Its products include special effects, plain finishes and distempers for interior walls; textures finishes, plain finishes and design for exteriors for exterior walls; wall papers; wood finishes; metal finishes; water proofing solutions; adhesives, and painting tools and implements. It operates in over 20 countries and has over 30 manufacturing facilities, servicing consumers in over 65 countries.</v>
    <v>7134</v>
    <v>Bombay Stock Exchange</v>
    <v>XBOM</v>
    <v>XBOM</v>
    <v>Asian Paints House, 6A, Shantinagar, Santacruz (EAST), MUMBAI, MAHARASHTRA, 400055 IN</v>
    <v>3284.9</v>
    <v>Chemicals</v>
    <v>Stock</v>
    <v>44585.437523148146</v>
    <v>4973</v>
    <v>3136</v>
    <v>3140498000000</v>
    <v>ASIAN PAINTS LIMITED</v>
    <v>ASIAN PAINTS LIMITED</v>
    <v>3284.9</v>
    <v>103.56</v>
    <v>3274.6</v>
    <v>3155.8</v>
    <v>3150</v>
    <v>958974500</v>
    <v>500820</v>
    <v>ASIAN PAINTS LIMITED (XBOM:500820)</v>
    <v>95617</v>
    <v>1945</v>
  </rv>
  <rv s="2">
    <v>4974</v>
  </rv>
  <rv s="0">
    <v>https://www.bing.com/financeapi/forcetrigger?t=ahd9vh&amp;q=XBOM%3a532215&amp;form=skydnc</v>
    <v>Learn more on Bing</v>
  </rv>
  <rv s="18">
    <v>en-US</v>
    <v>ahd9vh</v>
    <v>268435456</v>
    <v>1</v>
    <v>Powered by Refinitiv</v>
    <v>36</v>
    <v>Axis Bank Limited (XBOM:532215)</v>
    <v>2</v>
    <v>37</v>
    <v>Finance</v>
    <v>26</v>
    <v>866.6</v>
    <v>617</v>
    <v>1.5035000000000001</v>
    <v>-8.25</v>
    <v>-8.518000000000001E-4</v>
    <v>-1.1576999999999999E-2</v>
    <v>-0.6</v>
    <v>INR</v>
    <v>Axis Bank Limited (the Bank) provides commercial banking operations for retail and corporate customers. The Bank's segments include Treasury, Retail Banking, Corporate/Wholesale Banking and Other Banking Business. Its Treasury operations include investments in sovereign and corporate debt, equity and mutual funds, trading operations, derivative trading and foreign exchange operations on the proprietary account and for customers. Its Retail Banking constitutes lending to individuals/small businesses and activities include liability products, card services, Internet banking, mobile banking and financial advisory services, among others. Its Corporate Banking includes corporate relationships not included under Retail Banking, corporate advisory services, placements and syndication, project appraisals, capital market related services and cash management services. Its Other Banking Business includes para banking activities, such as third-party product distribution and banking transactions.</v>
    <v>78307</v>
    <v>Bombay Stock Exchange</v>
    <v>XBOM</v>
    <v>XBOM</v>
    <v>Bombay Dyeing Mills Compound, Pandurang Budhkar Marg,, Worli, MUMBAI, MAHARASHTRA, 400025 IN</v>
    <v>715.8</v>
    <v>Banking Services</v>
    <v>Stock</v>
    <v>44585.437523148146</v>
    <v>4976</v>
    <v>688.3</v>
    <v>2185766000000</v>
    <v>Axis Bank Limited</v>
    <v>Axis Bank Limited</v>
    <v>715</v>
    <v>21.82</v>
    <v>712.6</v>
    <v>704.35</v>
    <v>703.75</v>
    <v>3067741000</v>
    <v>532215</v>
    <v>Axis Bank Limited (XBOM:532215)</v>
    <v>363811</v>
    <v>1993</v>
  </rv>
  <rv s="2">
    <v>4977</v>
  </rv>
  <rv s="0">
    <v>https://www.bing.com/financeapi/forcetrigger?t=ahebgh&amp;q=XBOM%3a532977&amp;form=skydnc</v>
    <v>Learn more on Bing</v>
  </rv>
  <rv s="19">
    <v>en-US</v>
    <v>ahebgh</v>
    <v>268435456</v>
    <v>1</v>
    <v>Powered by Refinitiv</v>
    <v>38</v>
    <v>BAJAJ AUTO LIMITED. (XBOM:532977)</v>
    <v>13</v>
    <v>39</v>
    <v>Finance</v>
    <v>26</v>
    <v>4361.2</v>
    <v>3028.35</v>
    <v>0.96540000000000004</v>
    <v>-41.55</v>
    <v>1.9989999999999999E-3</v>
    <v>-1.213E-2</v>
    <v>6.75</v>
    <v>INR</v>
    <v>Bajaj Auto Limited is an India-based manufacturer of motorcycles, three-wheelers and parts. The Company's business segments include Automotive, Investments and Others. The Company's vehicles include two-wheelers and commercial vehicles. Its two-wheelers include Bajaj V, Bajaj V Avenger, Avenger Cruise 220, Pulsar RS 200, Pulsar FOS, Pulsar 200 NS, Pulsar 220, Pulsar 180, Pulsar 150, Pulsar 135 LS Discover, New Discover 125, New Discover 150S, New Discover 150F, Platina 100, Platina 100 ES, CT 100, CT 100 Ninja, Ninja 650R and Ninja 300. Its products also include CT 100B, Boxer BM150X, Avenger 220 Cruise, Avenger 220 Street, Avenger 150 Street, Pulsar AS 150 and Maxima-Cargo. The Company's geographic segments include India and Rest of the world. The Company offers troubleshooting services. The Company's plants include Waluj plant, Chakan plant and Pantnagar plant. The Company's subsidiaries include PT. Bajaj Auto Indonesia and Bajaj Auto International Holdings BV.</v>
    <v>7693</v>
    <v>Bombay Stock Exchange</v>
    <v>XBOM</v>
    <v>XBOM</v>
    <v>Bajaj Auto Ltd. Complex,, Mumbai-Pune Road, Akurdi, PUNE, MAHARASHTRA, 411035 IN</v>
    <v>3454.65</v>
    <v>662</v>
    <v>Automobiles &amp; Auto Parts</v>
    <v>Stock</v>
    <v>44585.437523148146</v>
    <v>4979</v>
    <v>3350</v>
    <v>989577300000</v>
    <v>BAJAJ AUTO LIMITED.</v>
    <v>BAJAJ AUTO LIMITED.</v>
    <v>3429.95</v>
    <v>16</v>
    <v>3425.3</v>
    <v>3383.75</v>
    <v>3383.75</v>
    <v>289367000</v>
    <v>532977</v>
    <v>BAJAJ AUTO LIMITED. (XBOM:532977)</v>
    <v>33324</v>
    <v>2007</v>
  </rv>
  <rv s="2">
    <v>4980</v>
  </rv>
  <rv s="0">
    <v>https://www.bing.com/financeapi/forcetrigger?t=ah7om7&amp;q=XBOM%3a500034&amp;form=skydnc</v>
    <v>Learn more on Bing</v>
  </rv>
  <rv s="18">
    <v>en-US</v>
    <v>ah7om7</v>
    <v>268435456</v>
    <v>1</v>
    <v>Powered by Refinitiv</v>
    <v>36</v>
    <v>BAJAJ FINANCE LIMITED (XBOM:500034)</v>
    <v>2</v>
    <v>37</v>
    <v>Finance</v>
    <v>26</v>
    <v>8043.5</v>
    <v>4361.6000000000004</v>
    <v>1.7907999999999999</v>
    <v>-440.3</v>
    <v>-2.8270000000000001E-3</v>
    <v>-5.9716999999999999E-2</v>
    <v>-19.600000000000001</v>
    <v>INR</v>
    <v>Bajaj Finance Limited is a non-banking finance company (NBFC). The Company is engaged in lending and allied activities. It focuses on consumer lending, small and medium-sized enterprises (SME) lending, commercial lending, rural lending, fixed deposits and value-added services. Its consumer lending products include two-wheelers and three-wheelers finance, consumer durables finance, digital products finance, retailer finance, salaried personal loans, e-commerce consumer finance, e-commerce seller finance and home loan. Its SME lending products include loan against property and business loans. Its commercial lending products include loan against securities and financial institutions group lending business. Its rural lending products include personal loans cross-sell, salaried personal loans and gold loans. It offers retail fixed deposits and wholesale fixed deposits. It is engaged in life insurance distribution, general insurance distribution and mutual fund distribution.</v>
    <v>28546</v>
    <v>Bombay Stock Exchange</v>
    <v>XBOM</v>
    <v>XBOM</v>
    <v>4th Floor, Bajaj Finserv Corporate Office,, Off Pune-Ahmednagar Road,, Viman Nagar,, PUNE, MAHARASHTRA, 411014 IN</v>
    <v>7368</v>
    <v>Banking Services</v>
    <v>Stock</v>
    <v>44585.4375</v>
    <v>4982</v>
    <v>6821.05</v>
    <v>4446355000000</v>
    <v>BAJAJ FINANCE LIMITED</v>
    <v>BAJAJ FINANCE LIMITED</v>
    <v>7368</v>
    <v>74.55</v>
    <v>7373.05</v>
    <v>6932.75</v>
    <v>6913.15</v>
    <v>602997700</v>
    <v>500034</v>
    <v>BAJAJ FINANCE LIMITED (XBOM:500034)</v>
    <v>85442</v>
    <v>1987</v>
  </rv>
  <rv s="2">
    <v>4983</v>
  </rv>
  <rv s="0">
    <v>https://www.bing.com/financeapi/forcetrigger?t=ahebjc&amp;q=XBOM%3a532978&amp;form=skydnc</v>
    <v>Learn more on Bing</v>
  </rv>
  <rv s="18">
    <v>en-US</v>
    <v>ahebjc</v>
    <v>268435456</v>
    <v>1</v>
    <v>Powered by Refinitiv</v>
    <v>36</v>
    <v>Bajaj Finserv Limited (XBOM:532978)</v>
    <v>2</v>
    <v>37</v>
    <v>Finance</v>
    <v>26</v>
    <v>19319.95</v>
    <v>8275</v>
    <v>1.7236</v>
    <v>-625.1</v>
    <v>-3.689E-3</v>
    <v>-3.8272E-2</v>
    <v>-57.95</v>
    <v>INR</v>
    <v>Bajaj Finserv Limited is a holding company for various financial services businesses. The Company is engaged in the business of promoting financial services, such as finance, insurance and wealth management, through its investments in subsidiaries and joint ventures. The Company is also engaged in the business of generating power through wind turbines, a renewable source of energy. Its segments include Insurance, Windmill, Retail financing, and Investments and others. The Company is also involved in wind-farm activities. The Company focuses on six categories: consumer lending, small and medium enterprise (SME) lending, commercial lending, rural lending, fixed deposits and value added services. It serves various customers in the financial services space by providing solutions for asset acquisition through financing, asset protection through general insurance, family protection and income protection in the form of life and health insurance, and retirement and savings solutions.</v>
    <v>105</v>
    <v>Bombay Stock Exchange</v>
    <v>XBOM</v>
    <v>XBOM</v>
    <v>6th Floor, Bajaj Finserv Corporate Office, Off Pune-Ahmednagar Road, Viman Nagar, PUNE, MAHARASHTRA, 411014 IN</v>
    <v>16506.75</v>
    <v>Insurance</v>
    <v>Stock</v>
    <v>44585.4375</v>
    <v>4985</v>
    <v>15439.15</v>
    <v>2596374000000</v>
    <v>Bajaj Finserv Limited</v>
    <v>Bajaj Finserv Limited</v>
    <v>16506.75</v>
    <v>62.12</v>
    <v>16333.05</v>
    <v>15707.95</v>
    <v>15650</v>
    <v>158943500</v>
    <v>532978</v>
    <v>Bajaj Finserv Limited (XBOM:532978)</v>
    <v>17494</v>
    <v>2007</v>
  </rv>
  <rv s="2">
    <v>4986</v>
  </rv>
  <rv s="0">
    <v>https://www.bing.com/financeapi/forcetrigger?t=ahdj4c&amp;q=XBOM%3a532454&amp;form=skydnc</v>
    <v>Learn more on Bing</v>
  </rv>
  <rv s="18">
    <v>en-US</v>
    <v>ahdj4c</v>
    <v>268435456</v>
    <v>1</v>
    <v>Powered by Refinitiv</v>
    <v>36</v>
    <v>Bharti Airtel Limited (XBOM:532454)</v>
    <v>2</v>
    <v>37</v>
    <v>Finance</v>
    <v>26</v>
    <v>781.9</v>
    <v>490.15</v>
    <v>0.71719999999999995</v>
    <v>-5.45</v>
    <v>-3.1900000000000001E-3</v>
    <v>-7.8410000000000007E-3</v>
    <v>-2.2000000000000002</v>
    <v>INR</v>
    <v>Bharti Airtel Limited is a global telecommunications company with operations in 17 countries across Asia and Africa. In India, the Company's product offerings include 2G, 3G and 4G wireless services, mobile commerce, fixed line services, high-speed home broadband, DTH and enterprise services, including national and international long-distance services to carriers. In the rest of the geographies, it offers 2G, 3G and 4G wireless services and mobile commerce. Its divisions include Mobile Services, Telemedia Services, Digital TV Services, Airtel Business and Tower Infrastructure Services. Mobile Services offers postpaid, pre-paid, roaming, Internet and m-Commerce services. Telemedia Services provides fixed-line telephone and broadband services for homes in 87 cities pan-India. Its Direct-To-Home platform offers digital TV services. Airtel Business provides information and communications technology services. Its subsidiary, Bharti Infratel Ltd, provides tower and related infrastructure.</v>
    <v>18363</v>
    <v>Bombay Stock Exchange</v>
    <v>XBOM</v>
    <v>XBOM</v>
    <v>Bharti Crescent 1, Nelson Mandela Road,, Vasant Kunj, Phase II, NEW DELHI, DELHI, 110070 IN</v>
    <v>707.15</v>
    <v>Telecommunications Services</v>
    <v>Stock</v>
    <v>44585.4375</v>
    <v>4988</v>
    <v>677.5</v>
    <v>4499829000000</v>
    <v>Bharti Airtel Limited</v>
    <v>Bharti Airtel Limited</v>
    <v>694</v>
    <v>344.37</v>
    <v>695.05</v>
    <v>689.6</v>
    <v>687.4</v>
    <v>6666090000</v>
    <v>532454</v>
    <v>Bharti Airtel Limited (XBOM:532454)</v>
    <v>224258</v>
    <v>1995</v>
  </rv>
  <rv s="2">
    <v>4989</v>
  </rv>
  <rv s="0">
    <v>https://www.bing.com/financeapi/forcetrigger?t=ah7sdm&amp;q=XBOM%3a500124&amp;form=skydnc</v>
    <v>Learn more on Bing</v>
  </rv>
  <rv s="18">
    <v>en-US</v>
    <v>ah7sdm</v>
    <v>268435456</v>
    <v>1</v>
    <v>Powered by Refinitiv</v>
    <v>36</v>
    <v>DR.REDDY'S LABORATORIES LTD (XBOM:500124)</v>
    <v>2</v>
    <v>37</v>
    <v>Finance</v>
    <v>26</v>
    <v>5613.65</v>
    <v>4135.8999999999996</v>
    <v>0.15920000000000001</v>
    <v>-136.15</v>
    <v>-2.2239999999999998E-3</v>
    <v>-3.0266000000000001E-2</v>
    <v>-9.6999999999999993</v>
    <v>INR</v>
    <v>Dr. Reddy's Laboratories Limited is a pharmaceutical company that is engaged in providing medicines. The Company operates in three segments: Global Generics, Pharmaceutical Services and Active Ingredients (PSAI), and Proprietary Products. The Global Generics segment includes manufacturing and marketing prescription and over-the-counter finished pharmaceutical products ready for consumption by the patient, marketed under a brand name (branded formulations) or as generic finished dosages with therapeutic equivalence to branded formulations (generics). PSAI segment includes the Company's business of manufacturing and marketing active pharmaceutical ingredients and intermediates (API) or bulk drugs. Proprietary Products segment focuses on the research, development and manufacture of differentiated formulations and new chemical entities. These products fall within the dermatology and neurology therapeutic areas, and are marketed and sold through its subsidiary, Promius Pharma, LLC.</v>
    <v>22739</v>
    <v>Bombay Stock Exchange</v>
    <v>XBOM</v>
    <v>XBOM</v>
    <v>8-2-337,, Road No.3 Banjara Hills, HYDERABAD, TELANGANA, 500034 IN</v>
    <v>4493</v>
    <v>Pharmaceuticals</v>
    <v>Stock</v>
    <v>44585.437523148146</v>
    <v>4991</v>
    <v>4309.75</v>
    <v>746051200000</v>
    <v>DR.REDDY'S LABORATORIES LTD</v>
    <v>DR.REDDY'S LABORATORIES LTD</v>
    <v>4493</v>
    <v>38.04</v>
    <v>4498.5</v>
    <v>4362.3500000000004</v>
    <v>4352.6499999999996</v>
    <v>165931100</v>
    <v>500124</v>
    <v>DR.REDDY'S LABORATORIES LTD (XBOM:500124)</v>
    <v>20144</v>
    <v>1984</v>
  </rv>
  <rv s="2">
    <v>4992</v>
  </rv>
  <rv s="0">
    <v>https://www.bing.com/financeapi/forcetrigger?t=ahdba2&amp;q=XBOM%3a532281&amp;form=skydnc</v>
    <v>Learn more on Bing</v>
  </rv>
  <rv s="18">
    <v>en-US</v>
    <v>ahdba2</v>
    <v>268435456</v>
    <v>1</v>
    <v>Powered by Refinitiv</v>
    <v>36</v>
    <v>HCL TECHNOLOGIES LIMITED (XBOM:532281)</v>
    <v>2</v>
    <v>37</v>
    <v>Finance</v>
    <v>26</v>
    <v>1377</v>
    <v>880.37</v>
    <v>0.84499999999999997</v>
    <v>-44.8</v>
    <v>-4.0070000000000004E-4</v>
    <v>-3.8360999999999999E-2</v>
    <v>-0.45</v>
    <v>INR</v>
    <v>HCL Technologies Limited is engaged in providing a range of software development services, business process outsourcing services and information technology (IT) infrastructure services. The Company's segments include software services, infrastructure management services and business process outsourcing services. The software services segment provides application development and maintenance, enterprise application, software as a service (SAAS) application services and engineering, and research and development (R&amp;D) services to global customers. The infrastructure management services segment involves managing customer's IT assets. The business process outsourcing services segment includes contact center and help desk services. The Company delivers its solutions across select verticals, including financial services, manufacturing, retail and consumer products, media, publishing and entertainment, public services, energy and utility, healthcare, and travel, transport and logistics.</v>
    <v>187634</v>
    <v>Bombay Stock Exchange</v>
    <v>XBOM</v>
    <v>XBOM</v>
    <v>Technology Hub, SEZ, Plot No. 3A, Sector 126, NOIDA, UTTAR PRADESH, 201304 IN</v>
    <v>1166</v>
    <v>Software &amp; IT Services</v>
    <v>Stock</v>
    <v>44585.437523148146</v>
    <v>4994</v>
    <v>1111</v>
    <v>3169425000000</v>
    <v>HCL TECHNOLOGIES LIMITED</v>
    <v>HCL TECHNOLOGIES LIMITED</v>
    <v>1166</v>
    <v>27.78</v>
    <v>1167.8499999999999</v>
    <v>1123.05</v>
    <v>1122.5999999999999</v>
    <v>2713665000</v>
    <v>532281</v>
    <v>HCL TECHNOLOGIES LIMITED (XBOM:532281)</v>
    <v>312524</v>
    <v>1991</v>
  </rv>
  <rv s="2">
    <v>4995</v>
  </rv>
  <rv s="0">
    <v>https://www.bing.com/financeapi/forcetrigger?t=ah7nh7&amp;q=XBOM%3a500010&amp;form=skydnc</v>
    <v>Learn more on Bing</v>
  </rv>
  <rv s="18">
    <v>en-US</v>
    <v>ah7nh7</v>
    <v>268435456</v>
    <v>1</v>
    <v>Powered by Refinitiv</v>
    <v>36</v>
    <v>HOUSING DEVELOPMENT FINANCE CORPORATION LIMITED (XBOM:500010)</v>
    <v>2</v>
    <v>37</v>
    <v>Finance</v>
    <v>26</v>
    <v>3021.1</v>
    <v>2354.1</v>
    <v>1.1442000000000001</v>
    <v>-53.1</v>
    <v>-3.5249999999999999E-3</v>
    <v>-2.0486000000000001E-2</v>
    <v>-8.9499999999999993</v>
    <v>INR</v>
    <v>Housing Development Finance Corporation Limited is an India-based holding company. The Company is engaged in financing by way of loans for the purchase or construction of residential houses, commercial real estate and certain other purposes, in India. The Company's segments include loans, life insurance, general insurance, asset management and others. It offers insurance products, such as motor, health, travel, home and personal accident in the retail division, and customized products, such as property, marine, aviation and liability insurance in the corporate division. It also provides portfolio management, mutual fund, property investment management, project management, investment consultancy and property related services. Its distribution network includes over 4,520 branches and approximately 12,000 automated teller machines in over 2,590 locations. Its subsidiaries include HDFC Investments Ltd., HDFC Trustee Co. Ltd. and HDFC Asset Management Co. Ltd., among others.</v>
    <v>3226</v>
    <v>Bombay Stock Exchange</v>
    <v>XBOM</v>
    <v>XBOM</v>
    <v>HDFC House, H T Parekh Marg, 165-166,, Backbay Reclamation, Churchgate, MUMBAI, MAHARASHTRA, 400020 IN</v>
    <v>2602.3000000000002</v>
    <v>Banking Services</v>
    <v>Stock</v>
    <v>44585.437523148146</v>
    <v>4997</v>
    <v>2511</v>
    <v>4695863000000</v>
    <v>HOUSING DEVELOPMENT FINANCE CORPORATION LIMITED</v>
    <v>HOUSING DEVELOPMENT FINANCE CORPORATION LIMITED</v>
    <v>2552</v>
    <v>22.38</v>
    <v>2592.0500000000002</v>
    <v>2538.9499999999998</v>
    <v>2530</v>
    <v>1811012000</v>
    <v>500010</v>
    <v>HOUSING DEVELOPMENT FINANCE CORPORATION LIMITED (XBOM:500010)</v>
    <v>64451</v>
    <v>1977</v>
  </rv>
  <rv s="2">
    <v>4998</v>
  </rv>
  <rv s="0">
    <v>https://www.bing.com/financeapi/forcetrigger?t=ah7uw7&amp;q=XBOM%3a500180&amp;form=skydnc</v>
    <v>Learn more on Bing</v>
  </rv>
  <rv s="19">
    <v>en-US</v>
    <v>ah7uw7</v>
    <v>268435456</v>
    <v>1</v>
    <v>Powered by Refinitiv</v>
    <v>38</v>
    <v>HDFC BANK LIMITED (XBOM:500180)</v>
    <v>13</v>
    <v>39</v>
    <v>Finance</v>
    <v>26</v>
    <v>1724.3</v>
    <v>1342</v>
    <v>1.0967</v>
    <v>-33.25</v>
    <v>-1.2099999999999999E-3</v>
    <v>-2.1865000000000002E-2</v>
    <v>-1.8</v>
    <v>INR</v>
    <v>HDFC Bank Limited (the Bank) is a holding company. The Bank offers a range of banking services covering commercial and investment banking on the wholesale side and transactional/branch banking on the retail side. It also offers financial services. The Bank's segments include Treasury, Retail banking, Wholesale banking and Other banking business. The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a branch network and other delivery channels, as well as through alternative delivery channels. The Bank provides its corporate and institutional clients a range of commercial and transactional banking products. The Other banking business segment includes income from para banking activities.</v>
    <v>134412</v>
    <v>Bombay Stock Exchange</v>
    <v>XBOM</v>
    <v>XBOM</v>
    <v>iTHINK Techno Campus, Bldg B, Alpha,, Vikhroli Link Rd, Kanjur Marg East, MUMBAI, MAHARASHTRA, 400042 IN</v>
    <v>1520.15</v>
    <v>1887</v>
    <v>Banking Services</v>
    <v>Stock</v>
    <v>44585.4375</v>
    <v>5000</v>
    <v>1467.95</v>
    <v>8433750000000</v>
    <v>HDFC BANK LIMITED</v>
    <v>HDFC BANK LIMITED</v>
    <v>1518.95</v>
    <v>23.32</v>
    <v>1520.7</v>
    <v>1487.45</v>
    <v>1485.65</v>
    <v>5542685000</v>
    <v>500180</v>
    <v>HDFC BANK LIMITED (XBOM:500180)</v>
    <v>130592</v>
    <v>1994</v>
  </rv>
  <rv s="2">
    <v>5001</v>
  </rv>
  <rv s="0">
    <v>https://www.bing.com/financeapi/forcetrigger?t=ah8afr&amp;q=XBOM%3a500696&amp;form=skydnc</v>
    <v>Learn more on Bing</v>
  </rv>
  <rv s="18">
    <v>en-US</v>
    <v>ah8afr</v>
    <v>268435456</v>
    <v>1</v>
    <v>Powered by Refinitiv</v>
    <v>36</v>
    <v>HINDUSTAN UNILEVER LIMITED (XBOM:500696)</v>
    <v>2</v>
    <v>37</v>
    <v>Finance</v>
    <v>26</v>
    <v>2859.1</v>
    <v>2104.25</v>
    <v>0.2472</v>
    <v>-36.1</v>
    <v>-1.903E-3</v>
    <v>-1.5545999999999999E-2</v>
    <v>-4.3499999999999996</v>
    <v>INR</v>
    <v>Hindustan Unilever Limited is an India-based consumer goods company. The Company’s consumer goods business comprises of home and personal care, foods and refreshments. Its segments are Home care, which includes detergent bars, detergent powders, detergent liquids, scourers and water business; Beauty &amp; Personal Care, which includes products in the categories of oral care, skin care , hair care, deodorants, talcum powder, color cosmetics and salon services; Foods &amp; Refreshment, which includes staples , culinary products, tea, coffee and frozen desserts, and Others, which includes exports and infant care products. The Company also provides health food drinks such as Horlicks, Boost, Maltova and Viva.</v>
    <v>21000</v>
    <v>Bombay Stock Exchange</v>
    <v>XBOM</v>
    <v>XBOM</v>
    <v>Unilever House,, Secretarial Dept, Building 1, Level 3 (B1L3),, B D Sawant Marg, Chakala,, MUMBAI, MAHARASHTRA, 400099 IN</v>
    <v>2344.5500000000002</v>
    <v>Personal &amp; Household Products &amp; Services</v>
    <v>Stock</v>
    <v>44585.437511574077</v>
    <v>5003</v>
    <v>2267.15</v>
    <v>5463740000000</v>
    <v>HINDUSTAN UNILEVER LIMITED</v>
    <v>HINDUSTAN UNILEVER LIMITED</v>
    <v>2332</v>
    <v>62.29</v>
    <v>2322.1999999999998</v>
    <v>2286.1</v>
    <v>2281.75</v>
    <v>2349591000</v>
    <v>500696</v>
    <v>HINDUSTAN UNILEVER LIMITED (XBOM:500696)</v>
    <v>124713</v>
    <v>1933</v>
  </rv>
  <rv s="2">
    <v>5004</v>
  </rv>
  <rv s="0">
    <v>https://www.bing.com/financeapi/forcetrigger?t=ahd8w7&amp;q=XBOM%3a532174&amp;form=skydnc</v>
    <v>Learn more on Bing</v>
  </rv>
  <rv s="19">
    <v>en-US</v>
    <v>ahd8w7</v>
    <v>268435456</v>
    <v>1</v>
    <v>Powered by Refinitiv</v>
    <v>38</v>
    <v>ICICI BANK LIMITED (XBOM:532174)</v>
    <v>13</v>
    <v>39</v>
    <v>Finance</v>
    <v>26</v>
    <v>859.7</v>
    <v>512.1</v>
    <v>1.3357000000000001</v>
    <v>-6.4</v>
    <v>-7.3919999999999993E-3</v>
    <v>-7.9539999999999993E-3</v>
    <v>-5.9</v>
    <v>INR</v>
    <v>ICICI Bank Limited is a banking company.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v>
    <v>97488</v>
    <v>Bombay Stock Exchange</v>
    <v>XBOM</v>
    <v>XBOM</v>
    <v>ICICI Bank Towers, Bandra-Kurla Complex, MUMBAI, MAHARASHTRA, 400051 IN</v>
    <v>818.8</v>
    <v>165</v>
    <v>Banking Services</v>
    <v>Stock</v>
    <v>44585.437523148146</v>
    <v>5006</v>
    <v>782.7</v>
    <v>5586558000000</v>
    <v>ICICI BANK LIMITED</v>
    <v>ICICI BANK LIMITED</v>
    <v>818.8</v>
    <v>26.2</v>
    <v>804.6</v>
    <v>798.2</v>
    <v>792.3</v>
    <v>6944137000</v>
    <v>532174</v>
    <v>ICICI BANK LIMITED (XBOM:532174)</v>
    <v>1190559</v>
    <v>1994</v>
  </rv>
  <rv s="2">
    <v>5007</v>
  </rv>
  <rv s="0">
    <v>https://www.bing.com/financeapi/forcetrigger?t=ahd9h7&amp;q=XBOM%3a532187&amp;form=skydnc</v>
    <v>Learn more on Bing</v>
  </rv>
  <rv s="18">
    <v>en-US</v>
    <v>ahd9h7</v>
    <v>268435456</v>
    <v>1</v>
    <v>Powered by Refinitiv</v>
    <v>36</v>
    <v>INDUSIND BANK LTD. (XBOM:532187)</v>
    <v>2</v>
    <v>37</v>
    <v>Finance</v>
    <v>26</v>
    <v>1241.8499999999999</v>
    <v>788.6</v>
    <v>2.3121999999999998</v>
    <v>-4.0999999999999996</v>
    <v>1.7649999999999998E-4</v>
    <v>-4.8010000000000006E-3</v>
    <v>0.15</v>
    <v>INR</v>
    <v>IndusInd Bank Limited (the Bank) is engaged in banking and para-banking services. The Bank is involved in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Corporate/Wholesale Banking, Retail Banking and Other Banking Operations.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 The Bank operates approximately 1,000 branches. The Company has operations in India.</v>
    <v>29661</v>
    <v>Bombay Stock Exchange</v>
    <v>XBOM</v>
    <v>XBOM</v>
    <v>8th Floor, Tower 1, One Indiabulls Centre, 841, Senapati Bapat Marg, Elphinstone Road (W), MUMBAI, MAHARASHTRA, 400013 IN</v>
    <v>875</v>
    <v>Banking Services</v>
    <v>Stock</v>
    <v>44585.437523148146</v>
    <v>5009</v>
    <v>831.8</v>
    <v>661557400000</v>
    <v>INDUSIND BANK LTD.</v>
    <v>INDUSIND BANK LTD.</v>
    <v>875</v>
    <v>16.73</v>
    <v>853.95</v>
    <v>849.85</v>
    <v>850</v>
    <v>774566700</v>
    <v>532187</v>
    <v>INDUSIND BANK LTD. (XBOM:532187)</v>
    <v>176840</v>
    <v>1994</v>
  </rv>
  <rv s="2">
    <v>5010</v>
  </rv>
  <rv s="0">
    <v>https://www.bing.com/financeapi/forcetrigger?t=ah7war&amp;q=XBOM%3a500209&amp;form=skydnc</v>
    <v>Learn more on Bing</v>
  </rv>
  <rv s="19">
    <v>en-US</v>
    <v>ah7war</v>
    <v>268435456</v>
    <v>1</v>
    <v>Powered by Refinitiv</v>
    <v>38</v>
    <v>INFOSYS LIMITED (XBOM:500209)</v>
    <v>13</v>
    <v>39</v>
    <v>Finance</v>
    <v>26</v>
    <v>1953.7</v>
    <v>1230</v>
    <v>0.61670000000000003</v>
    <v>-49.15</v>
    <v>-1.238E-3</v>
    <v>-2.7519000000000002E-2</v>
    <v>-2.15</v>
    <v>INR</v>
    <v>Infosys Limited is engaged in consulting, technology, outsourcing and next-generation services. The Company, along with its subsidiaries, provides business information technology services comprising application development and maintenance, independent validation, infrastructure management, engineering services comprising product engineering and life cycle solutions and business process management; consulting and systems integration services comprising consulting, enterprise solutions, systems integration and advanced technologies; products, business platforms and solutions to accelerate intellectual property-led innovation, including Finacle, its banking solution, and offerings in the areas of Analytics, Cloud and Digital Transformation. Its segments are Financial Services and Insurance (FSI), Manufacturing and Hi-tech (MFG &amp; Hi-TECH), Energy &amp; utilities, Communication and Services (ECS), Retail, Consumer packaged goods and Logistics (RCL), and Life Sciences and Healthcare (LSH).</v>
    <v>292067</v>
    <v>Bombay Stock Exchange</v>
    <v>XBOM</v>
    <v>XBOM</v>
    <v>Electronics City Hosur Rd, BANGALORE, KARNATAKA, 560100 IN</v>
    <v>1770</v>
    <v>2190</v>
    <v>Software &amp; IT Services</v>
    <v>Stock</v>
    <v>44585.437523148146</v>
    <v>5012</v>
    <v>1728.45</v>
    <v>7479934000000</v>
    <v>INFOSYS LIMITED</v>
    <v>INFOSYS LIMITED</v>
    <v>1770</v>
    <v>35.06</v>
    <v>1786.05</v>
    <v>1736.9</v>
    <v>1734.75</v>
    <v>4188796000</v>
    <v>500209</v>
    <v>INFOSYS LIMITED (XBOM:500209)</v>
    <v>464704</v>
    <v>1981</v>
  </rv>
  <rv s="2">
    <v>5013</v>
  </rv>
  <rv s="0">
    <v>https://www.bing.com/financeapi/forcetrigger?t=ah8bkr&amp;q=XBOM%3a500875&amp;form=skydnc</v>
    <v>Learn more on Bing</v>
  </rv>
  <rv s="19">
    <v>en-US</v>
    <v>ah8bkr</v>
    <v>268435456</v>
    <v>1</v>
    <v>Powered by Refinitiv</v>
    <v>38</v>
    <v>ITC LIMITED (XBOM:500875)</v>
    <v>13</v>
    <v>39</v>
    <v>Finance</v>
    <v>26</v>
    <v>265.3</v>
    <v>199.1</v>
    <v>0.71779999999999999</v>
    <v>-5.3</v>
    <v>-2.3609999999999999E-4</v>
    <v>-2.4418000000000002E-2</v>
    <v>-0.05</v>
    <v>INR</v>
    <v>ITC Limited is a holding company, which is engaged in the marketing of fast moving consumer goods (FMGC). The Company operates through four segments: FMCG; Hotels; Paperboards, Paper and Packaging, and Agri Business. The FMCG segment includes Cigarettes, such as cigarettes and cigars, and Others, such as branded packaged foods businesses (Staples, Snacks and Meals; Dairy and Beverages, and Confections); Apparel; Education and Stationery Products; Personal Care Products; Safety Matches, and Agarbattis. Its Hotels segment includes Hoteliering. Its Paperboards, Paper and Packaging segment includes paperboards; paper, including specialty paper, and packaging, including flexibles. Its Agri Business segment includes Agri commodities, such as soya, spices, coffee and leaf tobacco. Its brands include Aashirvaad, Sunfeast Dark Fantasy, Bingo!, Yumitos, YiPPee!, Candyman, GumOn, Classmate, Fiama Di Wills, Vivel, Superia, Engage, Wills Lifestyle, John Players, Mangaldeep and Aim, among others.</v>
    <v>26017</v>
    <v>Bombay Stock Exchange</v>
    <v>XBOM</v>
    <v>XBOM</v>
    <v>Virginia House, 37, J. L. Nehru Road, KOLKATA, WEST BENGAL, 110001 IN</v>
    <v>217.8</v>
    <v>2259</v>
    <v>Food &amp; Tobacco</v>
    <v>Stock</v>
    <v>44585.437523148146</v>
    <v>5015</v>
    <v>210.85</v>
    <v>2674650000000</v>
    <v>ITC LIMITED</v>
    <v>ITC LIMITED</v>
    <v>217.05</v>
    <v>18.71</v>
    <v>217.05</v>
    <v>211.75</v>
    <v>211.7</v>
    <v>12322740000</v>
    <v>500875</v>
    <v>ITC LIMITED (XBOM:500875)</v>
    <v>1745098</v>
    <v>1910</v>
  </rv>
  <rv s="2">
    <v>5016</v>
  </rv>
  <rv s="0">
    <v>https://www.bing.com/financeapi/forcetrigger?t=ah7y6h&amp;q=XBOM%3a500247&amp;form=skydnc</v>
    <v>Learn more on Bing</v>
  </rv>
  <rv s="18">
    <v>en-US</v>
    <v>ah7y6h</v>
    <v>268435456</v>
    <v>1</v>
    <v>Powered by Refinitiv</v>
    <v>36</v>
    <v>KOTAK MAHINDRA BANK LIMITED (XBOM:500247)</v>
    <v>2</v>
    <v>37</v>
    <v>Finance</v>
    <v>26</v>
    <v>2252.4499999999998</v>
    <v>1627.25</v>
    <v>0.98760000000000003</v>
    <v>-60.6</v>
    <v>-6.6310000000000006E-3</v>
    <v>-3.2014999999999995E-2</v>
    <v>-12.15</v>
    <v>INR</v>
    <v>Kotak Mahindra Bank Limited is a bank. The Bank's segments include Treasury, BMU and Corporate centre, which includes dealing in debt, equity, money market, forex market, derivatives and investments and primary dealership of Government securities and Balance Sheet Management unit (BMU); Retail Banking, which includes lending and credit cards; Corporate/Wholesale Banking, which includes wholesale borrowings and lending, and other related services; Vehicle Financing, which includes retail vehicle finance and wholesale trade finance; Other Lending Activities, which includes financing against securities and other loans; Broking, which is engaged in market transactions done on behalf of clients; Advisory and Transactional Services, which provide financial advisory and transactional services; Asset Management, which manages investments on behalf of clients and funds, and Insurance, which provides life insurance and general insurance.</v>
    <v>73000</v>
    <v>Bombay Stock Exchange</v>
    <v>XBOM</v>
    <v>XBOM</v>
    <v>C-27 G Block, 27 BKC, Bandra Kurla Complex, Bandra(EAST), MUMBAI, MAHARASHTRA, 400051 IN</v>
    <v>1894</v>
    <v>Banking Services</v>
    <v>Stock</v>
    <v>44585.437523148146</v>
    <v>5018</v>
    <v>1810.8</v>
    <v>3761511000000</v>
    <v>KOTAK MAHINDRA BANK LIMITED</v>
    <v>KOTAK MAHINDRA BANK LIMITED</v>
    <v>1892.85</v>
    <v>37.56</v>
    <v>1892.85</v>
    <v>1832.25</v>
    <v>1820.1</v>
    <v>2983900000</v>
    <v>500247</v>
    <v>KOTAK MAHINDRA BANK LIMITED (XBOM:500247)</v>
    <v>48525</v>
    <v>1985</v>
  </rv>
  <rv s="2">
    <v>5019</v>
  </rv>
  <rv s="0">
    <v>https://www.bing.com/financeapi/forcetrigger?t=ah88vh&amp;q=XBOM%3a500510&amp;form=skydnc</v>
    <v>Learn more on Bing</v>
  </rv>
  <rv s="18">
    <v>en-US</v>
    <v>ah88vh</v>
    <v>268435456</v>
    <v>1</v>
    <v>Powered by Refinitiv</v>
    <v>36</v>
    <v>LARSEN AND TOUBRO LIMITED (XBOM:500510)</v>
    <v>2</v>
    <v>37</v>
    <v>Finance</v>
    <v>26</v>
    <v>2078.1999999999998</v>
    <v>1306.4000000000001</v>
    <v>1.1379999999999999</v>
    <v>-54.7</v>
    <v>0</v>
    <v>-2.7986E-2</v>
    <v>0</v>
    <v>INR</v>
    <v>Larsen &amp; Toubro Limited is engaged in engineering, procurement and construction (EPC) projects services. It provides solar photo voltaic (PV) based power plants helping customers save on the energy bills and contribute to reduction of Greenhouse gas (GHG) emissions from consumption of indirect energy. Its segments include Infrastructure, which is engaged in engineering and construction of building and factories, transportation infrastructure and heavy civil infrastructure; Power, which offers solutions for coal-based and gas-based thermal power plants; Heavy Engineering, which manufactures and supplies custom designed, engineered critical equipment and systems; Defense Engineering, which is engaged in designing, development, serial production and supporting of equipment, systems and platforms of defense and aerospace sectors, and Other segment includes communication projects , marketing and servicing of construction and mining machinery and parts.</v>
    <v>40253</v>
    <v>Bombay Stock Exchange</v>
    <v>XBOM</v>
    <v>XBOM</v>
    <v>L&amp;T House, Ballard Estate, P. O. Box: 278,, MUMBAI, MAHARASHTRA, 400001 IN</v>
    <v>1957.25</v>
    <v>Construction &amp; Engineering</v>
    <v>Stock</v>
    <v>44585.437523148146</v>
    <v>5021</v>
    <v>1881.95</v>
    <v>2748006000000</v>
    <v>LARSEN AND TOUBRO LIMITED</v>
    <v>LARSEN AND TOUBRO LIMITED</v>
    <v>1954</v>
    <v>31.66</v>
    <v>1954.55</v>
    <v>1899.85</v>
    <v>1899.85</v>
    <v>1404875000</v>
    <v>500510</v>
    <v>LARSEN AND TOUBRO LIMITED (XBOM:500510)</v>
    <v>52783</v>
    <v>1946</v>
  </rv>
  <rv s="2">
    <v>5022</v>
  </rv>
  <rv s="0">
    <v>https://www.bing.com/financeapi/forcetrigger?t=ah88yc&amp;q=XBOM%3a500520&amp;form=skydnc</v>
    <v>Learn more on Bing</v>
  </rv>
  <rv s="18">
    <v>en-US</v>
    <v>ah88yc</v>
    <v>268435456</v>
    <v>1</v>
    <v>Powered by Refinitiv</v>
    <v>36</v>
    <v>MAHINDRA AND MAHINDRA LIMITED (XBOM:500520)</v>
    <v>2</v>
    <v>37</v>
    <v>Finance</v>
    <v>26</v>
    <v>978.9</v>
    <v>725</v>
    <v>1.4734</v>
    <v>-20.350000000000001</v>
    <v>1.99E-3</v>
    <v>-2.3272000000000001E-2</v>
    <v>1.7</v>
    <v>INR</v>
    <v>Mahindra &amp; Mahindra Ltd. is an India-based mobility products and farm solutions provider. The Company’s segments include Automotive, Farm Equipment, Financial Services, Real Estate, Hospitality and Others. Automotive segment comprises of sale of automobiles, spares, mobility solutions and construction equipment. Its Farm Equipment segment comprises of sale of tractors, implements and spares. Financial Services segment comprises of offering financial products ranging from retail and other loans, housing finance, mutual funds and insurance broking services. Real Estate segment comprises of projects, project management and development, and operating of commercial complexes. Its Hospitality segment comprises of sale of timeshare and vacation ownership. Its Others segment include after-market, defense and steel trading. It provides taxi service through its subsidiary Meru Travel Solutions Pvt Ltd.</v>
    <v>19941</v>
    <v>Bombay Stock Exchange</v>
    <v>XBOM</v>
    <v>XBOM</v>
    <v>Mahindra Towers,, Dr. G. M. Bhosale Marg,, P. K. Kurne Chowk, Worli,, MUMBAI, MAHARASHTRA, 400018 IN</v>
    <v>878.05</v>
    <v>Automobiles &amp; Auto Parts</v>
    <v>Stock</v>
    <v>44585.437523148146</v>
    <v>5024</v>
    <v>848.45</v>
    <v>1045085000000</v>
    <v>MAHINDRA AND MAHINDRA LIMITED</v>
    <v>MAHINDRA AND MAHINDRA LIMITED</v>
    <v>874.45</v>
    <v>17.309999999999999</v>
    <v>874.45</v>
    <v>854.1</v>
    <v>855.8</v>
    <v>1194110000</v>
    <v>500520</v>
    <v>MAHINDRA AND MAHINDRA LIMITED (XBOM:500520)</v>
    <v>236007</v>
    <v>1945</v>
  </rv>
  <rv s="2">
    <v>5025</v>
  </rv>
  <rv s="0">
    <v>https://www.bing.com/financeapi/forcetrigger?t=ahdl5r&amp;q=XBOM%3a532500&amp;form=skydnc</v>
    <v>Learn more on Bing</v>
  </rv>
  <rv s="18">
    <v>en-US</v>
    <v>ahdl5r</v>
    <v>268435456</v>
    <v>1</v>
    <v>Powered by Refinitiv</v>
    <v>36</v>
    <v>MARUTI SUZUKI INDIA LIMITED (XBOM:532500)</v>
    <v>2</v>
    <v>37</v>
    <v>Finance</v>
    <v>26</v>
    <v>8369.5</v>
    <v>6301.2</v>
    <v>1.1480999999999999</v>
    <v>-139.4</v>
    <v>2.3609999999999999E-4</v>
    <v>-1.7023999999999997E-2</v>
    <v>1.9</v>
    <v>INR</v>
    <v>Maruti Suzuki India Limited is a holding company. The Company is engaged in the manufacture, purchase and sale of motor vehicles, components and spare parts (automobiles). The other activities of the Company comprise facilitation of pre-owned car sales, fleet management and car financing. Its geographical segments include the domestic segment, which includes sales to customers located in India, and the overseas segment, which includes sales to customers located outside India. The Company's product portfolio includes Alto 800, Alto K10, Wagon R, Celerio, Ritz, Swift, DZire, Ertiga, Omni, Eeco, Gypsy and Ciaz. Its service offerings include Maruti Finance, True Value, Maruti Genuine Parts, Maruti Genuine Accessories, Maruti Suzuki Auto Card and Maruti Driving School. It has approximately five plants, located in Palam Gurgaon Road, Gurgaon, Haryana, and at Manesar Industrial Town, Gurgaon, Haryana, with an installed capacity of over 1.5 million vehicles per year.</v>
    <v>16025</v>
    <v>Bombay Stock Exchange</v>
    <v>XBOM</v>
    <v>XBOM</v>
    <v>1, Nelson Mandela Road,, Vasant Kunj,, NEW DELHI, DELHI, 110070 IN</v>
    <v>8333.0499999999993</v>
    <v>Automobiles &amp; Auto Parts</v>
    <v>Stock</v>
    <v>44585.437523148146</v>
    <v>5027</v>
    <v>7954.4</v>
    <v>2473915000000</v>
    <v>MARUTI SUZUKI INDIA LIMITED</v>
    <v>MARUTI SUZUKI INDIA LIMITED</v>
    <v>8199</v>
    <v>58.9</v>
    <v>8188.6</v>
    <v>8049.2</v>
    <v>8049.2</v>
    <v>302080000</v>
    <v>532500</v>
    <v>MARUTI SUZUKI INDIA LIMITED (XBOM:532500)</v>
    <v>24990</v>
    <v>1981</v>
  </rv>
  <rv s="2">
    <v>5028</v>
  </rv>
  <rv s="0">
    <v>https://www.bing.com/financeapi/forcetrigger?t=ah8aww&amp;q=XBOM%3a500790&amp;form=skydnc</v>
    <v>Learn more on Bing</v>
  </rv>
  <rv s="18">
    <v>en-US</v>
    <v>ah8aww</v>
    <v>268435456</v>
    <v>1</v>
    <v>Powered by Refinitiv</v>
    <v>36</v>
    <v>NESTLE INDIA LIMITED (XBOM:500790)</v>
    <v>2</v>
    <v>37</v>
    <v>Finance</v>
    <v>26</v>
    <v>20599.95</v>
    <v>15900</v>
    <v>0.2407</v>
    <v>-278.7</v>
    <v>-1.6189999999999998E-3</v>
    <v>-1.47E-2</v>
    <v>-30.3</v>
    <v>INR</v>
    <v>Nestle India Limited is an India-based company engaged in food business. The Company operates in the Food segment. The Company's food business incorporates product groups, which include milk products and nutrition, beverages, prepared dishes and cooking aids, and chocolate and confectionery. Its milk products and nutrition include NESTLE BABY &amp; me, and NESTLE NESLAC. Its beverages include coffee products, such as NESCAFE, NESCAFE CLASSIC, NESCAFE Sunrise, NESCAFE Cappuccino and NESCAFE GOLD. Its prepared dishes and cooking aids products include MAGGI, MAGGI Oat Noodles, MAGGI Bhuna Masala, MAGGI Vegetable Atta Noodles, MAGGI Nutri-licious PAZZTA and MAGGI Sauces. The Company's chocolate and confectionery products include Nestle KitKat, Nestle BarOne, Nestle Alpino, Nestle Munch, Nestle CLASSIC, Eclairs and POLO. The Company's plants are located at Moga, Samalkha, Nanjangud, Choladi, Ponda, Bicholim, Pantnagar and Tahliwal.</v>
    <v>7747</v>
    <v>Bombay Stock Exchange</v>
    <v>XBOM</v>
    <v>XBOM</v>
    <v>Nestle House, Jacaranda Marg M Block, DLF City Phase II, National Highway 8, GURGAON, HARYANA, 122002 IN</v>
    <v>19037.05</v>
    <v>Food &amp; Tobacco</v>
    <v>Stock</v>
    <v>44585.437557870369</v>
    <v>5030</v>
    <v>18606.5</v>
    <v>1829416000000</v>
    <v>NESTLE INDIA LIMITED</v>
    <v>NESTLE INDIA LIMITED</v>
    <v>19000</v>
    <v>81.45</v>
    <v>18958.55</v>
    <v>18679.849999999999</v>
    <v>18679.849999999999</v>
    <v>96415720</v>
    <v>500790</v>
    <v>NESTLE INDIA LIMITED (XBOM:500790)</v>
    <v>2273</v>
    <v>1959</v>
  </rv>
  <rv s="2">
    <v>5031</v>
  </rv>
  <rv s="0">
    <v>https://www.bing.com/financeapi/forcetrigger?t=ahdnim&amp;q=XBOM%3a532555&amp;form=skydnc</v>
    <v>Learn more on Bing</v>
  </rv>
  <rv s="18">
    <v>en-US</v>
    <v>ahdnim</v>
    <v>268435456</v>
    <v>1</v>
    <v>Powered by Refinitiv</v>
    <v>36</v>
    <v>NTPC LIMITED (XBOM:532555)</v>
    <v>2</v>
    <v>37</v>
    <v>Finance</v>
    <v>26</v>
    <v>152.1</v>
    <v>88.2</v>
    <v>0.71989999999999998</v>
    <v>-1.55</v>
    <v>-4.1489999999999999E-3</v>
    <v>-1.1559E-2</v>
    <v>-0.55000000000000004</v>
    <v>INR</v>
    <v>NTPC Limited is an India-based company, which is engaged in the generation and sale of electricity. The principal business activity of the Company is the electric power generation by coal-based thermal power plant. The Company's business segments include Generation and Others. The Company's Other business includes providing consultancy, project management and supervision, re-gasification, oil and gas exploration and coal mining. The Company has an installed capacity of 47,178 megawatts (MW), including joint ventures (JVs) with over 18 coal-based, seven gas-based stations and one hydro -based station. The Company has approximately nine joint venture stations, which are coal-based. It also holds approximately nine renewable energy projects. The Company's subsidiaries include NTPC Electric Supply Company Limited, NTPC Vidyut Vyapar Nigam Limited, Kanti Bijlee Utpadan Nigam Limited, Bhartiya Rail Bijlee Company Limited and Patratu Vidyut Utpadan Nigam Limited.</v>
    <v>18509</v>
    <v>Bombay Stock Exchange</v>
    <v>XBOM</v>
    <v>XBOM</v>
    <v>NTPC Bhawan, SCOPE Complex, Institutional Area, Lodhi Road, NEW DELHI, DELHI, 110003 IN</v>
    <v>135.19999999999999</v>
    <v>Electrical Utilities &amp; IPPs</v>
    <v>Stock</v>
    <v>44585.437523148146</v>
    <v>5033</v>
    <v>131</v>
    <v>1300323000000</v>
    <v>NTPC LIMITED</v>
    <v>NTPC LIMITED</v>
    <v>132.6</v>
    <v>8.52</v>
    <v>134.1</v>
    <v>132.55000000000001</v>
    <v>132</v>
    <v>9696666000</v>
    <v>532555</v>
    <v>NTPC LIMITED (XBOM:532555)</v>
    <v>676988</v>
    <v>1975</v>
  </rv>
  <rv s="2">
    <v>5034</v>
  </rv>
  <rv s="0">
    <v>https://www.bing.com/financeapi/forcetrigger?t=ah824c&amp;q=XBOM%3a500312&amp;form=skydnc</v>
    <v>Learn more on Bing</v>
  </rv>
  <rv s="18">
    <v>en-US</v>
    <v>ah824c</v>
    <v>268435456</v>
    <v>1</v>
    <v>Powered by Refinitiv</v>
    <v>36</v>
    <v>OIL AND NATURAL GAS CORPORATION LIMITED (XBOM:500312)</v>
    <v>2</v>
    <v>37</v>
    <v>Finance</v>
    <v>26</v>
    <v>172.8</v>
    <v>87.9</v>
    <v>1.212</v>
    <v>1.9</v>
    <v>0</v>
    <v>1.1613999999999999E-2</v>
    <v>0</v>
    <v>INR</v>
    <v>Oil and Natural Gas Corporation Limited is a global energy holding company. The Company is engaged in the exploration, development and production of crude oil and natural gas. The Company's segments include Exploration &amp; Production (E&amp;P), and Refining. The Company's geographical segments include operations in two categories: In India, which includes Onshore and Offshore, and Outside India. The Company's business spread include various areas, such as oil field services, transportation of the oil and natural gas, and production of value-added products, such as Liquefied Petroleum Gas (LPG), Naphtha, Refining, Petrochemicals, Power, unconventional and alternate sources of energy. The Company's subsidiaries include ONGC Videsh Limited (OVL), Mangalore Refinery and Petrochemicals Limited (MRPL) and ONGC Mangalore Petrochemicals Limited. The Company's oil and gas reserves are located internationally at Russia, Colombia, Vietnam, Brazil and Venezuela.</v>
    <v>28479</v>
    <v>Bombay Stock Exchange</v>
    <v>XBOM</v>
    <v>XBOM</v>
    <v>KDMIPE Capmus,, Kaulagarh Road, DEHARADUN, UTTARANCHAL, 248195 IN</v>
    <v>168.25</v>
    <v>Oil &amp; Gas</v>
    <v>Stock</v>
    <v>44585.4375</v>
    <v>5036</v>
    <v>163.75</v>
    <v>2058763000000</v>
    <v>OIL AND NATURAL GAS CORPORATION LIMITED</v>
    <v>OIL AND NATURAL GAS CORPORATION LIMITED</v>
    <v>166.7</v>
    <v>5.76</v>
    <v>163.6</v>
    <v>165.5</v>
    <v>165.5</v>
    <v>12580280000</v>
    <v>500312</v>
    <v>OIL AND NATURAL GAS CORPORATION LIMITED (XBOM:500312)</v>
    <v>1549313</v>
    <v>1993</v>
  </rv>
  <rv s="2">
    <v>5037</v>
  </rv>
  <rv s="0">
    <v>https://www.bing.com/financeapi/forcetrigger?t=ahe6sm&amp;q=XBOM%3a532898&amp;form=skydnc</v>
    <v>Learn more on Bing</v>
  </rv>
  <rv s="18">
    <v>en-US</v>
    <v>ahe6sm</v>
    <v>268435456</v>
    <v>1</v>
    <v>Powered by Refinitiv</v>
    <v>36</v>
    <v>POWER GRID CORPORATION OF INDIA LIMITED (XBOM:532898)</v>
    <v>2</v>
    <v>37</v>
    <v>Finance</v>
    <v>26</v>
    <v>219.2</v>
    <v>134.88999999999999</v>
    <v>0.47210000000000002</v>
    <v>-1.05</v>
    <v>-4.6749999999999998E-4</v>
    <v>-4.8849999999999996E-3</v>
    <v>-0.1</v>
    <v>INR</v>
    <v>Power Grid Corporation of India Limited is a transmission company engaged in the power transmission business with responsibility for planning, implementation, operation and maintenance of Inter-State Transmission System and operation of National and Regional Load Dispatch Centers. The Company's segments include Transmission, Telecom and Consultancy. The Transmission segment includes extra high voltage/high voltage (EHV/HV) networks and grid management. It also owns EHV alternating current (AC) and HV direct current (HVDC) sub-stations. The Consultancy segment includes planning, design, engineering, load dispatch, procurement management, operation and maintenance, financing and project management. The Telecom segment includes transmission infrastructure, enterprise services and topologies. It owns and operates over 129,350 circuit kilometers of EHV transmission lines. It has approximately 210 sub-stations. Its Smart Grid enables real time monitoring and control of power system.</v>
    <v>8766</v>
    <v>Bombay Stock Exchange</v>
    <v>XBOM</v>
    <v>XBOM</v>
    <v>Saudamini, Plot No.2, Sector 29, GURGAON, HARYANA, 122001 IN</v>
    <v>217.7</v>
    <v>Electrical Utilities &amp; IPPs</v>
    <v>Stock</v>
    <v>44585.437523148146</v>
    <v>5039</v>
    <v>211.55</v>
    <v>1500420000000</v>
    <v>POWER GRID CORPORATION OF INDIA LIMITED</v>
    <v>POWER GRID CORPORATION OF INDIA LIMITED</v>
    <v>216.95</v>
    <v>9.74</v>
    <v>214.95</v>
    <v>213.9</v>
    <v>213.8</v>
    <v>6975453000</v>
    <v>532898</v>
    <v>POWER GRID CORPORATION OF INDIA LIMITED (XBOM:532898)</v>
    <v>232713</v>
    <v>1989</v>
  </rv>
  <rv s="2">
    <v>5040</v>
  </rv>
  <rv s="0">
    <v>https://www.bing.com/financeapi/forcetrigger?t=ah82oc&amp;q=XBOM%3a500325&amp;form=skydnc</v>
    <v>Learn more on Bing</v>
  </rv>
  <rv s="19">
    <v>en-US</v>
    <v>ah82oc</v>
    <v>268435456</v>
    <v>1</v>
    <v>Powered by Refinitiv</v>
    <v>38</v>
    <v>RELIANCE INDUSTRIES LIMITED (XBOM:500325)</v>
    <v>13</v>
    <v>39</v>
    <v>Finance</v>
    <v>26</v>
    <v>2750</v>
    <v>1830</v>
    <v>1.1625000000000001</v>
    <v>-100.55</v>
    <v>1.2409999999999999E-3</v>
    <v>-4.0575E-2</v>
    <v>2.95</v>
    <v>INR</v>
    <v>Reliance Industries Limited is an India-based company, which operates in the Refining, Petrochemicals, Oil and Gas, Organised Retail, Digital Services and Financial Services segments. The Refining segment includes production and marketing operations of the petroleum products. The Petrochemicals segment includes production and marketing operations of petrochemical products. The Oil and Gas segment includes exploration, development and production of crude oil and natural gas. The Organised Retail segment includes organized retail business in India. The Digital Services segment includes provision of a range of digital services in India and investment in telecom infrastructure business. The Financial Services segment comprises of management and deployment of identified resources of the Company to various activities including non-banking financial services and insurance broking. The Others segment includes textile, special economic zone (SEZ) development and media.</v>
    <v>236334</v>
    <v>Bombay Stock Exchange</v>
    <v>XBOM</v>
    <v>XBOM</v>
    <v>Maker Chambers IV, 3rd Floor, 222, Nariman Point, MUMBAI, MAHARASHTRA, 400021 IN</v>
    <v>2504.1</v>
    <v>3679</v>
    <v>Oil &amp; Gas</v>
    <v>Stock</v>
    <v>44585.437523148146</v>
    <v>5042</v>
    <v>2352.6999999999998</v>
    <v>16762730000000</v>
    <v>RELIANCE INDUSTRIES LIMITED</v>
    <v>RELIANCE INDUSTRIES LIMITED</v>
    <v>2478.1</v>
    <v>28.21</v>
    <v>2478.1</v>
    <v>2377.5500000000002</v>
    <v>2380.5</v>
    <v>6765970000</v>
    <v>500325</v>
    <v>RELIANCE INDUSTRIES LIMITED (XBOM:500325)</v>
    <v>579337</v>
    <v>1973</v>
  </rv>
  <rv s="2">
    <v>5043</v>
  </rv>
  <rv s="0">
    <v>https://www.bing.com/financeapi/forcetrigger?t=ah7rpr&amp;q=XBOM%3a500112&amp;form=skydnc</v>
    <v>Learn more on Bing</v>
  </rv>
  <rv s="20">
    <v>en-US</v>
    <v>ah7rpr</v>
    <v>268435456</v>
    <v>1</v>
    <v>Powered by Refinitiv</v>
    <v>40</v>
    <v>State Bank of India (XBOM:500112)</v>
    <v>2</v>
    <v>41</v>
    <v>Finance</v>
    <v>26</v>
    <v>542.20000000000005</v>
    <v>269.55</v>
    <v>1.4914000000000001</v>
    <v>-8.6999999999999993</v>
    <v>-8.0960000000000005E-4</v>
    <v>-1.7302999999999999E-2</v>
    <v>-0.4</v>
    <v>INR</v>
    <v>State Bank of India is an India-based banking and financial services company. The Company’s segments include Treasury, Corporate/Wholesale Banking, Retail Banking and Other Banking Business. Treasury includes the investment portfolio and trading in foreign exchange contracts and derivative contracts. Corporate/Wholesale Banking comprises the lending activities of corporate accounts group, commercial client’s group and stressed assets resolution group that includes providing loans and transaction services to corporate and institutional clients. Retail Banking comprises of retail branches, which primarily includes Personal Banking activities including lending activities to corporate customers having banking relations with these branches. Other Banking Business segment includes the operations of all the Non-Banking subsidiaries/Joint Ventures other than SBI Life Insurance Co. Ltd. and SBI General Insurance Co. Ltd. of the group The Company has approximately 22,100 branches and 58,555 ATMs</v>
    <v>245652</v>
    <v>Bombay Stock Exchange</v>
    <v>XBOM</v>
    <v>XBOM</v>
    <v>Corporate Centre, State Bank Bhavan, Madame Cama Road, Nariman Point, MUMBAI, MAHARASHTRA, 400021 IN</v>
    <v>506.65</v>
    <v>Banking Services</v>
    <v>Stock</v>
    <v>44585.437557870369</v>
    <v>5045</v>
    <v>488.05</v>
    <v>4486402000000</v>
    <v>State Bank of India</v>
    <v>State Bank of India</v>
    <v>502.1</v>
    <v>15.66</v>
    <v>502.8</v>
    <v>494.1</v>
    <v>493.7</v>
    <v>8924611000</v>
    <v>500112</v>
    <v>State Bank of India (XBOM:500112)</v>
    <v>1283253</v>
  </rv>
  <rv s="2">
    <v>5046</v>
  </rv>
  <rv s="0">
    <v>https://www.bing.com/financeapi/forcetrigger?t=ahbd1h&amp;q=XBOM%3a524715&amp;form=skydnc</v>
    <v>Learn more on Bing</v>
  </rv>
  <rv s="18">
    <v>en-US</v>
    <v>ahbd1h</v>
    <v>268435456</v>
    <v>1</v>
    <v>Powered by Refinitiv</v>
    <v>36</v>
    <v>SUN PHARMACEUTICAL INDUSTRIES LIMITED (XBOM:524715)</v>
    <v>2</v>
    <v>37</v>
    <v>Finance</v>
    <v>26</v>
    <v>871</v>
    <v>550.70000000000005</v>
    <v>0.65990000000000004</v>
    <v>-9.15</v>
    <v>-3.4999999999999996E-3</v>
    <v>-1.1310000000000001E-2</v>
    <v>-2.8</v>
    <v>INR</v>
    <v>Sun Pharmaceutical Industries Limited is a pharmaceuticals company. The Company's business segments include US Business, Indian Branded Generics Business, Emerging Markets, Global Consumer Healthcare Business and Active Pharmaceutical Ingredients (API). Its Rest of World segment includes Western Europe, Canada, Australia, New Zealand and other markets. The Company offers its products to therapy areas, such as cardiology, neuro-psychiatry, gastroenterology, anti-infective, diabetology and dermatology. The Company's products include AB PHYLLINE, ABZORB DUSTING POWDER, ACAMPROL, ACOSTIN 3 MIU, ACOSTIN FORTE and AB PHYLLINE SR 200. Its manufacturing units are situated in India, the United States and Brazil, among others. Its units produce generics, branded generics, specialty products, over-the-counter (OTC) products, anti-retroviral (ARVs) and APIs. They also produce intermediates in a range of dosage forms, including tablets, capsules, injectables, ointments, creams and liquids.</v>
    <v>37000</v>
    <v>Bombay Stock Exchange</v>
    <v>XBOM</v>
    <v>XBOM</v>
    <v>Sun House, CTS No. 201 B/1,, Western Express Highway,, Goregaon (E), MUMBAI, MAHARASHTRA, 400063 IN</v>
    <v>824.85</v>
    <v>Pharmaceuticals</v>
    <v>Stock</v>
    <v>44585.4375</v>
    <v>5048</v>
    <v>791.65</v>
    <v>1940462000000</v>
    <v>SUN PHARMACEUTICAL INDUSTRIES LIMITED</v>
    <v>SUN PHARMACEUTICAL INDUSTRIES LIMITED</v>
    <v>805</v>
    <v>31.19</v>
    <v>809.05</v>
    <v>799.9</v>
    <v>797.1</v>
    <v>2399335000</v>
    <v>524715</v>
    <v>SUN PHARMACEUTICAL INDUSTRIES LIMITED (XBOM:524715)</v>
    <v>219136</v>
    <v>1993</v>
  </rv>
  <rv s="2">
    <v>5049</v>
  </rv>
  <rv s="0">
    <v>https://www.bing.com/financeapi/forcetrigger?t=ahdn4c&amp;q=XBOM%3a532540&amp;form=skydnc</v>
    <v>Learn more on Bing</v>
  </rv>
  <rv s="18">
    <v>en-US</v>
    <v>ahdn4c</v>
    <v>268435456</v>
    <v>1</v>
    <v>Powered by Refinitiv</v>
    <v>36</v>
    <v>TATA CONSULTANCY SERVICES LIMITED (XBOM:532540)</v>
    <v>2</v>
    <v>37</v>
    <v>Finance</v>
    <v>26</v>
    <v>4045.5</v>
    <v>2701</v>
    <v>0.63580000000000003</v>
    <v>-63.35</v>
    <v>-3.9770000000000002E-4</v>
    <v>-1.652E-2</v>
    <v>-1.5</v>
    <v>INR</v>
    <v>Tata Consultancy Services Limited (TCS) is engaged in providing information technology (IT) services, digital and business solutions. The Company's segments include banking, finance and insurance services (BFSI); manufacturing; retail and consumer packaged goods (CPG); telecom, media and entertainment, and others, such as energy, resources and utilities, hi-tech, life science and healthcare, s-Governance, travel, transportation and hospitality, and other products. Its services portfolio consists of IT and assurance services, business intelligence and performance management, business process services, cloud services, connected marketing solutions, consulting, engineering and industrial services, enterprise solutions, IT infrastructure services, mobility products and services and platform solutions. Its software offerings include Digital Software and Solutions, TCS BaNCS and TCS MasterCraft, among others. It serves industries, including insurance, healthcare, retail, telecom and others.</v>
    <v>556986</v>
    <v>Bombay Stock Exchange</v>
    <v>XBOM</v>
    <v>XBOM</v>
    <v>TCS House, Raveline Street,, Fort,, MUMBAI, MAHARASHTRA, 400001 IN</v>
    <v>3850.15</v>
    <v>Software &amp; IT Services</v>
    <v>Stock</v>
    <v>44585.437557870369</v>
    <v>5051</v>
    <v>3741</v>
    <v>14180310000000</v>
    <v>TATA CONSULTANCY SERVICES LIMITED</v>
    <v>TATA CONSULTANCY SERVICES LIMITED</v>
    <v>3841</v>
    <v>37.69</v>
    <v>3834.85</v>
    <v>3771.5</v>
    <v>3770</v>
    <v>3699051000</v>
    <v>532540</v>
    <v>TATA CONSULTANCY SERVICES LIMITED (XBOM:532540)</v>
    <v>288622</v>
    <v>1995</v>
  </rv>
  <rv s="2">
    <v>5052</v>
  </rv>
  <rv s="0">
    <v>https://www.bing.com/financeapi/forcetrigger?t=ahdwnm&amp;q=XBOM%3a532755&amp;form=skydnc</v>
    <v>Learn more on Bing</v>
  </rv>
  <rv s="19">
    <v>en-US</v>
    <v>ahdwnm</v>
    <v>268435456</v>
    <v>1</v>
    <v>Powered by Refinitiv</v>
    <v>38</v>
    <v>TECH MAHINDRA LIMITED (XBOM:532755)</v>
    <v>13</v>
    <v>39</v>
    <v>Finance</v>
    <v>26</v>
    <v>1837.75</v>
    <v>894.2</v>
    <v>0.66900000000000004</v>
    <v>-82</v>
    <v>-2.1819999999999999E-3</v>
    <v>-5.1437999999999998E-2</v>
    <v>-3.3</v>
    <v>INR</v>
    <v>Tech Mahindra Limited is engaged in the business of computer programming, consultancy and related services. The Company's segments include Information Technology (IT) Services and Business Processing Outsourcing (BPO). The Company operates in various sectors, including telecom business and enterprise solutions business. The telecom business provides consulting-led integrated portfolio services to customers, which are telecom equipment manufacturers, telecom service providers and IT infrastructure services, and BPO, as well as enterprise services (banking, financial services and insurance (BFSI), retail and logistics, and manufacturing, among others) of IT and IT-enabled services delivered through a network of various locations around the world. The enterprise solutions business provides IT services, including IT enabled services, application development and maintenance, consulting and enterprise business solutions, extended engineering solutions and infrastructure management services.</v>
    <v>141193</v>
    <v>Bombay Stock Exchange</v>
    <v>XBOM</v>
    <v>XBOM</v>
    <v>Sharda Centre, Off Karve Road,, Erandwana, Deccan Ghymkhana,, PUNE, MAHARASHTRA, 411004 IN</v>
    <v>1588</v>
    <v>4447</v>
    <v>Software &amp; IT Services</v>
    <v>Stock</v>
    <v>44585.437523148146</v>
    <v>5054</v>
    <v>1502</v>
    <v>1546745000000</v>
    <v>TECH MAHINDRA LIMITED</v>
    <v>TECH MAHINDRA LIMITED</v>
    <v>1588</v>
    <v>27.48</v>
    <v>1594.15</v>
    <v>1512.15</v>
    <v>1508.85</v>
    <v>970628400</v>
    <v>532755</v>
    <v>TECH MAHINDRA LIMITED (XBOM:532755)</v>
    <v>221301</v>
    <v>1986</v>
  </rv>
  <rv s="2">
    <v>5055</v>
  </rv>
  <rv s="0">
    <v>https://www.bing.com/financeapi/forcetrigger?t=ah7rvh&amp;q=XBOM%3a500114&amp;form=skydnc</v>
    <v>Learn more on Bing</v>
  </rv>
  <rv s="18">
    <v>en-US</v>
    <v>ah7rvh</v>
    <v>268435456</v>
    <v>1</v>
    <v>Powered by Refinitiv</v>
    <v>36</v>
    <v>TITAN COMPANY LIMITED (XBOM:500114)</v>
    <v>2</v>
    <v>37</v>
    <v>Finance</v>
    <v>26</v>
    <v>2687.3</v>
    <v>1396.25</v>
    <v>0.89029999999999998</v>
    <v>-125.75</v>
    <v>-8.1150000000000005E-4</v>
    <v>-4.9729000000000002E-2</v>
    <v>-1.95</v>
    <v>INR</v>
    <v>Titan Company Limited is engaged in offering watches, jewelry and others. The Company's segments include Watches, Jewellery, Eyewear and Others. The Company offers plain and studded gold jewelry brands, such as Tanishq, GoldPlus, Zoya, Mia, which are retailed through Tanishq, GoldPlus, Zoya &amp; Mia stores. The Company offers watches and accessories, such as bags, sunglasses in brands, including Titan, Sonata, Fastrack and sub brands, such as Raga, Xylys and Edge, among others. The Company's watches and accessories are retailed through World of Titan, Helios and Fastrack stores. The Company offers frames, contact lenses, and Sunglasses in brands, such as Eye+. The Company's eyewear brands are retailed through Titan Eye Plus stores. It also offers precision engineering component and sub-assemblies (PECSA) and machine building and automation (MBA) solutions. The Company's subsidiaries include Titan TimeProducts Limited, Favre Leuba AG and Titan Engineering and Automation Limited.</v>
    <v>7235</v>
    <v>Bombay Stock Exchange</v>
    <v>XBOM</v>
    <v>XBOM</v>
    <v>Integrity, Veerasandra, Electronics City P.O,, Off Hosur Main Road,, BANGALORE, KARNATAKA, 560100 IN</v>
    <v>2520</v>
    <v>Textiles &amp; Apparel</v>
    <v>Stock</v>
    <v>44585.437523148146</v>
    <v>5057</v>
    <v>2376.1</v>
    <v>2244457000000</v>
    <v>TITAN COMPANY LIMITED</v>
    <v>TITAN COMPANY LIMITED</v>
    <v>2518</v>
    <v>128.49</v>
    <v>2528.6999999999998</v>
    <v>2402.9499999999998</v>
    <v>2401</v>
    <v>887786100</v>
    <v>500114</v>
    <v>TITAN COMPANY LIMITED (XBOM:500114)</v>
    <v>74143</v>
    <v>1984</v>
  </rv>
  <rv s="2">
    <v>5058</v>
  </rv>
  <rv s="0">
    <v>https://www.bing.com/financeapi/forcetrigger?t=ahdmxm&amp;q=XBOM%3a532538&amp;form=skydnc</v>
    <v>Learn more on Bing</v>
  </rv>
  <rv s="18">
    <v>en-US</v>
    <v>ahdmxm</v>
    <v>268435456</v>
    <v>1</v>
    <v>Powered by Refinitiv</v>
    <v>36</v>
    <v>ULTRATECH CEMENT LIMITED (XBOM:532538)</v>
    <v>2</v>
    <v>37</v>
    <v>Finance</v>
    <v>26</v>
    <v>8267</v>
    <v>5261.8</v>
    <v>0.86019999999999996</v>
    <v>-206.9</v>
    <v>-3.8909999999999999E-3</v>
    <v>-2.8093E-2</v>
    <v>-27.85</v>
    <v>INR</v>
    <v>UltraTech Cement Limited is engaged in the business of cement and cement-related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Its geographical segments include India and Rest of the World. The Company focuses on various areas, including alternative fuels, waste heat recovery systems, carbon dioxide emission reduction, waste management, water re-cycling and bio-diversity management. It has over 10 integrated cement units, approximately 10 grinding units, a white cement unit, a wall care putty, over five bulk terminals and over 100 ready mix concrete units.</v>
    <v>21909</v>
    <v>Bombay Stock Exchange</v>
    <v>XBOM</v>
    <v>XBOM</v>
    <v>B Wing, 2nd floor, Ahura Centre, Mahakali Caves Road, Andheri (East), MUMBAI, MAHARASHTRA, 400093 IN</v>
    <v>7364.75</v>
    <v>Construction Materials</v>
    <v>Stock</v>
    <v>44585.437523148146</v>
    <v>5060</v>
    <v>7088.2</v>
    <v>2122512000000</v>
    <v>ULTRATECH CEMENT LIMITED</v>
    <v>ULTRATECH CEMENT LIMITED</v>
    <v>7360</v>
    <v>31.37</v>
    <v>7364.75</v>
    <v>7157.85</v>
    <v>7130</v>
    <v>288476800</v>
    <v>532538</v>
    <v>ULTRATECH CEMENT LIMITED (XBOM:532538)</v>
    <v>13138</v>
    <v>2000</v>
  </rv>
  <rv s="2">
    <v>5061</v>
  </rv>
</rvData>
</file>

<file path=xl/richData/rdrichvaluestructure.xml><?xml version="1.0" encoding="utf-8"?>
<rvStructures xmlns="http://schemas.microsoft.com/office/spreadsheetml/2017/richdata" count="2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E"/>
    <k n="Previous close"/>
    <k n="Price"/>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rvStructures>
</file>

<file path=xl/richData/rdsupportingpropertybag.xml><?xml version="1.0" encoding="utf-8"?>
<supportingPropertyBags xmlns="http://schemas.microsoft.com/office/spreadsheetml/2017/richdata2">
  <spbArrays count="17">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Instrument type</v>
      <v t="s">_Flags</v>
      <v t="s">UniqueName</v>
      <v t="s">_DisplayString</v>
      <v t="s">LearnMoreOnLink</v>
      <v t="s">ExchangeID</v>
      <v t="s">%ProviderInfo</v>
    </a>
    <a count="37">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Headquarters</v>
      <v t="s">Industry</v>
      <v t="s">Instrument type</v>
      <v t="s">Year incorporated</v>
      <v t="s">_Flags</v>
      <v t="s">UniqueName</v>
      <v t="s">_DisplayString</v>
      <v t="s">LearnMoreOnLink</v>
      <v t="s">Image</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P/E</v>
      <v t="s">Shares outstanding</v>
      <v t="s">Description</v>
      <v t="s">Headquarters</v>
      <v t="s">Industry</v>
      <v t="s">Instrument type</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a>
  </spbArrays>
  <spbData count="42">
    <spb s="0">
      <v>0</v>
      <v>Name</v>
      <v>LearnMoreOnLink</v>
    </spb>
    <spb s="1">
      <v>0</v>
      <v>0</v>
      <v>0</v>
    </spb>
    <spb s="2">
      <v>1</v>
      <v>1</v>
      <v>1</v>
      <v>1</v>
    </spb>
    <spb s="3">
      <v>1</v>
      <v>2</v>
      <v>2</v>
      <v>1</v>
      <v>3</v>
      <v>1</v>
      <v>1</v>
      <v>1</v>
      <v>4</v>
      <v>4</v>
      <v>5</v>
      <v>6</v>
      <v>1</v>
      <v>1</v>
      <v>1</v>
      <v>7</v>
      <v>8</v>
      <v>9</v>
      <v>4</v>
    </spb>
    <spb s="4">
      <v>Delayed 5 minutes</v>
      <v>from previous close</v>
      <v>from previous close</v>
      <v>GMT</v>
    </spb>
    <spb s="0">
      <v>1</v>
      <v>Name</v>
      <v>LearnMoreOnLink</v>
    </spb>
    <spb s="5">
      <v>1</v>
      <v>2</v>
      <v>2</v>
      <v>1</v>
      <v>3</v>
      <v>1</v>
      <v>1</v>
      <v>1</v>
      <v>4</v>
      <v>5</v>
      <v>6</v>
      <v>1</v>
      <v>1</v>
      <v>1</v>
      <v>7</v>
      <v>8</v>
      <v>9</v>
      <v>4</v>
    </spb>
    <spb s="0">
      <v>2</v>
      <v>Name</v>
      <v>LearnMoreOnLink</v>
    </spb>
    <spb s="6">
      <v>1</v>
      <v>2</v>
      <v>1</v>
      <v>3</v>
      <v>1</v>
      <v>1</v>
      <v>1</v>
      <v>4</v>
      <v>5</v>
      <v>6</v>
      <v>1</v>
      <v>1</v>
      <v>1</v>
      <v>7</v>
      <v>8</v>
      <v>9</v>
      <v>4</v>
    </spb>
    <spb s="0">
      <v>3</v>
      <v>Name</v>
      <v>LearnMoreOnLink</v>
    </spb>
    <spb s="7">
      <v>1</v>
      <v>2</v>
      <v>1</v>
      <v>3</v>
      <v>1</v>
      <v>1</v>
      <v>1</v>
      <v>4</v>
      <v>4</v>
      <v>5</v>
      <v>6</v>
      <v>1</v>
      <v>1</v>
      <v>1</v>
      <v>7</v>
      <v>8</v>
      <v>9</v>
      <v>4</v>
    </spb>
    <spb s="0">
      <v>4</v>
      <v>Name</v>
      <v>LearnMoreOnLink</v>
    </spb>
    <spb s="8">
      <v>0</v>
      <v>0</v>
    </spb>
    <spb s="9">
      <v>12</v>
      <v>1</v>
      <v>1</v>
      <v>1</v>
      <v>1</v>
    </spb>
    <spb s="10">
      <v>1</v>
      <v>2</v>
      <v>2</v>
      <v>1</v>
      <v>3</v>
      <v>1</v>
      <v>10</v>
      <v>1</v>
      <v>1</v>
      <v>4</v>
      <v>4</v>
      <v>5</v>
      <v>6</v>
      <v>1</v>
      <v>1</v>
      <v>1</v>
      <v>7</v>
      <v>8</v>
      <v>9</v>
      <v>4</v>
    </spb>
    <spb s="11">
      <v>Powered by Refinitiv</v>
    </spb>
    <spb s="0">
      <v>5</v>
      <v>Name</v>
      <v>LearnMoreOnLink</v>
    </spb>
    <spb s="12">
      <v>1</v>
      <v>1</v>
      <v>1</v>
    </spb>
    <spb s="13">
      <v>1</v>
      <v>1</v>
      <v>3</v>
      <v>1</v>
      <v>1</v>
      <v>1</v>
      <v>5</v>
      <v>1</v>
      <v>1</v>
      <v>1</v>
      <v>9</v>
    </spb>
    <spb s="14">
      <v>from previous close</v>
      <v>from previous close</v>
    </spb>
    <spb s="0">
      <v>6</v>
      <v>Name</v>
      <v>LearnMoreOnLink</v>
    </spb>
    <spb s="15">
      <v>1</v>
      <v>2</v>
      <v>1</v>
      <v>3</v>
      <v>1</v>
      <v>1</v>
      <v>1</v>
      <v>4</v>
      <v>5</v>
      <v>1</v>
      <v>1</v>
      <v>1</v>
      <v>7</v>
      <v>9</v>
    </spb>
    <spb s="0">
      <v>7</v>
      <v>Name</v>
      <v>LearnMoreOnLink</v>
    </spb>
    <spb s="16">
      <v>1</v>
      <v>2</v>
      <v>1</v>
      <v>3</v>
      <v>1</v>
      <v>1</v>
      <v>1</v>
      <v>4</v>
      <v>5</v>
      <v>1</v>
      <v>1</v>
      <v>1</v>
      <v>7</v>
      <v>8</v>
      <v>9</v>
    </spb>
    <spb s="0">
      <v>8</v>
      <v>Name</v>
      <v>LearnMoreOnLink</v>
    </spb>
    <spb s="17">
      <v>1</v>
      <v>2</v>
      <v>1</v>
      <v>3</v>
      <v>1</v>
      <v>1</v>
      <v>1</v>
      <v>4</v>
      <v>4</v>
      <v>5</v>
      <v>6</v>
      <v>1</v>
      <v>1</v>
      <v>1</v>
      <v>7</v>
      <v>8</v>
      <v>9</v>
      <v>4</v>
      <v>1</v>
      <v>1</v>
      <v>5</v>
    </spb>
    <spb s="18">
      <v>at close</v>
      <v>from previous close</v>
      <v>from previous close</v>
      <v>GMT</v>
      <v>Delayed 15 minutes</v>
      <v>from close</v>
      <v>from close</v>
    </spb>
    <spb s="0">
      <v>9</v>
      <v>Name</v>
      <v>LearnMoreOnLink</v>
    </spb>
    <spb s="19">
      <v>1</v>
      <v>2</v>
      <v>2</v>
      <v>1</v>
      <v>3</v>
      <v>1</v>
      <v>10</v>
      <v>1</v>
      <v>1</v>
      <v>4</v>
      <v>5</v>
      <v>6</v>
      <v>1</v>
      <v>1</v>
      <v>1</v>
      <v>7</v>
      <v>8</v>
      <v>9</v>
      <v>4</v>
    </spb>
    <spb s="0">
      <v>10</v>
      <v>Name</v>
      <v>LearnMoreOnLink</v>
    </spb>
    <spb s="20">
      <v>1</v>
      <v>2</v>
      <v>1</v>
      <v>3</v>
      <v>1</v>
      <v>1</v>
      <v>1</v>
      <v>4</v>
      <v>4</v>
      <v>5</v>
      <v>6</v>
      <v>1</v>
      <v>1</v>
      <v>1</v>
      <v>7</v>
      <v>9</v>
      <v>4</v>
    </spb>
    <spb s="0">
      <v>11</v>
      <v>Name</v>
      <v>LearnMoreOnLink</v>
    </spb>
    <spb s="21">
      <v>1</v>
      <v>2</v>
      <v>2</v>
      <v>1</v>
      <v>3</v>
      <v>1</v>
      <v>1</v>
      <v>1</v>
      <v>4</v>
      <v>4</v>
      <v>5</v>
      <v>6</v>
      <v>1</v>
      <v>1</v>
      <v>1</v>
      <v>7</v>
      <v>9</v>
      <v>4</v>
    </spb>
    <spb s="0">
      <v>12</v>
      <v>Name</v>
      <v>LearnMoreOnLink</v>
    </spb>
    <spb s="0">
      <v>13</v>
      <v>Name</v>
      <v>LearnMoreOnLink</v>
    </spb>
    <spb s="22">
      <v>1</v>
      <v>2</v>
      <v>2</v>
      <v>1</v>
      <v>3</v>
      <v>1</v>
      <v>1</v>
      <v>1</v>
      <v>4</v>
      <v>5</v>
      <v>6</v>
      <v>1</v>
      <v>1</v>
      <v>1</v>
      <v>7</v>
      <v>9</v>
      <v>4</v>
    </spb>
    <spb s="0">
      <v>14</v>
      <v>Name</v>
      <v>LearnMoreOnLink</v>
    </spb>
    <spb s="23">
      <v>1</v>
      <v>2</v>
      <v>2</v>
      <v>1</v>
      <v>3</v>
      <v>1</v>
      <v>1</v>
      <v>1</v>
      <v>4</v>
      <v>4</v>
      <v>5</v>
      <v>6</v>
      <v>1</v>
      <v>1</v>
      <v>1</v>
      <v>7</v>
      <v>8</v>
      <v>9</v>
      <v>4</v>
      <v>1</v>
      <v>1</v>
      <v>5</v>
    </spb>
    <spb s="0">
      <v>15</v>
      <v>Name</v>
      <v>LearnMoreOnLink</v>
    </spb>
    <spb s="24">
      <v>1</v>
      <v>2</v>
      <v>2</v>
      <v>1</v>
      <v>3</v>
      <v>1</v>
      <v>10</v>
      <v>1</v>
      <v>1</v>
      <v>4</v>
      <v>4</v>
      <v>5</v>
      <v>6</v>
      <v>1</v>
      <v>1</v>
      <v>1</v>
      <v>7</v>
      <v>8</v>
      <v>9</v>
      <v>4</v>
      <v>1</v>
      <v>1</v>
      <v>5</v>
    </spb>
    <spb s="0">
      <v>16</v>
      <v>Name</v>
      <v>LearnMoreOnLink</v>
    </spb>
    <spb s="25">
      <v>1</v>
      <v>2</v>
      <v>2</v>
      <v>1</v>
      <v>3</v>
      <v>1</v>
      <v>1</v>
      <v>1</v>
      <v>4</v>
      <v>4</v>
      <v>5</v>
      <v>6</v>
      <v>1</v>
      <v>1</v>
      <v>1</v>
      <v>7</v>
      <v>9</v>
      <v>4</v>
      <v>1</v>
      <v>1</v>
      <v>5</v>
    </spb>
  </spbData>
</supportingPropertyBags>
</file>

<file path=xl/richData/rdsupportingpropertybagstructure.xml><?xml version="1.0" encoding="utf-8"?>
<spbStructures xmlns="http://schemas.microsoft.com/office/spreadsheetml/2017/richdata2" count="2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Price" t="s"/>
    <k n="Change" t="s"/>
    <k n="Change (%)" t="s"/>
    <k n="Last trade time" t="s"/>
  </s>
  <s>
    <k n="Low" t="i"/>
    <k n="P/E" t="i"/>
    <k n="Beta" t="i"/>
    <k n="High" t="i"/>
    <k n="Name" t="i"/>
    <k n="Open" t="i"/>
    <k n="Price" t="i"/>
    <k n="Change" t="i"/>
    <k n="Volume" t="i"/>
    <k n="Change (%)" t="i"/>
    <k n="Market cap" t="i"/>
    <k n="52 week low" t="i"/>
    <k n="52 week high" t="i"/>
    <k n="Previous clos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Last trade time" t="i"/>
    <k n="Year incorporated" t="i"/>
    <k n="`%EntityServiceId" t="i"/>
    <k n="Shares outstanding" t="i"/>
  </s>
  <s>
    <k n="name" t="s"/>
  </s>
  <s>
    <k n="UniqueName" t="spb"/>
    <k n="`%ProviderInfo" t="spb"/>
    <k n="LearnMoreOnLink" t="spb"/>
  </s>
  <s>
    <k n="Low" t="i"/>
    <k n="High" t="i"/>
    <k n="Name" t="i"/>
    <k n="Open" t="i"/>
    <k n="Price" t="i"/>
    <k n="Change" t="i"/>
    <k n="Change (%)" t="i"/>
    <k n="52 week low" t="i"/>
    <k n="52 week high" t="i"/>
    <k n="Previous close" t="i"/>
    <k n="`%EntityServiceId" t="i"/>
  </s>
  <s>
    <k n="Change" t="s"/>
    <k n="Change (%)" t="s"/>
  </s>
  <s>
    <k n="Low" t="i"/>
    <k n="P/E" t="i"/>
    <k n="High" t="i"/>
    <k n="Name" t="i"/>
    <k n="Open" t="i"/>
    <k n="Price" t="i"/>
    <k n="Change" t="i"/>
    <k n="Volume" t="i"/>
    <k n="Change (%)" t="i"/>
    <k n="52 week low" t="i"/>
    <k n="52 week high" t="i"/>
    <k n="Previous close" t="i"/>
    <k n="Last trade time" t="i"/>
    <k n="`%EntityServiceId" t="i"/>
  </s>
  <s>
    <k n="Low" t="i"/>
    <k n="P/E" t="i"/>
    <k n="High" t="i"/>
    <k n="Name" t="i"/>
    <k n="Open" t="i"/>
    <k n="Price" t="i"/>
    <k n="Change" t="i"/>
    <k n="Volume" t="i"/>
    <k n="Change (%)" t="i"/>
    <k n="52 week low" t="i"/>
    <k n="52 week high" t="i"/>
    <k n="Previous close" t="i"/>
    <k n="Last trade time" t="i"/>
    <k n="Year incorporated" t="i"/>
    <k n="`%EntityServiceId" t="i"/>
  </s>
  <s>
    <k n="Low" t="i"/>
    <k n="P/E" t="i"/>
    <k n="High" t="i"/>
    <k n="Name" t="i"/>
    <k n="Open" t="i"/>
    <k n="Price" t="i"/>
    <k n="Change" t="i"/>
    <k n="Volume" t="i"/>
    <k n="Employees" t="i"/>
    <k n="Change (%)" t="i"/>
    <k n="Market cap" t="i"/>
    <k n="52 week low" t="i"/>
    <k n="52 week high" t="i"/>
    <k n="Previous clos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Image" t="i"/>
    <k n="Price" t="i"/>
    <k n="Change" t="i"/>
    <k n="Volume" t="i"/>
    <k n="Change (%)" t="i"/>
    <k n="Market cap" t="i"/>
    <k n="52 week low" t="i"/>
    <k n="52 week high" t="i"/>
    <k n="Previous clos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Last trade time" t="i"/>
    <k n="`%EntityServiceId" t="i"/>
    <k n="Shares outstanding" t="i"/>
  </s>
  <s>
    <k n="Low" t="i"/>
    <k n="P/E" t="i"/>
    <k n="Beta" t="i"/>
    <k n="High" t="i"/>
    <k n="Name" t="i"/>
    <k n="Open" t="i"/>
    <k n="Price" t="i"/>
    <k n="Change" t="i"/>
    <k n="Volume" t="i"/>
    <k n="Employees" t="i"/>
    <k n="Change (%)" t="i"/>
    <k n="Market cap" t="i"/>
    <k n="52 week low" t="i"/>
    <k n="52 week high" t="i"/>
    <k n="Previous close" t="i"/>
    <k n="Last trade time" t="i"/>
    <k n="`%EntityServiceId" t="i"/>
    <k n="Shares outstanding" t="i"/>
  </s>
  <s>
    <k n="Low" t="i"/>
    <k n="P/E" t="i"/>
    <k n="Beta" t="i"/>
    <k n="High" t="i"/>
    <k n="Name" t="i"/>
    <k n="Open" t="i"/>
    <k n="Price" t="i"/>
    <k n="Change" t="i"/>
    <k n="Volume" t="i"/>
    <k n="Change (%)" t="i"/>
    <k n="Market cap" t="i"/>
    <k n="52 week low" t="i"/>
    <k n="52 week high" t="i"/>
    <k n="Previous close" t="i"/>
    <k n="Last trade time" t="i"/>
    <k n="`%EntityServiceId" t="i"/>
    <k n="Shares outstanding" t="i"/>
  </s>
  <s>
    <k n="Low" t="i"/>
    <k n="P/E"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k n="Price (Extended hours)" t="i"/>
    <k n="Change (Extended hours)" t="i"/>
    <k n="Change % (Extended hours)" t="i"/>
  </s>
  <s>
    <k n="Low" t="i"/>
    <k n="P/E" t="i"/>
    <k n="Beta" t="i"/>
    <k n="High" t="i"/>
    <k n="Name" t="i"/>
    <k n="Open" t="i"/>
    <k n="Image" t="i"/>
    <k n="Price" t="i"/>
    <k n="Change" t="i"/>
    <k n="Volume" t="i"/>
    <k n="Employees" t="i"/>
    <k n="Change (%)" t="i"/>
    <k n="Market cap" t="i"/>
    <k n="52 week low" t="i"/>
    <k n="52 week high" t="i"/>
    <k n="Previous close" t="i"/>
    <k n="Last trade time" t="i"/>
    <k n="Year incorporated"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52 week low" t="i"/>
    <k n="52 week high" t="i"/>
    <k n="Previous close" t="i"/>
    <k n="Last trade time"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165" formatCode="_ [$₹-44D]\ * #,##0.00_ ;_ [$₹-44D]\ * \-#,##0.00_ ;_ [$₹-44D]\ * &quot;-&quot;??_ ;_ @_ "/>
    </x:dxf>
    <x:dxf>
      <x:numFmt numFmtId="4" formatCode="#,##0.00"/>
    </x:dxf>
    <x:dxf>
      <x:numFmt numFmtId="3" formatCode="#,##0"/>
    </x:dxf>
    <x:dxf>
      <x:numFmt numFmtId="14" formatCode="0.00%"/>
    </x:dxf>
    <x:dxf>
      <x:numFmt numFmtId="164" formatCode="_ [$₹-44D]\ * #,##0_ ;_ [$₹-44D]\ * \-#,##0_ ;_ [$₹-44D]\ * &quot;-&quot;_ ;_ @_ "/>
    </x:dxf>
    <x:dxf>
      <x:numFmt numFmtId="27" formatCode="mm/dd/yy\ h:mm"/>
    </x:dxf>
    <x:dxf>
      <x:numFmt numFmtId="1" formatCode="0"/>
    </x:dxf>
    <x:dxf>
      <x:numFmt numFmtId="2" formatCode="0.00"/>
    </x:dxf>
  </dxfs>
  <richProperties>
    <rPr n="IsTitleField" t="b"/>
    <rPr n="IsHeroField" t="b"/>
  </richProperties>
  <richStyles>
    <rSty dxfid="0"/>
    <rSty dxfid="1"/>
    <rSty>
      <rpv i="0">1</rpv>
    </rSty>
    <rSty dxfid="2"/>
    <rSty dxfid="3"/>
    <rSty dxfid="4"/>
    <rSty dxfid="5"/>
    <rSty dxfid="6"/>
    <rSty dxfid="7"/>
    <rSty>
      <rpv i="1">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3C05C9-4F50-4C3B-AE66-96937C322881}" name="T_GAINERS" displayName="T_GAINERS" ref="A2:N22" totalsRowShown="0" headerRowDxfId="62" dataDxfId="61">
  <tableColumns count="14">
    <tableColumn id="1" xr3:uid="{753DD288-0382-4EF1-8285-D2E5CED6AFF4}" name="No." dataDxfId="60"/>
    <tableColumn id="2" xr3:uid="{7F7D7EF9-DE69-4CDA-83DA-F8EE1DBDAE70}" name="Row #" dataDxfId="59">
      <calculatedColumnFormula>MATCH(A3,T_STOCK_DATA[TOP GAINERS BY %],0)</calculatedColumnFormula>
    </tableColumn>
    <tableColumn id="3" xr3:uid="{382F6635-B803-4E57-BB50-20D7BC682914}" name="Ticker" dataDxfId="58">
      <calculatedColumnFormula array="1">IFERROR(INDEX(T_STOCK_DATA[Ticker symbol],T_GAINERS[[#This Row],[Row '#]]),"")</calculatedColumnFormula>
    </tableColumn>
    <tableColumn id="4" xr3:uid="{861FC43A-64A4-4263-9AE6-69B90950CE62}" name="Name" dataDxfId="57">
      <calculatedColumnFormula array="1">IFERROR(_FV(T_GAINERS[[#This Row],[SYMBOL]],"Name"),"")</calculatedColumnFormula>
    </tableColumn>
    <tableColumn id="5" xr3:uid="{13B1B9DC-F6A9-441C-9E0C-22A28CA02412}" name="SYMBOL" dataDxfId="56">
      <calculatedColumnFormula array="1">INDEX(T_STOCK_DATA[SYMBOL],T_GAINERS[[#This Row],[Row '#]])</calculatedColumnFormula>
    </tableColumn>
    <tableColumn id="6" xr3:uid="{0A35A5ED-0987-4680-BA08-B493D91770C5}" name="Volume" dataDxfId="55">
      <calculatedColumnFormula array="1">IFERROR(INDEX(T_STOCK_DATA[Volume],T_GAINERS[[#This Row],[Row '#]]),"")</calculatedColumnFormula>
    </tableColumn>
    <tableColumn id="7" xr3:uid="{1DF41F0A-10EC-4E23-BFB1-19FDCEF05A3D}" name="Price" dataDxfId="54">
      <calculatedColumnFormula array="1">IFERROR(INDEX(T_STOCK_DATA[Price],T_GAINERS[[#This Row],[Row '#]]),"")</calculatedColumnFormula>
    </tableColumn>
    <tableColumn id="8" xr3:uid="{0A42694B-81C6-456A-9D9A-93CEE345785F}" name="Change " dataDxfId="53">
      <calculatedColumnFormula array="1">IFERROR(INDEX(T_STOCK_DATA[Change],T_GAINERS[[#This Row],[Row '#]]),"")</calculatedColumnFormula>
    </tableColumn>
    <tableColumn id="9" xr3:uid="{86726484-B194-4891-B979-84EB86C8EAE2}" name="Change %" dataDxfId="52" dataCellStyle="Percent">
      <calculatedColumnFormula array="1">IFERROR(INDEX(T_STOCK_DATA[Change (%)],T_GAINERS[[#This Row],[Row '#]]),"")</calculatedColumnFormula>
    </tableColumn>
    <tableColumn id="10" xr3:uid="{D6911465-B6B0-4999-93FA-419CF12E6016}" name="Market Cap" dataDxfId="51" dataCellStyle="Percent">
      <calculatedColumnFormula array="1">IFERROR(_FV(T_GAINERS[[#This Row],[SYMBOL]],"Market cap",TRUE),"")</calculatedColumnFormula>
    </tableColumn>
    <tableColumn id="11" xr3:uid="{825AE3CE-9E5A-4BA9-B251-40ED08F50664}" name="PE" dataDxfId="50" dataCellStyle="Percent">
      <calculatedColumnFormula array="1">IFERROR(_FV(T_GAINERS[[#This Row],[SYMBOL]],"P/E",TRUE),"")</calculatedColumnFormula>
    </tableColumn>
    <tableColumn id="12" xr3:uid="{FD1CCD03-7ED7-4280-8E94-1B9A9247B1B3}" name="52 Week Low" dataDxfId="49" dataCellStyle="Percent">
      <calculatedColumnFormula array="1">IFERROR(_FV(T_GAINERS[[#This Row],[SYMBOL]],"52 week low",TRUE),"")</calculatedColumnFormula>
    </tableColumn>
    <tableColumn id="18" xr3:uid="{4CE62CBA-6825-468E-A686-D1DDCB66A86E}" name="53 week range" dataDxfId="48">
      <calculatedColumnFormula>IFERROR(REPT("0",QUOTIENT((T_GAINERS[[#This Row],[Price]] -T_GAINERS[[#This Row],[52 Week Low]]),ROUND( (T_GAINERS[[#This Row],[52 Week High]]-T_GAINERS[[#This Row],[52 Week Low]]) /10,2)))
&amp;"6"&amp;REPT("0",9-QUOTIENT((T_GAINERS[[#This Row],[Price]] -T_GAINERS[[#This Row],[52 Week Low]]),ROUND( (T_GAINERS[[#This Row],[52 Week High]]-T_GAINERS[[#This Row],[52 Week Low]]) /10,2))),"")</calculatedColumnFormula>
    </tableColumn>
    <tableColumn id="13" xr3:uid="{2F61DE39-125D-4318-85F7-BE6F1D558B93}" name="52 Week High" dataDxfId="47">
      <calculatedColumnFormula array="1">IFERROR(_FV(T_GAINERS[[#This Row],[SYMBOL]],"52 week high",TRUE),"")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705770-18F7-4772-9486-1FCED52DC3F4}" name="T_DECLINERS" displayName="T_DECLINERS" ref="A2:N22" totalsRowShown="0" headerRowDxfId="46" dataDxfId="45">
  <tableColumns count="14">
    <tableColumn id="1" xr3:uid="{24C9A77A-E6DD-4C7A-A0CC-64CB00324C0F}" name="No." dataDxfId="44"/>
    <tableColumn id="2" xr3:uid="{F91C575F-5959-437C-8A5B-6C53E8E86350}" name="Row #" dataDxfId="43">
      <calculatedColumnFormula>MATCH(T_DECLINERS[[#This Row],[No.]],T_STOCK_DATA[TOP DECLINERS BY %],0)</calculatedColumnFormula>
    </tableColumn>
    <tableColumn id="3" xr3:uid="{9194DF7A-1DDC-403C-9C1B-DB955B1333F4}" name="Ticker" dataDxfId="42">
      <calculatedColumnFormula array="1">IFERROR(INDEX(T_STOCK_DATA[Ticker symbol],B3),"")</calculatedColumnFormula>
    </tableColumn>
    <tableColumn id="4" xr3:uid="{B635752D-D110-4354-8091-4E332DF83BB6}" name="Name" dataDxfId="41">
      <calculatedColumnFormula array="1">IFERROR(_FV(T_DECLINERS[[#This Row],[SYMBOL]],"Name"),"")</calculatedColumnFormula>
    </tableColumn>
    <tableColumn id="5" xr3:uid="{6AD5A657-1071-4B32-9F1D-8D2971514827}" name="SYMBOL" dataDxfId="40">
      <calculatedColumnFormula array="1">INDEX(T_STOCK_DATA[SYMBOL],$B3)</calculatedColumnFormula>
    </tableColumn>
    <tableColumn id="6" xr3:uid="{A3955F8D-FDB6-4EF6-B9CC-17B482EEC873}" name="Volume" dataDxfId="39">
      <calculatedColumnFormula array="1">IFERROR(INDEX(T_STOCK_DATA[Volume],$B3),"")</calculatedColumnFormula>
    </tableColumn>
    <tableColumn id="7" xr3:uid="{5DA4BB48-082A-45D8-AE37-5FD22DA2C1A6}" name="Price" dataDxfId="38">
      <calculatedColumnFormula array="1">IFERROR(INDEX(T_STOCK_DATA[Price],$B3),"")</calculatedColumnFormula>
    </tableColumn>
    <tableColumn id="8" xr3:uid="{86084777-1DE6-475C-B991-C93881F448AC}" name="Change " dataDxfId="37">
      <calculatedColumnFormula array="1">IFERROR(INDEX(T_STOCK_DATA[Change],$B3),"")</calculatedColumnFormula>
    </tableColumn>
    <tableColumn id="9" xr3:uid="{BADEE107-50AA-4997-B71B-3BA9EC98AC3E}" name="Change %" dataDxfId="36" dataCellStyle="Percent">
      <calculatedColumnFormula array="1">IFERROR(INDEX(T_STOCK_DATA[Change (%)],$B3),"")</calculatedColumnFormula>
    </tableColumn>
    <tableColumn id="10" xr3:uid="{8B8E6266-8C92-4E3F-A165-7318E4D669E7}" name="Market Cap" dataDxfId="35" dataCellStyle="Percent">
      <calculatedColumnFormula array="1">IFERROR(_FV(T_DECLINERS[[#This Row],[SYMBOL]],"Market cap",TRUE),"")</calculatedColumnFormula>
    </tableColumn>
    <tableColumn id="11" xr3:uid="{9F8974D9-D229-4C42-8ECE-E9C42BEB0241}" name="PE Ratio" dataDxfId="34" dataCellStyle="Percent">
      <calculatedColumnFormula array="1">IFERROR(_FV(E3,"P/E",TRUE),"")</calculatedColumnFormula>
    </tableColumn>
    <tableColumn id="12" xr3:uid="{0BAF88A5-E670-496C-AA09-F8A19CAD7159}" name="52 Week Low" dataDxfId="33" dataCellStyle="Percent">
      <calculatedColumnFormula array="1">IFERROR(_FV($E3,"52 week low",TRUE),"")</calculatedColumnFormula>
    </tableColumn>
    <tableColumn id="18" xr3:uid="{8D474D53-4AB6-47BA-8D48-4CE20F0BE49B}" name="53 week range" dataDxfId="32">
      <calculatedColumnFormula>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calculatedColumnFormula>
    </tableColumn>
    <tableColumn id="13" xr3:uid="{CDCF073B-F313-40EB-BF43-574911D5BD47}" name="52 Week High" dataDxfId="31">
      <calculatedColumnFormula array="1">IFERROR(_FV($E3,"52 week high",TRUE),"")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6282DA-BBC1-4F10-88D9-DC006B3C7F89}" name="T_ACTIVES" displayName="T_ACTIVES" ref="A2:N22" totalsRowShown="0" headerRowDxfId="30" dataDxfId="29">
  <tableColumns count="14">
    <tableColumn id="1" xr3:uid="{0A70F23F-018C-4DD3-B931-2B747D623D78}" name="No." dataDxfId="28"/>
    <tableColumn id="2" xr3:uid="{73C24B9A-49D4-43CC-BB8F-7F1A866DDA35}" name="Row #" dataDxfId="27">
      <calculatedColumnFormula>MATCH(T_ACTIVES[[#This Row],[No.]],T_STOCK_DATA[TOP ACTIVES BY %],0)</calculatedColumnFormula>
    </tableColumn>
    <tableColumn id="3" xr3:uid="{3CFF6182-EC1C-4E2C-A2A0-31E57B727E8C}" name="Ticker" dataDxfId="26">
      <calculatedColumnFormula array="1">IFERROR(INDEX(T_STOCK_DATA[Ticker symbol],B3),"")</calculatedColumnFormula>
    </tableColumn>
    <tableColumn id="4" xr3:uid="{F535B59C-C6B9-4BD0-AC93-E28A8F87D24D}" name="Name" dataDxfId="25">
      <calculatedColumnFormula array="1">IFERROR(_FV(T_ACTIVES[[#This Row],[SYMBOL]],"Name"),"")</calculatedColumnFormula>
    </tableColumn>
    <tableColumn id="5" xr3:uid="{18361924-1702-4703-B559-D22F12045A42}" name="SYMBOL" dataDxfId="24">
      <calculatedColumnFormula array="1">INDEX(T_STOCK_DATA[SYMBOL],$B3)</calculatedColumnFormula>
    </tableColumn>
    <tableColumn id="6" xr3:uid="{C13961E3-E2DB-432E-A26E-E8A05688982D}" name="Volume" dataDxfId="23">
      <calculatedColumnFormula array="1">IFERROR(INDEX(T_STOCK_DATA[Volume],$B3),"")</calculatedColumnFormula>
    </tableColumn>
    <tableColumn id="7" xr3:uid="{67095268-38D7-4C1A-94E6-C469306D2352}" name="Price" dataDxfId="22">
      <calculatedColumnFormula array="1">IFERROR(INDEX(T_STOCK_DATA[Price],$B3),"")</calculatedColumnFormula>
    </tableColumn>
    <tableColumn id="8" xr3:uid="{F6453D11-F157-4D09-8816-9D33F6857713}" name="Change " dataDxfId="21">
      <calculatedColumnFormula array="1">IFERROR(INDEX(T_STOCK_DATA[Change],$B3),"")</calculatedColumnFormula>
    </tableColumn>
    <tableColumn id="9" xr3:uid="{8F783F47-8426-491C-BDE6-4CDC9C4AA428}" name="Change %" dataDxfId="20" dataCellStyle="Percent">
      <calculatedColumnFormula array="1">IFERROR(INDEX(T_STOCK_DATA[Change (%)],$B3),"")</calculatedColumnFormula>
    </tableColumn>
    <tableColumn id="10" xr3:uid="{0908BDC2-A77A-4A30-AFE5-0D91DE9D28AD}" name="Market Cap" dataDxfId="19" dataCellStyle="Percent">
      <calculatedColumnFormula array="1">IFERROR(_FV(T_ACTIVES[[#This Row],[SYMBOL]],"Market cap",TRUE),"")</calculatedColumnFormula>
    </tableColumn>
    <tableColumn id="11" xr3:uid="{370CD665-76F9-4DBF-A378-DCE8D062B286}" name="PE Ratio" dataDxfId="18" dataCellStyle="Percent">
      <calculatedColumnFormula array="1">IFERROR(_FV(E3,"P/E",TRUE),"")</calculatedColumnFormula>
    </tableColumn>
    <tableColumn id="12" xr3:uid="{B5E95163-AD2F-496A-83B4-14AC66711AFC}" name="52 Week Low" dataDxfId="17" dataCellStyle="Percent">
      <calculatedColumnFormula array="1">IFERROR(_FV($E3,"52 week low",TRUE),"")</calculatedColumnFormula>
    </tableColumn>
    <tableColumn id="18" xr3:uid="{8C899F8E-06ED-4C4F-BE68-C5B555A207B4}" name="53 week range" dataDxfId="16">
      <calculatedColumnFormula>IFERROR(REPT("0",QUOTIENT((T_ACTIVES[[#This Row],[Price]] -T_ACTIVES[[#This Row],[52 Week Low]]),ROUND( (T_ACTIVES[[#This Row],[52 Week High]]-T_ACTIVES[[#This Row],[52 Week Low]]) /10,2)))
&amp;"6"&amp;REPT("0",9-QUOTIENT((T_ACTIVES[[#This Row],[Price]] -T_ACTIVES[[#This Row],[52 Week Low]]),ROUND( (T_ACTIVES[[#This Row],[52 Week High]]-T_ACTIVES[[#This Row],[52 Week Low]]) /10,2))),"")</calculatedColumnFormula>
    </tableColumn>
    <tableColumn id="13" xr3:uid="{BC0BB9A2-5CBA-4A7E-BDF1-63393A12D77B}" name="52 Week High" dataDxfId="15">
      <calculatedColumnFormula array="1">IFERROR(_FV($E3,"52 week high",TRUE),"")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30A75C-6A87-4150-9B42-BAB164AF933C}" name="Table3" displayName="Table3" ref="D2:E4" totalsRowShown="0">
  <autoFilter ref="D2:E4" xr:uid="{0AA5E5C2-AF4B-4C96-9D1D-D395BB536C51}"/>
  <tableColumns count="2">
    <tableColumn id="1" xr3:uid="{8FA5BCF2-0C28-4FC2-B532-99103BF520DE}" name="INDEX"/>
    <tableColumn id="2" xr3:uid="{13D6A736-279F-4A92-BF87-18583701578E}" name="Abbrevi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0903F-9C29-4928-817C-FA945C553FB1}" name="T_STOCK_DATA" displayName="T_STOCK_DATA" ref="A3:M1651" totalsRowShown="0" headerRowDxfId="14" dataDxfId="13">
  <autoFilter ref="A3:M1651" xr:uid="{4090903F-9C29-4928-817C-FA945C553FB1}"/>
  <sortState xmlns:xlrd2="http://schemas.microsoft.com/office/spreadsheetml/2017/richdata2" ref="A4:M588">
    <sortCondition ref="M3:M588"/>
  </sortState>
  <tableColumns count="13">
    <tableColumn id="1" xr3:uid="{0A8732BF-0643-443F-AEB3-C341A28DB519}" name="SYMBOL" dataDxfId="12"/>
    <tableColumn id="6" xr3:uid="{9A472C6A-0A14-4DBD-A93B-943202509EDC}" name="Change" dataDxfId="11">
      <calculatedColumnFormula array="1">IFERROR(_FV(T_STOCK_DATA[[#This Row],[SYMBOL]],"Change"),"")</calculatedColumnFormula>
    </tableColumn>
    <tableColumn id="8" xr3:uid="{095187BE-31E0-4EB3-9CAD-9E3AB22FBFD9}" name="Change (%)" dataDxfId="10" dataCellStyle="Percent">
      <calculatedColumnFormula array="1">IFERROR(IF(T_STOCK_DATA[[#This Row],[SYMBOL]]="","",_FV(T_STOCK_DATA[[#This Row],[SYMBOL]],"Change (%)",TRUE)),"")</calculatedColumnFormula>
    </tableColumn>
    <tableColumn id="3" xr3:uid="{3D264553-FC7E-4280-9290-E3A1469B31A6}" name="Positive Change %" dataDxfId="9" dataCellStyle="Percent">
      <calculatedColumnFormula>IF(T_STOCK_DATA[[#This Row],[Change (%)]]&gt;0,T_STOCK_DATA[[#This Row],[Change (%)]],"")</calculatedColumnFormula>
    </tableColumn>
    <tableColumn id="4" xr3:uid="{A52B4166-E2A7-490E-A3F7-E69780B163CD}" name="Negative Change %" dataDxfId="8" dataCellStyle="Percent">
      <calculatedColumnFormula>IF(T_STOCK_DATA[[#This Row],[Change (%)]]&lt;0,T_STOCK_DATA[[#This Row],[Change (%)]],"")</calculatedColumnFormula>
    </tableColumn>
    <tableColumn id="14" xr3:uid="{278B08C9-8B82-47EB-AFEB-DEEFBC33F163}" name="Exchange" dataDxfId="7">
      <calculatedColumnFormula array="1">IFERROR(_FV(T_STOCK_DATA[[#This Row],[SYMBOL]],"Exchange"),"")</calculatedColumnFormula>
    </tableColumn>
    <tableColumn id="2" xr3:uid="{DEFE2F29-7797-4649-BAB3-232FCD4E69C7}" name="Price" dataDxfId="6">
      <calculatedColumnFormula array="1">IFERROR(_FV(T_STOCK_DATA[[#This Row],[SYMBOL]],"Price"),"")</calculatedColumnFormula>
    </tableColumn>
    <tableColumn id="19" xr3:uid="{9399579F-4A80-4A6D-821C-958ED30A422B}" name="Volume" dataDxfId="5" dataCellStyle="Comma">
      <calculatedColumnFormula array="1">IFERROR(_FV(T_STOCK_DATA[[#This Row],[SYMBOL]],"Volume"),"")</calculatedColumnFormula>
    </tableColumn>
    <tableColumn id="20" xr3:uid="{12D22DDA-C4B8-4A45-ABEC-60410BE30245}" name="Ticker symbol" dataDxfId="4">
      <calculatedColumnFormula array="1">IFERROR(_FV(T_STOCK_DATA[[#This Row],[SYMBOL]],"Ticker symbol",TRUE),"")</calculatedColumnFormula>
    </tableColumn>
    <tableColumn id="22" xr3:uid="{2F23AD0A-6957-42CD-97F3-8F902148A908}" name="TOP GAINERS BY %" dataDxfId="3">
      <calculatedColumnFormula>IFERROR(RANK(T_STOCK_DATA[[#This Row],[Positive Change %]],T_STOCK_DATA[Positive Change %],0)+COUNTIF($D$3:$D3,T_STOCK_DATA[[#This Row],[Positive Change %]]),"")</calculatedColumnFormula>
    </tableColumn>
    <tableColumn id="24" xr3:uid="{DA6518C8-CFE5-4496-B276-289D94DA145F}" name="TOP DECLINERS BY %" dataDxfId="2">
      <calculatedColumnFormula>IFERROR(RANK(T_STOCK_DATA[[#This Row],[Negative Change %]],T_STOCK_DATA[Negative Change %],1)+COUNTIF($E$3:$E3,T_STOCK_DATA[[#This Row],[Negative Change %]]),"")</calculatedColumnFormula>
    </tableColumn>
    <tableColumn id="9" xr3:uid="{3245A785-9087-469B-B404-62B3C109CE87}" name="TOP ACTIVES BY %" dataDxfId="1">
      <calculatedColumnFormula>IFERROR(RANK(T_STOCK_DATA[[#This Row],[Volume]],T_STOCK_DATA[Volume],0)+COUNTIF($H$3:$H3,T_STOCK_DATA[[#This Row],[Volume]]),"")</calculatedColumnFormula>
    </tableColumn>
    <tableColumn id="11" xr3:uid="{5CA5BB12-5DAD-427E-A3AC-44336F4CC3E0}" name="Last Trade Time" dataDxfId="0">
      <calculatedColumnFormula array="1">IFERROR(_FV(T_STOCK_DATA[[#This Row],[SYMBOL]],"Last trade time",TRUE),"")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3AF7-2FCD-43F9-B1DA-18A25F4CC321}">
  <dimension ref="A1:S32"/>
  <sheetViews>
    <sheetView showGridLines="0" tabSelected="1" zoomScale="115" zoomScaleNormal="115" workbookViewId="0"/>
  </sheetViews>
  <sheetFormatPr defaultColWidth="9.140625" defaultRowHeight="15"/>
  <cols>
    <col min="1" max="1" width="1" style="5" customWidth="1"/>
    <col min="2" max="2" width="11.7109375" style="5" customWidth="1"/>
    <col min="3" max="6" width="8.7109375" style="5" customWidth="1"/>
    <col min="7" max="7" width="11.7109375" style="5" customWidth="1"/>
    <col min="8" max="8" width="11.140625" style="5" customWidth="1"/>
    <col min="9" max="10" width="8.7109375" style="5" customWidth="1"/>
    <col min="11" max="11" width="3.7109375" style="5" customWidth="1"/>
    <col min="12" max="12" width="11.7109375" style="5" customWidth="1"/>
    <col min="13" max="14" width="8.7109375" style="5" customWidth="1"/>
    <col min="15" max="15" width="9.7109375" style="5" customWidth="1"/>
    <col min="16" max="16" width="3.85546875" style="5" customWidth="1"/>
    <col min="17" max="17" width="5" style="5" customWidth="1"/>
    <col min="18" max="16384" width="9.140625" style="5"/>
  </cols>
  <sheetData>
    <row r="1" spans="1:19" ht="51" customHeight="1">
      <c r="D1" s="41" t="s">
        <v>39</v>
      </c>
      <c r="N1" s="78">
        <f>MAX(T_STOCK_DATA[Last Trade Time])+(R1/24)</f>
        <v>44585.193275462967</v>
      </c>
      <c r="O1" s="78"/>
      <c r="P1" s="78"/>
      <c r="Q1" s="42"/>
      <c r="R1" s="43">
        <v>-7</v>
      </c>
      <c r="S1" s="43" t="s">
        <v>40</v>
      </c>
    </row>
    <row r="2" spans="1:19" ht="20.25" customHeight="1">
      <c r="A2" s="44"/>
      <c r="B2" s="45"/>
      <c r="E2" s="62" t="str">
        <f>INDEX(Table3[Abbreviation],1)</f>
        <v>NIFTY 50</v>
      </c>
      <c r="F2" s="82" cm="1">
        <f t="array" ref="F2">_FV(I_IND_1,"Change",TRUE)</f>
        <v>-468.05</v>
      </c>
      <c r="G2" s="84" t="str" cm="1">
        <f t="array" ref="G2">ROUND(_FV(I_IND_1,"Change",TRUE),2)&amp;" ("&amp;ROUND(_FV(I_IND_1,"Change (%)",TRUE)*100,2)&amp;"%)"</f>
        <v>-468.05 (-2.66%)</v>
      </c>
      <c r="H2" s="84"/>
      <c r="J2" s="46"/>
      <c r="K2" s="44"/>
      <c r="L2" s="62" t="str">
        <f>INDEX(Table3[Abbreviation],2)</f>
        <v>SENSEX</v>
      </c>
      <c r="M2" s="82" cm="1">
        <f t="array" ref="M2">_FV(I_IND_2,"Change",TRUE)</f>
        <v>-1545.67</v>
      </c>
      <c r="N2" s="86" t="str" cm="1">
        <f t="array" ref="N2">ROUND(_FV(I_IND_2,"Change",TRUE),2)&amp;" ("&amp;ROUND(_FV(I_IND_2,"Change (%)",TRUE)*100,2)&amp;"%)"</f>
        <v>-1545.67 (-2.62%)</v>
      </c>
      <c r="O2" s="86"/>
      <c r="P2"/>
    </row>
    <row r="3" spans="1:19" ht="20.25">
      <c r="B3" s="67"/>
      <c r="C3" s="89" cm="1">
        <f t="array" ref="C3">_FV(I_IND_1,"Price",TRUE)</f>
        <v>17149.099999999999</v>
      </c>
      <c r="D3" s="89"/>
      <c r="E3" s="89"/>
      <c r="F3" s="83"/>
      <c r="G3" s="85"/>
      <c r="H3" s="85"/>
      <c r="J3" s="88" cm="1">
        <f t="array" ref="J3">_FV(I_IND_2,"Price",TRUE)</f>
        <v>57491.51</v>
      </c>
      <c r="K3" s="88"/>
      <c r="L3" s="88"/>
      <c r="M3" s="83"/>
      <c r="N3" s="87"/>
      <c r="O3" s="87"/>
      <c r="P3"/>
    </row>
    <row r="4" spans="1:19" ht="5.0999999999999996" customHeight="1">
      <c r="A4" s="44"/>
      <c r="B4" s="47"/>
      <c r="C4" s="44"/>
      <c r="D4" s="44"/>
      <c r="E4" s="44"/>
      <c r="F4" s="44"/>
      <c r="G4" s="44"/>
      <c r="H4" s="44"/>
      <c r="I4" s="44"/>
      <c r="J4" s="44"/>
      <c r="K4" s="44"/>
      <c r="N4" s="46"/>
      <c r="O4" s="42"/>
    </row>
    <row r="5" spans="1:19" ht="5.0999999999999996" customHeight="1">
      <c r="A5" s="44"/>
      <c r="B5" s="47"/>
      <c r="C5" s="44"/>
      <c r="D5" s="44"/>
      <c r="E5" s="44"/>
      <c r="F5" s="44"/>
      <c r="G5" s="44"/>
      <c r="H5" s="44"/>
      <c r="I5" s="44"/>
      <c r="J5" s="44"/>
      <c r="K5" s="44"/>
    </row>
    <row r="6" spans="1:19" ht="15" customHeight="1">
      <c r="A6" s="48"/>
      <c r="B6" s="81">
        <f>COUNTA(T_STOCK_DATA[SYMBOL])</f>
        <v>1648</v>
      </c>
      <c r="C6" s="48"/>
      <c r="D6" s="79">
        <v>1</v>
      </c>
      <c r="E6" s="80">
        <f>COUNTIFS(T_STOCK_DATA[Change],"&gt;0")</f>
        <v>68</v>
      </c>
      <c r="G6" s="79">
        <v>-1</v>
      </c>
      <c r="H6" s="80">
        <f>COUNTIFS(T_STOCK_DATA[Change],"&lt;0")</f>
        <v>1570</v>
      </c>
      <c r="J6" s="80">
        <f>COUNTIFS(T_STOCK_DATA[Price],"")</f>
        <v>0</v>
      </c>
    </row>
    <row r="7" spans="1:19">
      <c r="A7" s="48"/>
      <c r="B7" s="81"/>
      <c r="C7" s="48"/>
      <c r="D7" s="79"/>
      <c r="E7" s="80"/>
      <c r="G7" s="79"/>
      <c r="H7" s="80"/>
      <c r="J7" s="80"/>
    </row>
    <row r="8" spans="1:19">
      <c r="A8" s="49"/>
      <c r="B8" s="50" t="s">
        <v>31</v>
      </c>
      <c r="C8" s="49"/>
      <c r="D8" s="79"/>
      <c r="E8" s="51" t="s">
        <v>32</v>
      </c>
      <c r="G8" s="79"/>
      <c r="H8" s="52" t="s">
        <v>33</v>
      </c>
      <c r="J8" s="52" t="s">
        <v>47</v>
      </c>
    </row>
    <row r="9" spans="1:19" ht="5.0999999999999996" customHeight="1">
      <c r="A9" s="49"/>
      <c r="B9" s="50"/>
      <c r="C9" s="49"/>
    </row>
    <row r="10" spans="1:19" ht="5.0999999999999996" customHeight="1">
      <c r="A10" s="49"/>
      <c r="B10" s="53"/>
      <c r="C10" s="52"/>
      <c r="D10" s="49"/>
      <c r="E10" s="49"/>
      <c r="F10" s="49"/>
      <c r="G10" s="53"/>
      <c r="H10" s="52"/>
      <c r="I10" s="49"/>
      <c r="J10" s="49"/>
      <c r="K10" s="49"/>
      <c r="L10" s="49"/>
      <c r="M10" s="49"/>
      <c r="N10" s="49"/>
      <c r="O10" s="49"/>
    </row>
    <row r="11" spans="1:19">
      <c r="A11" s="49"/>
      <c r="B11" s="54" t="s">
        <v>16</v>
      </c>
      <c r="C11" s="55"/>
      <c r="D11" s="55"/>
      <c r="E11" s="55"/>
      <c r="F11" s="55"/>
      <c r="G11" s="54" t="s">
        <v>34</v>
      </c>
      <c r="H11" s="55"/>
      <c r="I11" s="55"/>
      <c r="J11" s="55"/>
      <c r="K11" s="55"/>
      <c r="L11" s="56" t="s">
        <v>35</v>
      </c>
      <c r="M11" s="55"/>
      <c r="N11" s="55"/>
      <c r="O11" s="55"/>
    </row>
    <row r="12" spans="1:19">
      <c r="A12" s="49"/>
      <c r="B12" s="55"/>
      <c r="C12" s="57" t="s">
        <v>4</v>
      </c>
      <c r="D12" s="57" t="s">
        <v>1</v>
      </c>
      <c r="E12" s="57" t="s">
        <v>11</v>
      </c>
      <c r="F12" s="55"/>
      <c r="G12" s="55"/>
      <c r="H12" s="57" t="s">
        <v>4</v>
      </c>
      <c r="I12" s="57" t="s">
        <v>1</v>
      </c>
      <c r="J12" s="57" t="s">
        <v>11</v>
      </c>
      <c r="K12" s="55"/>
      <c r="L12" s="55"/>
      <c r="M12" s="57" t="s">
        <v>4</v>
      </c>
      <c r="N12" s="57" t="s">
        <v>6</v>
      </c>
      <c r="O12" s="57" t="s">
        <v>41</v>
      </c>
    </row>
    <row r="13" spans="1:19" ht="24.95" customHeight="1">
      <c r="A13" s="58">
        <v>1</v>
      </c>
      <c r="B13" s="63" t="str" cm="1">
        <f t="array" ref="B13">INDEX(T_GAINERS[Ticker],A13)</f>
        <v>SHARDACROP</v>
      </c>
      <c r="C13" s="68" cm="1">
        <f t="array" ref="C13">ROUND(INDEX(T_GAINERS[Price],A13),2)</f>
        <v>437.8</v>
      </c>
      <c r="D13" s="69" cm="1">
        <f t="array" ref="D13">INDEX(T_GAINERS[[Change ]],A13)</f>
        <v>58.5</v>
      </c>
      <c r="E13" s="64" cm="1">
        <f t="array" ref="E13">INDEX(T_GAINERS[Change %],A13)</f>
        <v>0.15423100000000001</v>
      </c>
      <c r="F13" s="59"/>
      <c r="G13" s="63" t="str" cm="1">
        <f t="array" ref="G13">INDEX(T_DECLINERS[Ticker],A13)</f>
        <v>ELECTHERM</v>
      </c>
      <c r="H13" s="68" cm="1">
        <f t="array" ref="H13">ROUND(INDEX(T_DECLINERS[Price],$A13),2)</f>
        <v>132.9</v>
      </c>
      <c r="I13" s="69" cm="1">
        <f t="array" ref="I13">INDEX(T_DECLINERS[[Change ]],$A13)</f>
        <v>-24.45</v>
      </c>
      <c r="J13" s="64" cm="1">
        <f t="array" ref="J13">INDEX(T_DECLINERS[Change %],$A13)</f>
        <v>-0.155386</v>
      </c>
      <c r="K13" s="59"/>
      <c r="L13" s="63" t="str" cm="1">
        <f t="array" ref="L13">INDEX(T_ACTIVES[Ticker],$A13)</f>
        <v>IDEA</v>
      </c>
      <c r="M13" s="68" cm="1">
        <f t="array" ref="M13">ROUND(INDEX(T_ACTIVES[Price],$A13),2)</f>
        <v>10.95</v>
      </c>
      <c r="N13" s="65" cm="1">
        <f t="array" ref="N13">INDEX(T_ACTIVES[Volume],$A13)</f>
        <v>345228541</v>
      </c>
      <c r="O13" s="66" cm="1">
        <f t="array" ref="O13">INDEX(T_ACTIVES[Change %],$A13)</f>
        <v>-7.5949000000000003E-2</v>
      </c>
    </row>
    <row r="14" spans="1:19" ht="24.95" customHeight="1">
      <c r="A14" s="58">
        <v>2</v>
      </c>
      <c r="B14" s="63" t="str" cm="1">
        <f t="array" ref="B14">INDEX(T_GAINERS[Ticker],A14)</f>
        <v>GLOBAL</v>
      </c>
      <c r="C14" s="68" cm="1">
        <f t="array" ref="C14">ROUND(INDEX(T_GAINERS[Price],A14),2)</f>
        <v>80.150000000000006</v>
      </c>
      <c r="D14" s="69" cm="1">
        <f t="array" ref="D14">INDEX(T_GAINERS[[Change ]],A14)</f>
        <v>7.25</v>
      </c>
      <c r="E14" s="64" cm="1">
        <f t="array" ref="E14">INDEX(T_GAINERS[Change %],A14)</f>
        <v>9.9450999999999998E-2</v>
      </c>
      <c r="F14" s="59"/>
      <c r="G14" s="63" t="str" cm="1">
        <f t="array" ref="G14">INDEX(T_DECLINERS[Ticker],A14)</f>
        <v>TCI</v>
      </c>
      <c r="H14" s="68" cm="1">
        <f t="array" ref="H14">ROUND(INDEX(T_DECLINERS[Price],$A14),2)</f>
        <v>687.65</v>
      </c>
      <c r="I14" s="69" cm="1">
        <f t="array" ref="I14">INDEX(T_DECLINERS[[Change ]],$A14)</f>
        <v>-99.05</v>
      </c>
      <c r="J14" s="64" cm="1">
        <f t="array" ref="J14">INDEX(T_DECLINERS[Change %],$A14)</f>
        <v>-0.12590599999999999</v>
      </c>
      <c r="K14" s="59"/>
      <c r="L14" s="63" t="str" cm="1">
        <f t="array" ref="L14">INDEX(T_ACTIVES[Ticker],$A14)</f>
        <v>YESBANK</v>
      </c>
      <c r="M14" s="68" cm="1">
        <f t="array" ref="M14">ROUND(INDEX(T_ACTIVES[Price],$A14),2)</f>
        <v>13.45</v>
      </c>
      <c r="N14" s="65" cm="1">
        <f t="array" ref="N14">INDEX(T_ACTIVES[Volume],$A14)</f>
        <v>200908635</v>
      </c>
      <c r="O14" s="66" cm="1">
        <f t="array" ref="O14">INDEX(T_ACTIVES[Change %],$A14)</f>
        <v>-2.1818000000000001E-2</v>
      </c>
    </row>
    <row r="15" spans="1:19" ht="24.95" customHeight="1">
      <c r="A15" s="58">
        <v>3</v>
      </c>
      <c r="B15" s="63" t="str" cm="1">
        <f t="array" ref="B15">INDEX(T_GAINERS[Ticker],A15)</f>
        <v>BANARBEADS</v>
      </c>
      <c r="C15" s="68" cm="1">
        <f t="array" ref="C15">ROUND(INDEX(T_GAINERS[Price],A15),2)</f>
        <v>99.85</v>
      </c>
      <c r="D15" s="69" cm="1">
        <f t="array" ref="D15">INDEX(T_GAINERS[[Change ]],A15)</f>
        <v>7.9</v>
      </c>
      <c r="E15" s="64" cm="1">
        <f t="array" ref="E15">INDEX(T_GAINERS[Change %],A15)</f>
        <v>8.5915999999999992E-2</v>
      </c>
      <c r="F15" s="59"/>
      <c r="G15" s="63" t="str" cm="1">
        <f t="array" ref="G15">INDEX(T_DECLINERS[Ticker],A15)</f>
        <v>ORBTEXP</v>
      </c>
      <c r="H15" s="68" cm="1">
        <f t="array" ref="H15">ROUND(INDEX(T_DECLINERS[Price],$A15),2)</f>
        <v>88.15</v>
      </c>
      <c r="I15" s="69" cm="1">
        <f t="array" ref="I15">INDEX(T_DECLINERS[[Change ]],$A15)</f>
        <v>-12.65</v>
      </c>
      <c r="J15" s="64" cm="1">
        <f t="array" ref="J15">INDEX(T_DECLINERS[Change %],$A15)</f>
        <v>-0.125496</v>
      </c>
      <c r="K15" s="59"/>
      <c r="L15" s="63" t="str" cm="1">
        <f t="array" ref="L15">INDEX(T_ACTIVES[Ticker],$A15)</f>
        <v>JPPOWER</v>
      </c>
      <c r="M15" s="68" cm="1">
        <f t="array" ref="M15">ROUND(INDEX(T_ACTIVES[Price],$A15),2)</f>
        <v>8.8000000000000007</v>
      </c>
      <c r="N15" s="65" cm="1">
        <f t="array" ref="N15">INDEX(T_ACTIVES[Volume],$A15)</f>
        <v>184605790</v>
      </c>
      <c r="O15" s="66" cm="1">
        <f t="array" ref="O15">INDEX(T_ACTIVES[Change %],$A15)</f>
        <v>-8.333299999999999E-2</v>
      </c>
    </row>
    <row r="16" spans="1:19" ht="24.95" customHeight="1">
      <c r="A16" s="58">
        <v>4</v>
      </c>
      <c r="B16" s="63" t="str" cm="1">
        <f t="array" ref="B16">INDEX(T_GAINERS[Ticker],A16)</f>
        <v>JIKIND</v>
      </c>
      <c r="C16" s="68" cm="1">
        <f t="array" ref="C16">ROUND(INDEX(T_GAINERS[Price],A16),2)</f>
        <v>1</v>
      </c>
      <c r="D16" s="69" cm="1">
        <f t="array" ref="D16">INDEX(T_GAINERS[[Change ]],A16)</f>
        <v>0.05</v>
      </c>
      <c r="E16" s="64" cm="1">
        <f t="array" ref="E16">INDEX(T_GAINERS[Change %],A16)</f>
        <v>5.2632000000000005E-2</v>
      </c>
      <c r="F16" s="59"/>
      <c r="G16" s="63" t="str" cm="1">
        <f t="array" ref="G16">INDEX(T_DECLINERS[Ticker],A16)</f>
        <v>MMP</v>
      </c>
      <c r="H16" s="68" cm="1">
        <f t="array" ref="H16">ROUND(INDEX(T_DECLINERS[Price],$A16),2)</f>
        <v>157.30000000000001</v>
      </c>
      <c r="I16" s="69" cm="1">
        <f t="array" ref="I16">INDEX(T_DECLINERS[[Change ]],$A16)</f>
        <v>-22.55</v>
      </c>
      <c r="J16" s="64" cm="1">
        <f t="array" ref="J16">INDEX(T_DECLINERS[Change %],$A16)</f>
        <v>-0.12538199999999999</v>
      </c>
      <c r="K16" s="59"/>
      <c r="L16" s="63" t="str" cm="1">
        <f t="array" ref="L16">INDEX(T_ACTIVES[Ticker],$A16)</f>
        <v>SUZLON</v>
      </c>
      <c r="M16" s="68" cm="1">
        <f t="array" ref="M16">ROUND(INDEX(T_ACTIVES[Price],$A16),2)</f>
        <v>11.1</v>
      </c>
      <c r="N16" s="65" cm="1">
        <f t="array" ref="N16">INDEX(T_ACTIVES[Volume],$A16)</f>
        <v>76853899</v>
      </c>
      <c r="O16" s="66" cm="1">
        <f t="array" ref="O16">INDEX(T_ACTIVES[Change %],$A16)</f>
        <v>-4.7210000000000002E-2</v>
      </c>
    </row>
    <row r="17" spans="1:15" ht="24.95" customHeight="1">
      <c r="A17" s="58">
        <v>5</v>
      </c>
      <c r="B17" s="63" t="str" cm="1">
        <f t="array" ref="B17">INDEX(T_GAINERS[Ticker],A17)</f>
        <v>JINDWORLD</v>
      </c>
      <c r="C17" s="68" cm="1">
        <f t="array" ref="C17">ROUND(INDEX(T_GAINERS[Price],A17),2)</f>
        <v>327.75</v>
      </c>
      <c r="D17" s="69" cm="1">
        <f t="array" ref="D17">INDEX(T_GAINERS[[Change ]],A17)</f>
        <v>15.7</v>
      </c>
      <c r="E17" s="64" cm="1">
        <f t="array" ref="E17">INDEX(T_GAINERS[Change %],A17)</f>
        <v>5.0312000000000003E-2</v>
      </c>
      <c r="F17" s="59"/>
      <c r="G17" s="63" t="str" cm="1">
        <f t="array" ref="G17">INDEX(T_DECLINERS[Ticker],A17)</f>
        <v>NIITLTD</v>
      </c>
      <c r="H17" s="68" cm="1">
        <f t="array" ref="H17">ROUND(INDEX(T_DECLINERS[Price],$A17),2)</f>
        <v>406.3</v>
      </c>
      <c r="I17" s="69" cm="1">
        <f t="array" ref="I17">INDEX(T_DECLINERS[[Change ]],$A17)</f>
        <v>-54.55</v>
      </c>
      <c r="J17" s="64" cm="1">
        <f t="array" ref="J17">INDEX(T_DECLINERS[Change %],$A17)</f>
        <v>-0.118368</v>
      </c>
      <c r="K17" s="59"/>
      <c r="L17" s="63" t="str" cm="1">
        <f t="array" ref="L17">INDEX(T_ACTIVES[Ticker],$A17)</f>
        <v>GTLINFRA</v>
      </c>
      <c r="M17" s="68" cm="1">
        <f t="array" ref="M17">ROUND(INDEX(T_ACTIVES[Price],$A17),2)</f>
        <v>2.1</v>
      </c>
      <c r="N17" s="65" cm="1">
        <f t="array" ref="N17">INDEX(T_ACTIVES[Volume],$A17)</f>
        <v>63935369</v>
      </c>
      <c r="O17" s="66" cm="1">
        <f t="array" ref="O17">INDEX(T_ACTIVES[Change %],$A17)</f>
        <v>-4.5454999999999995E-2</v>
      </c>
    </row>
    <row r="18" spans="1:15" ht="24.95" customHeight="1">
      <c r="A18" s="58">
        <v>6</v>
      </c>
      <c r="B18" s="63" t="str" cm="1">
        <f t="array" ref="B18">INDEX(T_GAINERS[Ticker],A18)</f>
        <v>INDIANCARD</v>
      </c>
      <c r="C18" s="68" cm="1">
        <f t="array" ref="C18">ROUND(INDEX(T_GAINERS[Price],A18),2)</f>
        <v>307.85000000000002</v>
      </c>
      <c r="D18" s="69" cm="1">
        <f t="array" ref="D18">INDEX(T_GAINERS[[Change ]],A18)</f>
        <v>14.65</v>
      </c>
      <c r="E18" s="64" cm="1">
        <f t="array" ref="E18">INDEX(T_GAINERS[Change %],A18)</f>
        <v>4.9965999999999997E-2</v>
      </c>
      <c r="F18" s="59"/>
      <c r="G18" s="63" t="str" cm="1">
        <f t="array" ref="G18">INDEX(T_DECLINERS[Ticker],A18)</f>
        <v>JHS</v>
      </c>
      <c r="H18" s="68" cm="1">
        <f t="array" ref="H18">ROUND(INDEX(T_DECLINERS[Price],$A18),2)</f>
        <v>26.2</v>
      </c>
      <c r="I18" s="69" cm="1">
        <f t="array" ref="I18">INDEX(T_DECLINERS[[Change ]],$A18)</f>
        <v>-3.5</v>
      </c>
      <c r="J18" s="64" cm="1">
        <f t="array" ref="J18">INDEX(T_DECLINERS[Change %],$A18)</f>
        <v>-0.11784499999999999</v>
      </c>
      <c r="K18" s="59"/>
      <c r="L18" s="63" t="str" cm="1">
        <f t="array" ref="L18">INDEX(T_ACTIVES[Ticker],$A18)</f>
        <v>VIKASECO</v>
      </c>
      <c r="M18" s="68" cm="1">
        <f t="array" ref="M18">ROUND(INDEX(T_ACTIVES[Price],$A18),2)</f>
        <v>5.8</v>
      </c>
      <c r="N18" s="65" cm="1">
        <f t="array" ref="N18">INDEX(T_ACTIVES[Volume],$A18)</f>
        <v>61287588</v>
      </c>
      <c r="O18" s="66" cm="1">
        <f t="array" ref="O18">INDEX(T_ACTIVES[Change %],$A18)</f>
        <v>4.5045000000000002E-2</v>
      </c>
    </row>
    <row r="19" spans="1:15" ht="24.95" customHeight="1">
      <c r="A19" s="58">
        <v>7</v>
      </c>
      <c r="B19" s="63" t="str" cm="1">
        <f t="array" ref="B19">INDEX(T_GAINERS[Ticker],A19)</f>
        <v>SEJALLTD</v>
      </c>
      <c r="C19" s="68" cm="1">
        <f t="array" ref="C19">ROUND(INDEX(T_GAINERS[Price],A19),2)</f>
        <v>52.55</v>
      </c>
      <c r="D19" s="69" cm="1">
        <f t="array" ref="D19">INDEX(T_GAINERS[[Change ]],A19)</f>
        <v>2.5</v>
      </c>
      <c r="E19" s="64" cm="1">
        <f t="array" ref="E19">INDEX(T_GAINERS[Change %],A19)</f>
        <v>4.9950000000000001E-2</v>
      </c>
      <c r="F19" s="59"/>
      <c r="G19" s="63" t="str" cm="1">
        <f t="array" ref="G19">INDEX(T_DECLINERS[Ticker],A19)</f>
        <v>SALONA</v>
      </c>
      <c r="H19" s="68" cm="1">
        <f t="array" ref="H19">ROUND(INDEX(T_DECLINERS[Price],$A19),2)</f>
        <v>272.5</v>
      </c>
      <c r="I19" s="69" cm="1">
        <f t="array" ref="I19">INDEX(T_DECLINERS[[Change ]],$A19)</f>
        <v>-35.200000000000003</v>
      </c>
      <c r="J19" s="64" cm="1">
        <f t="array" ref="J19">INDEX(T_DECLINERS[Change %],$A19)</f>
        <v>-0.114397</v>
      </c>
      <c r="K19" s="59"/>
      <c r="L19" s="63" t="str" cm="1">
        <f t="array" ref="L19">INDEX(T_ACTIVES[Ticker],$A19)</f>
        <v>BANKBARODA</v>
      </c>
      <c r="M19" s="68" cm="1">
        <f t="array" ref="M19">ROUND(INDEX(T_ACTIVES[Price],$A19),2)</f>
        <v>92.6</v>
      </c>
      <c r="N19" s="65" cm="1">
        <f t="array" ref="N19">INDEX(T_ACTIVES[Volume],$A19)</f>
        <v>56181631</v>
      </c>
      <c r="O19" s="66" cm="1">
        <f t="array" ref="O19">INDEX(T_ACTIVES[Change %],$A19)</f>
        <v>-1.0789999999999999E-3</v>
      </c>
    </row>
    <row r="20" spans="1:15" ht="24.95" customHeight="1">
      <c r="A20" s="58">
        <v>8</v>
      </c>
      <c r="B20" s="63" t="str" cm="1">
        <f t="array" ref="B20">INDEX(T_GAINERS[Ticker],A20)</f>
        <v>BIGBLOC</v>
      </c>
      <c r="C20" s="68" cm="1">
        <f t="array" ref="C20">ROUND(INDEX(T_GAINERS[Price],A20),2)</f>
        <v>71.5</v>
      </c>
      <c r="D20" s="69" cm="1">
        <f t="array" ref="D20">INDEX(T_GAINERS[[Change ]],A20)</f>
        <v>3.4</v>
      </c>
      <c r="E20" s="64" cm="1">
        <f t="array" ref="E20">INDEX(T_GAINERS[Change %],A20)</f>
        <v>4.9926999999999999E-2</v>
      </c>
      <c r="F20" s="59"/>
      <c r="G20" s="63" t="str" cm="1">
        <f t="array" ref="G20">INDEX(T_DECLINERS[Ticker],A20)</f>
        <v>RAMKY</v>
      </c>
      <c r="H20" s="68" cm="1">
        <f t="array" ref="H20">ROUND(INDEX(T_DECLINERS[Price],$A20),2)</f>
        <v>216.4</v>
      </c>
      <c r="I20" s="69" cm="1">
        <f t="array" ref="I20">INDEX(T_DECLINERS[[Change ]],$A20)</f>
        <v>-27.9</v>
      </c>
      <c r="J20" s="64" cm="1">
        <f t="array" ref="J20">INDEX(T_DECLINERS[Change %],$A20)</f>
        <v>-0.11420400000000001</v>
      </c>
      <c r="K20" s="59"/>
      <c r="L20" s="63" t="str" cm="1">
        <f t="array" ref="L20">INDEX(T_ACTIVES[Ticker],$A20)</f>
        <v>SAIL</v>
      </c>
      <c r="M20" s="68" cm="1">
        <f t="array" ref="M20">ROUND(INDEX(T_ACTIVES[Price],$A20),2)</f>
        <v>97.35</v>
      </c>
      <c r="N20" s="65" cm="1">
        <f t="array" ref="N20">INDEX(T_ACTIVES[Volume],$A20)</f>
        <v>51823192</v>
      </c>
      <c r="O20" s="66" cm="1">
        <f t="array" ref="O20">INDEX(T_ACTIVES[Change %],$A20)</f>
        <v>-5.0707000000000002E-2</v>
      </c>
    </row>
    <row r="21" spans="1:15" ht="24.95" customHeight="1">
      <c r="A21" s="58">
        <v>9</v>
      </c>
      <c r="B21" s="63" t="str" cm="1">
        <f t="array" ref="B21">INDEX(T_GAINERS[Ticker],A21)</f>
        <v>SELMC</v>
      </c>
      <c r="C21" s="68" cm="1">
        <f t="array" ref="C21">ROUND(INDEX(T_GAINERS[Price],A21),2)</f>
        <v>91.8</v>
      </c>
      <c r="D21" s="69" cm="1">
        <f t="array" ref="D21">INDEX(T_GAINERS[[Change ]],A21)</f>
        <v>4.3499999999999996</v>
      </c>
      <c r="E21" s="64" cm="1">
        <f t="array" ref="E21">INDEX(T_GAINERS[Change %],A21)</f>
        <v>4.9743000000000002E-2</v>
      </c>
      <c r="F21" s="59"/>
      <c r="G21" s="63" t="str" cm="1">
        <f t="array" ref="G21">INDEX(T_DECLINERS[Ticker],A21)</f>
        <v>PNBGILTS</v>
      </c>
      <c r="H21" s="68" cm="1">
        <f t="array" ref="H21">ROUND(INDEX(T_DECLINERS[Price],$A21),2)</f>
        <v>63.45</v>
      </c>
      <c r="I21" s="69" cm="1">
        <f t="array" ref="I21">INDEX(T_DECLINERS[[Change ]],$A21)</f>
        <v>-8.1</v>
      </c>
      <c r="J21" s="64" cm="1">
        <f t="array" ref="J21">INDEX(T_DECLINERS[Change %],$A21)</f>
        <v>-0.113208</v>
      </c>
      <c r="K21" s="59"/>
      <c r="L21" s="63" t="str" cm="1">
        <f t="array" ref="L21">INDEX(T_ACTIVES[Ticker],$A21)</f>
        <v>PNB</v>
      </c>
      <c r="M21" s="68" cm="1">
        <f t="array" ref="M21">ROUND(INDEX(T_ACTIVES[Price],$A21),2)</f>
        <v>38</v>
      </c>
      <c r="N21" s="65" cm="1">
        <f t="array" ref="N21">INDEX(T_ACTIVES[Volume],$A21)</f>
        <v>51367085</v>
      </c>
      <c r="O21" s="66" cm="1">
        <f t="array" ref="O21">INDEX(T_ACTIVES[Change %],$A21)</f>
        <v>-2.0619000000000002E-2</v>
      </c>
    </row>
    <row r="22" spans="1:15" ht="24.95" customHeight="1">
      <c r="A22" s="58">
        <v>10</v>
      </c>
      <c r="B22" s="63" t="str" cm="1">
        <f t="array" ref="B22">INDEX(T_GAINERS[Ticker],A22)</f>
        <v>GODHA</v>
      </c>
      <c r="C22" s="68" cm="1">
        <f t="array" ref="C22">ROUND(INDEX(T_GAINERS[Price],A22),2)</f>
        <v>67.7</v>
      </c>
      <c r="D22" s="69" cm="1">
        <f t="array" ref="D22">INDEX(T_GAINERS[[Change ]],A22)</f>
        <v>3.2</v>
      </c>
      <c r="E22" s="64" cm="1">
        <f t="array" ref="E22">INDEX(T_GAINERS[Change %],A22)</f>
        <v>4.9611999999999996E-2</v>
      </c>
      <c r="F22" s="59"/>
      <c r="G22" s="63" t="str" cm="1">
        <f t="array" ref="G22">INDEX(T_DECLINERS[Ticker],A22)</f>
        <v>ANGELONE</v>
      </c>
      <c r="H22" s="68" cm="1">
        <f t="array" ref="H22">ROUND(INDEX(T_DECLINERS[Price],$A22),2)</f>
        <v>1345.35</v>
      </c>
      <c r="I22" s="69" cm="1">
        <f t="array" ref="I22">INDEX(T_DECLINERS[[Change ]],$A22)</f>
        <v>-168.15</v>
      </c>
      <c r="J22" s="64" cm="1">
        <f t="array" ref="J22">INDEX(T_DECLINERS[Change %],$A22)</f>
        <v>-0.11109999999999999</v>
      </c>
      <c r="K22" s="59"/>
      <c r="L22" s="63" t="str" cm="1">
        <f t="array" ref="L22">INDEX(T_ACTIVES[Ticker],$A22)</f>
        <v>ALOKINDS</v>
      </c>
      <c r="M22" s="68" cm="1">
        <f t="array" ref="M22">ROUND(INDEX(T_ACTIVES[Price],$A22),2)</f>
        <v>28.9</v>
      </c>
      <c r="N22" s="65" cm="1">
        <f t="array" ref="N22">INDEX(T_ACTIVES[Volume],$A22)</f>
        <v>47277021</v>
      </c>
      <c r="O22" s="66" cm="1">
        <f t="array" ref="O22">INDEX(T_ACTIVES[Change %],$A22)</f>
        <v>-8.3993999999999999E-2</v>
      </c>
    </row>
    <row r="23" spans="1:15">
      <c r="A23" s="49"/>
      <c r="B23" s="60" t="s">
        <v>37</v>
      </c>
      <c r="C23" s="49"/>
      <c r="D23" s="49"/>
      <c r="E23" s="49"/>
      <c r="F23" s="49"/>
      <c r="G23" s="60" t="s">
        <v>37</v>
      </c>
      <c r="H23" s="49"/>
      <c r="I23" s="49"/>
      <c r="J23" s="49"/>
      <c r="K23" s="49"/>
      <c r="L23" s="60" t="s">
        <v>37</v>
      </c>
      <c r="M23" s="49"/>
      <c r="N23" s="49"/>
      <c r="O23" s="49"/>
    </row>
    <row r="24" spans="1:15">
      <c r="A24" s="49"/>
      <c r="C24" s="49"/>
      <c r="D24" s="49"/>
      <c r="E24" s="49"/>
      <c r="F24" s="49"/>
      <c r="G24" s="49"/>
      <c r="H24" s="49"/>
      <c r="I24" s="49"/>
      <c r="J24" s="49"/>
      <c r="K24" s="49"/>
      <c r="L24" s="49"/>
      <c r="M24" s="49"/>
      <c r="N24" s="49"/>
      <c r="O24" s="49"/>
    </row>
    <row r="25" spans="1:15">
      <c r="A25" s="49"/>
      <c r="C25" s="49"/>
      <c r="D25" s="49"/>
      <c r="E25" s="49"/>
      <c r="F25" s="49"/>
      <c r="G25" s="49"/>
      <c r="H25" s="49"/>
      <c r="I25" s="49"/>
      <c r="J25" s="49"/>
      <c r="K25" s="49"/>
    </row>
    <row r="26" spans="1:15">
      <c r="A26" s="49"/>
      <c r="C26" s="49"/>
      <c r="D26" s="49"/>
      <c r="E26" s="49"/>
      <c r="F26" s="49"/>
      <c r="G26" s="49"/>
      <c r="H26" s="49"/>
      <c r="I26" s="49"/>
      <c r="J26" s="49"/>
      <c r="K26" s="49"/>
    </row>
    <row r="27" spans="1:15">
      <c r="A27" s="49"/>
      <c r="C27" s="49"/>
      <c r="D27" s="49"/>
      <c r="E27" s="49"/>
      <c r="F27" s="49"/>
      <c r="G27" s="49"/>
      <c r="H27" s="49"/>
      <c r="I27" s="49"/>
      <c r="J27" s="49"/>
      <c r="K27" s="49"/>
      <c r="L27" s="49"/>
      <c r="M27" s="49"/>
      <c r="N27" s="49"/>
      <c r="O27" s="49"/>
    </row>
    <row r="28" spans="1:15">
      <c r="A28" s="49"/>
      <c r="C28" s="49"/>
      <c r="D28" s="49"/>
      <c r="E28" s="49"/>
      <c r="F28" s="49"/>
      <c r="G28" s="49"/>
      <c r="H28" s="49"/>
      <c r="I28" s="49"/>
      <c r="J28" s="49"/>
      <c r="K28" s="49"/>
      <c r="L28" s="49"/>
      <c r="M28" s="49"/>
      <c r="N28" s="49"/>
      <c r="O28" s="49"/>
    </row>
    <row r="29" spans="1:15">
      <c r="A29" s="49"/>
      <c r="C29" s="49"/>
      <c r="D29" s="49"/>
      <c r="E29" s="49"/>
      <c r="F29" s="49"/>
      <c r="G29" s="49"/>
      <c r="H29" s="49"/>
      <c r="I29" s="49"/>
      <c r="J29" s="49"/>
      <c r="K29" s="49"/>
      <c r="L29" s="49"/>
      <c r="M29" s="49"/>
      <c r="N29" s="49"/>
      <c r="O29" s="49"/>
    </row>
    <row r="30" spans="1:15">
      <c r="A30" s="49"/>
      <c r="C30" s="49"/>
      <c r="D30" s="49"/>
      <c r="E30" s="49"/>
      <c r="F30" s="49"/>
      <c r="G30" s="49"/>
      <c r="H30" s="49"/>
      <c r="I30" s="49"/>
      <c r="J30" s="49"/>
      <c r="K30" s="49"/>
      <c r="L30" s="49"/>
      <c r="M30" s="49"/>
      <c r="N30" s="49"/>
      <c r="O30" s="49"/>
    </row>
    <row r="31" spans="1:15">
      <c r="A31" s="49"/>
      <c r="C31" s="49"/>
      <c r="D31" s="49"/>
      <c r="E31" s="49"/>
      <c r="F31" s="49"/>
      <c r="G31" s="49"/>
      <c r="H31" s="49"/>
      <c r="I31" s="49"/>
      <c r="J31" s="49"/>
      <c r="K31" s="49"/>
      <c r="L31" s="49"/>
      <c r="M31" s="49"/>
      <c r="N31" s="49"/>
      <c r="O31" s="49"/>
    </row>
    <row r="32" spans="1:15">
      <c r="A32" s="49"/>
      <c r="B32" s="61"/>
      <c r="C32" s="49"/>
      <c r="D32" s="49"/>
      <c r="E32" s="49"/>
      <c r="F32" s="49"/>
      <c r="G32" s="49"/>
      <c r="H32" s="49"/>
      <c r="I32" s="49"/>
      <c r="J32" s="49"/>
      <c r="K32" s="49"/>
      <c r="L32" s="49"/>
      <c r="M32" s="49"/>
      <c r="N32" s="49"/>
      <c r="O32" s="49"/>
    </row>
  </sheetData>
  <sheetProtection algorithmName="SHA-512" hashValue="P+jOQ8Tjy2a0iSMWImsmXRYTEmoLDaWj9tUmsFdTl76Fr1po41Ko+j00jfVPBTz8ImTVypt2MKoaLdVYFPdIVg==" saltValue="hFy1wwYmWzwkFnXoyd/sCw==" spinCount="100000" sheet="1" formatCells="0" formatColumns="0" formatRows="0"/>
  <mergeCells count="13">
    <mergeCell ref="B6:B7"/>
    <mergeCell ref="F2:F3"/>
    <mergeCell ref="G2:H3"/>
    <mergeCell ref="M2:M3"/>
    <mergeCell ref="N2:O3"/>
    <mergeCell ref="J3:L3"/>
    <mergeCell ref="C3:E3"/>
    <mergeCell ref="J6:J7"/>
    <mergeCell ref="N1:P1"/>
    <mergeCell ref="D6:D8"/>
    <mergeCell ref="E6:E7"/>
    <mergeCell ref="G6:G8"/>
    <mergeCell ref="H6:H7"/>
  </mergeCells>
  <conditionalFormatting sqref="D13:E22">
    <cfRule type="expression" dxfId="71" priority="11">
      <formula>$D13&gt;0</formula>
    </cfRule>
  </conditionalFormatting>
  <conditionalFormatting sqref="I13:J22">
    <cfRule type="expression" dxfId="70" priority="9">
      <formula>$I13&lt;0</formula>
    </cfRule>
  </conditionalFormatting>
  <conditionalFormatting sqref="N13:N22">
    <cfRule type="dataBar" priority="8">
      <dataBar>
        <cfvo type="min"/>
        <cfvo type="max"/>
        <color theme="8" tint="0.39997558519241921"/>
      </dataBar>
      <extLst>
        <ext xmlns:x14="http://schemas.microsoft.com/office/spreadsheetml/2009/9/main" uri="{B025F937-C7B1-47D3-B67F-A62EFF666E3E}">
          <x14:id>{835F469C-81A9-4B46-AE4C-28B32D785FAB}</x14:id>
        </ext>
      </extLst>
    </cfRule>
  </conditionalFormatting>
  <conditionalFormatting sqref="D6">
    <cfRule type="iconSet" priority="7">
      <iconSet iconSet="3Arrows" showValue="0">
        <cfvo type="percent" val="0"/>
        <cfvo type="num" val="0"/>
        <cfvo type="num" val="1"/>
      </iconSet>
    </cfRule>
  </conditionalFormatting>
  <conditionalFormatting sqref="G6">
    <cfRule type="iconSet" priority="6">
      <iconSet iconSet="3Arrows" showValue="0">
        <cfvo type="percent" val="0"/>
        <cfvo type="num" val="0"/>
        <cfvo type="num" val="1"/>
      </iconSet>
    </cfRule>
  </conditionalFormatting>
  <conditionalFormatting sqref="O13:O22">
    <cfRule type="expression" dxfId="69" priority="1">
      <formula>INDEX(L_ACT_CH_PER,$A13)&lt;0</formula>
    </cfRule>
    <cfRule type="expression" dxfId="68" priority="2">
      <formula>INDEX(L_ACT_CH_PER,$A13)&gt;0</formula>
    </cfRule>
  </conditionalFormatting>
  <conditionalFormatting sqref="N2">
    <cfRule type="expression" dxfId="67" priority="52">
      <formula>$M$2&lt;0</formula>
    </cfRule>
    <cfRule type="expression" dxfId="66" priority="53">
      <formula>$M$2&gt;0</formula>
    </cfRule>
  </conditionalFormatting>
  <conditionalFormatting sqref="M2 F2:G2">
    <cfRule type="expression" dxfId="65" priority="54">
      <formula>$G$2&lt;0</formula>
    </cfRule>
  </conditionalFormatting>
  <conditionalFormatting sqref="G2">
    <cfRule type="expression" dxfId="64" priority="55">
      <formula>$F$2&lt;0</formula>
    </cfRule>
    <cfRule type="expression" dxfId="63" priority="56">
      <formula>$F$2&gt;0</formula>
    </cfRule>
  </conditionalFormatting>
  <hyperlinks>
    <hyperlink ref="B23" location="GAINERS!A1" display="View more" xr:uid="{7D8370E4-E507-48E1-B117-BBA887FB56DD}"/>
    <hyperlink ref="G23" location="DECLINERS!A1" display="View more" xr:uid="{EC9DCC9C-2C9D-43D8-B148-B8744C6DC9EA}"/>
    <hyperlink ref="L23" location="ACTIVES!A1" display="View more" xr:uid="{6637B672-8804-41DC-B857-D190EDAA1C1A}"/>
  </hyperlinks>
  <pageMargins left="0.25" right="0.25" top="0.75" bottom="0.75" header="0.3" footer="0.3"/>
  <pageSetup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dataBar" id="{835F469C-81A9-4B46-AE4C-28B32D785FAB}">
            <x14:dataBar minLength="0" maxLength="100" gradient="0">
              <x14:cfvo type="autoMin"/>
              <x14:cfvo type="autoMax"/>
              <x14:negativeFillColor rgb="FFFF0000"/>
              <x14:axisColor rgb="FF000000"/>
            </x14:dataBar>
          </x14:cfRule>
          <xm:sqref>N13:N22</xm:sqref>
        </x14:conditionalFormatting>
        <x14:conditionalFormatting xmlns:xm="http://schemas.microsoft.com/office/excel/2006/main">
          <x14:cfRule type="iconSet" priority="24" id="{8419C1BB-AA69-49A4-B00B-1A77A6D4A950}">
            <x14:iconSet iconSet="3Triangles" showValue="0">
              <x14:cfvo type="percent">
                <xm:f>0</xm:f>
              </x14:cfvo>
              <x14:cfvo type="num">
                <xm:f>0</xm:f>
              </x14:cfvo>
              <x14:cfvo type="num" gte="0">
                <xm:f>0</xm:f>
              </x14:cfvo>
            </x14:iconSet>
          </x14:cfRule>
          <xm:sqref>F2</xm:sqref>
        </x14:conditionalFormatting>
        <x14:conditionalFormatting xmlns:xm="http://schemas.microsoft.com/office/excel/2006/main">
          <x14:cfRule type="iconSet" priority="22" id="{7B427FB6-F708-4D42-AD8F-AD30AA640CF0}">
            <x14:iconSet iconSet="3Triangles" showValue="0">
              <x14:cfvo type="percent">
                <xm:f>0</xm:f>
              </x14:cfvo>
              <x14:cfvo type="num">
                <xm:f>0</xm:f>
              </x14:cfvo>
              <x14:cfvo type="num" gte="0">
                <xm:f>0</xm:f>
              </x14:cfvo>
            </x14:iconSet>
          </x14:cfRule>
          <xm:sqref>M2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CB2C8-448E-41B0-86C7-4A199BE322CA}">
  <dimension ref="A1:S27"/>
  <sheetViews>
    <sheetView showGridLines="0" zoomScale="115" zoomScaleNormal="115" workbookViewId="0"/>
  </sheetViews>
  <sheetFormatPr defaultColWidth="9.140625" defaultRowHeight="14.25"/>
  <cols>
    <col min="1" max="1" width="4.85546875" style="16" customWidth="1"/>
    <col min="2" max="2" width="0.5703125" style="16" hidden="1" customWidth="1"/>
    <col min="3" max="3" width="7.85546875" style="16" customWidth="1"/>
    <col min="4" max="4" width="30" style="16" customWidth="1"/>
    <col min="5" max="5" width="28.5703125" style="16" hidden="1" customWidth="1"/>
    <col min="6" max="6" width="12.28515625" style="16" bestFit="1" customWidth="1"/>
    <col min="7" max="7" width="10.5703125" style="16" bestFit="1" customWidth="1"/>
    <col min="8" max="8" width="8.85546875" style="16" bestFit="1" customWidth="1"/>
    <col min="9" max="9" width="12.7109375" style="16" bestFit="1" customWidth="1"/>
    <col min="10" max="10" width="13" style="16" customWidth="1"/>
    <col min="11" max="11" width="7.140625" style="16" customWidth="1"/>
    <col min="12" max="12" width="9.7109375" style="16" customWidth="1"/>
    <col min="13" max="13" width="33.42578125" style="16" customWidth="1"/>
    <col min="14" max="14" width="9.42578125" style="16" customWidth="1"/>
    <col min="15" max="15" width="0.85546875" style="16" customWidth="1"/>
    <col min="16" max="20" width="1.7109375" style="16" customWidth="1"/>
    <col min="21" max="16384" width="9.140625" style="16"/>
  </cols>
  <sheetData>
    <row r="1" spans="1:19" ht="30">
      <c r="A1" s="39" t="s">
        <v>38</v>
      </c>
      <c r="M1" s="20"/>
      <c r="O1" s="21"/>
      <c r="P1" s="21"/>
      <c r="Q1" s="21"/>
      <c r="R1" s="21"/>
      <c r="S1" s="21"/>
    </row>
    <row r="2" spans="1:19" s="19" customFormat="1" ht="31.9" customHeight="1">
      <c r="A2" s="22" t="s">
        <v>19</v>
      </c>
      <c r="B2" s="22" t="s">
        <v>8</v>
      </c>
      <c r="C2" s="22" t="s">
        <v>20</v>
      </c>
      <c r="D2" s="22" t="s">
        <v>5</v>
      </c>
      <c r="E2" s="22" t="s">
        <v>0</v>
      </c>
      <c r="F2" s="22" t="s">
        <v>6</v>
      </c>
      <c r="G2" s="22" t="s">
        <v>4</v>
      </c>
      <c r="H2" s="22" t="s">
        <v>9</v>
      </c>
      <c r="I2" s="22" t="s">
        <v>11</v>
      </c>
      <c r="J2" s="22" t="s">
        <v>12</v>
      </c>
      <c r="K2" s="22" t="s">
        <v>36</v>
      </c>
      <c r="L2" s="23" t="s">
        <v>14</v>
      </c>
      <c r="M2" s="24" t="s">
        <v>23</v>
      </c>
      <c r="N2" s="23" t="s">
        <v>15</v>
      </c>
      <c r="O2" s="23"/>
      <c r="P2" s="23"/>
      <c r="Q2" s="23"/>
      <c r="R2" s="23"/>
      <c r="S2" s="23"/>
    </row>
    <row r="3" spans="1:19" s="19" customFormat="1" ht="20.100000000000001" customHeight="1">
      <c r="A3" s="25">
        <v>1</v>
      </c>
      <c r="B3" s="26">
        <f>MATCH(A3,T_STOCK_DATA[TOP GAINERS BY %],0)</f>
        <v>1282</v>
      </c>
      <c r="C3" s="27" t="str" cm="1">
        <f t="array" ref="C3">IFERROR(INDEX(T_STOCK_DATA[Ticker symbol],T_GAINERS[[#This Row],[Row '#]]),"")</f>
        <v>SHARDACROP</v>
      </c>
      <c r="D3" s="28" t="str" cm="1">
        <f t="array" ref="D3">IFERROR(_FV(T_GAINERS[[#This Row],[SYMBOL]],"Name"),"")</f>
        <v>SHARDA CROPCHEM LIMITED</v>
      </c>
      <c r="E3" s="29" t="e" cm="1" vm="1">
        <f t="array" ref="E3">INDEX(T_STOCK_DATA[SYMBOL],T_GAINERS[[#This Row],[Row '#]])</f>
        <v>#VALUE!</v>
      </c>
      <c r="F3" s="30" cm="1">
        <f t="array" ref="F3">IFERROR(INDEX(T_STOCK_DATA[Volume],T_GAINERS[[#This Row],[Row '#]]),"")</f>
        <v>6343376</v>
      </c>
      <c r="G3" s="70" cm="1">
        <f t="array" ref="G3">IFERROR(INDEX(T_STOCK_DATA[Price],T_GAINERS[[#This Row],[Row '#]]),"")</f>
        <v>437.8</v>
      </c>
      <c r="H3" s="70" cm="1">
        <f t="array" ref="H3">IFERROR(INDEX(T_STOCK_DATA[Change],T_GAINERS[[#This Row],[Row '#]]),"")</f>
        <v>58.5</v>
      </c>
      <c r="I3" s="31" cm="1">
        <f t="array" ref="I3">IFERROR(INDEX(T_STOCK_DATA[Change (%)],T_GAINERS[[#This Row],[Row '#]]),"")</f>
        <v>0.15423100000000001</v>
      </c>
      <c r="J3" s="74" cm="1">
        <f t="array" ref="J3">IFERROR(_FV(T_GAINERS[[#This Row],[SYMBOL]],"Market cap",TRUE),"")</f>
        <v>34220640000</v>
      </c>
      <c r="K3" s="32" cm="1">
        <f t="array" ref="K3">IFERROR(_FV(T_GAINERS[[#This Row],[SYMBOL]],"P/E",TRUE),"")</f>
        <v>13.57</v>
      </c>
      <c r="L3" s="72" cm="1">
        <f t="array" ref="L3">IFERROR(_FV(T_GAINERS[[#This Row],[SYMBOL]],"52 week low",TRUE),"")</f>
        <v>258.7</v>
      </c>
      <c r="M3"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3" s="76" cm="1">
        <f t="array" ref="N3">IFERROR(_FV(T_GAINERS[[#This Row],[SYMBOL]],"52 week high",TRUE),"")</f>
        <v>455</v>
      </c>
      <c r="O3" s="33"/>
      <c r="P3" s="33"/>
      <c r="Q3" s="33"/>
      <c r="R3" s="33"/>
      <c r="S3" s="33"/>
    </row>
    <row r="4" spans="1:19" s="19" customFormat="1" ht="20.100000000000001" customHeight="1">
      <c r="A4" s="25">
        <v>2</v>
      </c>
      <c r="B4" s="26">
        <f>MATCH(A4,T_STOCK_DATA[TOP GAINERS BY %],0)</f>
        <v>494</v>
      </c>
      <c r="C4" s="26" t="str" cm="1">
        <f t="array" ref="C4">IFERROR(INDEX(T_STOCK_DATA[Ticker symbol],T_GAINERS[[#This Row],[Row '#]]),"")</f>
        <v>GLOBAL</v>
      </c>
      <c r="D4" s="34" t="str" cm="1">
        <f t="array" ref="D4">IFERROR(_FV(T_GAINERS[[#This Row],[SYMBOL]],"Name"),"")</f>
        <v>GLOBAL EDUCATION LIMITED</v>
      </c>
      <c r="E4" s="35" t="e" cm="1" vm="2">
        <f t="array" ref="E4">INDEX(T_STOCK_DATA[SYMBOL],T_GAINERS[[#This Row],[Row '#]])</f>
        <v>#VALUE!</v>
      </c>
      <c r="F4" s="36" cm="1">
        <f t="array" ref="F4">IFERROR(INDEX(T_STOCK_DATA[Volume],T_GAINERS[[#This Row],[Row '#]]),"")</f>
        <v>61683</v>
      </c>
      <c r="G4" s="71" cm="1">
        <f t="array" ref="G4">IFERROR(INDEX(T_STOCK_DATA[Price],T_GAINERS[[#This Row],[Row '#]]),"")</f>
        <v>80.150000000000006</v>
      </c>
      <c r="H4" s="71" cm="1">
        <f t="array" ref="H4">IFERROR(INDEX(T_STOCK_DATA[Change],T_GAINERS[[#This Row],[Row '#]]),"")</f>
        <v>7.25</v>
      </c>
      <c r="I4" s="37" cm="1">
        <f t="array" ref="I4">IFERROR(INDEX(T_STOCK_DATA[Change (%)],T_GAINERS[[#This Row],[Row '#]]),"")</f>
        <v>9.9450999999999998E-2</v>
      </c>
      <c r="J4" s="75" cm="1">
        <f t="array" ref="J4">IFERROR(_FV(T_GAINERS[[#This Row],[SYMBOL]],"Market cap",TRUE),"")</f>
        <v>742143900</v>
      </c>
      <c r="K4" s="38" cm="1">
        <f t="array" ref="K4">IFERROR(_FV(T_GAINERS[[#This Row],[SYMBOL]],"P/E",TRUE),"")</f>
        <v>16.97</v>
      </c>
      <c r="L4" s="73" cm="1">
        <f t="array" ref="L4">IFERROR(_FV(T_GAINERS[[#This Row],[SYMBOL]],"52 week low",TRUE),"")</f>
        <v>35.5</v>
      </c>
      <c r="M4"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4" s="77" cm="1">
        <f t="array" ref="N4">IFERROR(_FV(T_GAINERS[[#This Row],[SYMBOL]],"52 week high",TRUE),"")</f>
        <v>80.150000000000006</v>
      </c>
      <c r="O4" s="33"/>
      <c r="P4" s="33"/>
      <c r="Q4" s="33"/>
      <c r="R4" s="33"/>
      <c r="S4" s="33"/>
    </row>
    <row r="5" spans="1:19" s="19" customFormat="1" ht="20.100000000000001" customHeight="1">
      <c r="A5" s="25">
        <v>3</v>
      </c>
      <c r="B5" s="26">
        <f>MATCH(A5,T_STOCK_DATA[TOP GAINERS BY %],0)</f>
        <v>172</v>
      </c>
      <c r="C5" s="26" t="str" cm="1">
        <f t="array" ref="C5">IFERROR(INDEX(T_STOCK_DATA[Ticker symbol],T_GAINERS[[#This Row],[Row '#]]),"")</f>
        <v>BANARBEADS</v>
      </c>
      <c r="D5" s="34" t="str" cm="1">
        <f t="array" ref="D5">IFERROR(_FV(T_GAINERS[[#This Row],[SYMBOL]],"Name"),"")</f>
        <v>BANARAS BEADS LIMITED</v>
      </c>
      <c r="E5" s="35" t="e" cm="1" vm="3">
        <f t="array" ref="E5">INDEX(T_STOCK_DATA[SYMBOL],T_GAINERS[[#This Row],[Row '#]])</f>
        <v>#VALUE!</v>
      </c>
      <c r="F5" s="36" cm="1">
        <f t="array" ref="F5">IFERROR(INDEX(T_STOCK_DATA[Volume],T_GAINERS[[#This Row],[Row '#]]),"")</f>
        <v>342992</v>
      </c>
      <c r="G5" s="71" cm="1">
        <f t="array" ref="G5">IFERROR(INDEX(T_STOCK_DATA[Price],T_GAINERS[[#This Row],[Row '#]]),"")</f>
        <v>99.85</v>
      </c>
      <c r="H5" s="71" cm="1">
        <f t="array" ref="H5">IFERROR(INDEX(T_STOCK_DATA[Change],T_GAINERS[[#This Row],[Row '#]]),"")</f>
        <v>7.9</v>
      </c>
      <c r="I5" s="37" cm="1">
        <f t="array" ref="I5">IFERROR(INDEX(T_STOCK_DATA[Change (%)],T_GAINERS[[#This Row],[Row '#]]),"")</f>
        <v>8.5915999999999992E-2</v>
      </c>
      <c r="J5" s="75" cm="1">
        <f t="array" ref="J5">IFERROR(_FV(T_GAINERS[[#This Row],[SYMBOL]],"Market cap",TRUE),"")</f>
        <v>610200600</v>
      </c>
      <c r="K5" s="38" cm="1">
        <f t="array" ref="K5">IFERROR(_FV(T_GAINERS[[#This Row],[SYMBOL]],"P/E",TRUE),"")</f>
        <v>22.91</v>
      </c>
      <c r="L5" s="73" cm="1">
        <f t="array" ref="L5">IFERROR(_FV(T_GAINERS[[#This Row],[SYMBOL]],"52 week low",TRUE),"")</f>
        <v>43.95</v>
      </c>
      <c r="M5"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0000000060</v>
      </c>
      <c r="N5" s="77" cm="1">
        <f t="array" ref="N5">IFERROR(_FV(T_GAINERS[[#This Row],[SYMBOL]],"52 week high",TRUE),"")</f>
        <v>112.65</v>
      </c>
      <c r="O5" s="33"/>
      <c r="P5" s="33"/>
      <c r="Q5" s="33"/>
      <c r="R5" s="33"/>
      <c r="S5" s="33"/>
    </row>
    <row r="6" spans="1:19" s="19" customFormat="1" ht="20.100000000000001" customHeight="1">
      <c r="A6" s="25">
        <v>4</v>
      </c>
      <c r="B6" s="26">
        <f>MATCH(A6,T_STOCK_DATA[TOP GAINERS BY %],0)</f>
        <v>717</v>
      </c>
      <c r="C6" s="26" t="str" cm="1">
        <f t="array" ref="C6">IFERROR(INDEX(T_STOCK_DATA[Ticker symbol],T_GAINERS[[#This Row],[Row '#]]),"")</f>
        <v>JIKIND</v>
      </c>
      <c r="D6" s="34" t="str" cm="1">
        <f t="array" ref="D6">IFERROR(_FV(T_GAINERS[[#This Row],[SYMBOL]],"Name"),"")</f>
        <v>JIK INDUSTRIES LIMITED</v>
      </c>
      <c r="E6" s="35" t="e" cm="1" vm="4">
        <f t="array" ref="E6">INDEX(T_STOCK_DATA[SYMBOL],T_GAINERS[[#This Row],[Row '#]])</f>
        <v>#VALUE!</v>
      </c>
      <c r="F6" s="36" cm="1">
        <f t="array" ref="F6">IFERROR(INDEX(T_STOCK_DATA[Volume],T_GAINERS[[#This Row],[Row '#]]),"")</f>
        <v>942674</v>
      </c>
      <c r="G6" s="71" cm="1">
        <f t="array" ref="G6">IFERROR(INDEX(T_STOCK_DATA[Price],T_GAINERS[[#This Row],[Row '#]]),"")</f>
        <v>1</v>
      </c>
      <c r="H6" s="71" cm="1">
        <f t="array" ref="H6">IFERROR(INDEX(T_STOCK_DATA[Change],T_GAINERS[[#This Row],[Row '#]]),"")</f>
        <v>0.05</v>
      </c>
      <c r="I6" s="37" cm="1">
        <f t="array" ref="I6">IFERROR(INDEX(T_STOCK_DATA[Change (%)],T_GAINERS[[#This Row],[Row '#]]),"")</f>
        <v>5.2632000000000005E-2</v>
      </c>
      <c r="J6" s="75" cm="1">
        <f t="array" ref="J6">IFERROR(_FV(T_GAINERS[[#This Row],[SYMBOL]],"Market cap",TRUE),"")</f>
        <v>69004050</v>
      </c>
      <c r="K6" s="38" cm="1">
        <f t="array" ref="K6">IFERROR(_FV(T_GAINERS[[#This Row],[SYMBOL]],"P/E",TRUE),"")</f>
        <v>0</v>
      </c>
      <c r="L6" s="73" cm="1">
        <f t="array" ref="L6">IFERROR(_FV(T_GAINERS[[#This Row],[SYMBOL]],"52 week low",TRUE),"")</f>
        <v>0.25</v>
      </c>
      <c r="M6"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6" s="77" cm="1">
        <f t="array" ref="N6">IFERROR(_FV(T_GAINERS[[#This Row],[SYMBOL]],"52 week high",TRUE),"")</f>
        <v>1</v>
      </c>
      <c r="O6" s="33"/>
      <c r="P6" s="33"/>
      <c r="Q6" s="33"/>
      <c r="R6" s="33"/>
      <c r="S6" s="33"/>
    </row>
    <row r="7" spans="1:19" s="19" customFormat="1" ht="20.100000000000001" customHeight="1">
      <c r="A7" s="25">
        <v>5</v>
      </c>
      <c r="B7" s="26">
        <f>MATCH(A7,T_STOCK_DATA[TOP GAINERS BY %],0)</f>
        <v>723</v>
      </c>
      <c r="C7" s="26" t="str" cm="1">
        <f t="array" ref="C7">IFERROR(INDEX(T_STOCK_DATA[Ticker symbol],T_GAINERS[[#This Row],[Row '#]]),"")</f>
        <v>JINDWORLD</v>
      </c>
      <c r="D7" s="34" t="str" cm="1">
        <f t="array" ref="D7">IFERROR(_FV(T_GAINERS[[#This Row],[SYMBOL]],"Name"),"")</f>
        <v>JINDAL WORLDWIDE LIMITED</v>
      </c>
      <c r="E7" s="35" t="e" cm="1" vm="5">
        <f t="array" ref="E7">INDEX(T_STOCK_DATA[SYMBOL],T_GAINERS[[#This Row],[Row '#]])</f>
        <v>#VALUE!</v>
      </c>
      <c r="F7" s="36" cm="1">
        <f t="array" ref="F7">IFERROR(INDEX(T_STOCK_DATA[Volume],T_GAINERS[[#This Row],[Row '#]]),"")</f>
        <v>890085</v>
      </c>
      <c r="G7" s="71" cm="1">
        <f t="array" ref="G7">IFERROR(INDEX(T_STOCK_DATA[Price],T_GAINERS[[#This Row],[Row '#]]),"")</f>
        <v>327.75</v>
      </c>
      <c r="H7" s="71" cm="1">
        <f t="array" ref="H7">IFERROR(INDEX(T_STOCK_DATA[Change],T_GAINERS[[#This Row],[Row '#]]),"")</f>
        <v>15.7</v>
      </c>
      <c r="I7" s="37" cm="1">
        <f t="array" ref="I7">IFERROR(INDEX(T_STOCK_DATA[Change (%)],T_GAINERS[[#This Row],[Row '#]]),"")</f>
        <v>5.0312000000000003E-2</v>
      </c>
      <c r="J7" s="75" cm="1">
        <f t="array" ref="J7">IFERROR(_FV(T_GAINERS[[#This Row],[SYMBOL]],"Market cap",TRUE),"")</f>
        <v>62572390000</v>
      </c>
      <c r="K7" s="38" cm="1">
        <f t="array" ref="K7">IFERROR(_FV(T_GAINERS[[#This Row],[SYMBOL]],"P/E",TRUE),"")</f>
        <v>73.14</v>
      </c>
      <c r="L7" s="73" cm="1">
        <f t="array" ref="L7">IFERROR(_FV(T_GAINERS[[#This Row],[SYMBOL]],"52 week low",TRUE),"")</f>
        <v>44</v>
      </c>
      <c r="M7"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7" s="77" cm="1">
        <f t="array" ref="N7">IFERROR(_FV(T_GAINERS[[#This Row],[SYMBOL]],"52 week high",TRUE),"")</f>
        <v>333</v>
      </c>
      <c r="O7" s="33"/>
      <c r="P7" s="33"/>
      <c r="Q7" s="33"/>
      <c r="R7" s="33"/>
      <c r="S7" s="33"/>
    </row>
    <row r="8" spans="1:19" s="19" customFormat="1" ht="20.100000000000001" customHeight="1">
      <c r="A8" s="25">
        <v>6</v>
      </c>
      <c r="B8" s="26">
        <f>MATCH(A8,T_STOCK_DATA[TOP GAINERS BY %],0)</f>
        <v>650</v>
      </c>
      <c r="C8" s="26" t="str" cm="1">
        <f t="array" ref="C8">IFERROR(INDEX(T_STOCK_DATA[Ticker symbol],T_GAINERS[[#This Row],[Row '#]]),"")</f>
        <v>INDIANCARD</v>
      </c>
      <c r="D8" s="34" t="str" cm="1">
        <f t="array" ref="D8">IFERROR(_FV(T_GAINERS[[#This Row],[SYMBOL]],"Name"),"")</f>
        <v>THE INDIAN CARD CLOTHING COMPANY LIMITED</v>
      </c>
      <c r="E8" s="35" t="e" cm="1" vm="6">
        <f t="array" ref="E8">INDEX(T_STOCK_DATA[SYMBOL],T_GAINERS[[#This Row],[Row '#]])</f>
        <v>#VALUE!</v>
      </c>
      <c r="F8" s="36" cm="1">
        <f t="array" ref="F8">IFERROR(INDEX(T_STOCK_DATA[Volume],T_GAINERS[[#This Row],[Row '#]]),"")</f>
        <v>27858</v>
      </c>
      <c r="G8" s="71" cm="1">
        <f t="array" ref="G8">IFERROR(INDEX(T_STOCK_DATA[Price],T_GAINERS[[#This Row],[Row '#]]),"")</f>
        <v>307.85000000000002</v>
      </c>
      <c r="H8" s="71" cm="1">
        <f t="array" ref="H8">IFERROR(INDEX(T_STOCK_DATA[Change],T_GAINERS[[#This Row],[Row '#]]),"")</f>
        <v>14.65</v>
      </c>
      <c r="I8" s="37" cm="1">
        <f t="array" ref="I8">IFERROR(INDEX(T_STOCK_DATA[Change (%)],T_GAINERS[[#This Row],[Row '#]]),"")</f>
        <v>4.9965999999999997E-2</v>
      </c>
      <c r="J8" s="75" cm="1">
        <f t="array" ref="J8">IFERROR(_FV(T_GAINERS[[#This Row],[SYMBOL]],"Market cap",TRUE),"")</f>
        <v>1741936000</v>
      </c>
      <c r="K8" s="38" cm="1">
        <f t="array" ref="K8">IFERROR(_FV(T_GAINERS[[#This Row],[SYMBOL]],"P/E",TRUE),"")</f>
        <v>0</v>
      </c>
      <c r="L8" s="73" cm="1">
        <f t="array" ref="L8">IFERROR(_FV(T_GAINERS[[#This Row],[SYMBOL]],"52 week low",TRUE),"")</f>
        <v>117.35</v>
      </c>
      <c r="M8"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8" s="77" cm="1">
        <f t="array" ref="N8">IFERROR(_FV(T_GAINERS[[#This Row],[SYMBOL]],"52 week high",TRUE),"")</f>
        <v>317.8</v>
      </c>
      <c r="O8" s="33"/>
      <c r="P8" s="33"/>
      <c r="Q8" s="33"/>
      <c r="R8" s="33"/>
      <c r="S8" s="33"/>
    </row>
    <row r="9" spans="1:19" s="19" customFormat="1" ht="20.100000000000001" customHeight="1">
      <c r="A9" s="25">
        <v>7</v>
      </c>
      <c r="B9" s="26">
        <f>MATCH(A9,T_STOCK_DATA[TOP GAINERS BY %],0)</f>
        <v>1273</v>
      </c>
      <c r="C9" s="26" t="str" cm="1">
        <f t="array" ref="C9">IFERROR(INDEX(T_STOCK_DATA[Ticker symbol],T_GAINERS[[#This Row],[Row '#]]),"")</f>
        <v>SEJALLTD</v>
      </c>
      <c r="D9" s="34" t="str" cm="1">
        <f t="array" ref="D9">IFERROR(_FV(T_GAINERS[[#This Row],[SYMBOL]],"Name"),"")</f>
        <v>SEJAL GLASS LIMITED</v>
      </c>
      <c r="E9" s="35" t="e" cm="1" vm="7">
        <f t="array" ref="E9">INDEX(T_STOCK_DATA[SYMBOL],T_GAINERS[[#This Row],[Row '#]])</f>
        <v>#VALUE!</v>
      </c>
      <c r="F9" s="36" cm="1">
        <f t="array" ref="F9">IFERROR(INDEX(T_STOCK_DATA[Volume],T_GAINERS[[#This Row],[Row '#]]),"")</f>
        <v>1</v>
      </c>
      <c r="G9" s="71" cm="1">
        <f t="array" ref="G9">IFERROR(INDEX(T_STOCK_DATA[Price],T_GAINERS[[#This Row],[Row '#]]),"")</f>
        <v>52.55</v>
      </c>
      <c r="H9" s="71" cm="1">
        <f t="array" ref="H9">IFERROR(INDEX(T_STOCK_DATA[Change],T_GAINERS[[#This Row],[Row '#]]),"")</f>
        <v>2.5</v>
      </c>
      <c r="I9" s="37" cm="1">
        <f t="array" ref="I9">IFERROR(INDEX(T_STOCK_DATA[Change (%)],T_GAINERS[[#This Row],[Row '#]]),"")</f>
        <v>4.9950000000000001E-2</v>
      </c>
      <c r="J9" s="75" cm="1">
        <f t="array" ref="J9">IFERROR(_FV(T_GAINERS[[#This Row],[SYMBOL]],"Market cap",TRUE),"")</f>
        <v>5005000</v>
      </c>
      <c r="K9" s="38" cm="1">
        <f t="array" ref="K9">IFERROR(_FV(T_GAINERS[[#This Row],[SYMBOL]],"P/E",TRUE),"")</f>
        <v>0.56999999999999995</v>
      </c>
      <c r="L9" s="73" cm="1">
        <f t="array" ref="L9">IFERROR(_FV(T_GAINERS[[#This Row],[SYMBOL]],"52 week low",TRUE),"")</f>
        <v>2.5</v>
      </c>
      <c r="M9"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9" s="77" cm="1">
        <f t="array" ref="N9">IFERROR(_FV(T_GAINERS[[#This Row],[SYMBOL]],"52 week high",TRUE),"")</f>
        <v>52.55</v>
      </c>
      <c r="O9" s="33"/>
      <c r="P9" s="33"/>
      <c r="Q9" s="33"/>
      <c r="R9" s="33"/>
      <c r="S9" s="33"/>
    </row>
    <row r="10" spans="1:19" s="19" customFormat="1" ht="20.100000000000001" customHeight="1">
      <c r="A10" s="25">
        <v>8</v>
      </c>
      <c r="B10" s="26">
        <f>MATCH(A10,T_STOCK_DATA[TOP GAINERS BY %],0)</f>
        <v>211</v>
      </c>
      <c r="C10" s="26" t="str" cm="1">
        <f t="array" ref="C10">IFERROR(INDEX(T_STOCK_DATA[Ticker symbol],T_GAINERS[[#This Row],[Row '#]]),"")</f>
        <v>BIGBLOC</v>
      </c>
      <c r="D10" s="34" t="str" cm="1">
        <f t="array" ref="D10">IFERROR(_FV(T_GAINERS[[#This Row],[SYMBOL]],"Name"),"")</f>
        <v>BIGBLOC CONSTRUCTION LIMITED</v>
      </c>
      <c r="E10" s="35" t="e" cm="1" vm="8">
        <f t="array" ref="E10">INDEX(T_STOCK_DATA[SYMBOL],T_GAINERS[[#This Row],[Row '#]])</f>
        <v>#VALUE!</v>
      </c>
      <c r="F10" s="36" cm="1">
        <f t="array" ref="F10">IFERROR(INDEX(T_STOCK_DATA[Volume],T_GAINERS[[#This Row],[Row '#]]),"")</f>
        <v>480557</v>
      </c>
      <c r="G10" s="71" cm="1">
        <f t="array" ref="G10">IFERROR(INDEX(T_STOCK_DATA[Price],T_GAINERS[[#This Row],[Row '#]]),"")</f>
        <v>71.5</v>
      </c>
      <c r="H10" s="71" cm="1">
        <f t="array" ref="H10">IFERROR(INDEX(T_STOCK_DATA[Change],T_GAINERS[[#This Row],[Row '#]]),"")</f>
        <v>3.4</v>
      </c>
      <c r="I10" s="37" cm="1">
        <f t="array" ref="I10">IFERROR(INDEX(T_STOCK_DATA[Change (%)],T_GAINERS[[#This Row],[Row '#]]),"")</f>
        <v>4.9926999999999999E-2</v>
      </c>
      <c r="J10" s="75" cm="1">
        <f t="array" ref="J10">IFERROR(_FV(T_GAINERS[[#This Row],[SYMBOL]],"Market cap",TRUE),"")</f>
        <v>4820654000</v>
      </c>
      <c r="K10" s="38" cm="1">
        <f t="array" ref="K10">IFERROR(_FV(T_GAINERS[[#This Row],[SYMBOL]],"P/E",TRUE),"")</f>
        <v>51.47</v>
      </c>
      <c r="L10" s="73" cm="1">
        <f t="array" ref="L10">IFERROR(_FV(T_GAINERS[[#This Row],[SYMBOL]],"52 week low",TRUE),"")</f>
        <v>15.62</v>
      </c>
      <c r="M10"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0000000060</v>
      </c>
      <c r="N10" s="77" cm="1">
        <f t="array" ref="N10">IFERROR(_FV(T_GAINERS[[#This Row],[SYMBOL]],"52 week high",TRUE),"")</f>
        <v>82.8</v>
      </c>
      <c r="O10" s="33"/>
      <c r="P10" s="33"/>
      <c r="Q10" s="33"/>
      <c r="R10" s="33"/>
      <c r="S10" s="33"/>
    </row>
    <row r="11" spans="1:19" s="19" customFormat="1" ht="20.100000000000001" customHeight="1">
      <c r="A11" s="25">
        <v>9</v>
      </c>
      <c r="B11" s="26">
        <f>MATCH(A11,T_STOCK_DATA[TOP GAINERS BY %],0)</f>
        <v>1266</v>
      </c>
      <c r="C11" s="26" t="str" cm="1">
        <f t="array" ref="C11">IFERROR(INDEX(T_STOCK_DATA[Ticker symbol],T_GAINERS[[#This Row],[Row '#]]),"")</f>
        <v>SELMC</v>
      </c>
      <c r="D11" s="34" t="str" cm="1">
        <f t="array" ref="D11">IFERROR(_FV(T_GAINERS[[#This Row],[SYMBOL]],"Name"),"")</f>
        <v>SEL MANUFACTURING COMPANY LIMITED</v>
      </c>
      <c r="E11" s="35" t="e" cm="1" vm="9">
        <f t="array" ref="E11">INDEX(T_STOCK_DATA[SYMBOL],T_GAINERS[[#This Row],[Row '#]])</f>
        <v>#VALUE!</v>
      </c>
      <c r="F11" s="36" cm="1">
        <f t="array" ref="F11">IFERROR(INDEX(T_STOCK_DATA[Volume],T_GAINERS[[#This Row],[Row '#]]),"")</f>
        <v>106</v>
      </c>
      <c r="G11" s="71" cm="1">
        <f t="array" ref="G11">IFERROR(INDEX(T_STOCK_DATA[Price],T_GAINERS[[#This Row],[Row '#]]),"")</f>
        <v>91.8</v>
      </c>
      <c r="H11" s="71" cm="1">
        <f t="array" ref="H11">IFERROR(INDEX(T_STOCK_DATA[Change],T_GAINERS[[#This Row],[Row '#]]),"")</f>
        <v>4.3499999999999996</v>
      </c>
      <c r="I11" s="37" cm="1">
        <f t="array" ref="I11">IFERROR(INDEX(T_STOCK_DATA[Change (%)],T_GAINERS[[#This Row],[Row '#]]),"")</f>
        <v>4.9743000000000002E-2</v>
      </c>
      <c r="J11" s="75" cm="1">
        <f t="array" ref="J11">IFERROR(_FV(T_GAINERS[[#This Row],[SYMBOL]],"Market cap",TRUE),"")</f>
        <v>28976300</v>
      </c>
      <c r="K11" s="38" cm="1">
        <f t="array" ref="K11">IFERROR(_FV(T_GAINERS[[#This Row],[SYMBOL]],"P/E",TRUE),"")</f>
        <v>0</v>
      </c>
      <c r="L11" s="73" cm="1">
        <f t="array" ref="L11">IFERROR(_FV(T_GAINERS[[#This Row],[SYMBOL]],"52 week low",TRUE),"")</f>
        <v>4.95</v>
      </c>
      <c r="M11"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6000000000</v>
      </c>
      <c r="N11" s="77" cm="1">
        <f t="array" ref="N11">IFERROR(_FV(T_GAINERS[[#This Row],[SYMBOL]],"52 week high",TRUE),"")</f>
        <v>2400</v>
      </c>
      <c r="O11" s="33"/>
      <c r="P11" s="33"/>
      <c r="Q11" s="33"/>
      <c r="R11" s="33"/>
      <c r="S11" s="33"/>
    </row>
    <row r="12" spans="1:19" s="19" customFormat="1" ht="20.100000000000001" customHeight="1">
      <c r="A12" s="25">
        <v>10</v>
      </c>
      <c r="B12" s="26">
        <f>MATCH(A12,T_STOCK_DATA[TOP GAINERS BY %],0)</f>
        <v>507</v>
      </c>
      <c r="C12" s="26" t="str" cm="1">
        <f t="array" ref="C12">IFERROR(INDEX(T_STOCK_DATA[Ticker symbol],T_GAINERS[[#This Row],[Row '#]]),"")</f>
        <v>GODHA</v>
      </c>
      <c r="D12" s="34" t="str" cm="1">
        <f t="array" ref="D12">IFERROR(_FV(T_GAINERS[[#This Row],[SYMBOL]],"Name"),"")</f>
        <v>GODHA CABCON &amp; INSULATION LIMITED</v>
      </c>
      <c r="E12" s="35" t="e" cm="1" vm="10">
        <f t="array" ref="E12">INDEX(T_STOCK_DATA[SYMBOL],T_GAINERS[[#This Row],[Row '#]])</f>
        <v>#VALUE!</v>
      </c>
      <c r="F12" s="36" cm="1">
        <f t="array" ref="F12">IFERROR(INDEX(T_STOCK_DATA[Volume],T_GAINERS[[#This Row],[Row '#]]),"")</f>
        <v>62464</v>
      </c>
      <c r="G12" s="71" cm="1">
        <f t="array" ref="G12">IFERROR(INDEX(T_STOCK_DATA[Price],T_GAINERS[[#This Row],[Row '#]]),"")</f>
        <v>67.7</v>
      </c>
      <c r="H12" s="71" cm="1">
        <f t="array" ref="H12">IFERROR(INDEX(T_STOCK_DATA[Change],T_GAINERS[[#This Row],[Row '#]]),"")</f>
        <v>3.2</v>
      </c>
      <c r="I12" s="37" cm="1">
        <f t="array" ref="I12">IFERROR(INDEX(T_STOCK_DATA[Change (%)],T_GAINERS[[#This Row],[Row '#]]),"")</f>
        <v>4.9611999999999996E-2</v>
      </c>
      <c r="J12" s="75" cm="1">
        <f t="array" ref="J12">IFERROR(_FV(T_GAINERS[[#This Row],[SYMBOL]],"Market cap",TRUE),"")</f>
        <v>1432416000</v>
      </c>
      <c r="K12" s="38" cm="1">
        <f t="array" ref="K12">IFERROR(_FV(T_GAINERS[[#This Row],[SYMBOL]],"P/E",TRUE),"")</f>
        <v>150.84</v>
      </c>
      <c r="L12" s="73" cm="1">
        <f t="array" ref="L12">IFERROR(_FV(T_GAINERS[[#This Row],[SYMBOL]],"52 week low",TRUE),"")</f>
        <v>16.05</v>
      </c>
      <c r="M12"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12" s="77" cm="1">
        <f t="array" ref="N12">IFERROR(_FV(T_GAINERS[[#This Row],[SYMBOL]],"52 week high",TRUE),"")</f>
        <v>67.7</v>
      </c>
      <c r="O12" s="33"/>
      <c r="P12" s="33"/>
      <c r="Q12" s="33"/>
      <c r="R12" s="33"/>
      <c r="S12" s="33"/>
    </row>
    <row r="13" spans="1:19" s="19" customFormat="1" ht="20.100000000000001" customHeight="1">
      <c r="A13" s="25">
        <v>11</v>
      </c>
      <c r="B13" s="26">
        <f>MATCH(A13,T_STOCK_DATA[TOP GAINERS BY %],0)</f>
        <v>355</v>
      </c>
      <c r="C13" s="26" t="str" cm="1">
        <f t="array" ref="C13">IFERROR(INDEX(T_STOCK_DATA[Ticker symbol],T_GAINERS[[#This Row],[Row '#]]),"")</f>
        <v>DGCONTENT</v>
      </c>
      <c r="D13" s="34" t="str" cm="1">
        <f t="array" ref="D13">IFERROR(_FV(T_GAINERS[[#This Row],[SYMBOL]],"Name"),"")</f>
        <v>DIGICONTENT LIMITED</v>
      </c>
      <c r="E13" s="35" t="e" cm="1" vm="11">
        <f t="array" ref="E13">INDEX(T_STOCK_DATA[SYMBOL],T_GAINERS[[#This Row],[Row '#]])</f>
        <v>#VALUE!</v>
      </c>
      <c r="F13" s="36" cm="1">
        <f t="array" ref="F13">IFERROR(INDEX(T_STOCK_DATA[Volume],T_GAINERS[[#This Row],[Row '#]]),"")</f>
        <v>18105</v>
      </c>
      <c r="G13" s="71" cm="1">
        <f t="array" ref="G13">IFERROR(INDEX(T_STOCK_DATA[Price],T_GAINERS[[#This Row],[Row '#]]),"")</f>
        <v>19.149999999999999</v>
      </c>
      <c r="H13" s="71" cm="1">
        <f t="array" ref="H13">IFERROR(INDEX(T_STOCK_DATA[Change],T_GAINERS[[#This Row],[Row '#]]),"")</f>
        <v>0.9</v>
      </c>
      <c r="I13" s="37" cm="1">
        <f t="array" ref="I13">IFERROR(INDEX(T_STOCK_DATA[Change (%)],T_GAINERS[[#This Row],[Row '#]]),"")</f>
        <v>4.9314999999999998E-2</v>
      </c>
      <c r="J13" s="75" cm="1">
        <f t="array" ref="J13">IFERROR(_FV(T_GAINERS[[#This Row],[SYMBOL]],"Market cap",TRUE),"")</f>
        <v>1058909000</v>
      </c>
      <c r="K13" s="38" cm="1">
        <f t="array" ref="K13">IFERROR(_FV(T_GAINERS[[#This Row],[SYMBOL]],"P/E",TRUE),"")</f>
        <v>0</v>
      </c>
      <c r="L13" s="73" cm="1">
        <f t="array" ref="L13">IFERROR(_FV(T_GAINERS[[#This Row],[SYMBOL]],"52 week low",TRUE),"")</f>
        <v>6.85</v>
      </c>
      <c r="M13"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0000000600</v>
      </c>
      <c r="N13" s="77" cm="1">
        <f t="array" ref="N13">IFERROR(_FV(T_GAINERS[[#This Row],[SYMBOL]],"52 week high",TRUE),"")</f>
        <v>23.5</v>
      </c>
      <c r="O13" s="33"/>
      <c r="P13" s="33"/>
      <c r="Q13" s="33"/>
      <c r="R13" s="33"/>
      <c r="S13" s="33"/>
    </row>
    <row r="14" spans="1:19" s="19" customFormat="1" ht="20.100000000000001" customHeight="1">
      <c r="A14" s="25">
        <v>12</v>
      </c>
      <c r="B14" s="26">
        <f>MATCH(A14,T_STOCK_DATA[TOP GAINERS BY %],0)</f>
        <v>583</v>
      </c>
      <c r="C14" s="26" t="str" cm="1">
        <f t="array" ref="C14">IFERROR(INDEX(T_STOCK_DATA[Ticker symbol],T_GAINERS[[#This Row],[Row '#]]),"")</f>
        <v>HILTON</v>
      </c>
      <c r="D14" s="34" t="str" cm="1">
        <f t="array" ref="D14">IFERROR(_FV(T_GAINERS[[#This Row],[SYMBOL]],"Name"),"")</f>
        <v>HILTON METAL FORGING LIMITED</v>
      </c>
      <c r="E14" s="35" t="e" cm="1" vm="12">
        <f t="array" ref="E14">INDEX(T_STOCK_DATA[SYMBOL],T_GAINERS[[#This Row],[Row '#]])</f>
        <v>#VALUE!</v>
      </c>
      <c r="F14" s="36" cm="1">
        <f t="array" ref="F14">IFERROR(INDEX(T_STOCK_DATA[Volume],T_GAINERS[[#This Row],[Row '#]]),"")</f>
        <v>27383</v>
      </c>
      <c r="G14" s="71" cm="1">
        <f t="array" ref="G14">IFERROR(INDEX(T_STOCK_DATA[Price],T_GAINERS[[#This Row],[Row '#]]),"")</f>
        <v>26.7</v>
      </c>
      <c r="H14" s="71" cm="1">
        <f t="array" ref="H14">IFERROR(INDEX(T_STOCK_DATA[Change],T_GAINERS[[#This Row],[Row '#]]),"")</f>
        <v>1.25</v>
      </c>
      <c r="I14" s="37" cm="1">
        <f t="array" ref="I14">IFERROR(INDEX(T_STOCK_DATA[Change (%)],T_GAINERS[[#This Row],[Row '#]]),"")</f>
        <v>4.9116E-2</v>
      </c>
      <c r="J14" s="75" cm="1">
        <f t="array" ref="J14">IFERROR(_FV(T_GAINERS[[#This Row],[SYMBOL]],"Market cap",TRUE),"")</f>
        <v>316674800</v>
      </c>
      <c r="K14" s="38" cm="1">
        <f t="array" ref="K14">IFERROR(_FV(T_GAINERS[[#This Row],[SYMBOL]],"P/E",TRUE),"")</f>
        <v>0</v>
      </c>
      <c r="L14" s="73" cm="1">
        <f t="array" ref="L14">IFERROR(_FV(T_GAINERS[[#This Row],[SYMBOL]],"52 week low",TRUE),"")</f>
        <v>8.85</v>
      </c>
      <c r="M14"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0000000060</v>
      </c>
      <c r="N14" s="77" cm="1">
        <f t="array" ref="N14">IFERROR(_FV(T_GAINERS[[#This Row],[SYMBOL]],"52 week high",TRUE),"")</f>
        <v>29.15</v>
      </c>
      <c r="O14" s="33"/>
      <c r="P14" s="33"/>
      <c r="Q14" s="33"/>
      <c r="R14" s="33"/>
      <c r="S14" s="33"/>
    </row>
    <row r="15" spans="1:19" s="19" customFormat="1" ht="20.100000000000001" customHeight="1">
      <c r="A15" s="25">
        <v>13</v>
      </c>
      <c r="B15" s="26">
        <f>MATCH(A15,T_STOCK_DATA[TOP GAINERS BY %],0)</f>
        <v>542</v>
      </c>
      <c r="C15" s="26" t="str" cm="1">
        <f t="array" ref="C15">IFERROR(INDEX(T_STOCK_DATA[Ticker symbol],T_GAINERS[[#This Row],[Row '#]]),"")</f>
        <v>GTNTEX</v>
      </c>
      <c r="D15" s="34" t="str" cm="1">
        <f t="array" ref="D15">IFERROR(_FV(T_GAINERS[[#This Row],[SYMBOL]],"Name"),"")</f>
        <v>GTN TEXTILES LIMITED</v>
      </c>
      <c r="E15" s="35" t="e" cm="1" vm="13">
        <f t="array" ref="E15">INDEX(T_STOCK_DATA[SYMBOL],T_GAINERS[[#This Row],[Row '#]])</f>
        <v>#VALUE!</v>
      </c>
      <c r="F15" s="36" cm="1">
        <f t="array" ref="F15">IFERROR(INDEX(T_STOCK_DATA[Volume],T_GAINERS[[#This Row],[Row '#]]),"")</f>
        <v>4304</v>
      </c>
      <c r="G15" s="71" cm="1">
        <f t="array" ref="G15">IFERROR(INDEX(T_STOCK_DATA[Price],T_GAINERS[[#This Row],[Row '#]]),"")</f>
        <v>19.5</v>
      </c>
      <c r="H15" s="71" cm="1">
        <f t="array" ref="H15">IFERROR(INDEX(T_STOCK_DATA[Change],T_GAINERS[[#This Row],[Row '#]]),"")</f>
        <v>0.9</v>
      </c>
      <c r="I15" s="37" cm="1">
        <f t="array" ref="I15">IFERROR(INDEX(T_STOCK_DATA[Change (%)],T_GAINERS[[#This Row],[Row '#]]),"")</f>
        <v>4.8386999999999999E-2</v>
      </c>
      <c r="J15" s="75" cm="1">
        <f t="array" ref="J15">IFERROR(_FV(T_GAINERS[[#This Row],[SYMBOL]],"Market cap",TRUE),"")</f>
        <v>216512900</v>
      </c>
      <c r="K15" s="38" cm="1">
        <f t="array" ref="K15">IFERROR(_FV(T_GAINERS[[#This Row],[SYMBOL]],"P/E",TRUE),"")</f>
        <v>0</v>
      </c>
      <c r="L15" s="73" cm="1">
        <f t="array" ref="L15">IFERROR(_FV(T_GAINERS[[#This Row],[SYMBOL]],"52 week low",TRUE),"")</f>
        <v>4.8499999999999996</v>
      </c>
      <c r="M15"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15" s="77" cm="1">
        <f t="array" ref="N15">IFERROR(_FV(T_GAINERS[[#This Row],[SYMBOL]],"52 week high",TRUE),"")</f>
        <v>19.5</v>
      </c>
      <c r="O15" s="33"/>
      <c r="P15" s="33"/>
      <c r="Q15" s="33"/>
      <c r="R15" s="33"/>
      <c r="S15" s="33"/>
    </row>
    <row r="16" spans="1:19" s="19" customFormat="1" ht="20.100000000000001" customHeight="1">
      <c r="A16" s="25">
        <v>14</v>
      </c>
      <c r="B16" s="26">
        <f>MATCH(A16,T_STOCK_DATA[TOP GAINERS BY %],0)</f>
        <v>512</v>
      </c>
      <c r="C16" s="26" t="str" cm="1">
        <f t="array" ref="C16">IFERROR(INDEX(T_STOCK_DATA[Ticker symbol],T_GAINERS[[#This Row],[Row '#]]),"")</f>
        <v>GOENKA</v>
      </c>
      <c r="D16" s="34" t="str" cm="1">
        <f t="array" ref="D16">IFERROR(_FV(T_GAINERS[[#This Row],[SYMBOL]],"Name"),"")</f>
        <v>GOENKA DIAMOND AND JEWELS LIMITED</v>
      </c>
      <c r="E16" s="35" t="e" cm="1" vm="14">
        <f t="array" ref="E16">INDEX(T_STOCK_DATA[SYMBOL],T_GAINERS[[#This Row],[Row '#]])</f>
        <v>#VALUE!</v>
      </c>
      <c r="F16" s="36" cm="1">
        <f t="array" ref="F16">IFERROR(INDEX(T_STOCK_DATA[Volume],T_GAINERS[[#This Row],[Row '#]]),"")</f>
        <v>1196142</v>
      </c>
      <c r="G16" s="71" cm="1">
        <f t="array" ref="G16">IFERROR(INDEX(T_STOCK_DATA[Price],T_GAINERS[[#This Row],[Row '#]]),"")</f>
        <v>3.3</v>
      </c>
      <c r="H16" s="71" cm="1">
        <f t="array" ref="H16">IFERROR(INDEX(T_STOCK_DATA[Change],T_GAINERS[[#This Row],[Row '#]]),"")</f>
        <v>0.15</v>
      </c>
      <c r="I16" s="37" cm="1">
        <f t="array" ref="I16">IFERROR(INDEX(T_STOCK_DATA[Change (%)],T_GAINERS[[#This Row],[Row '#]]),"")</f>
        <v>4.7618999999999995E-2</v>
      </c>
      <c r="J16" s="75" cm="1">
        <f t="array" ref="J16">IFERROR(_FV(T_GAINERS[[#This Row],[SYMBOL]],"Market cap",TRUE),"")</f>
        <v>998550000</v>
      </c>
      <c r="K16" s="38" cm="1">
        <f t="array" ref="K16">IFERROR(_FV(T_GAINERS[[#This Row],[SYMBOL]],"P/E",TRUE),"")</f>
        <v>0</v>
      </c>
      <c r="L16" s="73" cm="1">
        <f t="array" ref="L16">IFERROR(_FV(T_GAINERS[[#This Row],[SYMBOL]],"52 week low",TRUE),"")</f>
        <v>1</v>
      </c>
      <c r="M16"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16" s="77" cm="1">
        <f t="array" ref="N16">IFERROR(_FV(T_GAINERS[[#This Row],[SYMBOL]],"52 week high",TRUE),"")</f>
        <v>3.3</v>
      </c>
      <c r="O16" s="33"/>
      <c r="P16" s="33"/>
      <c r="Q16" s="33"/>
      <c r="R16" s="33"/>
      <c r="S16" s="33"/>
    </row>
    <row r="17" spans="1:19" s="19" customFormat="1" ht="20.100000000000001" customHeight="1">
      <c r="A17" s="25">
        <v>15</v>
      </c>
      <c r="B17" s="26">
        <f>MATCH(A17,T_STOCK_DATA[TOP GAINERS BY %],0)</f>
        <v>768</v>
      </c>
      <c r="C17" s="26" t="str" cm="1">
        <f t="array" ref="C17">IFERROR(INDEX(T_STOCK_DATA[Ticker symbol],T_GAINERS[[#This Row],[Row '#]]),"")</f>
        <v>KAUSHALYA</v>
      </c>
      <c r="D17" s="34" t="str" cm="1">
        <f t="array" ref="D17">IFERROR(_FV(T_GAINERS[[#This Row],[SYMBOL]],"Name"),"")</f>
        <v>KAUSHALYA INFRASTRUCTURE DEVELOPMENT CORPORATION LTD</v>
      </c>
      <c r="E17" s="35" t="e" cm="1" vm="15">
        <f t="array" ref="E17">INDEX(T_STOCK_DATA[SYMBOL],T_GAINERS[[#This Row],[Row '#]])</f>
        <v>#VALUE!</v>
      </c>
      <c r="F17" s="36" cm="1">
        <f t="array" ref="F17">IFERROR(INDEX(T_STOCK_DATA[Volume],T_GAINERS[[#This Row],[Row '#]]),"")</f>
        <v>170762</v>
      </c>
      <c r="G17" s="71" cm="1">
        <f t="array" ref="G17">IFERROR(INDEX(T_STOCK_DATA[Price],T_GAINERS[[#This Row],[Row '#]]),"")</f>
        <v>5.8</v>
      </c>
      <c r="H17" s="71" cm="1">
        <f t="array" ref="H17">IFERROR(INDEX(T_STOCK_DATA[Change],T_GAINERS[[#This Row],[Row '#]]),"")</f>
        <v>0.25</v>
      </c>
      <c r="I17" s="37" cm="1">
        <f t="array" ref="I17">IFERROR(INDEX(T_STOCK_DATA[Change (%)],T_GAINERS[[#This Row],[Row '#]]),"")</f>
        <v>4.5045000000000002E-2</v>
      </c>
      <c r="J17" s="75" cm="1">
        <f t="array" ref="J17">IFERROR(_FV(T_GAINERS[[#This Row],[SYMBOL]],"Market cap",TRUE),"")</f>
        <v>192200000</v>
      </c>
      <c r="K17" s="38" cm="1">
        <f t="array" ref="K17">IFERROR(_FV(T_GAINERS[[#This Row],[SYMBOL]],"P/E",TRUE),"")</f>
        <v>0</v>
      </c>
      <c r="L17" s="73" cm="1">
        <f t="array" ref="L17">IFERROR(_FV(T_GAINERS[[#This Row],[SYMBOL]],"52 week low",TRUE),"")</f>
        <v>1.25</v>
      </c>
      <c r="M17"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17" s="77" cm="1">
        <f t="array" ref="N17">IFERROR(_FV(T_GAINERS[[#This Row],[SYMBOL]],"52 week high",TRUE),"")</f>
        <v>5.8</v>
      </c>
      <c r="O17" s="33"/>
      <c r="P17" s="33"/>
      <c r="Q17" s="33"/>
      <c r="R17" s="33"/>
      <c r="S17" s="33"/>
    </row>
    <row r="18" spans="1:19" s="19" customFormat="1" ht="20.100000000000001" customHeight="1">
      <c r="A18" s="25">
        <v>16</v>
      </c>
      <c r="B18" s="26">
        <f>MATCH(A18,T_STOCK_DATA[TOP GAINERS BY %],0)</f>
        <v>1551</v>
      </c>
      <c r="C18" s="26" t="str" cm="1">
        <f t="array" ref="C18">IFERROR(INDEX(T_STOCK_DATA[Ticker symbol],T_GAINERS[[#This Row],[Row '#]]),"")</f>
        <v>VIKASECO</v>
      </c>
      <c r="D18" s="34" t="str" cm="1">
        <f t="array" ref="D18">IFERROR(_FV(T_GAINERS[[#This Row],[SYMBOL]],"Name"),"")</f>
        <v>VIKAS ECOTECH LIMITED</v>
      </c>
      <c r="E18" s="35" t="e" cm="1" vm="16">
        <f t="array" ref="E18">INDEX(T_STOCK_DATA[SYMBOL],T_GAINERS[[#This Row],[Row '#]])</f>
        <v>#VALUE!</v>
      </c>
      <c r="F18" s="36" cm="1">
        <f t="array" ref="F18">IFERROR(INDEX(T_STOCK_DATA[Volume],T_GAINERS[[#This Row],[Row '#]]),"")</f>
        <v>61287588</v>
      </c>
      <c r="G18" s="71" cm="1">
        <f t="array" ref="G18">IFERROR(INDEX(T_STOCK_DATA[Price],T_GAINERS[[#This Row],[Row '#]]),"")</f>
        <v>5.8</v>
      </c>
      <c r="H18" s="71" cm="1">
        <f t="array" ref="H18">IFERROR(INDEX(T_STOCK_DATA[Change],T_GAINERS[[#This Row],[Row '#]]),"")</f>
        <v>0.25</v>
      </c>
      <c r="I18" s="37" cm="1">
        <f t="array" ref="I18">IFERROR(INDEX(T_STOCK_DATA[Change (%)],T_GAINERS[[#This Row],[Row '#]]),"")</f>
        <v>4.5045000000000002E-2</v>
      </c>
      <c r="J18" s="75" cm="1">
        <f t="array" ref="J18">IFERROR(_FV(T_GAINERS[[#This Row],[SYMBOL]],"Market cap",TRUE),"")</f>
        <v>6354002000</v>
      </c>
      <c r="K18" s="38" cm="1">
        <f t="array" ref="K18">IFERROR(_FV(T_GAINERS[[#This Row],[SYMBOL]],"P/E",TRUE),"")</f>
        <v>0</v>
      </c>
      <c r="L18" s="73" cm="1">
        <f t="array" ref="L18">IFERROR(_FV(T_GAINERS[[#This Row],[SYMBOL]],"52 week low",TRUE),"")</f>
        <v>1</v>
      </c>
      <c r="M18"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
      </c>
      <c r="N18" s="77" cm="1">
        <f t="array" ref="N18">IFERROR(_FV(T_GAINERS[[#This Row],[SYMBOL]],"52 week high",TRUE),"")</f>
        <v>5.8</v>
      </c>
      <c r="O18" s="33"/>
      <c r="P18" s="33"/>
      <c r="Q18" s="33"/>
      <c r="R18" s="33"/>
      <c r="S18" s="33"/>
    </row>
    <row r="19" spans="1:19" s="19" customFormat="1" ht="20.100000000000001" customHeight="1">
      <c r="A19" s="25">
        <v>17</v>
      </c>
      <c r="B19" s="26">
        <f>MATCH(A19,T_STOCK_DATA[TOP GAINERS BY %],0)</f>
        <v>727</v>
      </c>
      <c r="C19" s="26" t="str" cm="1">
        <f t="array" ref="C19">IFERROR(INDEX(T_STOCK_DATA[Ticker symbol],T_GAINERS[[#This Row],[Row '#]]),"")</f>
        <v>JIYAECO</v>
      </c>
      <c r="D19" s="34" t="str" cm="1">
        <f t="array" ref="D19">IFERROR(_FV(T_GAINERS[[#This Row],[SYMBOL]],"Name"),"")</f>
        <v>JIYA ECO-PRODUCTS LIMITED</v>
      </c>
      <c r="E19" s="35" t="e" cm="1" vm="17">
        <f t="array" ref="E19">INDEX(T_STOCK_DATA[SYMBOL],T_GAINERS[[#This Row],[Row '#]])</f>
        <v>#VALUE!</v>
      </c>
      <c r="F19" s="36" cm="1">
        <f t="array" ref="F19">IFERROR(INDEX(T_STOCK_DATA[Volume],T_GAINERS[[#This Row],[Row '#]]),"")</f>
        <v>189614</v>
      </c>
      <c r="G19" s="71" cm="1">
        <f t="array" ref="G19">IFERROR(INDEX(T_STOCK_DATA[Price],T_GAINERS[[#This Row],[Row '#]]),"")</f>
        <v>3.65</v>
      </c>
      <c r="H19" s="71" cm="1">
        <f t="array" ref="H19">IFERROR(INDEX(T_STOCK_DATA[Change],T_GAINERS[[#This Row],[Row '#]]),"")</f>
        <v>0.15</v>
      </c>
      <c r="I19" s="37" cm="1">
        <f t="array" ref="I19">IFERROR(INDEX(T_STOCK_DATA[Change (%)],T_GAINERS[[#This Row],[Row '#]]),"")</f>
        <v>4.2857000000000006E-2</v>
      </c>
      <c r="J19" s="75" cm="1">
        <f t="array" ref="J19">IFERROR(_FV(T_GAINERS[[#This Row],[SYMBOL]],"Market cap",TRUE),"")</f>
        <v>105256400</v>
      </c>
      <c r="K19" s="38" cm="1">
        <f t="array" ref="K19">IFERROR(_FV(T_GAINERS[[#This Row],[SYMBOL]],"P/E",TRUE),"")</f>
        <v>0</v>
      </c>
      <c r="L19" s="73" cm="1">
        <f t="array" ref="L19">IFERROR(_FV(T_GAINERS[[#This Row],[SYMBOL]],"52 week low",TRUE),"")</f>
        <v>2.65</v>
      </c>
      <c r="M19"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0060000000</v>
      </c>
      <c r="N19" s="77" cm="1">
        <f t="array" ref="N19">IFERROR(_FV(T_GAINERS[[#This Row],[SYMBOL]],"52 week high",TRUE),"")</f>
        <v>7.4</v>
      </c>
      <c r="O19" s="33"/>
      <c r="P19" s="33"/>
      <c r="Q19" s="33"/>
      <c r="R19" s="33"/>
      <c r="S19" s="33"/>
    </row>
    <row r="20" spans="1:19" s="19" customFormat="1" ht="20.100000000000001" customHeight="1">
      <c r="A20" s="25">
        <v>18</v>
      </c>
      <c r="B20" s="26">
        <f>MATCH(A20,T_STOCK_DATA[TOP GAINERS BY %],0)</f>
        <v>903</v>
      </c>
      <c r="C20" s="26" t="str" cm="1">
        <f t="array" ref="C20">IFERROR(INDEX(T_STOCK_DATA[Ticker symbol],T_GAINERS[[#This Row],[Row '#]]),"")</f>
        <v>MBECL</v>
      </c>
      <c r="D20" s="34" t="str" cm="1">
        <f t="array" ref="D20">IFERROR(_FV(T_GAINERS[[#This Row],[SYMBOL]],"Name"),"")</f>
        <v>McNALLY BHARAT ENGG CO LTD</v>
      </c>
      <c r="E20" s="35" t="e" cm="1" vm="18">
        <f t="array" ref="E20">INDEX(T_STOCK_DATA[SYMBOL],T_GAINERS[[#This Row],[Row '#]])</f>
        <v>#VALUE!</v>
      </c>
      <c r="F20" s="36" cm="1">
        <f t="array" ref="F20">IFERROR(INDEX(T_STOCK_DATA[Volume],T_GAINERS[[#This Row],[Row '#]]),"")</f>
        <v>934779</v>
      </c>
      <c r="G20" s="71" cm="1">
        <f t="array" ref="G20">IFERROR(INDEX(T_STOCK_DATA[Price],T_GAINERS[[#This Row],[Row '#]]),"")</f>
        <v>9.9</v>
      </c>
      <c r="H20" s="71" cm="1">
        <f t="array" ref="H20">IFERROR(INDEX(T_STOCK_DATA[Change],T_GAINERS[[#This Row],[Row '#]]),"")</f>
        <v>0.4</v>
      </c>
      <c r="I20" s="37" cm="1">
        <f t="array" ref="I20">IFERROR(INDEX(T_STOCK_DATA[Change (%)],T_GAINERS[[#This Row],[Row '#]]),"")</f>
        <v>4.2104999999999997E-2</v>
      </c>
      <c r="J20" s="75" cm="1">
        <f t="array" ref="J20">IFERROR(_FV(T_GAINERS[[#This Row],[SYMBOL]],"Market cap",TRUE),"")</f>
        <v>2009922000</v>
      </c>
      <c r="K20" s="38" cm="1">
        <f t="array" ref="K20">IFERROR(_FV(T_GAINERS[[#This Row],[SYMBOL]],"P/E",TRUE),"")</f>
        <v>0</v>
      </c>
      <c r="L20" s="73" cm="1">
        <f t="array" ref="L20">IFERROR(_FV(T_GAINERS[[#This Row],[SYMBOL]],"52 week low",TRUE),"")</f>
        <v>5.5</v>
      </c>
      <c r="M20"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0000060000</v>
      </c>
      <c r="N20" s="77" cm="1">
        <f t="array" ref="N20">IFERROR(_FV(T_GAINERS[[#This Row],[SYMBOL]],"52 week high",TRUE),"")</f>
        <v>12.95</v>
      </c>
      <c r="O20" s="33"/>
      <c r="P20" s="33"/>
      <c r="Q20" s="33"/>
      <c r="R20" s="33"/>
      <c r="S20" s="33"/>
    </row>
    <row r="21" spans="1:19" s="19" customFormat="1" ht="20.100000000000001" customHeight="1">
      <c r="A21" s="25">
        <v>19</v>
      </c>
      <c r="B21" s="26">
        <f>MATCH(A21,T_STOCK_DATA[TOP GAINERS BY %],0)</f>
        <v>175</v>
      </c>
      <c r="C21" s="26" t="str" cm="1">
        <f t="array" ref="C21">IFERROR(INDEX(T_STOCK_DATA[Ticker symbol],T_GAINERS[[#This Row],[Row '#]]),"")</f>
        <v>BANDHANBNK</v>
      </c>
      <c r="D21" s="34" t="str" cm="1">
        <f t="array" ref="D21">IFERROR(_FV(T_GAINERS[[#This Row],[SYMBOL]],"Name"),"")</f>
        <v>BANDHAN BANK LIMITED</v>
      </c>
      <c r="E21" s="35" t="e" cm="1" vm="19">
        <f t="array" ref="E21">INDEX(T_STOCK_DATA[SYMBOL],T_GAINERS[[#This Row],[Row '#]])</f>
        <v>#VALUE!</v>
      </c>
      <c r="F21" s="36" cm="1">
        <f t="array" ref="F21">IFERROR(INDEX(T_STOCK_DATA[Volume],T_GAINERS[[#This Row],[Row '#]]),"")</f>
        <v>33321083</v>
      </c>
      <c r="G21" s="71" cm="1">
        <f t="array" ref="G21">IFERROR(INDEX(T_STOCK_DATA[Price],T_GAINERS[[#This Row],[Row '#]]),"")</f>
        <v>307.85000000000002</v>
      </c>
      <c r="H21" s="71" cm="1">
        <f t="array" ref="H21">IFERROR(INDEX(T_STOCK_DATA[Change],T_GAINERS[[#This Row],[Row '#]]),"")</f>
        <v>12.35</v>
      </c>
      <c r="I21" s="37" cm="1">
        <f t="array" ref="I21">IFERROR(INDEX(T_STOCK_DATA[Change (%)],T_GAINERS[[#This Row],[Row '#]]),"")</f>
        <v>4.1794000000000005E-2</v>
      </c>
      <c r="J21" s="75" cm="1">
        <f t="array" ref="J21">IFERROR(_FV(T_GAINERS[[#This Row],[SYMBOL]],"Market cap",TRUE),"")</f>
        <v>475975400000</v>
      </c>
      <c r="K21" s="38" cm="1">
        <f t="array" ref="K21">IFERROR(_FV(T_GAINERS[[#This Row],[SYMBOL]],"P/E",TRUE),"")</f>
        <v>0</v>
      </c>
      <c r="L21" s="73" cm="1">
        <f t="array" ref="L21">IFERROR(_FV(T_GAINERS[[#This Row],[SYMBOL]],"52 week low",TRUE),"")</f>
        <v>229.55</v>
      </c>
      <c r="M21"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0000060000</v>
      </c>
      <c r="N21" s="77" cm="1">
        <f t="array" ref="N21">IFERROR(_FV(T_GAINERS[[#This Row],[SYMBOL]],"52 week high",TRUE),"")</f>
        <v>372.55</v>
      </c>
      <c r="O21" s="33"/>
      <c r="P21" s="33"/>
      <c r="Q21" s="33"/>
      <c r="R21" s="33"/>
      <c r="S21" s="33"/>
    </row>
    <row r="22" spans="1:19" s="19" customFormat="1" ht="20.100000000000001" customHeight="1">
      <c r="A22" s="25">
        <v>20</v>
      </c>
      <c r="B22" s="26">
        <f>MATCH(A22,T_STOCK_DATA[TOP GAINERS BY %],0)</f>
        <v>263</v>
      </c>
      <c r="C22" s="26" t="str" cm="1">
        <f t="array" ref="C22">IFERROR(INDEX(T_STOCK_DATA[Ticker symbol],T_GAINERS[[#This Row],[Row '#]]),"")</f>
        <v>CCCL</v>
      </c>
      <c r="D22" s="34" t="str" cm="1">
        <f t="array" ref="D22">IFERROR(_FV(T_GAINERS[[#This Row],[SYMBOL]],"Name"),"")</f>
        <v>CONSOLIDATED CONSTRUCTION CONSORTIUM LIMITED</v>
      </c>
      <c r="E22" s="35" t="e" cm="1" vm="20">
        <f t="array" ref="E22">INDEX(T_STOCK_DATA[SYMBOL],T_GAINERS[[#This Row],[Row '#]])</f>
        <v>#VALUE!</v>
      </c>
      <c r="F22" s="36" cm="1">
        <f t="array" ref="F22">IFERROR(INDEX(T_STOCK_DATA[Volume],T_GAINERS[[#This Row],[Row '#]]),"")</f>
        <v>1072527</v>
      </c>
      <c r="G22" s="71" cm="1">
        <f t="array" ref="G22">IFERROR(INDEX(T_STOCK_DATA[Price],T_GAINERS[[#This Row],[Row '#]]),"")</f>
        <v>2.5</v>
      </c>
      <c r="H22" s="71" cm="1">
        <f t="array" ref="H22">IFERROR(INDEX(T_STOCK_DATA[Change],T_GAINERS[[#This Row],[Row '#]]),"")</f>
        <v>0.1</v>
      </c>
      <c r="I22" s="37" cm="1">
        <f t="array" ref="I22">IFERROR(INDEX(T_STOCK_DATA[Change (%)],T_GAINERS[[#This Row],[Row '#]]),"")</f>
        <v>4.1666999999999996E-2</v>
      </c>
      <c r="J22" s="75" cm="1">
        <f t="array" ref="J22">IFERROR(_FV(T_GAINERS[[#This Row],[SYMBOL]],"Market cap",TRUE),"")</f>
        <v>956426900</v>
      </c>
      <c r="K22" s="38" cm="1">
        <f t="array" ref="K22">IFERROR(_FV(T_GAINERS[[#This Row],[SYMBOL]],"P/E",TRUE),"")</f>
        <v>0</v>
      </c>
      <c r="L22" s="73" cm="1">
        <f t="array" ref="L22">IFERROR(_FV(T_GAINERS[[#This Row],[SYMBOL]],"52 week low",TRUE),"")</f>
        <v>0.25</v>
      </c>
      <c r="M22" s="14" t="str">
        <f>IFERROR(REPT("0",QUOTIENT((T_GAINERS[[#This Row],[Price]] -T_GAINERS[[#This Row],[52 Week Low]]),ROUND( (T_GAINERS[[#This Row],[52 Week High]]-T_GAINERS[[#This Row],[52 Week Low]]) /10,2)))
&amp;"6"&amp;REPT("0",9-QUOTIENT((T_GAINERS[[#This Row],[Price]] -T_GAINERS[[#This Row],[52 Week Low]]),ROUND( (T_GAINERS[[#This Row],[52 Week High]]-T_GAINERS[[#This Row],[52 Week Low]]) /10,2))),"")</f>
        <v>0000000006</v>
      </c>
      <c r="N22" s="77" cm="1">
        <f t="array" ref="N22">IFERROR(_FV(T_GAINERS[[#This Row],[SYMBOL]],"52 week high",TRUE),"")</f>
        <v>2.5</v>
      </c>
      <c r="O22" s="33"/>
      <c r="P22" s="33"/>
      <c r="Q22" s="33"/>
      <c r="R22" s="33"/>
      <c r="S22" s="33"/>
    </row>
    <row r="23" spans="1:19" s="19" customFormat="1" ht="16.149999999999999" customHeight="1">
      <c r="A23" s="16"/>
      <c r="B23" s="16"/>
      <c r="C23" s="16"/>
      <c r="D23" s="16"/>
      <c r="E23" s="16"/>
      <c r="F23" s="16"/>
      <c r="G23" s="16"/>
      <c r="H23" s="16"/>
      <c r="I23" s="16"/>
      <c r="J23" s="16"/>
      <c r="K23" s="16"/>
      <c r="L23" s="16"/>
      <c r="O23" s="16"/>
    </row>
    <row r="24" spans="1:19" s="19" customFormat="1" ht="16.149999999999999" customHeight="1">
      <c r="A24" s="16"/>
      <c r="B24" s="16"/>
      <c r="C24" s="16"/>
      <c r="D24" s="16"/>
      <c r="E24" s="16"/>
      <c r="F24" s="16"/>
      <c r="G24" s="16"/>
      <c r="H24" s="16"/>
      <c r="I24" s="16"/>
      <c r="J24" s="16"/>
      <c r="K24" s="16"/>
      <c r="L24" s="16"/>
      <c r="O24" s="16"/>
    </row>
    <row r="25" spans="1:19" s="19" customFormat="1" ht="16.149999999999999" customHeight="1">
      <c r="A25" s="16"/>
      <c r="B25" s="16"/>
      <c r="C25" s="16"/>
      <c r="D25" s="16"/>
      <c r="E25" s="16"/>
      <c r="F25" s="16"/>
      <c r="G25" s="16"/>
      <c r="H25" s="16"/>
      <c r="I25" s="16"/>
      <c r="J25" s="16"/>
      <c r="K25" s="16"/>
      <c r="L25" s="16"/>
      <c r="O25" s="16"/>
    </row>
    <row r="26" spans="1:19" s="19" customFormat="1" ht="16.149999999999999" customHeight="1">
      <c r="A26" s="16"/>
      <c r="B26" s="16"/>
      <c r="C26" s="16"/>
      <c r="D26" s="16"/>
      <c r="E26" s="16"/>
      <c r="F26" s="16"/>
      <c r="G26" s="16"/>
      <c r="H26" s="16"/>
      <c r="I26" s="16"/>
      <c r="J26" s="16"/>
      <c r="K26" s="16"/>
      <c r="L26" s="16"/>
      <c r="O26" s="16"/>
    </row>
    <row r="27" spans="1:19" s="19" customFormat="1" ht="16.149999999999999" customHeight="1">
      <c r="A27" s="16"/>
      <c r="B27" s="16"/>
      <c r="C27" s="16"/>
      <c r="D27" s="16"/>
      <c r="E27" s="16"/>
      <c r="F27" s="16"/>
      <c r="G27" s="16"/>
      <c r="H27" s="16"/>
      <c r="I27" s="16"/>
      <c r="J27" s="16"/>
      <c r="K27" s="16"/>
      <c r="L27" s="16"/>
      <c r="O27" s="16"/>
    </row>
  </sheetData>
  <sheetProtection algorithmName="SHA-512" hashValue="zzYt5DT1iCAbVDcG6G7R5GE3eNiRwQvvThE0eEjLCXZGSG1npkzIPPvjKO4duvrqs/Xc5EozU5CTCNEPNpMTSw==" saltValue="pKZTAevSvZS6vU3UPio0cQ==" spinCount="100000" sheet="1" objects="1" scenarios="1" formatCells="0" formatColumns="0"/>
  <phoneticPr fontId="4" type="noConversion"/>
  <conditionalFormatting sqref="I3:I22">
    <cfRule type="iconSet" priority="2">
      <iconSet iconSet="3Arrows">
        <cfvo type="percent" val="0"/>
        <cfvo type="num" val="0"/>
        <cfvo type="num" val="0.05"/>
      </iconSet>
    </cfRule>
  </conditionalFormatting>
  <pageMargins left="0.25" right="0.25" top="0.75" bottom="0.75" header="0.3" footer="0.3"/>
  <pageSetup scale="99" orientation="landscape" r:id="rId1"/>
  <colBreaks count="1" manualBreakCount="1">
    <brk id="14" max="22"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BA4B-3E89-448F-BA62-59E2D811004D}">
  <dimension ref="A1:S27"/>
  <sheetViews>
    <sheetView showGridLines="0" zoomScale="115" zoomScaleNormal="115" workbookViewId="0"/>
  </sheetViews>
  <sheetFormatPr defaultRowHeight="15"/>
  <cols>
    <col min="1" max="1" width="4.42578125" customWidth="1"/>
    <col min="2" max="2" width="8" hidden="1" customWidth="1"/>
    <col min="3" max="3" width="7.85546875" customWidth="1"/>
    <col min="4" max="4" width="30" customWidth="1"/>
    <col min="5" max="5" width="28.5703125" hidden="1" customWidth="1"/>
    <col min="6" max="6" width="12.28515625" bestFit="1" customWidth="1"/>
    <col min="7" max="7" width="10.5703125" bestFit="1" customWidth="1"/>
    <col min="8" max="8" width="9.7109375" customWidth="1"/>
    <col min="9" max="9" width="17.42578125" customWidth="1"/>
    <col min="10" max="10" width="14.28515625" customWidth="1"/>
    <col min="11" max="11" width="8.7109375" bestFit="1" customWidth="1"/>
    <col min="12" max="12" width="9.7109375" customWidth="1"/>
    <col min="13" max="13" width="32.5703125" customWidth="1"/>
    <col min="14" max="14" width="11.140625" customWidth="1"/>
    <col min="15" max="15" width="10.28515625" customWidth="1"/>
    <col min="16" max="20" width="1.7109375" customWidth="1"/>
  </cols>
  <sheetData>
    <row r="1" spans="1:19" ht="30">
      <c r="A1" s="39" t="s">
        <v>21</v>
      </c>
      <c r="M1" s="15"/>
      <c r="O1" s="13"/>
      <c r="P1" s="13"/>
      <c r="Q1" s="13"/>
      <c r="R1" s="13"/>
      <c r="S1" s="13"/>
    </row>
    <row r="2" spans="1:19" s="2" customFormat="1" ht="31.9" customHeight="1">
      <c r="A2" s="22" t="s">
        <v>19</v>
      </c>
      <c r="B2" s="22" t="s">
        <v>8</v>
      </c>
      <c r="C2" s="22" t="s">
        <v>20</v>
      </c>
      <c r="D2" s="22" t="s">
        <v>5</v>
      </c>
      <c r="E2" s="22" t="s">
        <v>0</v>
      </c>
      <c r="F2" s="22" t="s">
        <v>6</v>
      </c>
      <c r="G2" s="22" t="s">
        <v>4</v>
      </c>
      <c r="H2" s="22" t="s">
        <v>9</v>
      </c>
      <c r="I2" s="22" t="s">
        <v>11</v>
      </c>
      <c r="J2" s="22" t="s">
        <v>12</v>
      </c>
      <c r="K2" s="22" t="s">
        <v>13</v>
      </c>
      <c r="L2" s="23" t="s">
        <v>14</v>
      </c>
      <c r="M2" s="24" t="s">
        <v>23</v>
      </c>
      <c r="N2" s="23" t="s">
        <v>15</v>
      </c>
      <c r="O2" s="11"/>
      <c r="P2" s="11"/>
      <c r="Q2" s="11"/>
      <c r="R2" s="11"/>
      <c r="S2" s="11"/>
    </row>
    <row r="3" spans="1:19" s="2" customFormat="1" ht="20.100000000000001" customHeight="1">
      <c r="A3" s="25">
        <v>1</v>
      </c>
      <c r="B3" s="26">
        <f>MATCH(T_DECLINERS[[#This Row],[No.]],T_STOCK_DATA[TOP DECLINERS BY %],0)</f>
        <v>399</v>
      </c>
      <c r="C3" s="27" t="str" cm="1">
        <f t="array" ref="C3">IFERROR(INDEX(T_STOCK_DATA[Ticker symbol],B3),"")</f>
        <v>ELECTHERM</v>
      </c>
      <c r="D3" s="28" t="str" cm="1">
        <f t="array" ref="D3">IFERROR(_FV(T_DECLINERS[[#This Row],[SYMBOL]],"Name"),"")</f>
        <v>ELECTROTHERM (INDIA) LIMITED</v>
      </c>
      <c r="E3" s="29" t="e" cm="1" vm="21">
        <f t="array" ref="E3">INDEX(T_STOCK_DATA[SYMBOL],$B3)</f>
        <v>#VALUE!</v>
      </c>
      <c r="F3" s="30" cm="1">
        <f t="array" ref="F3">IFERROR(INDEX(T_STOCK_DATA[Volume],$B3),"")</f>
        <v>207314</v>
      </c>
      <c r="G3" s="70" cm="1">
        <f t="array" ref="G3">IFERROR(INDEX(T_STOCK_DATA[Price],$B3),"")</f>
        <v>132.9</v>
      </c>
      <c r="H3" s="70" cm="1">
        <f t="array" ref="H3">IFERROR(INDEX(T_STOCK_DATA[Change],$B3),"")</f>
        <v>-24.45</v>
      </c>
      <c r="I3" s="31" cm="1">
        <f t="array" ref="I3">IFERROR(INDEX(T_STOCK_DATA[Change (%)],$B3),"")</f>
        <v>-0.155386</v>
      </c>
      <c r="J3" s="74" cm="1">
        <f t="array" ref="J3">IFERROR(_FV(T_DECLINERS[[#This Row],[SYMBOL]],"Market cap",TRUE),"")</f>
        <v>2005082000</v>
      </c>
      <c r="K3" s="32" cm="1">
        <f t="array" ref="K3">IFERROR(_FV(E3,"P/E",TRUE),"")</f>
        <v>1.64</v>
      </c>
      <c r="L3" s="72" cm="1">
        <f t="array" ref="L3">IFERROR(_FV($E3,"52 week low",TRUE),"")</f>
        <v>98.1</v>
      </c>
      <c r="M3"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0006000000</v>
      </c>
      <c r="N3" s="76" cm="1">
        <f t="array" ref="N3">IFERROR(_FV($E3,"52 week high",TRUE),"")</f>
        <v>198.8</v>
      </c>
      <c r="O3" s="12"/>
      <c r="P3" s="12"/>
      <c r="Q3" s="12"/>
      <c r="R3" s="12"/>
      <c r="S3" s="12"/>
    </row>
    <row r="4" spans="1:19" s="2" customFormat="1" ht="20.100000000000001" customHeight="1">
      <c r="A4" s="25">
        <v>2</v>
      </c>
      <c r="B4" s="26">
        <f>MATCH(T_DECLINERS[[#This Row],[No.]],T_STOCK_DATA[TOP DECLINERS BY %],0)</f>
        <v>1430</v>
      </c>
      <c r="C4" s="26" t="str" cm="1">
        <f t="array" ref="C4">IFERROR(INDEX(T_STOCK_DATA[Ticker symbol],B4),"")</f>
        <v>TCI</v>
      </c>
      <c r="D4" s="34" t="str" cm="1">
        <f t="array" ref="D4">IFERROR(_FV(T_DECLINERS[[#This Row],[SYMBOL]],"Name"),"")</f>
        <v>TRANSPORT CORPORATION OF INDIA LIMITED</v>
      </c>
      <c r="E4" s="35" t="e" cm="1" vm="22">
        <f t="array" ref="E4">INDEX(T_STOCK_DATA[SYMBOL],$B4)</f>
        <v>#VALUE!</v>
      </c>
      <c r="F4" s="36" cm="1">
        <f t="array" ref="F4">IFERROR(INDEX(T_STOCK_DATA[Volume],$B4),"")</f>
        <v>327848</v>
      </c>
      <c r="G4" s="71" cm="1">
        <f t="array" ref="G4">IFERROR(INDEX(T_STOCK_DATA[Price],$B4),"")</f>
        <v>687.65</v>
      </c>
      <c r="H4" s="71" cm="1">
        <f t="array" ref="H4">IFERROR(INDEX(T_STOCK_DATA[Change],$B4),"")</f>
        <v>-99.05</v>
      </c>
      <c r="I4" s="37" cm="1">
        <f t="array" ref="I4">IFERROR(INDEX(T_STOCK_DATA[Change (%)],$B4),"")</f>
        <v>-0.12590599999999999</v>
      </c>
      <c r="J4" s="75" cm="1">
        <f t="array" ref="J4">IFERROR(_FV(T_DECLINERS[[#This Row],[SYMBOL]],"Market cap",TRUE),"")</f>
        <v>60800890000</v>
      </c>
      <c r="K4" s="38" cm="1">
        <f t="array" ref="K4">IFERROR(_FV(E4,"P/E",TRUE),"")</f>
        <v>26.52</v>
      </c>
      <c r="L4" s="73" cm="1">
        <f t="array" ref="L4">IFERROR(_FV($E4,"52 week low",TRUE),"")</f>
        <v>235</v>
      </c>
      <c r="M4"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4" s="77" cm="1">
        <f t="array" ref="N4">IFERROR(_FV($E4,"52 week high",TRUE),"")</f>
        <v>858.6</v>
      </c>
      <c r="O4" s="12"/>
      <c r="P4" s="12"/>
      <c r="Q4" s="12"/>
      <c r="R4" s="12"/>
      <c r="S4" s="12"/>
    </row>
    <row r="5" spans="1:19" s="2" customFormat="1" ht="20.100000000000001" customHeight="1">
      <c r="A5" s="25">
        <v>3</v>
      </c>
      <c r="B5" s="26">
        <f>MATCH(T_DECLINERS[[#This Row],[No.]],T_STOCK_DATA[TOP DECLINERS BY %],0)</f>
        <v>1044</v>
      </c>
      <c r="C5" s="26" t="str" cm="1">
        <f t="array" ref="C5">IFERROR(INDEX(T_STOCK_DATA[Ticker symbol],B5),"")</f>
        <v>ORBTEXP</v>
      </c>
      <c r="D5" s="34" t="str" cm="1">
        <f t="array" ref="D5">IFERROR(_FV(T_DECLINERS[[#This Row],[SYMBOL]],"Name"),"")</f>
        <v>ORBIT EXPORTS LTD</v>
      </c>
      <c r="E5" s="35" t="e" cm="1" vm="23">
        <f t="array" ref="E5">INDEX(T_STOCK_DATA[SYMBOL],$B5)</f>
        <v>#VALUE!</v>
      </c>
      <c r="F5" s="36" cm="1">
        <f t="array" ref="F5">IFERROR(INDEX(T_STOCK_DATA[Volume],$B5),"")</f>
        <v>214173</v>
      </c>
      <c r="G5" s="71" cm="1">
        <f t="array" ref="G5">IFERROR(INDEX(T_STOCK_DATA[Price],$B5),"")</f>
        <v>88.15</v>
      </c>
      <c r="H5" s="71" cm="1">
        <f t="array" ref="H5">IFERROR(INDEX(T_STOCK_DATA[Change],$B5),"")</f>
        <v>-12.65</v>
      </c>
      <c r="I5" s="37" cm="1">
        <f t="array" ref="I5">IFERROR(INDEX(T_STOCK_DATA[Change (%)],$B5),"")</f>
        <v>-0.125496</v>
      </c>
      <c r="J5" s="75" cm="1">
        <f t="array" ref="J5">IFERROR(_FV(T_DECLINERS[[#This Row],[SYMBOL]],"Market cap",TRUE),"")</f>
        <v>2760213000</v>
      </c>
      <c r="K5" s="38" cm="1">
        <f t="array" ref="K5">IFERROR(_FV(E5,"P/E",TRUE),"")</f>
        <v>28.95</v>
      </c>
      <c r="L5" s="73" cm="1">
        <f t="array" ref="L5">IFERROR(_FV($E5,"52 week low",TRUE),"")</f>
        <v>55.4</v>
      </c>
      <c r="M5"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5" s="77" cm="1">
        <f t="array" ref="N5">IFERROR(_FV($E5,"52 week high",TRUE),"")</f>
        <v>109.5</v>
      </c>
      <c r="O5" s="12"/>
      <c r="P5" s="12"/>
      <c r="Q5" s="12"/>
      <c r="R5" s="12"/>
      <c r="S5" s="12"/>
    </row>
    <row r="6" spans="1:19" s="2" customFormat="1" ht="20.100000000000001" customHeight="1">
      <c r="A6" s="25">
        <v>4</v>
      </c>
      <c r="B6" s="26">
        <f>MATCH(T_DECLINERS[[#This Row],[No.]],T_STOCK_DATA[TOP DECLINERS BY %],0)</f>
        <v>931</v>
      </c>
      <c r="C6" s="26" t="str" cm="1">
        <f t="array" ref="C6">IFERROR(INDEX(T_STOCK_DATA[Ticker symbol],B6),"")</f>
        <v>MMP</v>
      </c>
      <c r="D6" s="34" t="str" cm="1">
        <f t="array" ref="D6">IFERROR(_FV(T_DECLINERS[[#This Row],[SYMBOL]],"Name"),"")</f>
        <v>MMP INDUSTRIES LIMITED</v>
      </c>
      <c r="E6" s="35" t="e" cm="1" vm="24">
        <f t="array" ref="E6">INDEX(T_STOCK_DATA[SYMBOL],$B6)</f>
        <v>#VALUE!</v>
      </c>
      <c r="F6" s="36" cm="1">
        <f t="array" ref="F6">IFERROR(INDEX(T_STOCK_DATA[Volume],$B6),"")</f>
        <v>111470</v>
      </c>
      <c r="G6" s="71" cm="1">
        <f t="array" ref="G6">IFERROR(INDEX(T_STOCK_DATA[Price],$B6),"")</f>
        <v>157.30000000000001</v>
      </c>
      <c r="H6" s="71" cm="1">
        <f t="array" ref="H6">IFERROR(INDEX(T_STOCK_DATA[Change],$B6),"")</f>
        <v>-22.55</v>
      </c>
      <c r="I6" s="37" cm="1">
        <f t="array" ref="I6">IFERROR(INDEX(T_STOCK_DATA[Change (%)],$B6),"")</f>
        <v>-0.12538199999999999</v>
      </c>
      <c r="J6" s="75" cm="1">
        <f t="array" ref="J6">IFERROR(_FV(T_DECLINERS[[#This Row],[SYMBOL]],"Market cap",TRUE),"")</f>
        <v>4568660000</v>
      </c>
      <c r="K6" s="38" cm="1">
        <f t="array" ref="K6">IFERROR(_FV(E6,"P/E",TRUE),"")</f>
        <v>18.14</v>
      </c>
      <c r="L6" s="73" cm="1">
        <f t="array" ref="L6">IFERROR(_FV($E6,"52 week low",TRUE),"")</f>
        <v>77.599999999999994</v>
      </c>
      <c r="M6"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6" s="77" cm="1">
        <f t="array" ref="N6">IFERROR(_FV($E6,"52 week high",TRUE),"")</f>
        <v>198.8</v>
      </c>
      <c r="O6" s="12"/>
      <c r="P6" s="12"/>
      <c r="Q6" s="12"/>
      <c r="R6" s="12"/>
      <c r="S6" s="12"/>
    </row>
    <row r="7" spans="1:19" s="2" customFormat="1" ht="20.100000000000001" customHeight="1">
      <c r="A7" s="25">
        <v>5</v>
      </c>
      <c r="B7" s="26">
        <f>MATCH(T_DECLINERS[[#This Row],[No.]],T_STOCK_DATA[TOP DECLINERS BY %],0)</f>
        <v>1004</v>
      </c>
      <c r="C7" s="26" t="str" cm="1">
        <f t="array" ref="C7">IFERROR(INDEX(T_STOCK_DATA[Ticker symbol],B7),"")</f>
        <v>NIITLTD</v>
      </c>
      <c r="D7" s="34" t="str" cm="1">
        <f t="array" ref="D7">IFERROR(_FV(T_DECLINERS[[#This Row],[SYMBOL]],"Name"),"")</f>
        <v>NIIT LIMITED</v>
      </c>
      <c r="E7" s="35" t="e" cm="1" vm="25">
        <f t="array" ref="E7">INDEX(T_STOCK_DATA[SYMBOL],$B7)</f>
        <v>#VALUE!</v>
      </c>
      <c r="F7" s="36" cm="1">
        <f t="array" ref="F7">IFERROR(INDEX(T_STOCK_DATA[Volume],$B7),"")</f>
        <v>2272190</v>
      </c>
      <c r="G7" s="71" cm="1">
        <f t="array" ref="G7">IFERROR(INDEX(T_STOCK_DATA[Price],$B7),"")</f>
        <v>406.3</v>
      </c>
      <c r="H7" s="71" cm="1">
        <f t="array" ref="H7">IFERROR(INDEX(T_STOCK_DATA[Change],$B7),"")</f>
        <v>-54.55</v>
      </c>
      <c r="I7" s="37" cm="1">
        <f t="array" ref="I7">IFERROR(INDEX(T_STOCK_DATA[Change (%)],$B7),"")</f>
        <v>-0.118368</v>
      </c>
      <c r="J7" s="75" cm="1">
        <f t="array" ref="J7">IFERROR(_FV(T_DECLINERS[[#This Row],[SYMBOL]],"Market cap",TRUE),"")</f>
        <v>61603300000</v>
      </c>
      <c r="K7" s="38" cm="1">
        <f t="array" ref="K7">IFERROR(_FV(E7,"P/E",TRUE),"")</f>
        <v>31.13</v>
      </c>
      <c r="L7" s="73" cm="1">
        <f t="array" ref="L7">IFERROR(_FV($E7,"52 week low",TRUE),"")</f>
        <v>136</v>
      </c>
      <c r="M7"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7" s="77" cm="1">
        <f t="array" ref="N7">IFERROR(_FV($E7,"52 week high",TRUE),"")</f>
        <v>507</v>
      </c>
      <c r="O7" s="12"/>
      <c r="P7" s="12"/>
      <c r="Q7" s="12"/>
      <c r="R7" s="12"/>
      <c r="S7" s="12"/>
    </row>
    <row r="8" spans="1:19" s="2" customFormat="1" ht="20.100000000000001" customHeight="1">
      <c r="A8" s="25">
        <v>6</v>
      </c>
      <c r="B8" s="26">
        <f>MATCH(T_DECLINERS[[#This Row],[No.]],T_STOCK_DATA[TOP DECLINERS BY %],0)</f>
        <v>716</v>
      </c>
      <c r="C8" s="26" t="str" cm="1">
        <f t="array" ref="C8">IFERROR(INDEX(T_STOCK_DATA[Ticker symbol],B8),"")</f>
        <v>JHS</v>
      </c>
      <c r="D8" s="34" t="str" cm="1">
        <f t="array" ref="D8">IFERROR(_FV(T_DECLINERS[[#This Row],[SYMBOL]],"Name"),"")</f>
        <v>JHS SVENDGAARD LABORATORIES LIMITED</v>
      </c>
      <c r="E8" s="35" t="e" cm="1" vm="26">
        <f t="array" ref="E8">INDEX(T_STOCK_DATA[SYMBOL],$B8)</f>
        <v>#VALUE!</v>
      </c>
      <c r="F8" s="36" cm="1">
        <f t="array" ref="F8">IFERROR(INDEX(T_STOCK_DATA[Volume],$B8),"")</f>
        <v>466706</v>
      </c>
      <c r="G8" s="71" cm="1">
        <f t="array" ref="G8">IFERROR(INDEX(T_STOCK_DATA[Price],$B8),"")</f>
        <v>26.2</v>
      </c>
      <c r="H8" s="71" cm="1">
        <f t="array" ref="H8">IFERROR(INDEX(T_STOCK_DATA[Change],$B8),"")</f>
        <v>-3.5</v>
      </c>
      <c r="I8" s="37" cm="1">
        <f t="array" ref="I8">IFERROR(INDEX(T_STOCK_DATA[Change (%)],$B8),"")</f>
        <v>-0.11784499999999999</v>
      </c>
      <c r="J8" s="75" cm="1">
        <f t="array" ref="J8">IFERROR(_FV(T_DECLINERS[[#This Row],[SYMBOL]],"Market cap",TRUE),"")</f>
        <v>1912694000</v>
      </c>
      <c r="K8" s="38" cm="1">
        <f t="array" ref="K8">IFERROR(_FV(E8,"P/E",TRUE),"")</f>
        <v>65.77</v>
      </c>
      <c r="L8" s="73" cm="1">
        <f t="array" ref="L8">IFERROR(_FV($E8,"52 week low",TRUE),"")</f>
        <v>18.600000000000001</v>
      </c>
      <c r="M8"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0000600000</v>
      </c>
      <c r="N8" s="77" cm="1">
        <f t="array" ref="N8">IFERROR(_FV($E8,"52 week high",TRUE),"")</f>
        <v>34.35</v>
      </c>
      <c r="O8" s="12"/>
      <c r="P8" s="12"/>
      <c r="Q8" s="12"/>
      <c r="R8" s="12"/>
      <c r="S8" s="12"/>
    </row>
    <row r="9" spans="1:19" s="2" customFormat="1" ht="20.100000000000001" customHeight="1">
      <c r="A9" s="25">
        <v>7</v>
      </c>
      <c r="B9" s="26">
        <f>MATCH(T_DECLINERS[[#This Row],[No.]],T_STOCK_DATA[TOP DECLINERS BY %],0)</f>
        <v>1235</v>
      </c>
      <c r="C9" s="26" t="str" cm="1">
        <f t="array" ref="C9">IFERROR(INDEX(T_STOCK_DATA[Ticker symbol],B9),"")</f>
        <v>SALONA</v>
      </c>
      <c r="D9" s="34" t="str" cm="1">
        <f t="array" ref="D9">IFERROR(_FV(T_DECLINERS[[#This Row],[SYMBOL]],"Name"),"")</f>
        <v>SALONA COTSPIN LIMITED</v>
      </c>
      <c r="E9" s="35" t="e" cm="1" vm="27">
        <f t="array" ref="E9">INDEX(T_STOCK_DATA[SYMBOL],$B9)</f>
        <v>#VALUE!</v>
      </c>
      <c r="F9" s="36" cm="1">
        <f t="array" ref="F9">IFERROR(INDEX(T_STOCK_DATA[Volume],$B9),"")</f>
        <v>29268</v>
      </c>
      <c r="G9" s="71" cm="1">
        <f t="array" ref="G9">IFERROR(INDEX(T_STOCK_DATA[Price],$B9),"")</f>
        <v>272.5</v>
      </c>
      <c r="H9" s="71" cm="1">
        <f t="array" ref="H9">IFERROR(INDEX(T_STOCK_DATA[Change],$B9),"")</f>
        <v>-35.200000000000003</v>
      </c>
      <c r="I9" s="37" cm="1">
        <f t="array" ref="I9">IFERROR(INDEX(T_STOCK_DATA[Change (%)],$B9),"")</f>
        <v>-0.114397</v>
      </c>
      <c r="J9" s="75" cm="1">
        <f t="array" ref="J9">IFERROR(_FV(T_DECLINERS[[#This Row],[SYMBOL]],"Market cap",TRUE),"")</f>
        <v>1619240000</v>
      </c>
      <c r="K9" s="38" cm="1">
        <f t="array" ref="K9">IFERROR(_FV(E9,"P/E",TRUE),"")</f>
        <v>15.1</v>
      </c>
      <c r="L9" s="73" cm="1">
        <f t="array" ref="L9">IFERROR(_FV($E9,"52 week low",TRUE),"")</f>
        <v>66.95</v>
      </c>
      <c r="M9"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9" s="77" cm="1">
        <f t="array" ref="N9">IFERROR(_FV($E9,"52 week high",TRUE),"")</f>
        <v>350</v>
      </c>
      <c r="O9" s="12"/>
      <c r="P9" s="12"/>
      <c r="Q9" s="12"/>
      <c r="R9" s="12"/>
      <c r="S9" s="12"/>
    </row>
    <row r="10" spans="1:19" s="2" customFormat="1" ht="20.100000000000001" customHeight="1">
      <c r="A10" s="25">
        <v>8</v>
      </c>
      <c r="B10" s="26">
        <f>MATCH(T_DECLINERS[[#This Row],[No.]],T_STOCK_DATA[TOP DECLINERS BY %],0)</f>
        <v>1162</v>
      </c>
      <c r="C10" s="26" t="str" cm="1">
        <f t="array" ref="C10">IFERROR(INDEX(T_STOCK_DATA[Ticker symbol],B10),"")</f>
        <v>RAMKY</v>
      </c>
      <c r="D10" s="34" t="str" cm="1">
        <f t="array" ref="D10">IFERROR(_FV(T_DECLINERS[[#This Row],[SYMBOL]],"Name"),"")</f>
        <v>RAMKY INFRASTRUCTURE LIMITED</v>
      </c>
      <c r="E10" s="35" t="e" cm="1" vm="28">
        <f t="array" ref="E10">INDEX(T_STOCK_DATA[SYMBOL],$B10)</f>
        <v>#VALUE!</v>
      </c>
      <c r="F10" s="36" cm="1">
        <f t="array" ref="F10">IFERROR(INDEX(T_STOCK_DATA[Volume],$B10),"")</f>
        <v>647347</v>
      </c>
      <c r="G10" s="71" cm="1">
        <f t="array" ref="G10">IFERROR(INDEX(T_STOCK_DATA[Price],$B10),"")</f>
        <v>216.4</v>
      </c>
      <c r="H10" s="71" cm="1">
        <f t="array" ref="H10">IFERROR(INDEX(T_STOCK_DATA[Change],$B10),"")</f>
        <v>-27.9</v>
      </c>
      <c r="I10" s="37" cm="1">
        <f t="array" ref="I10">IFERROR(INDEX(T_STOCK_DATA[Change (%)],$B10),"")</f>
        <v>-0.11420400000000001</v>
      </c>
      <c r="J10" s="75" cm="1">
        <f t="array" ref="J10">IFERROR(_FV(T_DECLINERS[[#This Row],[SYMBOL]],"Market cap",TRUE),"")</f>
        <v>16905020000</v>
      </c>
      <c r="K10" s="38" cm="1">
        <f t="array" ref="K10">IFERROR(_FV(E10,"P/E",TRUE),"")</f>
        <v>9.11</v>
      </c>
      <c r="L10" s="73" cm="1">
        <f t="array" ref="L10">IFERROR(_FV($E10,"52 week low",TRUE),"")</f>
        <v>41.3</v>
      </c>
      <c r="M10"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0000000060</v>
      </c>
      <c r="N10" s="77" cm="1">
        <f t="array" ref="N10">IFERROR(_FV($E10,"52 week high",TRUE),"")</f>
        <v>258.5</v>
      </c>
      <c r="O10" s="12"/>
      <c r="P10" s="12"/>
      <c r="Q10" s="12"/>
      <c r="R10" s="12"/>
      <c r="S10" s="12"/>
    </row>
    <row r="11" spans="1:19" s="2" customFormat="1" ht="20.100000000000001" customHeight="1">
      <c r="A11" s="25">
        <v>9</v>
      </c>
      <c r="B11" s="26">
        <f>MATCH(T_DECLINERS[[#This Row],[No.]],T_STOCK_DATA[TOP DECLINERS BY %],0)</f>
        <v>1102</v>
      </c>
      <c r="C11" s="26" t="str" cm="1">
        <f t="array" ref="C11">IFERROR(INDEX(T_STOCK_DATA[Ticker symbol],B11),"")</f>
        <v>PNBGILTS</v>
      </c>
      <c r="D11" s="34" t="str" cm="1">
        <f t="array" ref="D11">IFERROR(_FV(T_DECLINERS[[#This Row],[SYMBOL]],"Name"),"")</f>
        <v>PNB GILTS LIMITED</v>
      </c>
      <c r="E11" s="35" t="e" cm="1" vm="29">
        <f t="array" ref="E11">INDEX(T_STOCK_DATA[SYMBOL],$B11)</f>
        <v>#VALUE!</v>
      </c>
      <c r="F11" s="36" cm="1">
        <f t="array" ref="F11">IFERROR(INDEX(T_STOCK_DATA[Volume],$B11),"")</f>
        <v>1578227</v>
      </c>
      <c r="G11" s="71" cm="1">
        <f t="array" ref="G11">IFERROR(INDEX(T_STOCK_DATA[Price],$B11),"")</f>
        <v>63.45</v>
      </c>
      <c r="H11" s="71" cm="1">
        <f t="array" ref="H11">IFERROR(INDEX(T_STOCK_DATA[Change],$B11),"")</f>
        <v>-8.1</v>
      </c>
      <c r="I11" s="37" cm="1">
        <f t="array" ref="I11">IFERROR(INDEX(T_STOCK_DATA[Change (%)],$B11),"")</f>
        <v>-0.113208</v>
      </c>
      <c r="J11" s="75" cm="1">
        <f t="array" ref="J11">IFERROR(_FV(T_DECLINERS[[#This Row],[SYMBOL]],"Market cap",TRUE),"")</f>
        <v>12879720000</v>
      </c>
      <c r="K11" s="38" cm="1">
        <f t="array" ref="K11">IFERROR(_FV(E11,"P/E",TRUE),"")</f>
        <v>4.67</v>
      </c>
      <c r="L11" s="73" cm="1">
        <f t="array" ref="L11">IFERROR(_FV($E11,"52 week low",TRUE),"")</f>
        <v>42.1</v>
      </c>
      <c r="M11"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0000600000</v>
      </c>
      <c r="N11" s="77" cm="1">
        <f t="array" ref="N11">IFERROR(_FV($E11,"52 week high",TRUE),"")</f>
        <v>94.65</v>
      </c>
      <c r="O11" s="12"/>
      <c r="P11" s="12"/>
      <c r="Q11" s="12"/>
      <c r="R11" s="12"/>
      <c r="S11" s="12"/>
    </row>
    <row r="12" spans="1:19" s="2" customFormat="1" ht="20.100000000000001" customHeight="1">
      <c r="A12" s="25">
        <v>10</v>
      </c>
      <c r="B12" s="26">
        <f>MATCH(T_DECLINERS[[#This Row],[No.]],T_STOCK_DATA[TOP DECLINERS BY %],0)</f>
        <v>85</v>
      </c>
      <c r="C12" s="26" t="str" cm="1">
        <f t="array" ref="C12">IFERROR(INDEX(T_STOCK_DATA[Ticker symbol],B12),"")</f>
        <v>ANGELONE</v>
      </c>
      <c r="D12" s="34" t="str" cm="1">
        <f t="array" ref="D12">IFERROR(_FV(T_DECLINERS[[#This Row],[SYMBOL]],"Name"),"")</f>
        <v>ANGEL ONE LIMITED</v>
      </c>
      <c r="E12" s="35" t="e" cm="1" vm="30">
        <f t="array" ref="E12">INDEX(T_STOCK_DATA[SYMBOL],$B12)</f>
        <v>#VALUE!</v>
      </c>
      <c r="F12" s="36" cm="1">
        <f t="array" ref="F12">IFERROR(INDEX(T_STOCK_DATA[Volume],$B12),"")</f>
        <v>1719765</v>
      </c>
      <c r="G12" s="71" cm="1">
        <f t="array" ref="G12">IFERROR(INDEX(T_STOCK_DATA[Price],$B12),"")</f>
        <v>1345.35</v>
      </c>
      <c r="H12" s="71" cm="1">
        <f t="array" ref="H12">IFERROR(INDEX(T_STOCK_DATA[Change],$B12),"")</f>
        <v>-168.15</v>
      </c>
      <c r="I12" s="37" cm="1">
        <f t="array" ref="I12">IFERROR(INDEX(T_STOCK_DATA[Change (%)],$B12),"")</f>
        <v>-0.11109999999999999</v>
      </c>
      <c r="J12" s="75" cm="1">
        <f t="array" ref="J12">IFERROR(_FV(T_DECLINERS[[#This Row],[SYMBOL]],"Market cap",TRUE),"")</f>
        <v>125290700000</v>
      </c>
      <c r="K12" s="38" cm="1">
        <f t="array" ref="K12">IFERROR(_FV(E12,"P/E",TRUE),"")</f>
        <v>23.85</v>
      </c>
      <c r="L12" s="73" cm="1">
        <f t="array" ref="L12">IFERROR(_FV($E12,"52 week low",TRUE),"")</f>
        <v>286.35000000000002</v>
      </c>
      <c r="M12"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12" s="77" cm="1">
        <f t="array" ref="N12">IFERROR(_FV($E12,"52 week high",TRUE),"")</f>
        <v>1689</v>
      </c>
      <c r="O12" s="12"/>
      <c r="P12" s="12"/>
      <c r="Q12" s="12"/>
      <c r="R12" s="12"/>
      <c r="S12" s="12"/>
    </row>
    <row r="13" spans="1:19" s="2" customFormat="1" ht="20.100000000000001" customHeight="1">
      <c r="A13" s="25">
        <v>11</v>
      </c>
      <c r="B13" s="26">
        <f>MATCH(T_DECLINERS[[#This Row],[No.]],T_STOCK_DATA[TOP DECLINERS BY %],0)</f>
        <v>400</v>
      </c>
      <c r="C13" s="26" t="str" cm="1">
        <f t="array" ref="C13">IFERROR(INDEX(T_STOCK_DATA[Ticker symbol],B13),"")</f>
        <v>ELGIEQUIP</v>
      </c>
      <c r="D13" s="34" t="str" cm="1">
        <f t="array" ref="D13">IFERROR(_FV(T_DECLINERS[[#This Row],[SYMBOL]],"Name"),"")</f>
        <v>ELGI EQUIPMENTS LIMITED</v>
      </c>
      <c r="E13" s="35" t="e" cm="1" vm="31">
        <f t="array" ref="E13">INDEX(T_STOCK_DATA[SYMBOL],$B13)</f>
        <v>#VALUE!</v>
      </c>
      <c r="F13" s="36" cm="1">
        <f t="array" ref="F13">IFERROR(INDEX(T_STOCK_DATA[Volume],$B13),"")</f>
        <v>667543</v>
      </c>
      <c r="G13" s="71" cm="1">
        <f t="array" ref="G13">IFERROR(INDEX(T_STOCK_DATA[Price],$B13),"")</f>
        <v>329.15</v>
      </c>
      <c r="H13" s="71" cm="1">
        <f t="array" ref="H13">IFERROR(INDEX(T_STOCK_DATA[Change],$B13),"")</f>
        <v>-40.950000000000003</v>
      </c>
      <c r="I13" s="37" cm="1">
        <f t="array" ref="I13">IFERROR(INDEX(T_STOCK_DATA[Change (%)],$B13),"")</f>
        <v>-0.11064600000000001</v>
      </c>
      <c r="J13" s="75" cm="1">
        <f t="array" ref="J13">IFERROR(_FV(T_DECLINERS[[#This Row],[SYMBOL]],"Market cap",TRUE),"")</f>
        <v>117151100000</v>
      </c>
      <c r="K13" s="38" cm="1">
        <f t="array" ref="K13">IFERROR(_FV(E13,"P/E",TRUE),"")</f>
        <v>82.7</v>
      </c>
      <c r="L13" s="73" cm="1">
        <f t="array" ref="L13">IFERROR(_FV($E13,"52 week low",TRUE),"")</f>
        <v>149.80000000000001</v>
      </c>
      <c r="M13"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13" s="77" cm="1">
        <f t="array" ref="N13">IFERROR(_FV($E13,"52 week high",TRUE),"")</f>
        <v>382.7</v>
      </c>
      <c r="O13" s="12"/>
      <c r="P13" s="12"/>
      <c r="Q13" s="12"/>
      <c r="R13" s="12"/>
      <c r="S13" s="12"/>
    </row>
    <row r="14" spans="1:19" s="2" customFormat="1" ht="20.100000000000001" customHeight="1">
      <c r="A14" s="25">
        <v>12</v>
      </c>
      <c r="B14" s="26">
        <f>MATCH(T_DECLINERS[[#This Row],[No.]],T_STOCK_DATA[TOP DECLINERS BY %],0)</f>
        <v>627</v>
      </c>
      <c r="C14" s="26" t="str" cm="1">
        <f t="array" ref="C14">IFERROR(INDEX(T_STOCK_DATA[Ticker symbol],B14),"")</f>
        <v>IFBAGRO</v>
      </c>
      <c r="D14" s="34" t="str" cm="1">
        <f t="array" ref="D14">IFERROR(_FV(T_DECLINERS[[#This Row],[SYMBOL]],"Name"),"")</f>
        <v>IFB AGRO INDUSTRIES LTD.</v>
      </c>
      <c r="E14" s="35" t="e" cm="1" vm="32">
        <f t="array" ref="E14">INDEX(T_STOCK_DATA[SYMBOL],$B14)</f>
        <v>#VALUE!</v>
      </c>
      <c r="F14" s="36" cm="1">
        <f t="array" ref="F14">IFERROR(INDEX(T_STOCK_DATA[Volume],$B14),"")</f>
        <v>110250</v>
      </c>
      <c r="G14" s="71" cm="1">
        <f t="array" ref="G14">IFERROR(INDEX(T_STOCK_DATA[Price],$B14),"")</f>
        <v>702.8</v>
      </c>
      <c r="H14" s="71" cm="1">
        <f t="array" ref="H14">IFERROR(INDEX(T_STOCK_DATA[Change],$B14),"")</f>
        <v>-82.45</v>
      </c>
      <c r="I14" s="37" cm="1">
        <f t="array" ref="I14">IFERROR(INDEX(T_STOCK_DATA[Change (%)],$B14),"")</f>
        <v>-0.10499800000000001</v>
      </c>
      <c r="J14" s="75" cm="1">
        <f t="array" ref="J14">IFERROR(_FV(T_DECLINERS[[#This Row],[SYMBOL]],"Market cap",TRUE),"")</f>
        <v>7355524000</v>
      </c>
      <c r="K14" s="38" cm="1">
        <f t="array" ref="K14">IFERROR(_FV(E14,"P/E",TRUE),"")</f>
        <v>10.69</v>
      </c>
      <c r="L14" s="73" cm="1">
        <f t="array" ref="L14">IFERROR(_FV($E14,"52 week low",TRUE),"")</f>
        <v>367.7</v>
      </c>
      <c r="M14"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14" s="77" cm="1">
        <f t="array" ref="N14">IFERROR(_FV($E14,"52 week high",TRUE),"")</f>
        <v>867</v>
      </c>
      <c r="O14" s="12"/>
      <c r="P14" s="12"/>
      <c r="Q14" s="12"/>
      <c r="R14" s="12"/>
      <c r="S14" s="12"/>
    </row>
    <row r="15" spans="1:19" s="2" customFormat="1" ht="20.100000000000001" customHeight="1">
      <c r="A15" s="25">
        <v>13</v>
      </c>
      <c r="B15" s="26">
        <f>MATCH(T_DECLINERS[[#This Row],[No.]],T_STOCK_DATA[TOP DECLINERS BY %],0)</f>
        <v>237</v>
      </c>
      <c r="C15" s="26" t="str" cm="1">
        <f t="array" ref="C15">IFERROR(INDEX(T_STOCK_DATA[Ticker symbol],B15),"")</f>
        <v>BRNL</v>
      </c>
      <c r="D15" s="34" t="str" cm="1">
        <f t="array" ref="D15">IFERROR(_FV(T_DECLINERS[[#This Row],[SYMBOL]],"Name"),"")</f>
        <v>BHARAT ROAD NETWORK LIMITED</v>
      </c>
      <c r="E15" s="35" t="e" cm="1" vm="33">
        <f t="array" ref="E15">INDEX(T_STOCK_DATA[SYMBOL],$B15)</f>
        <v>#VALUE!</v>
      </c>
      <c r="F15" s="36" cm="1">
        <f t="array" ref="F15">IFERROR(INDEX(T_STOCK_DATA[Volume],$B15),"")</f>
        <v>227123</v>
      </c>
      <c r="G15" s="71" cm="1">
        <f t="array" ref="G15">IFERROR(INDEX(T_STOCK_DATA[Price],$B15),"")</f>
        <v>33.35</v>
      </c>
      <c r="H15" s="71" cm="1">
        <f t="array" ref="H15">IFERROR(INDEX(T_STOCK_DATA[Change],$B15),"")</f>
        <v>-3.8</v>
      </c>
      <c r="I15" s="37" cm="1">
        <f t="array" ref="I15">IFERROR(INDEX(T_STOCK_DATA[Change (%)],$B15),"")</f>
        <v>-0.10228799999999999</v>
      </c>
      <c r="J15" s="75" cm="1">
        <f t="array" ref="J15">IFERROR(_FV(T_DECLINERS[[#This Row],[SYMBOL]],"Market cap",TRUE),"")</f>
        <v>3118742000</v>
      </c>
      <c r="K15" s="38" cm="1">
        <f t="array" ref="K15">IFERROR(_FV(E15,"P/E",TRUE),"")</f>
        <v>0</v>
      </c>
      <c r="L15" s="73" cm="1">
        <f t="array" ref="L15">IFERROR(_FV($E15,"52 week low",TRUE),"")</f>
        <v>25.75</v>
      </c>
      <c r="M15"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0000600000</v>
      </c>
      <c r="N15" s="77" cm="1">
        <f t="array" ref="N15">IFERROR(_FV($E15,"52 week high",TRUE),"")</f>
        <v>41.55</v>
      </c>
      <c r="O15" s="12"/>
      <c r="P15" s="12"/>
      <c r="Q15" s="12"/>
      <c r="R15" s="12"/>
      <c r="S15" s="12"/>
    </row>
    <row r="16" spans="1:19" s="2" customFormat="1" ht="20.100000000000001" customHeight="1">
      <c r="A16" s="25">
        <v>14</v>
      </c>
      <c r="B16" s="26">
        <f>MATCH(T_DECLINERS[[#This Row],[No.]],T_STOCK_DATA[TOP DECLINERS BY %],0)</f>
        <v>1078</v>
      </c>
      <c r="C16" s="26" t="str" cm="1">
        <f t="array" ref="C16">IFERROR(INDEX(T_STOCK_DATA[Ticker symbol],B16),"")</f>
        <v>PENIND</v>
      </c>
      <c r="D16" s="34" t="str" cm="1">
        <f t="array" ref="D16">IFERROR(_FV(T_DECLINERS[[#This Row],[SYMBOL]],"Name"),"")</f>
        <v>PENNAR INDUSTRIES LIMITED</v>
      </c>
      <c r="E16" s="35" t="e" cm="1" vm="34">
        <f t="array" ref="E16">INDEX(T_STOCK_DATA[SYMBOL],$B16)</f>
        <v>#VALUE!</v>
      </c>
      <c r="F16" s="36" cm="1">
        <f t="array" ref="F16">IFERROR(INDEX(T_STOCK_DATA[Volume],$B16),"")</f>
        <v>2857792</v>
      </c>
      <c r="G16" s="71" cm="1">
        <f t="array" ref="G16">IFERROR(INDEX(T_STOCK_DATA[Price],$B16),"")</f>
        <v>39</v>
      </c>
      <c r="H16" s="71" cm="1">
        <f t="array" ref="H16">IFERROR(INDEX(T_STOCK_DATA[Change],$B16),"")</f>
        <v>-4.4000000000000004</v>
      </c>
      <c r="I16" s="37" cm="1">
        <f t="array" ref="I16">IFERROR(INDEX(T_STOCK_DATA[Change (%)],$B16),"")</f>
        <v>-0.101382</v>
      </c>
      <c r="J16" s="75" cm="1">
        <f t="array" ref="J16">IFERROR(_FV(T_DECLINERS[[#This Row],[SYMBOL]],"Market cap",TRUE),"")</f>
        <v>6169841000</v>
      </c>
      <c r="K16" s="38" cm="1">
        <f t="array" ref="K16">IFERROR(_FV(E16,"P/E",TRUE),"")</f>
        <v>12.11</v>
      </c>
      <c r="L16" s="73" cm="1">
        <f t="array" ref="L16">IFERROR(_FV($E16,"52 week low",TRUE),"")</f>
        <v>16.2</v>
      </c>
      <c r="M16"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16" s="77" cm="1">
        <f t="array" ref="N16">IFERROR(_FV($E16,"52 week high",TRUE),"")</f>
        <v>48</v>
      </c>
      <c r="O16" s="12"/>
      <c r="P16" s="12"/>
      <c r="Q16" s="12"/>
      <c r="R16" s="12"/>
      <c r="S16" s="12"/>
    </row>
    <row r="17" spans="1:19" s="2" customFormat="1" ht="20.100000000000001" customHeight="1">
      <c r="A17" s="25">
        <v>15</v>
      </c>
      <c r="B17" s="26">
        <f>MATCH(T_DECLINERS[[#This Row],[No.]],T_STOCK_DATA[TOP DECLINERS BY %],0)</f>
        <v>751</v>
      </c>
      <c r="C17" s="26" t="str" cm="1">
        <f t="array" ref="C17">IFERROR(INDEX(T_STOCK_DATA[Ticker symbol],B17),"")</f>
        <v>JUSTDIAL</v>
      </c>
      <c r="D17" s="34" t="str" cm="1">
        <f t="array" ref="D17">IFERROR(_FV(T_DECLINERS[[#This Row],[SYMBOL]],"Name"),"")</f>
        <v>JUST DIAL LIMITED</v>
      </c>
      <c r="E17" s="35" t="e" cm="1" vm="35">
        <f t="array" ref="E17">INDEX(T_STOCK_DATA[SYMBOL],$B17)</f>
        <v>#VALUE!</v>
      </c>
      <c r="F17" s="36" cm="1">
        <f t="array" ref="F17">IFERROR(INDEX(T_STOCK_DATA[Volume],$B17),"")</f>
        <v>1947836</v>
      </c>
      <c r="G17" s="71" cm="1">
        <f t="array" ref="G17">IFERROR(INDEX(T_STOCK_DATA[Price],$B17),"")</f>
        <v>841.8</v>
      </c>
      <c r="H17" s="71" cm="1">
        <f t="array" ref="H17">IFERROR(INDEX(T_STOCK_DATA[Change],$B17),"")</f>
        <v>-94.55</v>
      </c>
      <c r="I17" s="37" cm="1">
        <f t="array" ref="I17">IFERROR(INDEX(T_STOCK_DATA[Change (%)],$B17),"")</f>
        <v>-0.100977</v>
      </c>
      <c r="J17" s="75" cm="1">
        <f t="array" ref="J17">IFERROR(_FV(T_DECLINERS[[#This Row],[SYMBOL]],"Market cap",TRUE),"")</f>
        <v>78279880000</v>
      </c>
      <c r="K17" s="38" cm="1">
        <f t="array" ref="K17">IFERROR(_FV(E17,"P/E",TRUE),"")</f>
        <v>78.72</v>
      </c>
      <c r="L17" s="73" cm="1">
        <f t="array" ref="L17">IFERROR(_FV($E17,"52 week low",TRUE),"")</f>
        <v>562.5</v>
      </c>
      <c r="M17"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0000600000</v>
      </c>
      <c r="N17" s="77" cm="1">
        <f t="array" ref="N17">IFERROR(_FV($E17,"52 week high",TRUE),"")</f>
        <v>1138</v>
      </c>
      <c r="O17" s="12"/>
      <c r="P17" s="12"/>
      <c r="Q17" s="12"/>
      <c r="R17" s="12"/>
      <c r="S17" s="12"/>
    </row>
    <row r="18" spans="1:19" s="2" customFormat="1" ht="20.100000000000001" customHeight="1">
      <c r="A18" s="25">
        <v>16</v>
      </c>
      <c r="B18" s="26">
        <f>MATCH(T_DECLINERS[[#This Row],[No.]],T_STOCK_DATA[TOP DECLINERS BY %],0)</f>
        <v>1603</v>
      </c>
      <c r="C18" s="26" t="str" cm="1">
        <f t="array" ref="C18">IFERROR(INDEX(T_STOCK_DATA[Ticker symbol],B18),"")</f>
        <v>XCHANGING</v>
      </c>
      <c r="D18" s="34" t="str" cm="1">
        <f t="array" ref="D18">IFERROR(_FV(T_DECLINERS[[#This Row],[SYMBOL]],"Name"),"")</f>
        <v>XCHANGING SOLUTIONS LIMITED</v>
      </c>
      <c r="E18" s="35" t="e" cm="1" vm="36">
        <f t="array" ref="E18">INDEX(T_STOCK_DATA[SYMBOL],$B18)</f>
        <v>#VALUE!</v>
      </c>
      <c r="F18" s="36" cm="1">
        <f t="array" ref="F18">IFERROR(INDEX(T_STOCK_DATA[Volume],$B18),"")</f>
        <v>1109094</v>
      </c>
      <c r="G18" s="71" cm="1">
        <f t="array" ref="G18">IFERROR(INDEX(T_STOCK_DATA[Price],$B18),"")</f>
        <v>102.8</v>
      </c>
      <c r="H18" s="71" cm="1">
        <f t="array" ref="H18">IFERROR(INDEX(T_STOCK_DATA[Change],$B18),"")</f>
        <v>-11.5</v>
      </c>
      <c r="I18" s="37" cm="1">
        <f t="array" ref="I18">IFERROR(INDEX(T_STOCK_DATA[Change (%)],$B18),"")</f>
        <v>-0.10061199999999999</v>
      </c>
      <c r="J18" s="75" cm="1">
        <f t="array" ref="J18">IFERROR(_FV(T_DECLINERS[[#This Row],[SYMBOL]],"Market cap",TRUE),"")</f>
        <v>12733440000</v>
      </c>
      <c r="K18" s="38" cm="1">
        <f t="array" ref="K18">IFERROR(_FV(E18,"P/E",TRUE),"")</f>
        <v>21.82</v>
      </c>
      <c r="L18" s="73" cm="1">
        <f t="array" ref="L18">IFERROR(_FV($E18,"52 week low",TRUE),"")</f>
        <v>60.05</v>
      </c>
      <c r="M18"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0000060000</v>
      </c>
      <c r="N18" s="77" cm="1">
        <f t="array" ref="N18">IFERROR(_FV($E18,"52 week high",TRUE),"")</f>
        <v>141</v>
      </c>
      <c r="O18" s="12"/>
      <c r="P18" s="12"/>
      <c r="Q18" s="12"/>
      <c r="R18" s="12"/>
      <c r="S18" s="12"/>
    </row>
    <row r="19" spans="1:19" s="2" customFormat="1" ht="20.100000000000001" customHeight="1">
      <c r="A19" s="25">
        <v>17</v>
      </c>
      <c r="B19" s="26">
        <f>MATCH(T_DECLINERS[[#This Row],[No.]],T_STOCK_DATA[TOP DECLINERS BY %],0)</f>
        <v>1390</v>
      </c>
      <c r="C19" s="26" t="str" cm="1">
        <f t="array" ref="C19">IFERROR(INDEX(T_STOCK_DATA[Ticker symbol],B19),"")</f>
        <v>SUPRAJIT</v>
      </c>
      <c r="D19" s="34" t="str" cm="1">
        <f t="array" ref="D19">IFERROR(_FV(T_DECLINERS[[#This Row],[SYMBOL]],"Name"),"")</f>
        <v>SUPRAJIT ENGINEERING LIMITED</v>
      </c>
      <c r="E19" s="35" t="e" cm="1" vm="37">
        <f t="array" ref="E19">INDEX(T_STOCK_DATA[SYMBOL],$B19)</f>
        <v>#VALUE!</v>
      </c>
      <c r="F19" s="36" cm="1">
        <f t="array" ref="F19">IFERROR(INDEX(T_STOCK_DATA[Volume],$B19),"")</f>
        <v>436229</v>
      </c>
      <c r="G19" s="71" cm="1">
        <f t="array" ref="G19">IFERROR(INDEX(T_STOCK_DATA[Price],$B19),"")</f>
        <v>391.35</v>
      </c>
      <c r="H19" s="71" cm="1">
        <f t="array" ref="H19">IFERROR(INDEX(T_STOCK_DATA[Change],$B19),"")</f>
        <v>-43.55</v>
      </c>
      <c r="I19" s="37" cm="1">
        <f t="array" ref="I19">IFERROR(INDEX(T_STOCK_DATA[Change (%)],$B19),"")</f>
        <v>-0.100138</v>
      </c>
      <c r="J19" s="75" cm="1">
        <f t="array" ref="J19">IFERROR(_FV(T_DECLINERS[[#This Row],[SYMBOL]],"Market cap",TRUE),"")</f>
        <v>60183710000</v>
      </c>
      <c r="K19" s="38" cm="1">
        <f t="array" ref="K19">IFERROR(_FV(E19,"P/E",TRUE),"")</f>
        <v>30.03</v>
      </c>
      <c r="L19" s="73" cm="1">
        <f t="array" ref="L19">IFERROR(_FV($E19,"52 week low",TRUE),"")</f>
        <v>202.4</v>
      </c>
      <c r="M19"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19" s="77" cm="1">
        <f t="array" ref="N19">IFERROR(_FV($E19,"52 week high",TRUE),"")</f>
        <v>474.9</v>
      </c>
      <c r="O19" s="12"/>
      <c r="P19" s="12"/>
      <c r="Q19" s="12"/>
      <c r="R19" s="12"/>
      <c r="S19" s="12"/>
    </row>
    <row r="20" spans="1:19" s="2" customFormat="1" ht="20.100000000000001" customHeight="1">
      <c r="A20" s="25">
        <v>18</v>
      </c>
      <c r="B20" s="26">
        <f>MATCH(T_DECLINERS[[#This Row],[No.]],T_STOCK_DATA[TOP DECLINERS BY %],0)</f>
        <v>1515</v>
      </c>
      <c r="C20" s="26" t="str" cm="1">
        <f t="array" ref="C20">IFERROR(INDEX(T_STOCK_DATA[Ticker symbol],B20),"")</f>
        <v>UNIENTER</v>
      </c>
      <c r="D20" s="34" t="str" cm="1">
        <f t="array" ref="D20">IFERROR(_FV(T_DECLINERS[[#This Row],[SYMBOL]],"Name"),"")</f>
        <v>UNIPHOS ENTERPRISES LIMITED</v>
      </c>
      <c r="E20" s="35" t="e" cm="1" vm="38">
        <f t="array" ref="E20">INDEX(T_STOCK_DATA[SYMBOL],$B20)</f>
        <v>#VALUE!</v>
      </c>
      <c r="F20" s="36" cm="1">
        <f t="array" ref="F20">IFERROR(INDEX(T_STOCK_DATA[Volume],$B20),"")</f>
        <v>82531</v>
      </c>
      <c r="G20" s="71" cm="1">
        <f t="array" ref="G20">IFERROR(INDEX(T_STOCK_DATA[Price],$B20),"")</f>
        <v>124.05</v>
      </c>
      <c r="H20" s="71" cm="1">
        <f t="array" ref="H20">IFERROR(INDEX(T_STOCK_DATA[Change],$B20),"")</f>
        <v>-13.8</v>
      </c>
      <c r="I20" s="37" cm="1">
        <f t="array" ref="I20">IFERROR(INDEX(T_STOCK_DATA[Change (%)],$B20),"")</f>
        <v>-0.10010899999999999</v>
      </c>
      <c r="J20" s="75" cm="1">
        <f t="array" ref="J20">IFERROR(_FV(T_DECLINERS[[#This Row],[SYMBOL]],"Market cap",TRUE),"")</f>
        <v>9586896000</v>
      </c>
      <c r="K20" s="38" cm="1">
        <f t="array" ref="K20">IFERROR(_FV(E20,"P/E",TRUE),"")</f>
        <v>17.239999999999998</v>
      </c>
      <c r="L20" s="73" cm="1">
        <f t="array" ref="L20">IFERROR(_FV($E20,"52 week low",TRUE),"")</f>
        <v>69.25</v>
      </c>
      <c r="M20"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20" s="77" cm="1">
        <f t="array" ref="N20">IFERROR(_FV($E20,"52 week high",TRUE),"")</f>
        <v>157.9</v>
      </c>
      <c r="O20" s="12"/>
      <c r="P20" s="12"/>
      <c r="Q20" s="12"/>
      <c r="R20" s="12"/>
      <c r="S20" s="12"/>
    </row>
    <row r="21" spans="1:19" s="2" customFormat="1" ht="20.100000000000001" customHeight="1">
      <c r="A21" s="25">
        <v>19</v>
      </c>
      <c r="B21" s="26">
        <f>MATCH(T_DECLINERS[[#This Row],[No.]],T_STOCK_DATA[TOP DECLINERS BY %],0)</f>
        <v>527</v>
      </c>
      <c r="C21" s="26" t="str" cm="1">
        <f t="array" ref="C21">IFERROR(INDEX(T_STOCK_DATA[Ticker symbol],B21),"")</f>
        <v>GREAVESCOT</v>
      </c>
      <c r="D21" s="34" t="str" cm="1">
        <f t="array" ref="D21">IFERROR(_FV(T_DECLINERS[[#This Row],[SYMBOL]],"Name"),"")</f>
        <v>GREAVES COTTON LIMITED</v>
      </c>
      <c r="E21" s="35" t="e" cm="1" vm="39">
        <f t="array" ref="E21">INDEX(T_STOCK_DATA[SYMBOL],$B21)</f>
        <v>#VALUE!</v>
      </c>
      <c r="F21" s="36" cm="1">
        <f t="array" ref="F21">IFERROR(INDEX(T_STOCK_DATA[Volume],$B21),"")</f>
        <v>4735008</v>
      </c>
      <c r="G21" s="71" cm="1">
        <f t="array" ref="G21">IFERROR(INDEX(T_STOCK_DATA[Price],$B21),"")</f>
        <v>210.15</v>
      </c>
      <c r="H21" s="71" cm="1">
        <f t="array" ref="H21">IFERROR(INDEX(T_STOCK_DATA[Change],$B21),"")</f>
        <v>-23.35</v>
      </c>
      <c r="I21" s="37" cm="1">
        <f t="array" ref="I21">IFERROR(INDEX(T_STOCK_DATA[Change (%)],$B21),"")</f>
        <v>-0.1</v>
      </c>
      <c r="J21" s="75" cm="1">
        <f t="array" ref="J21">IFERROR(_FV(T_DECLINERS[[#This Row],[SYMBOL]],"Market cap",TRUE),"")</f>
        <v>53995590000</v>
      </c>
      <c r="K21" s="38" cm="1">
        <f t="array" ref="K21">IFERROR(_FV(E21,"P/E",TRUE),"")</f>
        <v>0</v>
      </c>
      <c r="L21" s="73" cm="1">
        <f t="array" ref="L21">IFERROR(_FV($E21,"52 week low",TRUE),"")</f>
        <v>84.45</v>
      </c>
      <c r="M21"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0000000600</v>
      </c>
      <c r="N21" s="77" cm="1">
        <f t="array" ref="N21">IFERROR(_FV($E21,"52 week high",TRUE),"")</f>
        <v>258.89999999999998</v>
      </c>
      <c r="O21" s="12"/>
      <c r="P21" s="12"/>
      <c r="Q21" s="12"/>
      <c r="R21" s="12"/>
      <c r="S21" s="12"/>
    </row>
    <row r="22" spans="1:19" s="2" customFormat="1" ht="20.100000000000001" customHeight="1">
      <c r="A22" s="25">
        <v>20</v>
      </c>
      <c r="B22" s="26">
        <f>MATCH(T_DECLINERS[[#This Row],[No.]],T_STOCK_DATA[TOP DECLINERS BY %],0)</f>
        <v>654</v>
      </c>
      <c r="C22" s="26" t="str" cm="1">
        <f t="array" ref="C22">IFERROR(INDEX(T_STOCK_DATA[Ticker symbol],B22),"")</f>
        <v>INDNIPPON</v>
      </c>
      <c r="D22" s="34" t="str" cm="1">
        <f t="array" ref="D22">IFERROR(_FV(T_DECLINERS[[#This Row],[SYMBOL]],"Name"),"")</f>
        <v>INDIA NIPPON ELECTRICALS LIMITED</v>
      </c>
      <c r="E22" s="35" t="e" cm="1" vm="40">
        <f t="array" ref="E22">INDEX(T_STOCK_DATA[SYMBOL],$B22)</f>
        <v>#VALUE!</v>
      </c>
      <c r="F22" s="36" cm="1">
        <f t="array" ref="F22">IFERROR(INDEX(T_STOCK_DATA[Volume],$B22),"")</f>
        <v>86561</v>
      </c>
      <c r="G22" s="71" cm="1">
        <f t="array" ref="G22">IFERROR(INDEX(T_STOCK_DATA[Price],$B22),"")</f>
        <v>524.85</v>
      </c>
      <c r="H22" s="71" cm="1">
        <f t="array" ref="H22">IFERROR(INDEX(T_STOCK_DATA[Change],$B22),"")</f>
        <v>-58.3</v>
      </c>
      <c r="I22" s="37" cm="1">
        <f t="array" ref="I22">IFERROR(INDEX(T_STOCK_DATA[Change (%)],$B22),"")</f>
        <v>-9.9974000000000007E-2</v>
      </c>
      <c r="J22" s="75" cm="1">
        <f t="array" ref="J22">IFERROR(_FV(T_DECLINERS[[#This Row],[SYMBOL]],"Market cap",TRUE),"")</f>
        <v>13191680000</v>
      </c>
      <c r="K22" s="38" cm="1">
        <f t="array" ref="K22">IFERROR(_FV(E22,"P/E",TRUE),"")</f>
        <v>25</v>
      </c>
      <c r="L22" s="73" cm="1">
        <f t="array" ref="L22">IFERROR(_FV($E22,"52 week low",TRUE),"")</f>
        <v>326.45</v>
      </c>
      <c r="M22" s="14" t="str">
        <f>IFERROR(REPT("0",QUOTIENT((T_DECLINERS[[#This Row],[Price]] -T_DECLINERS[[#This Row],[52 Week Low]]),ROUND( (T_DECLINERS[[#This Row],[52 Week High]]-T_DECLINERS[[#This Row],[52 Week Low]]) /10,2)))
&amp;"6"&amp;REPT("0",9-QUOTIENT((T_DECLINERS[[#This Row],[Price]] -T_DECLINERS[[#This Row],[52 Week Low]]),ROUND( (T_DECLINERS[[#This Row],[52 Week High]]-T_DECLINERS[[#This Row],[52 Week Low]]) /10,2))),"")</f>
        <v>0000006000</v>
      </c>
      <c r="N22" s="77" cm="1">
        <f t="array" ref="N22">IFERROR(_FV($E22,"52 week high",TRUE),"")</f>
        <v>640.79999999999995</v>
      </c>
      <c r="O22" s="12"/>
      <c r="P22" s="12"/>
      <c r="Q22" s="12"/>
      <c r="R22" s="12"/>
      <c r="S22" s="12"/>
    </row>
    <row r="23" spans="1:19" s="2" customFormat="1" ht="16.149999999999999" customHeight="1">
      <c r="A23"/>
      <c r="B23"/>
      <c r="C23"/>
      <c r="D23"/>
      <c r="E23"/>
      <c r="F23"/>
      <c r="G23"/>
      <c r="H23"/>
      <c r="I23"/>
      <c r="J23"/>
      <c r="K23"/>
      <c r="L23"/>
      <c r="O23"/>
    </row>
    <row r="24" spans="1:19" s="2" customFormat="1" ht="16.149999999999999" customHeight="1">
      <c r="A24"/>
      <c r="B24"/>
      <c r="C24"/>
      <c r="D24"/>
      <c r="E24"/>
      <c r="F24"/>
      <c r="G24"/>
      <c r="H24"/>
      <c r="I24"/>
      <c r="J24"/>
      <c r="K24"/>
      <c r="L24"/>
      <c r="O24"/>
    </row>
    <row r="25" spans="1:19" s="2" customFormat="1" ht="16.149999999999999" customHeight="1">
      <c r="A25"/>
      <c r="B25"/>
      <c r="C25"/>
      <c r="D25"/>
      <c r="E25"/>
      <c r="F25"/>
      <c r="G25"/>
      <c r="H25"/>
      <c r="I25"/>
      <c r="J25"/>
      <c r="K25"/>
      <c r="L25"/>
      <c r="O25"/>
    </row>
    <row r="26" spans="1:19" s="2" customFormat="1" ht="16.149999999999999" customHeight="1">
      <c r="A26"/>
      <c r="B26"/>
      <c r="C26"/>
      <c r="D26"/>
      <c r="E26"/>
      <c r="F26"/>
      <c r="G26"/>
      <c r="H26"/>
      <c r="I26"/>
      <c r="J26"/>
      <c r="K26"/>
      <c r="L26"/>
      <c r="O26"/>
    </row>
    <row r="27" spans="1:19" s="2" customFormat="1" ht="16.149999999999999" customHeight="1">
      <c r="A27"/>
      <c r="B27"/>
      <c r="C27"/>
      <c r="D27"/>
      <c r="E27"/>
      <c r="F27"/>
      <c r="G27"/>
      <c r="H27"/>
      <c r="I27"/>
      <c r="J27"/>
      <c r="K27"/>
      <c r="L27"/>
      <c r="O27"/>
    </row>
  </sheetData>
  <sheetProtection algorithmName="SHA-512" hashValue="JJaGtA5DQc8eeXw1wqZYige585UY7FX5/7z753BZ7OzgE4eC2AH9ZhZih3BYOYsLPCcfEjdhyxd1NCO8wSeh3Q==" saltValue="MxqIficthzAni8ODU6nyOg==" spinCount="100000" sheet="1" objects="1" scenarios="1" formatCells="0" formatColumns="0"/>
  <conditionalFormatting sqref="I3:I22">
    <cfRule type="iconSet" priority="1">
      <iconSet iconSet="3Arrows">
        <cfvo type="percent" val="0"/>
        <cfvo type="num" val="0"/>
        <cfvo type="num" val="0.05"/>
      </iconSet>
    </cfRule>
  </conditionalFormatting>
  <pageMargins left="0.25" right="0.25" top="0.75" bottom="0.75" header="0.3" footer="0.3"/>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9065-2392-475F-B1C7-39B45A5A0D67}">
  <dimension ref="A1:S27"/>
  <sheetViews>
    <sheetView showGridLines="0" zoomScale="115" zoomScaleNormal="115" workbookViewId="0"/>
  </sheetViews>
  <sheetFormatPr defaultRowHeight="15"/>
  <cols>
    <col min="1" max="1" width="6.28515625" bestFit="1" customWidth="1"/>
    <col min="2" max="2" width="8" hidden="1" customWidth="1"/>
    <col min="3" max="3" width="7.85546875" customWidth="1"/>
    <col min="4" max="4" width="30" customWidth="1"/>
    <col min="5" max="5" width="28.5703125" hidden="1" customWidth="1"/>
    <col min="6" max="6" width="12.28515625" bestFit="1" customWidth="1"/>
    <col min="7" max="7" width="11.42578125" customWidth="1"/>
    <col min="8" max="8" width="9.7109375" customWidth="1"/>
    <col min="9" max="9" width="12.7109375" customWidth="1"/>
    <col min="10" max="10" width="16" customWidth="1"/>
    <col min="11" max="11" width="8.7109375" bestFit="1" customWidth="1"/>
    <col min="12" max="12" width="9.7109375" customWidth="1"/>
    <col min="13" max="13" width="33.140625" customWidth="1"/>
    <col min="14" max="14" width="11.140625" customWidth="1"/>
    <col min="15" max="15" width="10.28515625" customWidth="1"/>
    <col min="16" max="20" width="1.7109375" customWidth="1"/>
  </cols>
  <sheetData>
    <row r="1" spans="1:19" ht="30">
      <c r="A1" s="39" t="s">
        <v>22</v>
      </c>
      <c r="M1" s="15"/>
      <c r="O1" s="13"/>
      <c r="P1" s="13"/>
      <c r="Q1" s="13"/>
      <c r="R1" s="13"/>
      <c r="S1" s="13"/>
    </row>
    <row r="2" spans="1:19" s="2" customFormat="1" ht="31.9" customHeight="1">
      <c r="A2" s="22" t="s">
        <v>19</v>
      </c>
      <c r="B2" s="22" t="s">
        <v>8</v>
      </c>
      <c r="C2" s="22" t="s">
        <v>20</v>
      </c>
      <c r="D2" s="22" t="s">
        <v>5</v>
      </c>
      <c r="E2" s="22" t="s">
        <v>0</v>
      </c>
      <c r="F2" s="22" t="s">
        <v>6</v>
      </c>
      <c r="G2" s="22" t="s">
        <v>4</v>
      </c>
      <c r="H2" s="22" t="s">
        <v>9</v>
      </c>
      <c r="I2" s="22" t="s">
        <v>11</v>
      </c>
      <c r="J2" s="22" t="s">
        <v>12</v>
      </c>
      <c r="K2" s="22" t="s">
        <v>13</v>
      </c>
      <c r="L2" s="23" t="s">
        <v>14</v>
      </c>
      <c r="M2" s="24" t="s">
        <v>23</v>
      </c>
      <c r="N2" s="23" t="s">
        <v>15</v>
      </c>
      <c r="O2" s="11"/>
      <c r="P2" s="11"/>
      <c r="Q2" s="11"/>
      <c r="R2" s="11"/>
      <c r="S2" s="11"/>
    </row>
    <row r="3" spans="1:19" s="2" customFormat="1" ht="20.100000000000001" customHeight="1">
      <c r="A3" s="25">
        <v>1</v>
      </c>
      <c r="B3" s="26">
        <f>MATCH(T_ACTIVES[[#This Row],[No.]],T_STOCK_DATA[TOP ACTIVES BY %],0)</f>
        <v>623</v>
      </c>
      <c r="C3" s="27" t="str" cm="1">
        <f t="array" ref="C3">IFERROR(INDEX(T_STOCK_DATA[Ticker symbol],B3),"")</f>
        <v>IDEA</v>
      </c>
      <c r="D3" s="28" t="str" cm="1">
        <f t="array" ref="D3">IFERROR(_FV(T_ACTIVES[[#This Row],[SYMBOL]],"Name"),"")</f>
        <v>VODAFONE IDEA LIMITED</v>
      </c>
      <c r="E3" s="29" t="e" cm="1" vm="41">
        <f t="array" ref="E3">INDEX(T_STOCK_DATA[SYMBOL],$B3)</f>
        <v>#VALUE!</v>
      </c>
      <c r="F3" s="30" cm="1">
        <f t="array" ref="F3">IFERROR(INDEX(T_STOCK_DATA[Volume],$B3),"")</f>
        <v>345228541</v>
      </c>
      <c r="G3" s="70" cm="1">
        <f t="array" ref="G3">IFERROR(INDEX(T_STOCK_DATA[Price],$B3),"")</f>
        <v>10.95</v>
      </c>
      <c r="H3" s="70" cm="1">
        <f t="array" ref="H3">IFERROR(INDEX(T_STOCK_DATA[Change],$B3),"")</f>
        <v>-0.9</v>
      </c>
      <c r="I3" s="31" cm="1">
        <f t="array" ref="I3">IFERROR(INDEX(T_STOCK_DATA[Change (%)],$B3),"")</f>
        <v>-7.5949000000000003E-2</v>
      </c>
      <c r="J3" s="74" cm="1">
        <f t="array" ref="J3">IFERROR(_FV(T_ACTIVES[[#This Row],[SYMBOL]],"Market cap",TRUE),"")</f>
        <v>340514400000</v>
      </c>
      <c r="K3" s="32" cm="1">
        <f t="array" ref="K3">IFERROR(_FV(E3,"P/E",TRUE),"")</f>
        <v>0</v>
      </c>
      <c r="L3" s="72" cm="1">
        <f t="array" ref="L3">IFERROR(_FV($E3,"52 week low",TRUE),"")</f>
        <v>4.55</v>
      </c>
      <c r="M3"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0000060000</v>
      </c>
      <c r="N3" s="76" cm="1">
        <f t="array" ref="N3">IFERROR(_FV($E3,"52 week high",TRUE),"")</f>
        <v>16.8</v>
      </c>
      <c r="O3" s="12"/>
      <c r="P3" s="12"/>
      <c r="Q3" s="12"/>
      <c r="R3" s="12"/>
      <c r="S3" s="12"/>
    </row>
    <row r="4" spans="1:19" s="2" customFormat="1" ht="20.100000000000001" customHeight="1">
      <c r="A4" s="25">
        <v>2</v>
      </c>
      <c r="B4" s="26">
        <f>MATCH(T_ACTIVES[[#This Row],[No.]],T_STOCK_DATA[TOP ACTIVES BY %],0)</f>
        <v>1607</v>
      </c>
      <c r="C4" s="26" t="str" cm="1">
        <f t="array" ref="C4">IFERROR(INDEX(T_STOCK_DATA[Ticker symbol],B4),"")</f>
        <v>YESBANK</v>
      </c>
      <c r="D4" s="34" t="str" cm="1">
        <f t="array" ref="D4">IFERROR(_FV(T_ACTIVES[[#This Row],[SYMBOL]],"Name"),"")</f>
        <v>YES BANK LIMITED</v>
      </c>
      <c r="E4" s="35" t="e" cm="1" vm="42">
        <f t="array" ref="E4">INDEX(T_STOCK_DATA[SYMBOL],$B4)</f>
        <v>#VALUE!</v>
      </c>
      <c r="F4" s="36" cm="1">
        <f t="array" ref="F4">IFERROR(INDEX(T_STOCK_DATA[Volume],$B4),"")</f>
        <v>200908635</v>
      </c>
      <c r="G4" s="71" cm="1">
        <f t="array" ref="G4">IFERROR(INDEX(T_STOCK_DATA[Price],$B4),"")</f>
        <v>13.45</v>
      </c>
      <c r="H4" s="71" cm="1">
        <f t="array" ref="H4">IFERROR(INDEX(T_STOCK_DATA[Change],$B4),"")</f>
        <v>-0.3</v>
      </c>
      <c r="I4" s="37" cm="1">
        <f t="array" ref="I4">IFERROR(INDEX(T_STOCK_DATA[Change (%)],$B4),"")</f>
        <v>-2.1818000000000001E-2</v>
      </c>
      <c r="J4" s="75" cm="1">
        <f t="array" ref="J4">IFERROR(_FV(T_ACTIVES[[#This Row],[SYMBOL]],"Market cap",TRUE),"")</f>
        <v>344505000000</v>
      </c>
      <c r="K4" s="38" cm="1">
        <f t="array" ref="K4">IFERROR(_FV(E4,"P/E",TRUE),"")</f>
        <v>0</v>
      </c>
      <c r="L4" s="73" cm="1">
        <f t="array" ref="L4">IFERROR(_FV($E4,"52 week low",TRUE),"")</f>
        <v>10.5</v>
      </c>
      <c r="M4"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0006000000</v>
      </c>
      <c r="N4" s="77" cm="1">
        <f t="array" ref="N4">IFERROR(_FV($E4,"52 week high",TRUE),"")</f>
        <v>18.100000000000001</v>
      </c>
      <c r="O4" s="12"/>
      <c r="P4" s="12"/>
      <c r="Q4" s="12"/>
      <c r="R4" s="12"/>
      <c r="S4" s="12"/>
    </row>
    <row r="5" spans="1:19" s="2" customFormat="1" ht="20.100000000000001" customHeight="1">
      <c r="A5" s="25">
        <v>3</v>
      </c>
      <c r="B5" s="26">
        <f>MATCH(T_ACTIVES[[#This Row],[No.]],T_STOCK_DATA[TOP ACTIVES BY %],0)</f>
        <v>740</v>
      </c>
      <c r="C5" s="26" t="str" cm="1">
        <f t="array" ref="C5">IFERROR(INDEX(T_STOCK_DATA[Ticker symbol],B5),"")</f>
        <v>JPPOWER</v>
      </c>
      <c r="D5" s="34" t="str" cm="1">
        <f t="array" ref="D5">IFERROR(_FV(T_ACTIVES[[#This Row],[SYMBOL]],"Name"),"")</f>
        <v>JAIPRAKASH POWER VENTURES LIMITED</v>
      </c>
      <c r="E5" s="35" t="e" cm="1" vm="43">
        <f t="array" ref="E5">INDEX(T_STOCK_DATA[SYMBOL],$B5)</f>
        <v>#VALUE!</v>
      </c>
      <c r="F5" s="36" cm="1">
        <f t="array" ref="F5">IFERROR(INDEX(T_STOCK_DATA[Volume],$B5),"")</f>
        <v>184605790</v>
      </c>
      <c r="G5" s="71" cm="1">
        <f t="array" ref="G5">IFERROR(INDEX(T_STOCK_DATA[Price],$B5),"")</f>
        <v>8.8000000000000007</v>
      </c>
      <c r="H5" s="71" cm="1">
        <f t="array" ref="H5">IFERROR(INDEX(T_STOCK_DATA[Change],$B5),"")</f>
        <v>-0.8</v>
      </c>
      <c r="I5" s="37" cm="1">
        <f t="array" ref="I5">IFERROR(INDEX(T_STOCK_DATA[Change (%)],$B5),"")</f>
        <v>-8.333299999999999E-2</v>
      </c>
      <c r="J5" s="75" cm="1">
        <f t="array" ref="J5">IFERROR(_FV(T_ACTIVES[[#This Row],[SYMBOL]],"Market cap",TRUE),"")</f>
        <v>65793200000</v>
      </c>
      <c r="K5" s="38" cm="1">
        <f t="array" ref="K5">IFERROR(_FV(E5,"P/E",TRUE),"")</f>
        <v>43.88</v>
      </c>
      <c r="L5" s="73" cm="1">
        <f t="array" ref="L5">IFERROR(_FV($E5,"52 week low",TRUE),"")</f>
        <v>2.4</v>
      </c>
      <c r="M5"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0000000600</v>
      </c>
      <c r="N5" s="77" cm="1">
        <f t="array" ref="N5">IFERROR(_FV($E5,"52 week high",TRUE),"")</f>
        <v>11.15</v>
      </c>
      <c r="O5" s="12"/>
      <c r="P5" s="12"/>
      <c r="Q5" s="12"/>
      <c r="R5" s="12"/>
      <c r="S5" s="12"/>
    </row>
    <row r="6" spans="1:19" s="2" customFormat="1" ht="20.100000000000001" customHeight="1">
      <c r="A6" s="25">
        <v>4</v>
      </c>
      <c r="B6" s="26">
        <f>MATCH(T_ACTIVES[[#This Row],[No.]],T_STOCK_DATA[TOP ACTIVES BY %],0)</f>
        <v>1401</v>
      </c>
      <c r="C6" s="26" t="str" cm="1">
        <f t="array" ref="C6">IFERROR(INDEX(T_STOCK_DATA[Ticker symbol],B6),"")</f>
        <v>SUZLON</v>
      </c>
      <c r="D6" s="34" t="str" cm="1">
        <f t="array" ref="D6">IFERROR(_FV(T_ACTIVES[[#This Row],[SYMBOL]],"Name"),"")</f>
        <v>SUZLON ENERGY LIMITED</v>
      </c>
      <c r="E6" s="35" t="e" cm="1" vm="44">
        <f t="array" ref="E6">INDEX(T_STOCK_DATA[SYMBOL],$B6)</f>
        <v>#VALUE!</v>
      </c>
      <c r="F6" s="36" cm="1">
        <f t="array" ref="F6">IFERROR(INDEX(T_STOCK_DATA[Volume],$B6),"")</f>
        <v>76853899</v>
      </c>
      <c r="G6" s="71" cm="1">
        <f t="array" ref="G6">IFERROR(INDEX(T_STOCK_DATA[Price],$B6),"")</f>
        <v>11.1</v>
      </c>
      <c r="H6" s="71" cm="1">
        <f t="array" ref="H6">IFERROR(INDEX(T_STOCK_DATA[Change],$B6),"")</f>
        <v>-0.55000000000000004</v>
      </c>
      <c r="I6" s="37" cm="1">
        <f t="array" ref="I6">IFERROR(INDEX(T_STOCK_DATA[Change (%)],$B6),"")</f>
        <v>-4.7210000000000002E-2</v>
      </c>
      <c r="J6" s="75" cm="1">
        <f t="array" ref="J6">IFERROR(_FV(T_ACTIVES[[#This Row],[SYMBOL]],"Market cap",TRUE),"")</f>
        <v>106082300000</v>
      </c>
      <c r="K6" s="38" cm="1">
        <f t="array" ref="K6">IFERROR(_FV(E6,"P/E",TRUE),"")</f>
        <v>0</v>
      </c>
      <c r="L6" s="73" cm="1">
        <f t="array" ref="L6">IFERROR(_FV($E6,"52 week low",TRUE),"")</f>
        <v>4.4000000000000004</v>
      </c>
      <c r="M6"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0000000600</v>
      </c>
      <c r="N6" s="77" cm="1">
        <f t="array" ref="N6">IFERROR(_FV($E6,"52 week high",TRUE),"")</f>
        <v>13.1</v>
      </c>
      <c r="O6" s="12"/>
      <c r="P6" s="12"/>
      <c r="Q6" s="12"/>
      <c r="R6" s="12"/>
      <c r="S6" s="12"/>
    </row>
    <row r="7" spans="1:19" s="2" customFormat="1" ht="20.100000000000001" customHeight="1">
      <c r="A7" s="25">
        <v>5</v>
      </c>
      <c r="B7" s="26">
        <f>MATCH(T_ACTIVES[[#This Row],[No.]],T_STOCK_DATA[TOP ACTIVES BY %],0)</f>
        <v>541</v>
      </c>
      <c r="C7" s="26" t="str" cm="1">
        <f t="array" ref="C7">IFERROR(INDEX(T_STOCK_DATA[Ticker symbol],B7),"")</f>
        <v>GTLINFRA</v>
      </c>
      <c r="D7" s="34" t="str" cm="1">
        <f t="array" ref="D7">IFERROR(_FV(T_ACTIVES[[#This Row],[SYMBOL]],"Name"),"")</f>
        <v>GTL infrastructure ltd</v>
      </c>
      <c r="E7" s="35" t="e" cm="1" vm="45">
        <f t="array" ref="E7">INDEX(T_STOCK_DATA[SYMBOL],$B7)</f>
        <v>#VALUE!</v>
      </c>
      <c r="F7" s="36" cm="1">
        <f t="array" ref="F7">IFERROR(INDEX(T_STOCK_DATA[Volume],$B7),"")</f>
        <v>63935369</v>
      </c>
      <c r="G7" s="71" cm="1">
        <f t="array" ref="G7">IFERROR(INDEX(T_STOCK_DATA[Price],$B7),"")</f>
        <v>2.1</v>
      </c>
      <c r="H7" s="71" cm="1">
        <f t="array" ref="H7">IFERROR(INDEX(T_STOCK_DATA[Change],$B7),"")</f>
        <v>-0.1</v>
      </c>
      <c r="I7" s="37" cm="1">
        <f t="array" ref="I7">IFERROR(INDEX(T_STOCK_DATA[Change (%)],$B7),"")</f>
        <v>-4.5454999999999995E-2</v>
      </c>
      <c r="J7" s="75" cm="1">
        <f t="array" ref="J7">IFERROR(_FV(T_ACTIVES[[#This Row],[SYMBOL]],"Market cap",TRUE),"")</f>
        <v>27766620000</v>
      </c>
      <c r="K7" s="38" cm="1">
        <f t="array" ref="K7">IFERROR(_FV(E7,"P/E",TRUE),"")</f>
        <v>0</v>
      </c>
      <c r="L7" s="73" cm="1">
        <f t="array" ref="L7">IFERROR(_FV($E7,"52 week low",TRUE),"")</f>
        <v>0.65</v>
      </c>
      <c r="M7"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0000600000</v>
      </c>
      <c r="N7" s="77" cm="1">
        <f t="array" ref="N7">IFERROR(_FV($E7,"52 week high",TRUE),"")</f>
        <v>4.05</v>
      </c>
      <c r="O7" s="12"/>
      <c r="P7" s="12"/>
      <c r="Q7" s="12"/>
      <c r="R7" s="12"/>
      <c r="S7" s="12"/>
    </row>
    <row r="8" spans="1:19" s="2" customFormat="1" ht="20.100000000000001" customHeight="1">
      <c r="A8" s="25">
        <v>6</v>
      </c>
      <c r="B8" s="26">
        <f>MATCH(T_ACTIVES[[#This Row],[No.]],T_STOCK_DATA[TOP ACTIVES BY %],0)</f>
        <v>1551</v>
      </c>
      <c r="C8" s="26" t="str" cm="1">
        <f t="array" ref="C8">IFERROR(INDEX(T_STOCK_DATA[Ticker symbol],B8),"")</f>
        <v>VIKASECO</v>
      </c>
      <c r="D8" s="34" t="str" cm="1">
        <f t="array" ref="D8">IFERROR(_FV(T_ACTIVES[[#This Row],[SYMBOL]],"Name"),"")</f>
        <v>VIKAS ECOTECH LIMITED</v>
      </c>
      <c r="E8" s="35" t="e" cm="1" vm="16">
        <f t="array" ref="E8">INDEX(T_STOCK_DATA[SYMBOL],$B8)</f>
        <v>#VALUE!</v>
      </c>
      <c r="F8" s="36" cm="1">
        <f t="array" ref="F8">IFERROR(INDEX(T_STOCK_DATA[Volume],$B8),"")</f>
        <v>61287588</v>
      </c>
      <c r="G8" s="71" cm="1">
        <f t="array" ref="G8">IFERROR(INDEX(T_STOCK_DATA[Price],$B8),"")</f>
        <v>5.8</v>
      </c>
      <c r="H8" s="71" cm="1">
        <f t="array" ref="H8">IFERROR(INDEX(T_STOCK_DATA[Change],$B8),"")</f>
        <v>0.25</v>
      </c>
      <c r="I8" s="37" cm="1">
        <f t="array" ref="I8">IFERROR(INDEX(T_STOCK_DATA[Change (%)],$B8),"")</f>
        <v>4.5045000000000002E-2</v>
      </c>
      <c r="J8" s="75" cm="1">
        <f t="array" ref="J8">IFERROR(_FV(T_ACTIVES[[#This Row],[SYMBOL]],"Market cap",TRUE),"")</f>
        <v>6354002000</v>
      </c>
      <c r="K8" s="38" cm="1">
        <f t="array" ref="K8">IFERROR(_FV(E8,"P/E",TRUE),"")</f>
        <v>0</v>
      </c>
      <c r="L8" s="73" cm="1">
        <f t="array" ref="L8">IFERROR(_FV($E8,"52 week low",TRUE),"")</f>
        <v>1</v>
      </c>
      <c r="M8"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
      </c>
      <c r="N8" s="77" cm="1">
        <f t="array" ref="N8">IFERROR(_FV($E8,"52 week high",TRUE),"")</f>
        <v>5.8</v>
      </c>
      <c r="O8" s="12"/>
      <c r="P8" s="12"/>
      <c r="Q8" s="12"/>
      <c r="R8" s="12"/>
      <c r="S8" s="12"/>
    </row>
    <row r="9" spans="1:19" s="2" customFormat="1" ht="20.100000000000001" customHeight="1">
      <c r="A9" s="25">
        <v>7</v>
      </c>
      <c r="B9" s="26">
        <f>MATCH(T_ACTIVES[[#This Row],[No.]],T_STOCK_DATA[TOP ACTIVES BY %],0)</f>
        <v>178</v>
      </c>
      <c r="C9" s="26" t="str" cm="1">
        <f t="array" ref="C9">IFERROR(INDEX(T_STOCK_DATA[Ticker symbol],B9),"")</f>
        <v>BANKBARODA</v>
      </c>
      <c r="D9" s="34" t="str" cm="1">
        <f t="array" ref="D9">IFERROR(_FV(T_ACTIVES[[#This Row],[SYMBOL]],"Name"),"")</f>
        <v>THE BANK OF BARODA LIMITED</v>
      </c>
      <c r="E9" s="35" t="e" cm="1" vm="46">
        <f t="array" ref="E9">INDEX(T_STOCK_DATA[SYMBOL],$B9)</f>
        <v>#VALUE!</v>
      </c>
      <c r="F9" s="36" cm="1">
        <f t="array" ref="F9">IFERROR(INDEX(T_STOCK_DATA[Volume],$B9),"")</f>
        <v>56181631</v>
      </c>
      <c r="G9" s="71" cm="1">
        <f t="array" ref="G9">IFERROR(INDEX(T_STOCK_DATA[Price],$B9),"")</f>
        <v>92.6</v>
      </c>
      <c r="H9" s="71" cm="1">
        <f t="array" ref="H9">IFERROR(INDEX(T_STOCK_DATA[Change],$B9),"")</f>
        <v>-0.1</v>
      </c>
      <c r="I9" s="37" cm="1">
        <f t="array" ref="I9">IFERROR(INDEX(T_STOCK_DATA[Change (%)],$B9),"")</f>
        <v>-1.0789999999999999E-3</v>
      </c>
      <c r="J9" s="75" cm="1">
        <f t="array" ref="J9">IFERROR(_FV(T_ACTIVES[[#This Row],[SYMBOL]],"Market cap",TRUE),"")</f>
        <v>479385300000</v>
      </c>
      <c r="K9" s="38" cm="1">
        <f t="array" ref="K9">IFERROR(_FV(E9,"P/E",TRUE),"")</f>
        <v>12.33</v>
      </c>
      <c r="L9" s="73" cm="1">
        <f t="array" ref="L9">IFERROR(_FV($E9,"52 week low",TRUE),"")</f>
        <v>61.75</v>
      </c>
      <c r="M9"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0000006000</v>
      </c>
      <c r="N9" s="77" cm="1">
        <f t="array" ref="N9">IFERROR(_FV($E9,"52 week high",TRUE),"")</f>
        <v>108</v>
      </c>
      <c r="O9" s="12"/>
      <c r="P9" s="12"/>
      <c r="Q9" s="12"/>
      <c r="R9" s="12"/>
      <c r="S9" s="12"/>
    </row>
    <row r="10" spans="1:19" s="2" customFormat="1" ht="20.100000000000001" customHeight="1">
      <c r="A10" s="25">
        <v>8</v>
      </c>
      <c r="B10" s="26">
        <f>MATCH(T_ACTIVES[[#This Row],[No.]],T_STOCK_DATA[TOP ACTIVES BY %],0)</f>
        <v>1229</v>
      </c>
      <c r="C10" s="26" t="str" cm="1">
        <f t="array" ref="C10">IFERROR(INDEX(T_STOCK_DATA[Ticker symbol],B10),"")</f>
        <v>SAIL</v>
      </c>
      <c r="D10" s="34" t="str" cm="1">
        <f t="array" ref="D10">IFERROR(_FV(T_ACTIVES[[#This Row],[SYMBOL]],"Name"),"")</f>
        <v>STEEL AUTHORITY OF INDIA LIMITED</v>
      </c>
      <c r="E10" s="35" t="e" cm="1" vm="47">
        <f t="array" ref="E10">INDEX(T_STOCK_DATA[SYMBOL],$B10)</f>
        <v>#VALUE!</v>
      </c>
      <c r="F10" s="36" cm="1">
        <f t="array" ref="F10">IFERROR(INDEX(T_STOCK_DATA[Volume],$B10),"")</f>
        <v>51823192</v>
      </c>
      <c r="G10" s="71" cm="1">
        <f t="array" ref="G10">IFERROR(INDEX(T_STOCK_DATA[Price],$B10),"")</f>
        <v>97.35</v>
      </c>
      <c r="H10" s="71" cm="1">
        <f t="array" ref="H10">IFERROR(INDEX(T_STOCK_DATA[Change],$B10),"")</f>
        <v>-5.2</v>
      </c>
      <c r="I10" s="37" cm="1">
        <f t="array" ref="I10">IFERROR(INDEX(T_STOCK_DATA[Change (%)],$B10),"")</f>
        <v>-5.0707000000000002E-2</v>
      </c>
      <c r="J10" s="75" cm="1">
        <f t="array" ref="J10">IFERROR(_FV(T_ACTIVES[[#This Row],[SYMBOL]],"Market cap",TRUE),"")</f>
        <v>423585400000</v>
      </c>
      <c r="K10" s="38" cm="1">
        <f t="array" ref="K10">IFERROR(_FV(E10,"P/E",TRUE),"")</f>
        <v>3.21</v>
      </c>
      <c r="L10" s="73" cm="1">
        <f t="array" ref="L10">IFERROR(_FV($E10,"52 week low",TRUE),"")</f>
        <v>55.3</v>
      </c>
      <c r="M10"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0000600000</v>
      </c>
      <c r="N10" s="77" cm="1">
        <f t="array" ref="N10">IFERROR(_FV($E10,"52 week high",TRUE),"")</f>
        <v>151.30000000000001</v>
      </c>
      <c r="O10" s="12"/>
      <c r="P10" s="12"/>
      <c r="Q10" s="12"/>
      <c r="R10" s="12"/>
      <c r="S10" s="12"/>
    </row>
    <row r="11" spans="1:19" s="2" customFormat="1" ht="20.100000000000001" customHeight="1">
      <c r="A11" s="25">
        <v>9</v>
      </c>
      <c r="B11" s="26">
        <f>MATCH(T_ACTIVES[[#This Row],[No.]],T_STOCK_DATA[TOP ACTIVES BY %],0)</f>
        <v>1101</v>
      </c>
      <c r="C11" s="26" t="str" cm="1">
        <f t="array" ref="C11">IFERROR(INDEX(T_STOCK_DATA[Ticker symbol],B11),"")</f>
        <v>PNB</v>
      </c>
      <c r="D11" s="34" t="str" cm="1">
        <f t="array" ref="D11">IFERROR(_FV(T_ACTIVES[[#This Row],[SYMBOL]],"Name"),"")</f>
        <v>Punjab National Bank</v>
      </c>
      <c r="E11" s="35" t="e" cm="1" vm="48">
        <f t="array" ref="E11">INDEX(T_STOCK_DATA[SYMBOL],$B11)</f>
        <v>#VALUE!</v>
      </c>
      <c r="F11" s="36" cm="1">
        <f t="array" ref="F11">IFERROR(INDEX(T_STOCK_DATA[Volume],$B11),"")</f>
        <v>51367085</v>
      </c>
      <c r="G11" s="71" cm="1">
        <f t="array" ref="G11">IFERROR(INDEX(T_STOCK_DATA[Price],$B11),"")</f>
        <v>38</v>
      </c>
      <c r="H11" s="71" cm="1">
        <f t="array" ref="H11">IFERROR(INDEX(T_STOCK_DATA[Change],$B11),"")</f>
        <v>-0.8</v>
      </c>
      <c r="I11" s="37" cm="1">
        <f t="array" ref="I11">IFERROR(INDEX(T_STOCK_DATA[Change (%)],$B11),"")</f>
        <v>-2.0619000000000002E-2</v>
      </c>
      <c r="J11" s="75" cm="1">
        <f t="array" ref="J11">IFERROR(_FV(T_ACTIVES[[#This Row],[SYMBOL]],"Market cap",TRUE),"")</f>
        <v>427227400000</v>
      </c>
      <c r="K11" s="38" cm="1">
        <f t="array" ref="K11">IFERROR(_FV(E11,"P/E",TRUE),"")</f>
        <v>10.96</v>
      </c>
      <c r="L11" s="73" cm="1">
        <f t="array" ref="L11">IFERROR(_FV($E11,"52 week low",TRUE),"")</f>
        <v>31.9</v>
      </c>
      <c r="M11"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0006000000</v>
      </c>
      <c r="N11" s="77" cm="1">
        <f t="array" ref="N11">IFERROR(_FV($E11,"52 week high",TRUE),"")</f>
        <v>48.2</v>
      </c>
      <c r="O11" s="12"/>
      <c r="P11" s="12"/>
      <c r="Q11" s="12"/>
      <c r="R11" s="12"/>
      <c r="S11" s="12"/>
    </row>
    <row r="12" spans="1:19" s="2" customFormat="1" ht="20.100000000000001" customHeight="1">
      <c r="A12" s="25">
        <v>10</v>
      </c>
      <c r="B12" s="26">
        <f>MATCH(T_ACTIVES[[#This Row],[No.]],T_STOCK_DATA[TOP ACTIVES BY %],0)</f>
        <v>70</v>
      </c>
      <c r="C12" s="26" t="str" cm="1">
        <f t="array" ref="C12">IFERROR(INDEX(T_STOCK_DATA[Ticker symbol],B12),"")</f>
        <v>ALOKINDS</v>
      </c>
      <c r="D12" s="34" t="str" cm="1">
        <f t="array" ref="D12">IFERROR(_FV(T_ACTIVES[[#This Row],[SYMBOL]],"Name"),"")</f>
        <v>ALOK INDUSTRIES LIMITED</v>
      </c>
      <c r="E12" s="35" t="e" cm="1" vm="49">
        <f t="array" ref="E12">INDEX(T_STOCK_DATA[SYMBOL],$B12)</f>
        <v>#VALUE!</v>
      </c>
      <c r="F12" s="36" cm="1">
        <f t="array" ref="F12">IFERROR(INDEX(T_STOCK_DATA[Volume],$B12),"")</f>
        <v>47277021</v>
      </c>
      <c r="G12" s="71" cm="1">
        <f t="array" ref="G12">IFERROR(INDEX(T_STOCK_DATA[Price],$B12),"")</f>
        <v>28.9</v>
      </c>
      <c r="H12" s="71" cm="1">
        <f t="array" ref="H12">IFERROR(INDEX(T_STOCK_DATA[Change],$B12),"")</f>
        <v>-2.65</v>
      </c>
      <c r="I12" s="37" cm="1">
        <f t="array" ref="I12">IFERROR(INDEX(T_STOCK_DATA[Change (%)],$B12),"")</f>
        <v>-8.3993999999999999E-2</v>
      </c>
      <c r="J12" s="75" cm="1">
        <f t="array" ref="J12">IFERROR(_FV(T_ACTIVES[[#This Row],[SYMBOL]],"Market cap",TRUE),"")</f>
        <v>156653300000</v>
      </c>
      <c r="K12" s="38" cm="1">
        <f t="array" ref="K12">IFERROR(_FV(E12,"P/E",TRUE),"")</f>
        <v>0</v>
      </c>
      <c r="L12" s="73" cm="1">
        <f t="array" ref="L12">IFERROR(_FV($E12,"52 week low",TRUE),"")</f>
        <v>18.7</v>
      </c>
      <c r="M12"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0000060000</v>
      </c>
      <c r="N12" s="77" cm="1">
        <f t="array" ref="N12">IFERROR(_FV($E12,"52 week high",TRUE),"")</f>
        <v>35.799999999999997</v>
      </c>
      <c r="O12" s="12"/>
      <c r="P12" s="12"/>
      <c r="Q12" s="12"/>
      <c r="R12" s="12"/>
      <c r="S12" s="12"/>
    </row>
    <row r="13" spans="1:19" s="2" customFormat="1" ht="20.100000000000001" customHeight="1">
      <c r="A13" s="25">
        <v>11</v>
      </c>
      <c r="B13" s="26">
        <f>MATCH(T_ACTIVES[[#This Row],[No.]],T_STOCK_DATA[TOP ACTIVES BY %],0)</f>
        <v>1426</v>
      </c>
      <c r="C13" s="26" t="str" cm="1">
        <f t="array" ref="C13">IFERROR(INDEX(T_STOCK_DATA[Ticker symbol],B13),"")</f>
        <v>TATAPOWER</v>
      </c>
      <c r="D13" s="34" t="str" cm="1">
        <f t="array" ref="D13">IFERROR(_FV(T_ACTIVES[[#This Row],[SYMBOL]],"Name"),"")</f>
        <v>THE TATA POWER COMPANY LIMITED</v>
      </c>
      <c r="E13" s="35" t="e" cm="1" vm="50">
        <f t="array" ref="E13">INDEX(T_STOCK_DATA[SYMBOL],$B13)</f>
        <v>#VALUE!</v>
      </c>
      <c r="F13" s="36" cm="1">
        <f t="array" ref="F13">IFERROR(INDEX(T_STOCK_DATA[Volume],$B13),"")</f>
        <v>43279408</v>
      </c>
      <c r="G13" s="71" cm="1">
        <f t="array" ref="G13">IFERROR(INDEX(T_STOCK_DATA[Price],$B13),"")</f>
        <v>229.55</v>
      </c>
      <c r="H13" s="71" cm="1">
        <f t="array" ref="H13">IFERROR(INDEX(T_STOCK_DATA[Change],$B13),"")</f>
        <v>-12.4</v>
      </c>
      <c r="I13" s="37" cm="1">
        <f t="array" ref="I13">IFERROR(INDEX(T_STOCK_DATA[Change (%)],$B13),"")</f>
        <v>-5.1249999999999997E-2</v>
      </c>
      <c r="J13" s="75" cm="1">
        <f t="array" ref="J13">IFERROR(_FV(T_ACTIVES[[#This Row],[SYMBOL]],"Market cap",TRUE),"")</f>
        <v>773112400000</v>
      </c>
      <c r="K13" s="38" cm="1">
        <f t="array" ref="K13">IFERROR(_FV(E13,"P/E",TRUE),"")</f>
        <v>46.29</v>
      </c>
      <c r="L13" s="73" cm="1">
        <f t="array" ref="L13">IFERROR(_FV($E13,"52 week low",TRUE),"")</f>
        <v>74.45</v>
      </c>
      <c r="M13"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0000000060</v>
      </c>
      <c r="N13" s="77" cm="1">
        <f t="array" ref="N13">IFERROR(_FV($E13,"52 week high",TRUE),"")</f>
        <v>267.85000000000002</v>
      </c>
      <c r="O13" s="12"/>
      <c r="P13" s="12"/>
      <c r="Q13" s="12"/>
      <c r="R13" s="12"/>
      <c r="S13" s="12"/>
    </row>
    <row r="14" spans="1:19" s="2" customFormat="1" ht="20.100000000000001" customHeight="1">
      <c r="A14" s="25">
        <v>12</v>
      </c>
      <c r="B14" s="26">
        <f>MATCH(T_ACTIVES[[#This Row],[No.]],T_STOCK_DATA[TOP ACTIVES BY %],0)</f>
        <v>175</v>
      </c>
      <c r="C14" s="26" t="str" cm="1">
        <f t="array" ref="C14">IFERROR(INDEX(T_STOCK_DATA[Ticker symbol],B14),"")</f>
        <v>BANDHANBNK</v>
      </c>
      <c r="D14" s="34" t="str" cm="1">
        <f t="array" ref="D14">IFERROR(_FV(T_ACTIVES[[#This Row],[SYMBOL]],"Name"),"")</f>
        <v>BANDHAN BANK LIMITED</v>
      </c>
      <c r="E14" s="35" t="e" cm="1" vm="19">
        <f t="array" ref="E14">INDEX(T_STOCK_DATA[SYMBOL],$B14)</f>
        <v>#VALUE!</v>
      </c>
      <c r="F14" s="36" cm="1">
        <f t="array" ref="F14">IFERROR(INDEX(T_STOCK_DATA[Volume],$B14),"")</f>
        <v>33321083</v>
      </c>
      <c r="G14" s="71" cm="1">
        <f t="array" ref="G14">IFERROR(INDEX(T_STOCK_DATA[Price],$B14),"")</f>
        <v>307.85000000000002</v>
      </c>
      <c r="H14" s="71" cm="1">
        <f t="array" ref="H14">IFERROR(INDEX(T_STOCK_DATA[Change],$B14),"")</f>
        <v>12.35</v>
      </c>
      <c r="I14" s="37" cm="1">
        <f t="array" ref="I14">IFERROR(INDEX(T_STOCK_DATA[Change (%)],$B14),"")</f>
        <v>4.1794000000000005E-2</v>
      </c>
      <c r="J14" s="75" cm="1">
        <f t="array" ref="J14">IFERROR(_FV(T_ACTIVES[[#This Row],[SYMBOL]],"Market cap",TRUE),"")</f>
        <v>475975400000</v>
      </c>
      <c r="K14" s="38" cm="1">
        <f t="array" ref="K14">IFERROR(_FV(E14,"P/E",TRUE),"")</f>
        <v>0</v>
      </c>
      <c r="L14" s="73" cm="1">
        <f t="array" ref="L14">IFERROR(_FV($E14,"52 week low",TRUE),"")</f>
        <v>229.55</v>
      </c>
      <c r="M14"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0000060000</v>
      </c>
      <c r="N14" s="77" cm="1">
        <f t="array" ref="N14">IFERROR(_FV($E14,"52 week high",TRUE),"")</f>
        <v>372.55</v>
      </c>
      <c r="O14" s="12"/>
      <c r="P14" s="12"/>
      <c r="Q14" s="12"/>
      <c r="R14" s="12"/>
      <c r="S14" s="12"/>
    </row>
    <row r="15" spans="1:19" s="2" customFormat="1" ht="20.100000000000001" customHeight="1">
      <c r="A15" s="25">
        <v>13</v>
      </c>
      <c r="B15" s="26">
        <f>MATCH(T_ACTIVES[[#This Row],[No.]],T_STOCK_DATA[TOP ACTIVES BY %],0)</f>
        <v>625</v>
      </c>
      <c r="C15" s="26" t="str" cm="1">
        <f t="array" ref="C15">IFERROR(INDEX(T_STOCK_DATA[Ticker symbol],B15),"")</f>
        <v>IDFCFIRSTB</v>
      </c>
      <c r="D15" s="34" t="str" cm="1">
        <f t="array" ref="D15">IFERROR(_FV(T_ACTIVES[[#This Row],[SYMBOL]],"Name"),"")</f>
        <v>IDFC FIRST BANK LIMITED</v>
      </c>
      <c r="E15" s="35" t="e" cm="1" vm="51">
        <f t="array" ref="E15">INDEX(T_STOCK_DATA[SYMBOL],$B15)</f>
        <v>#VALUE!</v>
      </c>
      <c r="F15" s="36" cm="1">
        <f t="array" ref="F15">IFERROR(INDEX(T_STOCK_DATA[Volume],$B15),"")</f>
        <v>31463513</v>
      </c>
      <c r="G15" s="71" cm="1">
        <f t="array" ref="G15">IFERROR(INDEX(T_STOCK_DATA[Price],$B15),"")</f>
        <v>44.55</v>
      </c>
      <c r="H15" s="71" cm="1">
        <f t="array" ref="H15">IFERROR(INDEX(T_STOCK_DATA[Change],$B15),"")</f>
        <v>-2.15</v>
      </c>
      <c r="I15" s="37" cm="1">
        <f t="array" ref="I15">IFERROR(INDEX(T_STOCK_DATA[Change (%)],$B15),"")</f>
        <v>-4.6039000000000004E-2</v>
      </c>
      <c r="J15" s="75" cm="1">
        <f t="array" ref="J15">IFERROR(_FV(T_ACTIVES[[#This Row],[SYMBOL]],"Market cap",TRUE),"")</f>
        <v>290251800000</v>
      </c>
      <c r="K15" s="38" cm="1">
        <f t="array" ref="K15">IFERROR(_FV(E15,"P/E",TRUE),"")</f>
        <v>0</v>
      </c>
      <c r="L15" s="73" cm="1">
        <f t="array" ref="L15">IFERROR(_FV($E15,"52 week low",TRUE),"")</f>
        <v>40.75</v>
      </c>
      <c r="M15"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0600000000</v>
      </c>
      <c r="N15" s="77" cm="1">
        <f t="array" ref="N15">IFERROR(_FV($E15,"52 week high",TRUE),"")</f>
        <v>69.3</v>
      </c>
      <c r="O15" s="12"/>
      <c r="P15" s="12"/>
      <c r="Q15" s="12"/>
      <c r="R15" s="12"/>
      <c r="S15" s="12"/>
    </row>
    <row r="16" spans="1:19" s="2" customFormat="1" ht="20.100000000000001" customHeight="1">
      <c r="A16" s="25">
        <v>14</v>
      </c>
      <c r="B16" s="26">
        <f>MATCH(T_ACTIVES[[#This Row],[No.]],T_STOCK_DATA[TOP ACTIVES BY %],0)</f>
        <v>210</v>
      </c>
      <c r="C16" s="26" t="str" cm="1">
        <f t="array" ref="C16">IFERROR(INDEX(T_STOCK_DATA[Ticker symbol],B16),"")</f>
        <v>BHEL</v>
      </c>
      <c r="D16" s="34" t="str" cm="1">
        <f t="array" ref="D16">IFERROR(_FV(T_ACTIVES[[#This Row],[SYMBOL]],"Name"),"")</f>
        <v>BHARAT HEAVY ELECTRICALS LIMITED</v>
      </c>
      <c r="E16" s="35" t="e" cm="1" vm="52">
        <f t="array" ref="E16">INDEX(T_STOCK_DATA[SYMBOL],$B16)</f>
        <v>#VALUE!</v>
      </c>
      <c r="F16" s="36" cm="1">
        <f t="array" ref="F16">IFERROR(INDEX(T_STOCK_DATA[Volume],$B16),"")</f>
        <v>29775640</v>
      </c>
      <c r="G16" s="71" cm="1">
        <f t="array" ref="G16">IFERROR(INDEX(T_STOCK_DATA[Price],$B16),"")</f>
        <v>57.25</v>
      </c>
      <c r="H16" s="71" cm="1">
        <f t="array" ref="H16">IFERROR(INDEX(T_STOCK_DATA[Change],$B16),"")</f>
        <v>-2.35</v>
      </c>
      <c r="I16" s="37" cm="1">
        <f t="array" ref="I16">IFERROR(INDEX(T_STOCK_DATA[Change (%)],$B16),"")</f>
        <v>-3.943E-2</v>
      </c>
      <c r="J16" s="75" cm="1">
        <f t="array" ref="J16">IFERROR(_FV(T_ACTIVES[[#This Row],[SYMBOL]],"Market cap",TRUE),"")</f>
        <v>207531000000</v>
      </c>
      <c r="K16" s="38" cm="1">
        <f t="array" ref="K16">IFERROR(_FV(E16,"P/E",TRUE),"")</f>
        <v>0</v>
      </c>
      <c r="L16" s="73" cm="1">
        <f t="array" ref="L16">IFERROR(_FV($E16,"52 week low",TRUE),"")</f>
        <v>35.1</v>
      </c>
      <c r="M16"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0000600000</v>
      </c>
      <c r="N16" s="77" cm="1">
        <f t="array" ref="N16">IFERROR(_FV($E16,"52 week high",TRUE),"")</f>
        <v>80.349999999999994</v>
      </c>
      <c r="O16" s="12"/>
      <c r="P16" s="12"/>
      <c r="Q16" s="12"/>
      <c r="R16" s="12"/>
      <c r="S16" s="12"/>
    </row>
    <row r="17" spans="1:19" s="2" customFormat="1" ht="20.100000000000001" customHeight="1">
      <c r="A17" s="25">
        <v>15</v>
      </c>
      <c r="B17" s="26">
        <f>MATCH(T_ACTIVES[[#This Row],[No.]],T_STOCK_DATA[TOP ACTIVES BY %],0)</f>
        <v>617</v>
      </c>
      <c r="C17" s="26" t="str" cm="1">
        <f t="array" ref="C17">IFERROR(INDEX(T_STOCK_DATA[Ticker symbol],B17),"")</f>
        <v>ICICIBANK</v>
      </c>
      <c r="D17" s="34" t="str" cm="1">
        <f t="array" ref="D17">IFERROR(_FV(T_ACTIVES[[#This Row],[SYMBOL]],"Name"),"")</f>
        <v>ICICI BANK LIMITED</v>
      </c>
      <c r="E17" s="35" t="e" cm="1" vm="53">
        <f t="array" ref="E17">INDEX(T_STOCK_DATA[SYMBOL],$B17)</f>
        <v>#VALUE!</v>
      </c>
      <c r="F17" s="36" cm="1">
        <f t="array" ref="F17">IFERROR(INDEX(T_STOCK_DATA[Volume],$B17),"")</f>
        <v>29612316</v>
      </c>
      <c r="G17" s="71" cm="1">
        <f t="array" ref="G17">IFERROR(INDEX(T_STOCK_DATA[Price],$B17),"")</f>
        <v>798.45</v>
      </c>
      <c r="H17" s="71" cm="1">
        <f t="array" ref="H17">IFERROR(INDEX(T_STOCK_DATA[Change],$B17),"")</f>
        <v>-6.05</v>
      </c>
      <c r="I17" s="37" cm="1">
        <f t="array" ref="I17">IFERROR(INDEX(T_STOCK_DATA[Change (%)],$B17),"")</f>
        <v>-7.5199999999999998E-3</v>
      </c>
      <c r="J17" s="75" cm="1">
        <f t="array" ref="J17">IFERROR(_FV(T_ACTIVES[[#This Row],[SYMBOL]],"Market cap",TRUE),"")</f>
        <v>5586558000000</v>
      </c>
      <c r="K17" s="38" cm="1">
        <f t="array" ref="K17">IFERROR(_FV(E17,"P/E",TRUE),"")</f>
        <v>26.19</v>
      </c>
      <c r="L17" s="73" cm="1">
        <f t="array" ref="L17">IFERROR(_FV($E17,"52 week low",TRUE),"")</f>
        <v>512</v>
      </c>
      <c r="M17"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0000000060</v>
      </c>
      <c r="N17" s="77" cm="1">
        <f t="array" ref="N17">IFERROR(_FV($E17,"52 week high",TRUE),"")</f>
        <v>867</v>
      </c>
      <c r="O17" s="12"/>
      <c r="P17" s="12"/>
      <c r="Q17" s="12"/>
      <c r="R17" s="12"/>
      <c r="S17" s="12"/>
    </row>
    <row r="18" spans="1:19" s="2" customFormat="1" ht="20.100000000000001" customHeight="1">
      <c r="A18" s="25">
        <v>16</v>
      </c>
      <c r="B18" s="26">
        <f>MATCH(T_ACTIVES[[#This Row],[No.]],T_STOCK_DATA[TOP ACTIVES BY %],0)</f>
        <v>1608</v>
      </c>
      <c r="C18" s="26" t="str" cm="1">
        <f t="array" ref="C18">IFERROR(INDEX(T_STOCK_DATA[Ticker symbol],B18),"")</f>
        <v>ZEEL</v>
      </c>
      <c r="D18" s="34" t="str" cm="1">
        <f t="array" ref="D18">IFERROR(_FV(T_ACTIVES[[#This Row],[SYMBOL]],"Name"),"")</f>
        <v>Zee Entertainment Enterprises Limited</v>
      </c>
      <c r="E18" s="35" t="e" cm="1" vm="54">
        <f t="array" ref="E18">INDEX(T_STOCK_DATA[SYMBOL],$B18)</f>
        <v>#VALUE!</v>
      </c>
      <c r="F18" s="36" cm="1">
        <f t="array" ref="F18">IFERROR(INDEX(T_STOCK_DATA[Volume],$B18),"")</f>
        <v>28800291</v>
      </c>
      <c r="G18" s="71" cm="1">
        <f t="array" ref="G18">IFERROR(INDEX(T_STOCK_DATA[Price],$B18),"")</f>
        <v>268.10000000000002</v>
      </c>
      <c r="H18" s="71" cm="1">
        <f t="array" ref="H18">IFERROR(INDEX(T_STOCK_DATA[Change],$B18),"")</f>
        <v>-21.25</v>
      </c>
      <c r="I18" s="37" cm="1">
        <f t="array" ref="I18">IFERROR(INDEX(T_STOCK_DATA[Change (%)],$B18),"")</f>
        <v>-7.3440000000000005E-2</v>
      </c>
      <c r="J18" s="75" cm="1">
        <f t="array" ref="J18">IFERROR(_FV(T_ACTIVES[[#This Row],[SYMBOL]],"Market cap",TRUE),"")</f>
        <v>277925200000</v>
      </c>
      <c r="K18" s="38" cm="1">
        <f t="array" ref="K18">IFERROR(_FV(E18,"P/E",TRUE),"")</f>
        <v>23.97</v>
      </c>
      <c r="L18" s="73" cm="1">
        <f t="array" ref="L18">IFERROR(_FV($E18,"52 week low",TRUE),"")</f>
        <v>166.8</v>
      </c>
      <c r="M18"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0000600000</v>
      </c>
      <c r="N18" s="77" cm="1">
        <f t="array" ref="N18">IFERROR(_FV($E18,"52 week high",TRUE),"")</f>
        <v>378.7</v>
      </c>
      <c r="O18" s="12"/>
      <c r="P18" s="12"/>
      <c r="Q18" s="12"/>
      <c r="R18" s="12"/>
      <c r="S18" s="12"/>
    </row>
    <row r="19" spans="1:19" s="2" customFormat="1" ht="20.100000000000001" customHeight="1">
      <c r="A19" s="25">
        <v>17</v>
      </c>
      <c r="B19" s="26">
        <f>MATCH(T_ACTIVES[[#This Row],[No.]],T_STOCK_DATA[TOP ACTIVES BY %],0)</f>
        <v>1039</v>
      </c>
      <c r="C19" s="26" t="str" cm="1">
        <f t="array" ref="C19">IFERROR(INDEX(T_STOCK_DATA[Ticker symbol],B19),"")</f>
        <v>ONGC</v>
      </c>
      <c r="D19" s="34" t="str" cm="1">
        <f t="array" ref="D19">IFERROR(_FV(T_ACTIVES[[#This Row],[SYMBOL]],"Name"),"")</f>
        <v>OIL AND NATURAL GAS CORPORATION LIMITED</v>
      </c>
      <c r="E19" s="35" t="e" cm="1" vm="55">
        <f t="array" ref="E19">INDEX(T_STOCK_DATA[SYMBOL],$B19)</f>
        <v>#VALUE!</v>
      </c>
      <c r="F19" s="36" cm="1">
        <f t="array" ref="F19">IFERROR(INDEX(T_STOCK_DATA[Volume],$B19),"")</f>
        <v>28783449</v>
      </c>
      <c r="G19" s="71" cm="1">
        <f t="array" ref="G19">IFERROR(INDEX(T_STOCK_DATA[Price],$B19),"")</f>
        <v>165.7</v>
      </c>
      <c r="H19" s="71" cm="1">
        <f t="array" ref="H19">IFERROR(INDEX(T_STOCK_DATA[Change],$B19),"")</f>
        <v>2.0499999999999998</v>
      </c>
      <c r="I19" s="37" cm="1">
        <f t="array" ref="I19">IFERROR(INDEX(T_STOCK_DATA[Change (%)],$B19),"")</f>
        <v>1.2527E-2</v>
      </c>
      <c r="J19" s="75" cm="1">
        <f t="array" ref="J19">IFERROR(_FV(T_ACTIVES[[#This Row],[SYMBOL]],"Market cap",TRUE),"")</f>
        <v>2058763000000</v>
      </c>
      <c r="K19" s="38" cm="1">
        <f t="array" ref="K19">IFERROR(_FV(E19,"P/E",TRUE),"")</f>
        <v>5.76</v>
      </c>
      <c r="L19" s="73" cm="1">
        <f t="array" ref="L19">IFERROR(_FV($E19,"52 week low",TRUE),"")</f>
        <v>87.75</v>
      </c>
      <c r="M19"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0000000006</v>
      </c>
      <c r="N19" s="77" cm="1">
        <f t="array" ref="N19">IFERROR(_FV($E19,"52 week high",TRUE),"")</f>
        <v>172.75</v>
      </c>
      <c r="O19" s="12"/>
      <c r="P19" s="12"/>
      <c r="Q19" s="12"/>
      <c r="R19" s="12"/>
      <c r="S19" s="12"/>
    </row>
    <row r="20" spans="1:19" s="2" customFormat="1" ht="20.100000000000001" customHeight="1">
      <c r="A20" s="25">
        <v>18</v>
      </c>
      <c r="B20" s="26">
        <f>MATCH(T_ACTIVES[[#This Row],[No.]],T_STOCK_DATA[TOP ACTIVES BY %],0)</f>
        <v>1169</v>
      </c>
      <c r="C20" s="26" t="str" cm="1">
        <f t="array" ref="C20">IFERROR(INDEX(T_STOCK_DATA[Ticker symbol],B20),"")</f>
        <v>RBLBANK</v>
      </c>
      <c r="D20" s="34" t="str" cm="1">
        <f t="array" ref="D20">IFERROR(_FV(T_ACTIVES[[#This Row],[SYMBOL]],"Name"),"")</f>
        <v>RBL BANK LIMITED</v>
      </c>
      <c r="E20" s="35" t="e" cm="1" vm="56">
        <f t="array" ref="E20">INDEX(T_STOCK_DATA[SYMBOL],$B20)</f>
        <v>#VALUE!</v>
      </c>
      <c r="F20" s="36" cm="1">
        <f t="array" ref="F20">IFERROR(INDEX(T_STOCK_DATA[Volume],$B20),"")</f>
        <v>25487180</v>
      </c>
      <c r="G20" s="71" cm="1">
        <f t="array" ref="G20">IFERROR(INDEX(T_STOCK_DATA[Price],$B20),"")</f>
        <v>137.75</v>
      </c>
      <c r="H20" s="71" cm="1">
        <f t="array" ref="H20">IFERROR(INDEX(T_STOCK_DATA[Change],$B20),"")</f>
        <v>-9</v>
      </c>
      <c r="I20" s="37" cm="1">
        <f t="array" ref="I20">IFERROR(INDEX(T_STOCK_DATA[Change (%)],$B20),"")</f>
        <v>-6.1329000000000002E-2</v>
      </c>
      <c r="J20" s="75" cm="1">
        <f t="array" ref="J20">IFERROR(_FV(T_ACTIVES[[#This Row],[SYMBOL]],"Market cap",TRUE),"")</f>
        <v>87969360000</v>
      </c>
      <c r="K20" s="38" cm="1">
        <f t="array" ref="K20">IFERROR(_FV(E20,"P/E",TRUE),"")</f>
        <v>0</v>
      </c>
      <c r="L20" s="73" cm="1">
        <f t="array" ref="L20">IFERROR(_FV($E20,"52 week low",TRUE),"")</f>
        <v>123.8</v>
      </c>
      <c r="M20"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6000000000</v>
      </c>
      <c r="N20" s="77" cm="1">
        <f t="array" ref="N20">IFERROR(_FV($E20,"52 week high",TRUE),"")</f>
        <v>268.8</v>
      </c>
      <c r="O20" s="12"/>
      <c r="P20" s="12"/>
      <c r="Q20" s="12"/>
      <c r="R20" s="12"/>
      <c r="S20" s="12"/>
    </row>
    <row r="21" spans="1:19" s="2" customFormat="1" ht="20.100000000000001" customHeight="1">
      <c r="A21" s="25">
        <v>19</v>
      </c>
      <c r="B21" s="26">
        <f>MATCH(T_ACTIVES[[#This Row],[No.]],T_STOCK_DATA[TOP ACTIVES BY %],0)</f>
        <v>1424</v>
      </c>
      <c r="C21" s="26" t="str" cm="1">
        <f t="array" ref="C21">IFERROR(INDEX(T_STOCK_DATA[Ticker symbol],B21),"")</f>
        <v>TATAMOTORS</v>
      </c>
      <c r="D21" s="34" t="str" cm="1">
        <f t="array" ref="D21">IFERROR(_FV(T_ACTIVES[[#This Row],[SYMBOL]],"Name"),"")</f>
        <v>TATA MOTORS LIMITED</v>
      </c>
      <c r="E21" s="35" t="e" cm="1" vm="57">
        <f t="array" ref="E21">INDEX(T_STOCK_DATA[SYMBOL],$B21)</f>
        <v>#VALUE!</v>
      </c>
      <c r="F21" s="36" cm="1">
        <f t="array" ref="F21">IFERROR(INDEX(T_STOCK_DATA[Volume],$B21),"")</f>
        <v>25228959</v>
      </c>
      <c r="G21" s="71" cm="1">
        <f t="array" ref="G21">IFERROR(INDEX(T_STOCK_DATA[Price],$B21),"")</f>
        <v>478.45</v>
      </c>
      <c r="H21" s="71" cm="1">
        <f t="array" ref="H21">IFERROR(INDEX(T_STOCK_DATA[Change],$B21),"")</f>
        <v>-23.4</v>
      </c>
      <c r="I21" s="37" cm="1">
        <f t="array" ref="I21">IFERROR(INDEX(T_STOCK_DATA[Change (%)],$B21),"")</f>
        <v>-4.6627000000000002E-2</v>
      </c>
      <c r="J21" s="75" cm="1">
        <f t="array" ref="J21">IFERROR(_FV(T_ACTIVES[[#This Row],[SYMBOL]],"Market cap",TRUE),"")</f>
        <v>1796089000000</v>
      </c>
      <c r="K21" s="38" cm="1">
        <f t="array" ref="K21">IFERROR(_FV(E21,"P/E",TRUE),"")</f>
        <v>0</v>
      </c>
      <c r="L21" s="73" cm="1">
        <f t="array" ref="L21">IFERROR(_FV($E21,"52 week low",TRUE),"")</f>
        <v>241.15</v>
      </c>
      <c r="M21"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0000000060</v>
      </c>
      <c r="N21" s="77" cm="1">
        <f t="array" ref="N21">IFERROR(_FV($E21,"52 week high",TRUE),"")</f>
        <v>536.70000000000005</v>
      </c>
      <c r="O21" s="12"/>
      <c r="P21" s="12"/>
      <c r="Q21" s="12"/>
      <c r="R21" s="12"/>
      <c r="S21" s="12"/>
    </row>
    <row r="22" spans="1:19" s="2" customFormat="1" ht="20.100000000000001" customHeight="1">
      <c r="A22" s="25">
        <v>20</v>
      </c>
      <c r="B22" s="26">
        <f>MATCH(T_ACTIVES[[#This Row],[No.]],T_STOCK_DATA[TOP ACTIVES BY %],0)</f>
        <v>973</v>
      </c>
      <c r="C22" s="26" t="str" cm="1">
        <f t="array" ref="C22">IFERROR(INDEX(T_STOCK_DATA[Ticker symbol],B22),"")</f>
        <v>NATIONALUM</v>
      </c>
      <c r="D22" s="34" t="str" cm="1">
        <f t="array" ref="D22">IFERROR(_FV(T_ACTIVES[[#This Row],[SYMBOL]],"Name"),"")</f>
        <v>NATIONAL ALUMINIUM CO LTD</v>
      </c>
      <c r="E22" s="35" t="e" cm="1" vm="58">
        <f t="array" ref="E22">INDEX(T_STOCK_DATA[SYMBOL],$B22)</f>
        <v>#VALUE!</v>
      </c>
      <c r="F22" s="36" cm="1">
        <f t="array" ref="F22">IFERROR(INDEX(T_STOCK_DATA[Volume],$B22),"")</f>
        <v>24601605</v>
      </c>
      <c r="G22" s="71" cm="1">
        <f t="array" ref="G22">IFERROR(INDEX(T_STOCK_DATA[Price],$B22),"")</f>
        <v>101.2</v>
      </c>
      <c r="H22" s="71" cm="1">
        <f t="array" ref="H22">IFERROR(INDEX(T_STOCK_DATA[Change],$B22),"")</f>
        <v>-7.05</v>
      </c>
      <c r="I22" s="37" cm="1">
        <f t="array" ref="I22">IFERROR(INDEX(T_STOCK_DATA[Change (%)],$B22),"")</f>
        <v>-6.512699999999999E-2</v>
      </c>
      <c r="J22" s="75" cm="1">
        <f t="array" ref="J22">IFERROR(_FV(T_ACTIVES[[#This Row],[SYMBOL]],"Market cap",TRUE),"")</f>
        <v>198815400000</v>
      </c>
      <c r="K22" s="38" cm="1">
        <f t="array" ref="K22">IFERROR(_FV(E22,"P/E",TRUE),"")</f>
        <v>8.83</v>
      </c>
      <c r="L22" s="73" cm="1">
        <f t="array" ref="L22">IFERROR(_FV($E22,"52 week low",TRUE),"")</f>
        <v>43.1</v>
      </c>
      <c r="M22" s="14" t="str">
        <f>IFERROR(REPT("0",QUOTIENT((T_ACTIVES[[#This Row],[Price]] -T_ACTIVES[[#This Row],[52 Week Low]]),ROUND( (T_ACTIVES[[#This Row],[52 Week High]]-T_ACTIVES[[#This Row],[52 Week Low]]) /10,2)))
&amp;"6"&amp;REPT("0",9-QUOTIENT((T_ACTIVES[[#This Row],[Price]] -T_ACTIVES[[#This Row],[52 Week Low]]),ROUND( (T_ACTIVES[[#This Row],[52 Week High]]-T_ACTIVES[[#This Row],[52 Week Low]]) /10,2))),"")</f>
        <v>0000006000</v>
      </c>
      <c r="N22" s="77" cm="1">
        <f t="array" ref="N22">IFERROR(_FV($E22,"52 week high",TRUE),"")</f>
        <v>127.95</v>
      </c>
      <c r="O22" s="12"/>
      <c r="P22" s="12"/>
      <c r="Q22" s="12"/>
      <c r="R22" s="12"/>
      <c r="S22" s="12"/>
    </row>
    <row r="23" spans="1:19" s="2" customFormat="1" ht="16.149999999999999" customHeight="1">
      <c r="A23"/>
      <c r="B23"/>
      <c r="C23"/>
      <c r="D23"/>
      <c r="E23"/>
      <c r="F23"/>
      <c r="G23"/>
      <c r="H23"/>
      <c r="I23"/>
      <c r="J23"/>
      <c r="K23"/>
      <c r="L23"/>
      <c r="O23"/>
    </row>
    <row r="24" spans="1:19" s="2" customFormat="1" ht="16.149999999999999" customHeight="1">
      <c r="A24"/>
      <c r="B24"/>
      <c r="C24"/>
      <c r="D24"/>
      <c r="E24"/>
      <c r="F24"/>
      <c r="G24"/>
      <c r="H24"/>
      <c r="I24"/>
      <c r="J24"/>
      <c r="K24"/>
      <c r="L24"/>
      <c r="O24"/>
    </row>
    <row r="25" spans="1:19" s="2" customFormat="1" ht="16.149999999999999" customHeight="1">
      <c r="A25"/>
      <c r="B25"/>
      <c r="C25"/>
      <c r="D25"/>
      <c r="E25"/>
      <c r="F25"/>
      <c r="G25"/>
      <c r="H25"/>
      <c r="I25"/>
      <c r="J25"/>
      <c r="K25"/>
      <c r="L25"/>
      <c r="O25"/>
    </row>
    <row r="26" spans="1:19" s="2" customFormat="1" ht="16.149999999999999" customHeight="1">
      <c r="A26"/>
      <c r="B26"/>
      <c r="C26"/>
      <c r="D26"/>
      <c r="E26"/>
      <c r="F26"/>
      <c r="G26"/>
      <c r="H26"/>
      <c r="I26"/>
      <c r="J26"/>
      <c r="K26"/>
      <c r="L26"/>
      <c r="O26"/>
    </row>
    <row r="27" spans="1:19" s="2" customFormat="1" ht="16.149999999999999" customHeight="1">
      <c r="A27"/>
      <c r="B27"/>
      <c r="C27"/>
      <c r="D27"/>
      <c r="E27"/>
      <c r="F27"/>
      <c r="G27"/>
      <c r="H27"/>
      <c r="I27"/>
      <c r="J27"/>
      <c r="K27"/>
      <c r="L27"/>
      <c r="O27"/>
    </row>
  </sheetData>
  <sheetProtection algorithmName="SHA-512" hashValue="T3Prxs/T4masASIRSDaNpFzB0wAjy25l+pq+Zp677g74/kzf4VhyjlKtaGs8M9EqpBOyBy8rYffrxucUNKjUqA==" saltValue="x89f/nytJeTSln1DkpqGSQ==" spinCount="100000" sheet="1" objects="1" scenarios="1" formatCells="0" formatColumns="0"/>
  <conditionalFormatting sqref="I3:I22">
    <cfRule type="iconSet" priority="1">
      <iconSet iconSet="3Arrows">
        <cfvo type="percent" val="0"/>
        <cfvo type="num" val="0"/>
        <cfvo type="num" val="0.05"/>
      </iconSet>
    </cfRule>
  </conditionalFormatting>
  <pageMargins left="0.25" right="0.25" top="0.75" bottom="0.75" header="0.3" footer="0.3"/>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B862-BFFD-4EE5-98D6-73EA19F8EA7D}">
  <dimension ref="C2:G5"/>
  <sheetViews>
    <sheetView workbookViewId="0">
      <selection activeCell="E17" sqref="E17"/>
    </sheetView>
  </sheetViews>
  <sheetFormatPr defaultRowHeight="15"/>
  <cols>
    <col min="1" max="3" width="5.140625" customWidth="1"/>
    <col min="4" max="4" width="32.5703125" bestFit="1" customWidth="1"/>
    <col min="5" max="5" width="30.28515625" bestFit="1" customWidth="1"/>
    <col min="6" max="6" width="11.5703125" customWidth="1"/>
  </cols>
  <sheetData>
    <row r="2" spans="3:7">
      <c r="D2" t="s">
        <v>29</v>
      </c>
      <c r="E2" t="s">
        <v>42</v>
      </c>
    </row>
    <row r="3" spans="3:7">
      <c r="D3" s="17" t="e" vm="59">
        <v>#VALUE!</v>
      </c>
      <c r="E3" t="s">
        <v>45</v>
      </c>
      <c r="G3" t="s">
        <v>26</v>
      </c>
    </row>
    <row r="4" spans="3:7">
      <c r="C4" s="1"/>
      <c r="D4" s="40" t="e" vm="60">
        <v>#VALUE!</v>
      </c>
      <c r="E4" t="s">
        <v>46</v>
      </c>
      <c r="G4" t="s">
        <v>27</v>
      </c>
    </row>
    <row r="5" spans="3:7">
      <c r="D5" s="40"/>
      <c r="G5" t="s">
        <v>28</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2BF7-FAB6-4320-9586-3E4ADF15E283}">
  <dimension ref="A1:M1651"/>
  <sheetViews>
    <sheetView zoomScale="85" zoomScaleNormal="85" workbookViewId="0">
      <selection activeCell="M3" sqref="M3"/>
    </sheetView>
  </sheetViews>
  <sheetFormatPr defaultColWidth="8.85546875" defaultRowHeight="15"/>
  <cols>
    <col min="1" max="1" width="47" style="5" customWidth="1"/>
    <col min="2" max="2" width="14.28515625" style="5" customWidth="1"/>
    <col min="3" max="5" width="12.85546875" style="5" customWidth="1"/>
    <col min="6" max="6" width="30" style="5" customWidth="1"/>
    <col min="7" max="7" width="15.7109375" style="5" customWidth="1"/>
    <col min="8" max="8" width="19.28515625" style="5" customWidth="1"/>
    <col min="9" max="9" width="15.5703125" style="5" customWidth="1"/>
    <col min="10" max="10" width="20.140625" style="5" bestFit="1" customWidth="1"/>
    <col min="11" max="11" width="24.5703125" style="5" bestFit="1" customWidth="1"/>
    <col min="12" max="12" width="24.5703125" style="5" customWidth="1"/>
    <col min="13" max="13" width="17.28515625" style="5" bestFit="1" customWidth="1"/>
    <col min="14" max="16384" width="8.85546875" style="5"/>
  </cols>
  <sheetData>
    <row r="1" spans="1:13" ht="21">
      <c r="A1" s="3" t="s">
        <v>17</v>
      </c>
      <c r="B1" s="4" t="s">
        <v>18</v>
      </c>
    </row>
    <row r="3" spans="1:13" ht="44.25" customHeight="1">
      <c r="A3" s="5" t="s">
        <v>0</v>
      </c>
      <c r="B3" s="6" t="s">
        <v>1</v>
      </c>
      <c r="C3" s="6" t="s">
        <v>2</v>
      </c>
      <c r="D3" s="6" t="s">
        <v>43</v>
      </c>
      <c r="E3" s="6" t="s">
        <v>44</v>
      </c>
      <c r="F3" s="6" t="s">
        <v>3</v>
      </c>
      <c r="G3" s="5" t="s">
        <v>4</v>
      </c>
      <c r="H3" s="5" t="s">
        <v>6</v>
      </c>
      <c r="I3" s="5" t="s">
        <v>7</v>
      </c>
      <c r="J3" s="5" t="s">
        <v>10</v>
      </c>
      <c r="K3" s="5" t="s">
        <v>25</v>
      </c>
      <c r="L3" s="5" t="s">
        <v>24</v>
      </c>
      <c r="M3" s="5" t="s">
        <v>30</v>
      </c>
    </row>
    <row r="4" spans="1:13">
      <c r="A4" s="5" t="e" vm="61">
        <v>#VALUE!</v>
      </c>
      <c r="B4" s="7" cm="1">
        <f t="array" ref="B4">IFERROR(_FV(T_STOCK_DATA[[#This Row],[SYMBOL]],"Change"),"")</f>
        <v>-5.3</v>
      </c>
      <c r="C4" s="8" cm="1">
        <f t="array" ref="C4">IFERROR(IF(T_STOCK_DATA[[#This Row],[SYMBOL]]="","",_FV(T_STOCK_DATA[[#This Row],[SYMBOL]],"Change (%)",TRUE)),"")</f>
        <v>-5.5585000000000002E-2</v>
      </c>
      <c r="D4" s="8" t="str">
        <f>IF(T_STOCK_DATA[[#This Row],[Change (%)]]&gt;0,T_STOCK_DATA[[#This Row],[Change (%)]],"")</f>
        <v/>
      </c>
      <c r="E4" s="8">
        <f>IF(T_STOCK_DATA[[#This Row],[Change (%)]]&lt;0,T_STOCK_DATA[[#This Row],[Change (%)]],"")</f>
        <v>-5.5585000000000002E-2</v>
      </c>
      <c r="F4" s="7" t="str" cm="1">
        <f t="array" ref="F4">IFERROR(_FV(T_STOCK_DATA[[#This Row],[SYMBOL]],"Exchange"),"")</f>
        <v>National Stock Exchange of India</v>
      </c>
      <c r="G4" s="7" cm="1">
        <f t="array" ref="G4">IFERROR(_FV(T_STOCK_DATA[[#This Row],[SYMBOL]],"Price"),"")</f>
        <v>90.05</v>
      </c>
      <c r="H4" s="9" cm="1">
        <f t="array" ref="H4">IFERROR(_FV(T_STOCK_DATA[[#This Row],[SYMBOL]],"Volume"),"")</f>
        <v>632528</v>
      </c>
      <c r="I4" s="7" t="str" cm="1">
        <f t="array" ref="I4">IFERROR(_FV(T_STOCK_DATA[[#This Row],[SYMBOL]],"Ticker symbol",TRUE),"")</f>
        <v>20MICRONS</v>
      </c>
      <c r="J4" s="10" t="str">
        <f>IFERROR(RANK(T_STOCK_DATA[[#This Row],[Positive Change %]],T_STOCK_DATA[Positive Change %],0)+COUNTIF($D$3:$D3,T_STOCK_DATA[[#This Row],[Positive Change %]]),"")</f>
        <v/>
      </c>
      <c r="K4" s="10">
        <f>IFERROR(RANK(T_STOCK_DATA[[#This Row],[Negative Change %]],T_STOCK_DATA[Negative Change %],1)+COUNTIF($E$3:$E3,T_STOCK_DATA[[#This Row],[Negative Change %]]),"")</f>
        <v>405</v>
      </c>
      <c r="L4" s="10">
        <f>IFERROR(RANK(T_STOCK_DATA[[#This Row],[Volume]],T_STOCK_DATA[Volume],0)+COUNTIF($H$3:$H3,T_STOCK_DATA[[#This Row],[Volume]]),"")</f>
        <v>438</v>
      </c>
      <c r="M4" s="18" cm="1">
        <f t="array" ref="M4">IFERROR(_FV(T_STOCK_DATA[[#This Row],[SYMBOL]],"Last trade time",TRUE),"")</f>
        <v>44585.469942129632</v>
      </c>
    </row>
    <row r="5" spans="1:13">
      <c r="A5" s="5" t="e" vm="62">
        <v>#VALUE!</v>
      </c>
      <c r="B5" s="7" cm="1">
        <f t="array" ref="B5">IFERROR(_FV(T_STOCK_DATA[[#This Row],[SYMBOL]],"Change"),"")</f>
        <v>0.75</v>
      </c>
      <c r="C5" s="8" cm="1">
        <f t="array" ref="C5">IFERROR(IF(T_STOCK_DATA[[#This Row],[SYMBOL]]="","",_FV(T_STOCK_DATA[[#This Row],[SYMBOL]],"Change (%)",TRUE)),"")</f>
        <v>1.5939999999999999E-2</v>
      </c>
      <c r="D5" s="8">
        <f>IF(T_STOCK_DATA[[#This Row],[Change (%)]]&gt;0,T_STOCK_DATA[[#This Row],[Change (%)]],"")</f>
        <v>1.5939999999999999E-2</v>
      </c>
      <c r="E5" s="8" t="str">
        <f>IF(T_STOCK_DATA[[#This Row],[Change (%)]]&lt;0,T_STOCK_DATA[[#This Row],[Change (%)]],"")</f>
        <v/>
      </c>
      <c r="F5" s="7" t="str" cm="1">
        <f t="array" ref="F5">IFERROR(_FV(T_STOCK_DATA[[#This Row],[SYMBOL]],"Exchange"),"")</f>
        <v>National Stock Exchange of India</v>
      </c>
      <c r="G5" s="7" cm="1">
        <f t="array" ref="G5">IFERROR(_FV(T_STOCK_DATA[[#This Row],[SYMBOL]],"Price"),"")</f>
        <v>47.8</v>
      </c>
      <c r="H5" s="9" cm="1">
        <f t="array" ref="H5">IFERROR(_FV(T_STOCK_DATA[[#This Row],[SYMBOL]],"Volume"),"")</f>
        <v>64993</v>
      </c>
      <c r="I5" s="7" t="str" cm="1">
        <f t="array" ref="I5">IFERROR(_FV(T_STOCK_DATA[[#This Row],[SYMBOL]],"Ticker symbol",TRUE),"")</f>
        <v>21STCENMGM</v>
      </c>
      <c r="J5" s="10">
        <f>IFERROR(RANK(T_STOCK_DATA[[#This Row],[Positive Change %]],T_STOCK_DATA[Positive Change %],0)+COUNTIF($D$3:$D4,T_STOCK_DATA[[#This Row],[Positive Change %]]),"")</f>
        <v>36</v>
      </c>
      <c r="K5" s="10" t="str">
        <f>IFERROR(RANK(T_STOCK_DATA[[#This Row],[Negative Change %]],T_STOCK_DATA[Negative Change %],1)+COUNTIF($E$3:$E4,T_STOCK_DATA[[#This Row],[Negative Change %]]),"")</f>
        <v/>
      </c>
      <c r="L5" s="10">
        <f>IFERROR(RANK(T_STOCK_DATA[[#This Row],[Volume]],T_STOCK_DATA[Volume],0)+COUNTIF($H$3:$H4,T_STOCK_DATA[[#This Row],[Volume]]),"")</f>
        <v>1091</v>
      </c>
      <c r="M5" s="18" cm="1">
        <f t="array" ref="M5">IFERROR(_FV(T_STOCK_DATA[[#This Row],[SYMBOL]],"Last trade time",TRUE),"")</f>
        <v>44585.469942129632</v>
      </c>
    </row>
    <row r="6" spans="1:13">
      <c r="A6" s="5" t="e" vm="63">
        <v>#VALUE!</v>
      </c>
      <c r="B6" s="7" cm="1">
        <f t="array" ref="B6">IFERROR(_FV(T_STOCK_DATA[[#This Row],[SYMBOL]],"Change"),"")</f>
        <v>-4.05</v>
      </c>
      <c r="C6" s="8" cm="1">
        <f t="array" ref="C6">IFERROR(IF(T_STOCK_DATA[[#This Row],[SYMBOL]]="","",_FV(T_STOCK_DATA[[#This Row],[SYMBOL]],"Change (%)",TRUE)),"")</f>
        <v>-4.9663000000000006E-2</v>
      </c>
      <c r="D6" s="8" t="str">
        <f>IF(T_STOCK_DATA[[#This Row],[Change (%)]]&gt;0,T_STOCK_DATA[[#This Row],[Change (%)]],"")</f>
        <v/>
      </c>
      <c r="E6" s="8">
        <f>IF(T_STOCK_DATA[[#This Row],[Change (%)]]&lt;0,T_STOCK_DATA[[#This Row],[Change (%)]],"")</f>
        <v>-4.9663000000000006E-2</v>
      </c>
      <c r="F6" s="7" t="str" cm="1">
        <f t="array" ref="F6">IFERROR(_FV(T_STOCK_DATA[[#This Row],[SYMBOL]],"Exchange"),"")</f>
        <v>National Stock Exchange of India</v>
      </c>
      <c r="G6" s="7" cm="1">
        <f t="array" ref="G6">IFERROR(_FV(T_STOCK_DATA[[#This Row],[SYMBOL]],"Price"),"")</f>
        <v>77.5</v>
      </c>
      <c r="H6" s="9" cm="1">
        <f t="array" ref="H6">IFERROR(_FV(T_STOCK_DATA[[#This Row],[SYMBOL]],"Volume"),"")</f>
        <v>913359</v>
      </c>
      <c r="I6" s="7" t="str" cm="1">
        <f t="array" ref="I6">IFERROR(_FV(T_STOCK_DATA[[#This Row],[SYMBOL]],"Ticker symbol",TRUE),"")</f>
        <v>3IINFOLTD</v>
      </c>
      <c r="J6" s="10" t="str">
        <f>IFERROR(RANK(T_STOCK_DATA[[#This Row],[Positive Change %]],T_STOCK_DATA[Positive Change %],0)+COUNTIF($D$3:$D5,T_STOCK_DATA[[#This Row],[Positive Change %]]),"")</f>
        <v/>
      </c>
      <c r="K6" s="10">
        <f>IFERROR(RANK(T_STOCK_DATA[[#This Row],[Negative Change %]],T_STOCK_DATA[Negative Change %],1)+COUNTIF($E$3:$E5,T_STOCK_DATA[[#This Row],[Negative Change %]]),"")</f>
        <v>617</v>
      </c>
      <c r="L6" s="10">
        <f>IFERROR(RANK(T_STOCK_DATA[[#This Row],[Volume]],T_STOCK_DATA[Volume],0)+COUNTIF($H$3:$H5,T_STOCK_DATA[[#This Row],[Volume]]),"")</f>
        <v>359</v>
      </c>
      <c r="M6" s="18" cm="1">
        <f t="array" ref="M6">IFERROR(_FV(T_STOCK_DATA[[#This Row],[SYMBOL]],"Last trade time",TRUE),"")</f>
        <v>44585.469942129632</v>
      </c>
    </row>
    <row r="7" spans="1:13">
      <c r="A7" s="5" t="e" vm="64">
        <v>#VALUE!</v>
      </c>
      <c r="B7" s="7" cm="1">
        <f t="array" ref="B7">IFERROR(_FV(T_STOCK_DATA[[#This Row],[SYMBOL]],"Change"),"")</f>
        <v>-359.2</v>
      </c>
      <c r="C7" s="8" cm="1">
        <f t="array" ref="C7">IFERROR(IF(T_STOCK_DATA[[#This Row],[SYMBOL]]="","",_FV(T_STOCK_DATA[[#This Row],[SYMBOL]],"Change (%)",TRUE)),"")</f>
        <v>-1.4541E-2</v>
      </c>
      <c r="D7" s="8" t="str">
        <f>IF(T_STOCK_DATA[[#This Row],[Change (%)]]&gt;0,T_STOCK_DATA[[#This Row],[Change (%)]],"")</f>
        <v/>
      </c>
      <c r="E7" s="8">
        <f>IF(T_STOCK_DATA[[#This Row],[Change (%)]]&lt;0,T_STOCK_DATA[[#This Row],[Change (%)]],"")</f>
        <v>-1.4541E-2</v>
      </c>
      <c r="F7" s="7" t="str" cm="1">
        <f t="array" ref="F7">IFERROR(_FV(T_STOCK_DATA[[#This Row],[SYMBOL]],"Exchange"),"")</f>
        <v>National Stock Exchange of India</v>
      </c>
      <c r="G7" s="7" cm="1">
        <f t="array" ref="G7">IFERROR(_FV(T_STOCK_DATA[[#This Row],[SYMBOL]],"Price"),"")</f>
        <v>24344.05</v>
      </c>
      <c r="H7" s="9" cm="1">
        <f t="array" ref="H7">IFERROR(_FV(T_STOCK_DATA[[#This Row],[SYMBOL]],"Volume"),"")</f>
        <v>3270</v>
      </c>
      <c r="I7" s="7" t="str" cm="1">
        <f t="array" ref="I7">IFERROR(_FV(T_STOCK_DATA[[#This Row],[SYMBOL]],"Ticker symbol",TRUE),"")</f>
        <v>3MINDIA</v>
      </c>
      <c r="J7" s="10" t="str">
        <f>IFERROR(RANK(T_STOCK_DATA[[#This Row],[Positive Change %]],T_STOCK_DATA[Positive Change %],0)+COUNTIF($D$3:$D6,T_STOCK_DATA[[#This Row],[Positive Change %]]),"")</f>
        <v/>
      </c>
      <c r="K7" s="10">
        <f>IFERROR(RANK(T_STOCK_DATA[[#This Row],[Negative Change %]],T_STOCK_DATA[Negative Change %],1)+COUNTIF($E$3:$E6,T_STOCK_DATA[[#This Row],[Negative Change %]]),"")</f>
        <v>1484</v>
      </c>
      <c r="L7" s="10">
        <f>IFERROR(RANK(T_STOCK_DATA[[#This Row],[Volume]],T_STOCK_DATA[Volume],0)+COUNTIF($H$3:$H6,T_STOCK_DATA[[#This Row],[Volume]]),"")</f>
        <v>1585</v>
      </c>
      <c r="M7" s="18" cm="1">
        <f t="array" ref="M7">IFERROR(_FV(T_STOCK_DATA[[#This Row],[SYMBOL]],"Last trade time",TRUE),"")</f>
        <v>44585.469942129632</v>
      </c>
    </row>
    <row r="8" spans="1:13">
      <c r="A8" s="5" t="e" vm="65">
        <v>#VALUE!</v>
      </c>
      <c r="B8" s="7" cm="1">
        <f t="array" ref="B8">IFERROR(_FV(T_STOCK_DATA[[#This Row],[SYMBOL]],"Change"),"")</f>
        <v>-1.05</v>
      </c>
      <c r="C8" s="8" cm="1">
        <f t="array" ref="C8">IFERROR(IF(T_STOCK_DATA[[#This Row],[SYMBOL]]="","",_FV(T_STOCK_DATA[[#This Row],[SYMBOL]],"Change (%)",TRUE)),"")</f>
        <v>-4.8499E-2</v>
      </c>
      <c r="D8" s="8" t="str">
        <f>IF(T_STOCK_DATA[[#This Row],[Change (%)]]&gt;0,T_STOCK_DATA[[#This Row],[Change (%)]],"")</f>
        <v/>
      </c>
      <c r="E8" s="8">
        <f>IF(T_STOCK_DATA[[#This Row],[Change (%)]]&lt;0,T_STOCK_DATA[[#This Row],[Change (%)]],"")</f>
        <v>-4.8499E-2</v>
      </c>
      <c r="F8" s="7" t="str" cm="1">
        <f t="array" ref="F8">IFERROR(_FV(T_STOCK_DATA[[#This Row],[SYMBOL]],"Exchange"),"")</f>
        <v>National Stock Exchange of India</v>
      </c>
      <c r="G8" s="7" cm="1">
        <f t="array" ref="G8">IFERROR(_FV(T_STOCK_DATA[[#This Row],[SYMBOL]],"Price"),"")</f>
        <v>20.6</v>
      </c>
      <c r="H8" s="9" cm="1">
        <f t="array" ref="H8">IFERROR(_FV(T_STOCK_DATA[[#This Row],[SYMBOL]],"Volume"),"")</f>
        <v>11186</v>
      </c>
      <c r="I8" s="7" t="str" cm="1">
        <f t="array" ref="I8">IFERROR(_FV(T_STOCK_DATA[[#This Row],[SYMBOL]],"Ticker symbol",TRUE),"")</f>
        <v>3PLAND</v>
      </c>
      <c r="J8" s="10" t="str">
        <f>IFERROR(RANK(T_STOCK_DATA[[#This Row],[Positive Change %]],T_STOCK_DATA[Positive Change %],0)+COUNTIF($D$3:$D7,T_STOCK_DATA[[#This Row],[Positive Change %]]),"")</f>
        <v/>
      </c>
      <c r="K8" s="10">
        <f>IFERROR(RANK(T_STOCK_DATA[[#This Row],[Negative Change %]],T_STOCK_DATA[Negative Change %],1)+COUNTIF($E$3:$E7,T_STOCK_DATA[[#This Row],[Negative Change %]]),"")</f>
        <v>733</v>
      </c>
      <c r="L8" s="10">
        <f>IFERROR(RANK(T_STOCK_DATA[[#This Row],[Volume]],T_STOCK_DATA[Volume],0)+COUNTIF($H$3:$H7,T_STOCK_DATA[[#This Row],[Volume]]),"")</f>
        <v>1495</v>
      </c>
      <c r="M8" s="18" cm="1">
        <f t="array" ref="M8">IFERROR(_FV(T_STOCK_DATA[[#This Row],[SYMBOL]],"Last trade time",TRUE),"")</f>
        <v>44585.469942129632</v>
      </c>
    </row>
    <row r="9" spans="1:13">
      <c r="A9" s="5" t="e" vm="66">
        <v>#VALUE!</v>
      </c>
      <c r="B9" s="7" cm="1">
        <f t="array" ref="B9">IFERROR(_FV(T_STOCK_DATA[[#This Row],[SYMBOL]],"Change"),"")</f>
        <v>-34.1</v>
      </c>
      <c r="C9" s="8" cm="1">
        <f t="array" ref="C9">IFERROR(IF(T_STOCK_DATA[[#This Row],[SYMBOL]]="","",_FV(T_STOCK_DATA[[#This Row],[SYMBOL]],"Change (%)",TRUE)),"")</f>
        <v>-8.8228000000000015E-2</v>
      </c>
      <c r="D9" s="8" t="str">
        <f>IF(T_STOCK_DATA[[#This Row],[Change (%)]]&gt;0,T_STOCK_DATA[[#This Row],[Change (%)]],"")</f>
        <v/>
      </c>
      <c r="E9" s="8">
        <f>IF(T_STOCK_DATA[[#This Row],[Change (%)]]&lt;0,T_STOCK_DATA[[#This Row],[Change (%)]],"")</f>
        <v>-8.8228000000000015E-2</v>
      </c>
      <c r="F9" s="7" t="str" cm="1">
        <f t="array" ref="F9">IFERROR(_FV(T_STOCK_DATA[[#This Row],[SYMBOL]],"Exchange"),"")</f>
        <v>National Stock Exchange of India</v>
      </c>
      <c r="G9" s="7" cm="1">
        <f t="array" ref="G9">IFERROR(_FV(T_STOCK_DATA[[#This Row],[SYMBOL]],"Price"),"")</f>
        <v>352.4</v>
      </c>
      <c r="H9" s="9" cm="1">
        <f t="array" ref="H9">IFERROR(_FV(T_STOCK_DATA[[#This Row],[SYMBOL]],"Volume"),"")</f>
        <v>64644</v>
      </c>
      <c r="I9" s="7" t="str" cm="1">
        <f t="array" ref="I9">IFERROR(_FV(T_STOCK_DATA[[#This Row],[SYMBOL]],"Ticker symbol",TRUE),"")</f>
        <v>5PAISA</v>
      </c>
      <c r="J9" s="10" t="str">
        <f>IFERROR(RANK(T_STOCK_DATA[[#This Row],[Positive Change %]],T_STOCK_DATA[Positive Change %],0)+COUNTIF($D$3:$D8,T_STOCK_DATA[[#This Row],[Positive Change %]]),"")</f>
        <v/>
      </c>
      <c r="K9" s="10">
        <f>IFERROR(RANK(T_STOCK_DATA[[#This Row],[Negative Change %]],T_STOCK_DATA[Negative Change %],1)+COUNTIF($E$3:$E8,T_STOCK_DATA[[#This Row],[Negative Change %]]),"")</f>
        <v>57</v>
      </c>
      <c r="L9" s="10">
        <f>IFERROR(RANK(T_STOCK_DATA[[#This Row],[Volume]],T_STOCK_DATA[Volume],0)+COUNTIF($H$3:$H8,T_STOCK_DATA[[#This Row],[Volume]]),"")</f>
        <v>1093</v>
      </c>
      <c r="M9" s="18" cm="1">
        <f t="array" ref="M9">IFERROR(_FV(T_STOCK_DATA[[#This Row],[SYMBOL]],"Last trade time",TRUE),"")</f>
        <v>44585.469942129632</v>
      </c>
    </row>
    <row r="10" spans="1:13">
      <c r="A10" s="5" t="e" vm="67">
        <v>#VALUE!</v>
      </c>
      <c r="B10" s="7" cm="1">
        <f t="array" ref="B10">IFERROR(_FV(T_STOCK_DATA[[#This Row],[SYMBOL]],"Change"),"")</f>
        <v>-15.25</v>
      </c>
      <c r="C10" s="8" cm="1">
        <f t="array" ref="C10">IFERROR(IF(T_STOCK_DATA[[#This Row],[SYMBOL]]="","",_FV(T_STOCK_DATA[[#This Row],[SYMBOL]],"Change (%)",TRUE)),"")</f>
        <v>-4.9943000000000001E-2</v>
      </c>
      <c r="D10" s="8" t="str">
        <f>IF(T_STOCK_DATA[[#This Row],[Change (%)]]&gt;0,T_STOCK_DATA[[#This Row],[Change (%)]],"")</f>
        <v/>
      </c>
      <c r="E10" s="8">
        <f>IF(T_STOCK_DATA[[#This Row],[Change (%)]]&lt;0,T_STOCK_DATA[[#This Row],[Change (%)]],"")</f>
        <v>-4.9943000000000001E-2</v>
      </c>
      <c r="F10" s="7" t="str" cm="1">
        <f t="array" ref="F10">IFERROR(_FV(T_STOCK_DATA[[#This Row],[SYMBOL]],"Exchange"),"")</f>
        <v>National Stock Exchange of India</v>
      </c>
      <c r="G10" s="7" cm="1">
        <f t="array" ref="G10">IFERROR(_FV(T_STOCK_DATA[[#This Row],[SYMBOL]],"Price"),"")</f>
        <v>290.10000000000002</v>
      </c>
      <c r="H10" s="9" cm="1">
        <f t="array" ref="H10">IFERROR(_FV(T_STOCK_DATA[[#This Row],[SYMBOL]],"Volume"),"")</f>
        <v>10317</v>
      </c>
      <c r="I10" s="7" t="str" cm="1">
        <f t="array" ref="I10">IFERROR(_FV(T_STOCK_DATA[[#This Row],[SYMBOL]],"Ticker symbol",TRUE),"")</f>
        <v>63MOONS</v>
      </c>
      <c r="J10" s="10" t="str">
        <f>IFERROR(RANK(T_STOCK_DATA[[#This Row],[Positive Change %]],T_STOCK_DATA[Positive Change %],0)+COUNTIF($D$3:$D9,T_STOCK_DATA[[#This Row],[Positive Change %]]),"")</f>
        <v/>
      </c>
      <c r="K10" s="10">
        <f>IFERROR(RANK(T_STOCK_DATA[[#This Row],[Negative Change %]],T_STOCK_DATA[Negative Change %],1)+COUNTIF($E$3:$E9,T_STOCK_DATA[[#This Row],[Negative Change %]]),"")</f>
        <v>543</v>
      </c>
      <c r="L10" s="10">
        <f>IFERROR(RANK(T_STOCK_DATA[[#This Row],[Volume]],T_STOCK_DATA[Volume],0)+COUNTIF($H$3:$H9,T_STOCK_DATA[[#This Row],[Volume]]),"")</f>
        <v>1507</v>
      </c>
      <c r="M10" s="18" cm="1">
        <f t="array" ref="M10">IFERROR(_FV(T_STOCK_DATA[[#This Row],[SYMBOL]],"Last trade time",TRUE),"")</f>
        <v>44585.469942129632</v>
      </c>
    </row>
    <row r="11" spans="1:13">
      <c r="A11" s="5" t="e" vm="68">
        <v>#VALUE!</v>
      </c>
      <c r="B11" s="7" cm="1">
        <f t="array" ref="B11">IFERROR(_FV(T_STOCK_DATA[[#This Row],[SYMBOL]],"Change"),"")</f>
        <v>-0.6</v>
      </c>
      <c r="C11" s="8" cm="1">
        <f t="array" ref="C11">IFERROR(IF(T_STOCK_DATA[[#This Row],[SYMBOL]]="","",_FV(T_STOCK_DATA[[#This Row],[SYMBOL]],"Change (%)",TRUE)),"")</f>
        <v>-4.7431000000000001E-2</v>
      </c>
      <c r="D11" s="8" t="str">
        <f>IF(T_STOCK_DATA[[#This Row],[Change (%)]]&gt;0,T_STOCK_DATA[[#This Row],[Change (%)]],"")</f>
        <v/>
      </c>
      <c r="E11" s="8">
        <f>IF(T_STOCK_DATA[[#This Row],[Change (%)]]&lt;0,T_STOCK_DATA[[#This Row],[Change (%)]],"")</f>
        <v>-4.7431000000000001E-2</v>
      </c>
      <c r="F11" s="7" t="str" cm="1">
        <f t="array" ref="F11">IFERROR(_FV(T_STOCK_DATA[[#This Row],[SYMBOL]],"Exchange"),"")</f>
        <v>National Stock Exchange of India</v>
      </c>
      <c r="G11" s="7" cm="1">
        <f t="array" ref="G11">IFERROR(_FV(T_STOCK_DATA[[#This Row],[SYMBOL]],"Price"),"")</f>
        <v>12.05</v>
      </c>
      <c r="H11" s="9" cm="1">
        <f t="array" ref="H11">IFERROR(_FV(T_STOCK_DATA[[#This Row],[SYMBOL]],"Volume"),"")</f>
        <v>988423</v>
      </c>
      <c r="I11" s="7" t="str" cm="1">
        <f t="array" ref="I11">IFERROR(_FV(T_STOCK_DATA[[#This Row],[SYMBOL]],"Ticker symbol",TRUE),"")</f>
        <v>A2ZINFRA</v>
      </c>
      <c r="J11" s="10" t="str">
        <f>IFERROR(RANK(T_STOCK_DATA[[#This Row],[Positive Change %]],T_STOCK_DATA[Positive Change %],0)+COUNTIF($D$3:$D10,T_STOCK_DATA[[#This Row],[Positive Change %]]),"")</f>
        <v/>
      </c>
      <c r="K11" s="10">
        <f>IFERROR(RANK(T_STOCK_DATA[[#This Row],[Negative Change %]],T_STOCK_DATA[Negative Change %],1)+COUNTIF($E$3:$E10,T_STOCK_DATA[[#This Row],[Negative Change %]]),"")</f>
        <v>793</v>
      </c>
      <c r="L11" s="10">
        <f>IFERROR(RANK(T_STOCK_DATA[[#This Row],[Volume]],T_STOCK_DATA[Volume],0)+COUNTIF($H$3:$H10,T_STOCK_DATA[[#This Row],[Volume]]),"")</f>
        <v>342</v>
      </c>
      <c r="M11" s="18" cm="1">
        <f t="array" ref="M11">IFERROR(_FV(T_STOCK_DATA[[#This Row],[SYMBOL]],"Last trade time",TRUE),"")</f>
        <v>44585.469942129632</v>
      </c>
    </row>
    <row r="12" spans="1:13">
      <c r="A12" s="5" t="e" vm="69">
        <v>#VALUE!</v>
      </c>
      <c r="B12" s="7" cm="1">
        <f t="array" ref="B12">IFERROR(_FV(T_STOCK_DATA[[#This Row],[SYMBOL]],"Change"),"")</f>
        <v>-10.15</v>
      </c>
      <c r="C12" s="8" cm="1">
        <f t="array" ref="C12">IFERROR(IF(T_STOCK_DATA[[#This Row],[SYMBOL]]="","",_FV(T_STOCK_DATA[[#This Row],[SYMBOL]],"Change (%)",TRUE)),"")</f>
        <v>-3.7957999999999999E-2</v>
      </c>
      <c r="D12" s="8" t="str">
        <f>IF(T_STOCK_DATA[[#This Row],[Change (%)]]&gt;0,T_STOCK_DATA[[#This Row],[Change (%)]],"")</f>
        <v/>
      </c>
      <c r="E12" s="8">
        <f>IF(T_STOCK_DATA[[#This Row],[Change (%)]]&lt;0,T_STOCK_DATA[[#This Row],[Change (%)]],"")</f>
        <v>-3.7957999999999999E-2</v>
      </c>
      <c r="F12" s="7" t="str" cm="1">
        <f t="array" ref="F12">IFERROR(_FV(T_STOCK_DATA[[#This Row],[SYMBOL]],"Exchange"),"")</f>
        <v>National Stock Exchange of India</v>
      </c>
      <c r="G12" s="7" cm="1">
        <f t="array" ref="G12">IFERROR(_FV(T_STOCK_DATA[[#This Row],[SYMBOL]],"Price"),"")</f>
        <v>257.25</v>
      </c>
      <c r="H12" s="9" cm="1">
        <f t="array" ref="H12">IFERROR(_FV(T_STOCK_DATA[[#This Row],[SYMBOL]],"Volume"),"")</f>
        <v>50576</v>
      </c>
      <c r="I12" s="7" t="str" cm="1">
        <f t="array" ref="I12">IFERROR(_FV(T_STOCK_DATA[[#This Row],[SYMBOL]],"Ticker symbol",TRUE),"")</f>
        <v>AAKASH</v>
      </c>
      <c r="J12" s="10" t="str">
        <f>IFERROR(RANK(T_STOCK_DATA[[#This Row],[Positive Change %]],T_STOCK_DATA[Positive Change %],0)+COUNTIF($D$3:$D11,T_STOCK_DATA[[#This Row],[Positive Change %]]),"")</f>
        <v/>
      </c>
      <c r="K12" s="10">
        <f>IFERROR(RANK(T_STOCK_DATA[[#This Row],[Negative Change %]],T_STOCK_DATA[Negative Change %],1)+COUNTIF($E$3:$E11,T_STOCK_DATA[[#This Row],[Negative Change %]]),"")</f>
        <v>1092</v>
      </c>
      <c r="L12" s="10">
        <f>IFERROR(RANK(T_STOCK_DATA[[#This Row],[Volume]],T_STOCK_DATA[Volume],0)+COUNTIF($H$3:$H11,T_STOCK_DATA[[#This Row],[Volume]]),"")</f>
        <v>1169</v>
      </c>
      <c r="M12" s="18" cm="1">
        <f t="array" ref="M12">IFERROR(_FV(T_STOCK_DATA[[#This Row],[SYMBOL]],"Last trade time",TRUE),"")</f>
        <v>44585.469942129632</v>
      </c>
    </row>
    <row r="13" spans="1:13">
      <c r="A13" s="5" t="e" vm="70">
        <v>#VALUE!</v>
      </c>
      <c r="B13" s="7" cm="1">
        <f t="array" ref="B13">IFERROR(_FV(T_STOCK_DATA[[#This Row],[SYMBOL]],"Change"),"")</f>
        <v>-6.55</v>
      </c>
      <c r="C13" s="8" cm="1">
        <f t="array" ref="C13">IFERROR(IF(T_STOCK_DATA[[#This Row],[SYMBOL]]="","",_FV(T_STOCK_DATA[[#This Row],[SYMBOL]],"Change (%)",TRUE)),"")</f>
        <v>-4.9734E-2</v>
      </c>
      <c r="D13" s="8" t="str">
        <f>IF(T_STOCK_DATA[[#This Row],[Change (%)]]&gt;0,T_STOCK_DATA[[#This Row],[Change (%)]],"")</f>
        <v/>
      </c>
      <c r="E13" s="8">
        <f>IF(T_STOCK_DATA[[#This Row],[Change (%)]]&lt;0,T_STOCK_DATA[[#This Row],[Change (%)]],"")</f>
        <v>-4.9734E-2</v>
      </c>
      <c r="F13" s="7" t="str" cm="1">
        <f t="array" ref="F13">IFERROR(_FV(T_STOCK_DATA[[#This Row],[SYMBOL]],"Exchange"),"")</f>
        <v>National Stock Exchange of India</v>
      </c>
      <c r="G13" s="7" cm="1">
        <f t="array" ref="G13">IFERROR(_FV(T_STOCK_DATA[[#This Row],[SYMBOL]],"Price"),"")</f>
        <v>125.15</v>
      </c>
      <c r="H13" s="9" cm="1">
        <f t="array" ref="H13">IFERROR(_FV(T_STOCK_DATA[[#This Row],[SYMBOL]],"Volume"),"")</f>
        <v>6056</v>
      </c>
      <c r="I13" s="7" t="str" cm="1">
        <f t="array" ref="I13">IFERROR(_FV(T_STOCK_DATA[[#This Row],[SYMBOL]],"Ticker symbol",TRUE),"")</f>
        <v>AARON</v>
      </c>
      <c r="J13" s="10" t="str">
        <f>IFERROR(RANK(T_STOCK_DATA[[#This Row],[Positive Change %]],T_STOCK_DATA[Positive Change %],0)+COUNTIF($D$3:$D12,T_STOCK_DATA[[#This Row],[Positive Change %]]),"")</f>
        <v/>
      </c>
      <c r="K13" s="10">
        <f>IFERROR(RANK(T_STOCK_DATA[[#This Row],[Negative Change %]],T_STOCK_DATA[Negative Change %],1)+COUNTIF($E$3:$E12,T_STOCK_DATA[[#This Row],[Negative Change %]]),"")</f>
        <v>603</v>
      </c>
      <c r="L13" s="10">
        <f>IFERROR(RANK(T_STOCK_DATA[[#This Row],[Volume]],T_STOCK_DATA[Volume],0)+COUNTIF($H$3:$H12,T_STOCK_DATA[[#This Row],[Volume]]),"")</f>
        <v>1557</v>
      </c>
      <c r="M13" s="18" cm="1">
        <f t="array" ref="M13">IFERROR(_FV(T_STOCK_DATA[[#This Row],[SYMBOL]],"Last trade time",TRUE),"")</f>
        <v>44585.469942129632</v>
      </c>
    </row>
    <row r="14" spans="1:13">
      <c r="A14" s="5" t="e" vm="71">
        <v>#VALUE!</v>
      </c>
      <c r="B14" s="7" cm="1">
        <f t="array" ref="B14">IFERROR(_FV(T_STOCK_DATA[[#This Row],[SYMBOL]],"Change"),"")</f>
        <v>2.5499999999999998</v>
      </c>
      <c r="C14" s="8" cm="1">
        <f t="array" ref="C14">IFERROR(IF(T_STOCK_DATA[[#This Row],[SYMBOL]]="","",_FV(T_STOCK_DATA[[#This Row],[SYMBOL]],"Change (%)",TRUE)),"")</f>
        <v>5.1500000000000001E-3</v>
      </c>
      <c r="D14" s="8">
        <f>IF(T_STOCK_DATA[[#This Row],[Change (%)]]&gt;0,T_STOCK_DATA[[#This Row],[Change (%)]],"")</f>
        <v>5.1500000000000001E-3</v>
      </c>
      <c r="E14" s="8" t="str">
        <f>IF(T_STOCK_DATA[[#This Row],[Change (%)]]&lt;0,T_STOCK_DATA[[#This Row],[Change (%)]],"")</f>
        <v/>
      </c>
      <c r="F14" s="7" t="str" cm="1">
        <f t="array" ref="F14">IFERROR(_FV(T_STOCK_DATA[[#This Row],[SYMBOL]],"Exchange"),"")</f>
        <v>National Stock Exchange of India</v>
      </c>
      <c r="G14" s="7" cm="1">
        <f t="array" ref="G14">IFERROR(_FV(T_STOCK_DATA[[#This Row],[SYMBOL]],"Price"),"")</f>
        <v>497.7</v>
      </c>
      <c r="H14" s="9" cm="1">
        <f t="array" ref="H14">IFERROR(_FV(T_STOCK_DATA[[#This Row],[SYMBOL]],"Volume"),"")</f>
        <v>264868</v>
      </c>
      <c r="I14" s="7" t="str" cm="1">
        <f t="array" ref="I14">IFERROR(_FV(T_STOCK_DATA[[#This Row],[SYMBOL]],"Ticker symbol",TRUE),"")</f>
        <v>AARTIDRUGS</v>
      </c>
      <c r="J14" s="10">
        <f>IFERROR(RANK(T_STOCK_DATA[[#This Row],[Positive Change %]],T_STOCK_DATA[Positive Change %],0)+COUNTIF($D$3:$D13,T_STOCK_DATA[[#This Row],[Positive Change %]]),"")</f>
        <v>59</v>
      </c>
      <c r="K14" s="10" t="str">
        <f>IFERROR(RANK(T_STOCK_DATA[[#This Row],[Negative Change %]],T_STOCK_DATA[Negative Change %],1)+COUNTIF($E$3:$E13,T_STOCK_DATA[[#This Row],[Negative Change %]]),"")</f>
        <v/>
      </c>
      <c r="L14" s="10">
        <f>IFERROR(RANK(T_STOCK_DATA[[#This Row],[Volume]],T_STOCK_DATA[Volume],0)+COUNTIF($H$3:$H13,T_STOCK_DATA[[#This Row],[Volume]]),"")</f>
        <v>677</v>
      </c>
      <c r="M14" s="18" cm="1">
        <f t="array" ref="M14">IFERROR(_FV(T_STOCK_DATA[[#This Row],[SYMBOL]],"Last trade time",TRUE),"")</f>
        <v>44585.469942129632</v>
      </c>
    </row>
    <row r="15" spans="1:13">
      <c r="A15" s="5" t="e" vm="72">
        <v>#VALUE!</v>
      </c>
      <c r="B15" s="7" cm="1">
        <f t="array" ref="B15">IFERROR(_FV(T_STOCK_DATA[[#This Row],[SYMBOL]],"Change"),"")</f>
        <v>-37.549999999999997</v>
      </c>
      <c r="C15" s="8" cm="1">
        <f t="array" ref="C15">IFERROR(IF(T_STOCK_DATA[[#This Row],[SYMBOL]]="","",_FV(T_STOCK_DATA[[#This Row],[SYMBOL]],"Change (%)",TRUE)),"")</f>
        <v>-3.6816000000000002E-2</v>
      </c>
      <c r="D15" s="8" t="str">
        <f>IF(T_STOCK_DATA[[#This Row],[Change (%)]]&gt;0,T_STOCK_DATA[[#This Row],[Change (%)]],"")</f>
        <v/>
      </c>
      <c r="E15" s="8">
        <f>IF(T_STOCK_DATA[[#This Row],[Change (%)]]&lt;0,T_STOCK_DATA[[#This Row],[Change (%)]],"")</f>
        <v>-3.6816000000000002E-2</v>
      </c>
      <c r="F15" s="7" t="str" cm="1">
        <f t="array" ref="F15">IFERROR(_FV(T_STOCK_DATA[[#This Row],[SYMBOL]],"Exchange"),"")</f>
        <v>National Stock Exchange of India</v>
      </c>
      <c r="G15" s="7" cm="1">
        <f t="array" ref="G15">IFERROR(_FV(T_STOCK_DATA[[#This Row],[SYMBOL]],"Price"),"")</f>
        <v>982.4</v>
      </c>
      <c r="H15" s="9" cm="1">
        <f t="array" ref="H15">IFERROR(_FV(T_STOCK_DATA[[#This Row],[SYMBOL]],"Volume"),"")</f>
        <v>530538</v>
      </c>
      <c r="I15" s="7" t="str" cm="1">
        <f t="array" ref="I15">IFERROR(_FV(T_STOCK_DATA[[#This Row],[SYMBOL]],"Ticker symbol",TRUE),"")</f>
        <v>AARTIIND</v>
      </c>
      <c r="J15" s="10" t="str">
        <f>IFERROR(RANK(T_STOCK_DATA[[#This Row],[Positive Change %]],T_STOCK_DATA[Positive Change %],0)+COUNTIF($D$3:$D14,T_STOCK_DATA[[#This Row],[Positive Change %]]),"")</f>
        <v/>
      </c>
      <c r="K15" s="10">
        <f>IFERROR(RANK(T_STOCK_DATA[[#This Row],[Negative Change %]],T_STOCK_DATA[Negative Change %],1)+COUNTIF($E$3:$E14,T_STOCK_DATA[[#This Row],[Negative Change %]]),"")</f>
        <v>1115</v>
      </c>
      <c r="L15" s="10">
        <f>IFERROR(RANK(T_STOCK_DATA[[#This Row],[Volume]],T_STOCK_DATA[Volume],0)+COUNTIF($H$3:$H14,T_STOCK_DATA[[#This Row],[Volume]]),"")</f>
        <v>483</v>
      </c>
      <c r="M15" s="18" cm="1">
        <f t="array" ref="M15">IFERROR(_FV(T_STOCK_DATA[[#This Row],[SYMBOL]],"Last trade time",TRUE),"")</f>
        <v>44585.469942129632</v>
      </c>
    </row>
    <row r="16" spans="1:13">
      <c r="A16" s="5" t="e" vm="73">
        <v>#VALUE!</v>
      </c>
      <c r="B16" s="7" cm="1">
        <f t="array" ref="B16">IFERROR(_FV(T_STOCK_DATA[[#This Row],[SYMBOL]],"Change"),"")</f>
        <v>-24</v>
      </c>
      <c r="C16" s="8" cm="1">
        <f t="array" ref="C16">IFERROR(IF(T_STOCK_DATA[[#This Row],[SYMBOL]]="","",_FV(T_STOCK_DATA[[#This Row],[SYMBOL]],"Change (%)",TRUE)),"")</f>
        <v>-2.4260999999999998E-2</v>
      </c>
      <c r="D16" s="8" t="str">
        <f>IF(T_STOCK_DATA[[#This Row],[Change (%)]]&gt;0,T_STOCK_DATA[[#This Row],[Change (%)]],"")</f>
        <v/>
      </c>
      <c r="E16" s="8">
        <f>IF(T_STOCK_DATA[[#This Row],[Change (%)]]&lt;0,T_STOCK_DATA[[#This Row],[Change (%)]],"")</f>
        <v>-2.4260999999999998E-2</v>
      </c>
      <c r="F16" s="7" t="str" cm="1">
        <f t="array" ref="F16">IFERROR(_FV(T_STOCK_DATA[[#This Row],[SYMBOL]],"Exchange"),"")</f>
        <v>National Stock Exchange of India</v>
      </c>
      <c r="G16" s="7" cm="1">
        <f t="array" ref="G16">IFERROR(_FV(T_STOCK_DATA[[#This Row],[SYMBOL]],"Price"),"")</f>
        <v>965.25</v>
      </c>
      <c r="H16" s="9" cm="1">
        <f t="array" ref="H16">IFERROR(_FV(T_STOCK_DATA[[#This Row],[SYMBOL]],"Volume"),"")</f>
        <v>16859</v>
      </c>
      <c r="I16" s="7" t="str" cm="1">
        <f t="array" ref="I16">IFERROR(_FV(T_STOCK_DATA[[#This Row],[SYMBOL]],"Ticker symbol",TRUE),"")</f>
        <v>AARTISURF</v>
      </c>
      <c r="J16" s="10" t="str">
        <f>IFERROR(RANK(T_STOCK_DATA[[#This Row],[Positive Change %]],T_STOCK_DATA[Positive Change %],0)+COUNTIF($D$3:$D15,T_STOCK_DATA[[#This Row],[Positive Change %]]),"")</f>
        <v/>
      </c>
      <c r="K16" s="10">
        <f>IFERROR(RANK(T_STOCK_DATA[[#This Row],[Negative Change %]],T_STOCK_DATA[Negative Change %],1)+COUNTIF($E$3:$E15,T_STOCK_DATA[[#This Row],[Negative Change %]]),"")</f>
        <v>1356</v>
      </c>
      <c r="L16" s="10">
        <f>IFERROR(RANK(T_STOCK_DATA[[#This Row],[Volume]],T_STOCK_DATA[Volume],0)+COUNTIF($H$3:$H15,T_STOCK_DATA[[#This Row],[Volume]]),"")</f>
        <v>1428</v>
      </c>
      <c r="M16" s="18" cm="1">
        <f t="array" ref="M16">IFERROR(_FV(T_STOCK_DATA[[#This Row],[SYMBOL]],"Last trade time",TRUE),"")</f>
        <v>44585.469942129632</v>
      </c>
    </row>
    <row r="17" spans="1:13">
      <c r="A17" s="5" t="e" vm="74">
        <v>#VALUE!</v>
      </c>
      <c r="B17" s="7" cm="1">
        <f t="array" ref="B17">IFERROR(_FV(T_STOCK_DATA[[#This Row],[SYMBOL]],"Change"),"")</f>
        <v>-1.45</v>
      </c>
      <c r="C17" s="8" cm="1">
        <f t="array" ref="C17">IFERROR(IF(T_STOCK_DATA[[#This Row],[SYMBOL]]="","",_FV(T_STOCK_DATA[[#This Row],[SYMBOL]],"Change (%)",TRUE)),"")</f>
        <v>-4.6399999999999997E-2</v>
      </c>
      <c r="D17" s="8" t="str">
        <f>IF(T_STOCK_DATA[[#This Row],[Change (%)]]&gt;0,T_STOCK_DATA[[#This Row],[Change (%)]],"")</f>
        <v/>
      </c>
      <c r="E17" s="8">
        <f>IF(T_STOCK_DATA[[#This Row],[Change (%)]]&lt;0,T_STOCK_DATA[[#This Row],[Change (%)]],"")</f>
        <v>-4.6399999999999997E-2</v>
      </c>
      <c r="F17" s="7" t="str" cm="1">
        <f t="array" ref="F17">IFERROR(_FV(T_STOCK_DATA[[#This Row],[SYMBOL]],"Exchange"),"")</f>
        <v>National Stock Exchange of India</v>
      </c>
      <c r="G17" s="7" cm="1">
        <f t="array" ref="G17">IFERROR(_FV(T_STOCK_DATA[[#This Row],[SYMBOL]],"Price"),"")</f>
        <v>29.8</v>
      </c>
      <c r="H17" s="9" cm="1">
        <f t="array" ref="H17">IFERROR(_FV(T_STOCK_DATA[[#This Row],[SYMBOL]],"Volume"),"")</f>
        <v>37146</v>
      </c>
      <c r="I17" s="7" t="str" cm="1">
        <f t="array" ref="I17">IFERROR(_FV(T_STOCK_DATA[[#This Row],[SYMBOL]],"Ticker symbol",TRUE),"")</f>
        <v>AARVEEDEN</v>
      </c>
      <c r="J17" s="10" t="str">
        <f>IFERROR(RANK(T_STOCK_DATA[[#This Row],[Positive Change %]],T_STOCK_DATA[Positive Change %],0)+COUNTIF($D$3:$D16,T_STOCK_DATA[[#This Row],[Positive Change %]]),"")</f>
        <v/>
      </c>
      <c r="K17" s="10">
        <f>IFERROR(RANK(T_STOCK_DATA[[#This Row],[Negative Change %]],T_STOCK_DATA[Negative Change %],1)+COUNTIF($E$3:$E16,T_STOCK_DATA[[#This Row],[Negative Change %]]),"")</f>
        <v>846</v>
      </c>
      <c r="L17" s="10">
        <f>IFERROR(RANK(T_STOCK_DATA[[#This Row],[Volume]],T_STOCK_DATA[Volume],0)+COUNTIF($H$3:$H16,T_STOCK_DATA[[#This Row],[Volume]]),"")</f>
        <v>1255</v>
      </c>
      <c r="M17" s="18" cm="1">
        <f t="array" ref="M17">IFERROR(_FV(T_STOCK_DATA[[#This Row],[SYMBOL]],"Last trade time",TRUE),"")</f>
        <v>44585.469942129632</v>
      </c>
    </row>
    <row r="18" spans="1:13">
      <c r="A18" s="5" t="e" vm="75">
        <v>#VALUE!</v>
      </c>
      <c r="B18" s="7" cm="1">
        <f t="array" ref="B18">IFERROR(_FV(T_STOCK_DATA[[#This Row],[SYMBOL]],"Change"),"")</f>
        <v>-4.9000000000000004</v>
      </c>
      <c r="C18" s="8" cm="1">
        <f t="array" ref="C18">IFERROR(IF(T_STOCK_DATA[[#This Row],[SYMBOL]]="","",_FV(T_STOCK_DATA[[#This Row],[SYMBOL]],"Change (%)",TRUE)),"")</f>
        <v>-4.9671E-2</v>
      </c>
      <c r="D18" s="8" t="str">
        <f>IF(T_STOCK_DATA[[#This Row],[Change (%)]]&gt;0,T_STOCK_DATA[[#This Row],[Change (%)]],"")</f>
        <v/>
      </c>
      <c r="E18" s="8">
        <f>IF(T_STOCK_DATA[[#This Row],[Change (%)]]&lt;0,T_STOCK_DATA[[#This Row],[Change (%)]],"")</f>
        <v>-4.9671E-2</v>
      </c>
      <c r="F18" s="7" t="str" cm="1">
        <f t="array" ref="F18">IFERROR(_FV(T_STOCK_DATA[[#This Row],[SYMBOL]],"Exchange"),"")</f>
        <v>National Stock Exchange of India</v>
      </c>
      <c r="G18" s="7" cm="1">
        <f t="array" ref="G18">IFERROR(_FV(T_STOCK_DATA[[#This Row],[SYMBOL]],"Price"),"")</f>
        <v>93.75</v>
      </c>
      <c r="H18" s="9" cm="1">
        <f t="array" ref="H18">IFERROR(_FV(T_STOCK_DATA[[#This Row],[SYMBOL]],"Volume"),"")</f>
        <v>23865</v>
      </c>
      <c r="I18" s="7" t="str" cm="1">
        <f t="array" ref="I18">IFERROR(_FV(T_STOCK_DATA[[#This Row],[SYMBOL]],"Ticker symbol",TRUE),"")</f>
        <v>AARVI</v>
      </c>
      <c r="J18" s="10" t="str">
        <f>IFERROR(RANK(T_STOCK_DATA[[#This Row],[Positive Change %]],T_STOCK_DATA[Positive Change %],0)+COUNTIF($D$3:$D17,T_STOCK_DATA[[#This Row],[Positive Change %]]),"")</f>
        <v/>
      </c>
      <c r="K18" s="10">
        <f>IFERROR(RANK(T_STOCK_DATA[[#This Row],[Negative Change %]],T_STOCK_DATA[Negative Change %],1)+COUNTIF($E$3:$E17,T_STOCK_DATA[[#This Row],[Negative Change %]]),"")</f>
        <v>616</v>
      </c>
      <c r="L18" s="10">
        <f>IFERROR(RANK(T_STOCK_DATA[[#This Row],[Volume]],T_STOCK_DATA[Volume],0)+COUNTIF($H$3:$H17,T_STOCK_DATA[[#This Row],[Volume]]),"")</f>
        <v>1358</v>
      </c>
      <c r="M18" s="18" cm="1">
        <f t="array" ref="M18">IFERROR(_FV(T_STOCK_DATA[[#This Row],[SYMBOL]],"Last trade time",TRUE),"")</f>
        <v>44585.469942129632</v>
      </c>
    </row>
    <row r="19" spans="1:13">
      <c r="A19" s="5" t="e" vm="76">
        <v>#VALUE!</v>
      </c>
      <c r="B19" s="7" cm="1">
        <f t="array" ref="B19">IFERROR(_FV(T_STOCK_DATA[[#This Row],[SYMBOL]],"Change"),"")</f>
        <v>6.15</v>
      </c>
      <c r="C19" s="8" cm="1">
        <f t="array" ref="C19">IFERROR(IF(T_STOCK_DATA[[#This Row],[SYMBOL]]="","",_FV(T_STOCK_DATA[[#This Row],[SYMBOL]],"Change (%)",TRUE)),"")</f>
        <v>2.1770000000000001E-3</v>
      </c>
      <c r="D19" s="8">
        <f>IF(T_STOCK_DATA[[#This Row],[Change (%)]]&gt;0,T_STOCK_DATA[[#This Row],[Change (%)]],"")</f>
        <v>2.1770000000000001E-3</v>
      </c>
      <c r="E19" s="8" t="str">
        <f>IF(T_STOCK_DATA[[#This Row],[Change (%)]]&lt;0,T_STOCK_DATA[[#This Row],[Change (%)]],"")</f>
        <v/>
      </c>
      <c r="F19" s="7" t="str" cm="1">
        <f t="array" ref="F19">IFERROR(_FV(T_STOCK_DATA[[#This Row],[SYMBOL]],"Exchange"),"")</f>
        <v>National Stock Exchange of India</v>
      </c>
      <c r="G19" s="7" cm="1">
        <f t="array" ref="G19">IFERROR(_FV(T_STOCK_DATA[[#This Row],[SYMBOL]],"Price"),"")</f>
        <v>2830.9</v>
      </c>
      <c r="H19" s="9" cm="1">
        <f t="array" ref="H19">IFERROR(_FV(T_STOCK_DATA[[#This Row],[SYMBOL]],"Volume"),"")</f>
        <v>232727</v>
      </c>
      <c r="I19" s="7" t="str" cm="1">
        <f t="array" ref="I19">IFERROR(_FV(T_STOCK_DATA[[#This Row],[SYMBOL]],"Ticker symbol",TRUE),"")</f>
        <v>AAVAS</v>
      </c>
      <c r="J19" s="10">
        <f>IFERROR(RANK(T_STOCK_DATA[[#This Row],[Positive Change %]],T_STOCK_DATA[Positive Change %],0)+COUNTIF($D$3:$D18,T_STOCK_DATA[[#This Row],[Positive Change %]]),"")</f>
        <v>63</v>
      </c>
      <c r="K19" s="10" t="str">
        <f>IFERROR(RANK(T_STOCK_DATA[[#This Row],[Negative Change %]],T_STOCK_DATA[Negative Change %],1)+COUNTIF($E$3:$E18,T_STOCK_DATA[[#This Row],[Negative Change %]]),"")</f>
        <v/>
      </c>
      <c r="L19" s="10">
        <f>IFERROR(RANK(T_STOCK_DATA[[#This Row],[Volume]],T_STOCK_DATA[Volume],0)+COUNTIF($H$3:$H18,T_STOCK_DATA[[#This Row],[Volume]]),"")</f>
        <v>712</v>
      </c>
      <c r="M19" s="18" cm="1">
        <f t="array" ref="M19">IFERROR(_FV(T_STOCK_DATA[[#This Row],[SYMBOL]],"Last trade time",TRUE),"")</f>
        <v>44585.469942129632</v>
      </c>
    </row>
    <row r="20" spans="1:13">
      <c r="A20" s="5" t="e" vm="77">
        <v>#VALUE!</v>
      </c>
      <c r="B20" s="7" cm="1">
        <f t="array" ref="B20">IFERROR(_FV(T_STOCK_DATA[[#This Row],[SYMBOL]],"Change"),"")</f>
        <v>-1.85</v>
      </c>
      <c r="C20" s="8" cm="1">
        <f t="array" ref="C20">IFERROR(IF(T_STOCK_DATA[[#This Row],[SYMBOL]]="","",_FV(T_STOCK_DATA[[#This Row],[SYMBOL]],"Change (%)",TRUE)),"")</f>
        <v>-3.8865999999999998E-2</v>
      </c>
      <c r="D20" s="8" t="str">
        <f>IF(T_STOCK_DATA[[#This Row],[Change (%)]]&gt;0,T_STOCK_DATA[[#This Row],[Change (%)]],"")</f>
        <v/>
      </c>
      <c r="E20" s="8">
        <f>IF(T_STOCK_DATA[[#This Row],[Change (%)]]&lt;0,T_STOCK_DATA[[#This Row],[Change (%)]],"")</f>
        <v>-3.8865999999999998E-2</v>
      </c>
      <c r="F20" s="7" t="str" cm="1">
        <f t="array" ref="F20">IFERROR(_FV(T_STOCK_DATA[[#This Row],[SYMBOL]],"Exchange"),"")</f>
        <v>National Stock Exchange of India</v>
      </c>
      <c r="G20" s="7" cm="1">
        <f t="array" ref="G20">IFERROR(_FV(T_STOCK_DATA[[#This Row],[SYMBOL]],"Price"),"")</f>
        <v>45.75</v>
      </c>
      <c r="H20" s="9" cm="1">
        <f t="array" ref="H20">IFERROR(_FV(T_STOCK_DATA[[#This Row],[SYMBOL]],"Volume"),"")</f>
        <v>123781</v>
      </c>
      <c r="I20" s="7" t="str" cm="1">
        <f t="array" ref="I20">IFERROR(_FV(T_STOCK_DATA[[#This Row],[SYMBOL]],"Ticker symbol",TRUE),"")</f>
        <v>ABAN</v>
      </c>
      <c r="J20" s="10" t="str">
        <f>IFERROR(RANK(T_STOCK_DATA[[#This Row],[Positive Change %]],T_STOCK_DATA[Positive Change %],0)+COUNTIF($D$3:$D19,T_STOCK_DATA[[#This Row],[Positive Change %]]),"")</f>
        <v/>
      </c>
      <c r="K20" s="10">
        <f>IFERROR(RANK(T_STOCK_DATA[[#This Row],[Negative Change %]],T_STOCK_DATA[Negative Change %],1)+COUNTIF($E$3:$E19,T_STOCK_DATA[[#This Row],[Negative Change %]]),"")</f>
        <v>1068</v>
      </c>
      <c r="L20" s="10">
        <f>IFERROR(RANK(T_STOCK_DATA[[#This Row],[Volume]],T_STOCK_DATA[Volume],0)+COUNTIF($H$3:$H19,T_STOCK_DATA[[#This Row],[Volume]]),"")</f>
        <v>906</v>
      </c>
      <c r="M20" s="18" cm="1">
        <f t="array" ref="M20">IFERROR(_FV(T_STOCK_DATA[[#This Row],[SYMBOL]],"Last trade time",TRUE),"")</f>
        <v>44585.469942129632</v>
      </c>
    </row>
    <row r="21" spans="1:13">
      <c r="A21" s="5" t="e" vm="78">
        <v>#VALUE!</v>
      </c>
      <c r="B21" s="7" cm="1">
        <f t="array" ref="B21">IFERROR(_FV(T_STOCK_DATA[[#This Row],[SYMBOL]],"Change"),"")</f>
        <v>51.65</v>
      </c>
      <c r="C21" s="8" cm="1">
        <f t="array" ref="C21">IFERROR(IF(T_STOCK_DATA[[#This Row],[SYMBOL]]="","",_FV(T_STOCK_DATA[[#This Row],[SYMBOL]],"Change (%)",TRUE)),"")</f>
        <v>2.1916000000000001E-2</v>
      </c>
      <c r="D21" s="8">
        <f>IF(T_STOCK_DATA[[#This Row],[Change (%)]]&gt;0,T_STOCK_DATA[[#This Row],[Change (%)]],"")</f>
        <v>2.1916000000000001E-2</v>
      </c>
      <c r="E21" s="8" t="str">
        <f>IF(T_STOCK_DATA[[#This Row],[Change (%)]]&lt;0,T_STOCK_DATA[[#This Row],[Change (%)]],"")</f>
        <v/>
      </c>
      <c r="F21" s="7" t="str" cm="1">
        <f t="array" ref="F21">IFERROR(_FV(T_STOCK_DATA[[#This Row],[SYMBOL]],"Exchange"),"")</f>
        <v>National Stock Exchange of India</v>
      </c>
      <c r="G21" s="7" cm="1">
        <f t="array" ref="G21">IFERROR(_FV(T_STOCK_DATA[[#This Row],[SYMBOL]],"Price"),"")</f>
        <v>2408.4</v>
      </c>
      <c r="H21" s="9" cm="1">
        <f t="array" ref="H21">IFERROR(_FV(T_STOCK_DATA[[#This Row],[SYMBOL]],"Volume"),"")</f>
        <v>276068</v>
      </c>
      <c r="I21" s="7" t="str" cm="1">
        <f t="array" ref="I21">IFERROR(_FV(T_STOCK_DATA[[#This Row],[SYMBOL]],"Ticker symbol",TRUE),"")</f>
        <v>ABB</v>
      </c>
      <c r="J21" s="10">
        <f>IFERROR(RANK(T_STOCK_DATA[[#This Row],[Positive Change %]],T_STOCK_DATA[Positive Change %],0)+COUNTIF($D$3:$D20,T_STOCK_DATA[[#This Row],[Positive Change %]]),"")</f>
        <v>29</v>
      </c>
      <c r="K21" s="10" t="str">
        <f>IFERROR(RANK(T_STOCK_DATA[[#This Row],[Negative Change %]],T_STOCK_DATA[Negative Change %],1)+COUNTIF($E$3:$E20,T_STOCK_DATA[[#This Row],[Negative Change %]]),"")</f>
        <v/>
      </c>
      <c r="L21" s="10">
        <f>IFERROR(RANK(T_STOCK_DATA[[#This Row],[Volume]],T_STOCK_DATA[Volume],0)+COUNTIF($H$3:$H20,T_STOCK_DATA[[#This Row],[Volume]]),"")</f>
        <v>666</v>
      </c>
      <c r="M21" s="18" cm="1">
        <f t="array" ref="M21">IFERROR(_FV(T_STOCK_DATA[[#This Row],[SYMBOL]],"Last trade time",TRUE),"")</f>
        <v>44585.469942129632</v>
      </c>
    </row>
    <row r="22" spans="1:13">
      <c r="A22" s="5" t="e" vm="79">
        <v>#VALUE!</v>
      </c>
      <c r="B22" s="7" cm="1">
        <f t="array" ref="B22">IFERROR(_FV(T_STOCK_DATA[[#This Row],[SYMBOL]],"Change"),"")</f>
        <v>-645.20000000000005</v>
      </c>
      <c r="C22" s="8" cm="1">
        <f t="array" ref="C22">IFERROR(IF(T_STOCK_DATA[[#This Row],[SYMBOL]]="","",_FV(T_STOCK_DATA[[#This Row],[SYMBOL]],"Change (%)",TRUE)),"")</f>
        <v>-3.7996000000000002E-2</v>
      </c>
      <c r="D22" s="8" t="str">
        <f>IF(T_STOCK_DATA[[#This Row],[Change (%)]]&gt;0,T_STOCK_DATA[[#This Row],[Change (%)]],"")</f>
        <v/>
      </c>
      <c r="E22" s="8">
        <f>IF(T_STOCK_DATA[[#This Row],[Change (%)]]&lt;0,T_STOCK_DATA[[#This Row],[Change (%)]],"")</f>
        <v>-3.7996000000000002E-2</v>
      </c>
      <c r="F22" s="7" t="str" cm="1">
        <f t="array" ref="F22">IFERROR(_FV(T_STOCK_DATA[[#This Row],[SYMBOL]],"Exchange"),"")</f>
        <v>National Stock Exchange of India</v>
      </c>
      <c r="G22" s="7" cm="1">
        <f t="array" ref="G22">IFERROR(_FV(T_STOCK_DATA[[#This Row],[SYMBOL]],"Price"),"")</f>
        <v>16335.65</v>
      </c>
      <c r="H22" s="9" cm="1">
        <f t="array" ref="H22">IFERROR(_FV(T_STOCK_DATA[[#This Row],[SYMBOL]],"Volume"),"")</f>
        <v>30513</v>
      </c>
      <c r="I22" s="7" t="str" cm="1">
        <f t="array" ref="I22">IFERROR(_FV(T_STOCK_DATA[[#This Row],[SYMBOL]],"Ticker symbol",TRUE),"")</f>
        <v>ABBOTINDIA</v>
      </c>
      <c r="J22" s="10" t="str">
        <f>IFERROR(RANK(T_STOCK_DATA[[#This Row],[Positive Change %]],T_STOCK_DATA[Positive Change %],0)+COUNTIF($D$3:$D21,T_STOCK_DATA[[#This Row],[Positive Change %]]),"")</f>
        <v/>
      </c>
      <c r="K22" s="10">
        <f>IFERROR(RANK(T_STOCK_DATA[[#This Row],[Negative Change %]],T_STOCK_DATA[Negative Change %],1)+COUNTIF($E$3:$E21,T_STOCK_DATA[[#This Row],[Negative Change %]]),"")</f>
        <v>1089</v>
      </c>
      <c r="L22" s="10">
        <f>IFERROR(RANK(T_STOCK_DATA[[#This Row],[Volume]],T_STOCK_DATA[Volume],0)+COUNTIF($H$3:$H21,T_STOCK_DATA[[#This Row],[Volume]]),"")</f>
        <v>1305</v>
      </c>
      <c r="M22" s="18" cm="1">
        <f t="array" ref="M22">IFERROR(_FV(T_STOCK_DATA[[#This Row],[SYMBOL]],"Last trade time",TRUE),"")</f>
        <v>44585.469942129632</v>
      </c>
    </row>
    <row r="23" spans="1:13">
      <c r="A23" s="5" t="e" vm="80">
        <v>#VALUE!</v>
      </c>
      <c r="B23" s="7" cm="1">
        <f t="array" ref="B23">IFERROR(_FV(T_STOCK_DATA[[#This Row],[SYMBOL]],"Change"),"")</f>
        <v>-8.4</v>
      </c>
      <c r="C23" s="8" cm="1">
        <f t="array" ref="C23">IFERROR(IF(T_STOCK_DATA[[#This Row],[SYMBOL]]="","",_FV(T_STOCK_DATA[[#This Row],[SYMBOL]],"Change (%)",TRUE)),"")</f>
        <v>-6.8127000000000007E-2</v>
      </c>
      <c r="D23" s="8" t="str">
        <f>IF(T_STOCK_DATA[[#This Row],[Change (%)]]&gt;0,T_STOCK_DATA[[#This Row],[Change (%)]],"")</f>
        <v/>
      </c>
      <c r="E23" s="8">
        <f>IF(T_STOCK_DATA[[#This Row],[Change (%)]]&lt;0,T_STOCK_DATA[[#This Row],[Change (%)]],"")</f>
        <v>-6.8127000000000007E-2</v>
      </c>
      <c r="F23" s="7" t="str" cm="1">
        <f t="array" ref="F23">IFERROR(_FV(T_STOCK_DATA[[#This Row],[SYMBOL]],"Exchange"),"")</f>
        <v>National Stock Exchange of India</v>
      </c>
      <c r="G23" s="7" cm="1">
        <f t="array" ref="G23">IFERROR(_FV(T_STOCK_DATA[[#This Row],[SYMBOL]],"Price"),"")</f>
        <v>114.9</v>
      </c>
      <c r="H23" s="9" cm="1">
        <f t="array" ref="H23">IFERROR(_FV(T_STOCK_DATA[[#This Row],[SYMBOL]],"Volume"),"")</f>
        <v>5613019</v>
      </c>
      <c r="I23" s="7" t="str" cm="1">
        <f t="array" ref="I23">IFERROR(_FV(T_STOCK_DATA[[#This Row],[SYMBOL]],"Ticker symbol",TRUE),"")</f>
        <v>ABCAPITAL</v>
      </c>
      <c r="J23" s="10" t="str">
        <f>IFERROR(RANK(T_STOCK_DATA[[#This Row],[Positive Change %]],T_STOCK_DATA[Positive Change %],0)+COUNTIF($D$3:$D22,T_STOCK_DATA[[#This Row],[Positive Change %]]),"")</f>
        <v/>
      </c>
      <c r="K23" s="10">
        <f>IFERROR(RANK(T_STOCK_DATA[[#This Row],[Negative Change %]],T_STOCK_DATA[Negative Change %],1)+COUNTIF($E$3:$E22,T_STOCK_DATA[[#This Row],[Negative Change %]]),"")</f>
        <v>227</v>
      </c>
      <c r="L23" s="10">
        <f>IFERROR(RANK(T_STOCK_DATA[[#This Row],[Volume]],T_STOCK_DATA[Volume],0)+COUNTIF($H$3:$H22,T_STOCK_DATA[[#This Row],[Volume]]),"")</f>
        <v>89</v>
      </c>
      <c r="M23" s="18" cm="1">
        <f t="array" ref="M23">IFERROR(_FV(T_STOCK_DATA[[#This Row],[SYMBOL]],"Last trade time",TRUE),"")</f>
        <v>44585.469942129632</v>
      </c>
    </row>
    <row r="24" spans="1:13">
      <c r="A24" s="5" t="e" vm="81">
        <v>#VALUE!</v>
      </c>
      <c r="B24" s="7" cm="1">
        <f t="array" ref="B24">IFERROR(_FV(T_STOCK_DATA[[#This Row],[SYMBOL]],"Change"),"")</f>
        <v>-18.350000000000001</v>
      </c>
      <c r="C24" s="8" cm="1">
        <f t="array" ref="C24">IFERROR(IF(T_STOCK_DATA[[#This Row],[SYMBOL]]="","",_FV(T_STOCK_DATA[[#This Row],[SYMBOL]],"Change (%)",TRUE)),"")</f>
        <v>-6.0580999999999996E-2</v>
      </c>
      <c r="D24" s="8" t="str">
        <f>IF(T_STOCK_DATA[[#This Row],[Change (%)]]&gt;0,T_STOCK_DATA[[#This Row],[Change (%)]],"")</f>
        <v/>
      </c>
      <c r="E24" s="8">
        <f>IF(T_STOCK_DATA[[#This Row],[Change (%)]]&lt;0,T_STOCK_DATA[[#This Row],[Change (%)]],"")</f>
        <v>-6.0580999999999996E-2</v>
      </c>
      <c r="F24" s="7" t="str" cm="1">
        <f t="array" ref="F24">IFERROR(_FV(T_STOCK_DATA[[#This Row],[SYMBOL]],"Exchange"),"")</f>
        <v>National Stock Exchange of India</v>
      </c>
      <c r="G24" s="7" cm="1">
        <f t="array" ref="G24">IFERROR(_FV(T_STOCK_DATA[[#This Row],[SYMBOL]],"Price"),"")</f>
        <v>284.55</v>
      </c>
      <c r="H24" s="9" cm="1">
        <f t="array" ref="H24">IFERROR(_FV(T_STOCK_DATA[[#This Row],[SYMBOL]],"Volume"),"")</f>
        <v>4376973</v>
      </c>
      <c r="I24" s="7" t="str" cm="1">
        <f t="array" ref="I24">IFERROR(_FV(T_STOCK_DATA[[#This Row],[SYMBOL]],"Ticker symbol",TRUE),"")</f>
        <v>ABFRL</v>
      </c>
      <c r="J24" s="10" t="str">
        <f>IFERROR(RANK(T_STOCK_DATA[[#This Row],[Positive Change %]],T_STOCK_DATA[Positive Change %],0)+COUNTIF($D$3:$D23,T_STOCK_DATA[[#This Row],[Positive Change %]]),"")</f>
        <v/>
      </c>
      <c r="K24" s="10">
        <f>IFERROR(RANK(T_STOCK_DATA[[#This Row],[Negative Change %]],T_STOCK_DATA[Negative Change %],1)+COUNTIF($E$3:$E23,T_STOCK_DATA[[#This Row],[Negative Change %]]),"")</f>
        <v>335</v>
      </c>
      <c r="L24" s="10">
        <f>IFERROR(RANK(T_STOCK_DATA[[#This Row],[Volume]],T_STOCK_DATA[Volume],0)+COUNTIF($H$3:$H23,T_STOCK_DATA[[#This Row],[Volume]]),"")</f>
        <v>116</v>
      </c>
      <c r="M24" s="18" cm="1">
        <f t="array" ref="M24">IFERROR(_FV(T_STOCK_DATA[[#This Row],[SYMBOL]],"Last trade time",TRUE),"")</f>
        <v>44585.469942129632</v>
      </c>
    </row>
    <row r="25" spans="1:13">
      <c r="A25" s="5" t="e" vm="82">
        <v>#VALUE!</v>
      </c>
      <c r="B25" s="7" cm="1">
        <f t="array" ref="B25">IFERROR(_FV(T_STOCK_DATA[[#This Row],[SYMBOL]],"Change"),"")</f>
        <v>-48.3</v>
      </c>
      <c r="C25" s="8" cm="1">
        <f t="array" ref="C25">IFERROR(IF(T_STOCK_DATA[[#This Row],[SYMBOL]]="","",_FV(T_STOCK_DATA[[#This Row],[SYMBOL]],"Change (%)",TRUE)),"")</f>
        <v>-2.1798000000000001E-2</v>
      </c>
      <c r="D25" s="8" t="str">
        <f>IF(T_STOCK_DATA[[#This Row],[Change (%)]]&gt;0,T_STOCK_DATA[[#This Row],[Change (%)]],"")</f>
        <v/>
      </c>
      <c r="E25" s="8">
        <f>IF(T_STOCK_DATA[[#This Row],[Change (%)]]&lt;0,T_STOCK_DATA[[#This Row],[Change (%)]],"")</f>
        <v>-2.1798000000000001E-2</v>
      </c>
      <c r="F25" s="7" t="str" cm="1">
        <f t="array" ref="F25">IFERROR(_FV(T_STOCK_DATA[[#This Row],[SYMBOL]],"Exchange"),"")</f>
        <v>National Stock Exchange of India</v>
      </c>
      <c r="G25" s="7" cm="1">
        <f t="array" ref="G25">IFERROR(_FV(T_STOCK_DATA[[#This Row],[SYMBOL]],"Price"),"")</f>
        <v>2167.4499999999998</v>
      </c>
      <c r="H25" s="9" cm="1">
        <f t="array" ref="H25">IFERROR(_FV(T_STOCK_DATA[[#This Row],[SYMBOL]],"Volume"),"")</f>
        <v>467114</v>
      </c>
      <c r="I25" s="7" t="str" cm="1">
        <f t="array" ref="I25">IFERROR(_FV(T_STOCK_DATA[[#This Row],[SYMBOL]],"Ticker symbol",TRUE),"")</f>
        <v>ACC</v>
      </c>
      <c r="J25" s="10" t="str">
        <f>IFERROR(RANK(T_STOCK_DATA[[#This Row],[Positive Change %]],T_STOCK_DATA[Positive Change %],0)+COUNTIF($D$3:$D24,T_STOCK_DATA[[#This Row],[Positive Change %]]),"")</f>
        <v/>
      </c>
      <c r="K25" s="10">
        <f>IFERROR(RANK(T_STOCK_DATA[[#This Row],[Negative Change %]],T_STOCK_DATA[Negative Change %],1)+COUNTIF($E$3:$E24,T_STOCK_DATA[[#This Row],[Negative Change %]]),"")</f>
        <v>1399</v>
      </c>
      <c r="L25" s="10">
        <f>IFERROR(RANK(T_STOCK_DATA[[#This Row],[Volume]],T_STOCK_DATA[Volume],0)+COUNTIF($H$3:$H24,T_STOCK_DATA[[#This Row],[Volume]]),"")</f>
        <v>516</v>
      </c>
      <c r="M25" s="18" cm="1">
        <f t="array" ref="M25">IFERROR(_FV(T_STOCK_DATA[[#This Row],[SYMBOL]],"Last trade time",TRUE),"")</f>
        <v>44585.469942129632</v>
      </c>
    </row>
    <row r="26" spans="1:13">
      <c r="A26" s="5" t="e" vm="83">
        <v>#VALUE!</v>
      </c>
      <c r="B26" s="7" cm="1">
        <f t="array" ref="B26">IFERROR(_FV(T_STOCK_DATA[[#This Row],[SYMBOL]],"Change"),"")</f>
        <v>-57.15</v>
      </c>
      <c r="C26" s="8" cm="1">
        <f t="array" ref="C26">IFERROR(IF(T_STOCK_DATA[[#This Row],[SYMBOL]]="","",_FV(T_STOCK_DATA[[#This Row],[SYMBOL]],"Change (%)",TRUE)),"")</f>
        <v>-5.3429000000000004E-2</v>
      </c>
      <c r="D26" s="8" t="str">
        <f>IF(T_STOCK_DATA[[#This Row],[Change (%)]]&gt;0,T_STOCK_DATA[[#This Row],[Change (%)]],"")</f>
        <v/>
      </c>
      <c r="E26" s="8">
        <f>IF(T_STOCK_DATA[[#This Row],[Change (%)]]&lt;0,T_STOCK_DATA[[#This Row],[Change (%)]],"")</f>
        <v>-5.3429000000000004E-2</v>
      </c>
      <c r="F26" s="7" t="str" cm="1">
        <f t="array" ref="F26">IFERROR(_FV(T_STOCK_DATA[[#This Row],[SYMBOL]],"Exchange"),"")</f>
        <v>National Stock Exchange of India</v>
      </c>
      <c r="G26" s="7" cm="1">
        <f t="array" ref="G26">IFERROR(_FV(T_STOCK_DATA[[#This Row],[SYMBOL]],"Price"),"")</f>
        <v>1012.5</v>
      </c>
      <c r="H26" s="9" cm="1">
        <f t="array" ref="H26">IFERROR(_FV(T_STOCK_DATA[[#This Row],[SYMBOL]],"Volume"),"")</f>
        <v>20646</v>
      </c>
      <c r="I26" s="7" t="str" cm="1">
        <f t="array" ref="I26">IFERROR(_FV(T_STOCK_DATA[[#This Row],[SYMBOL]],"Ticker symbol",TRUE),"")</f>
        <v>ACCELYA</v>
      </c>
      <c r="J26" s="10" t="str">
        <f>IFERROR(RANK(T_STOCK_DATA[[#This Row],[Positive Change %]],T_STOCK_DATA[Positive Change %],0)+COUNTIF($D$3:$D25,T_STOCK_DATA[[#This Row],[Positive Change %]]),"")</f>
        <v/>
      </c>
      <c r="K26" s="10">
        <f>IFERROR(RANK(T_STOCK_DATA[[#This Row],[Negative Change %]],T_STOCK_DATA[Negative Change %],1)+COUNTIF($E$3:$E25,T_STOCK_DATA[[#This Row],[Negative Change %]]),"")</f>
        <v>441</v>
      </c>
      <c r="L26" s="10">
        <f>IFERROR(RANK(T_STOCK_DATA[[#This Row],[Volume]],T_STOCK_DATA[Volume],0)+COUNTIF($H$3:$H25,T_STOCK_DATA[[#This Row],[Volume]]),"")</f>
        <v>1382</v>
      </c>
      <c r="M26" s="18" cm="1">
        <f t="array" ref="M26">IFERROR(_FV(T_STOCK_DATA[[#This Row],[SYMBOL]],"Last trade time",TRUE),"")</f>
        <v>44585.469942129632</v>
      </c>
    </row>
    <row r="27" spans="1:13">
      <c r="A27" s="5" t="e" vm="84">
        <v>#VALUE!</v>
      </c>
      <c r="B27" s="7" cm="1">
        <f t="array" ref="B27">IFERROR(_FV(T_STOCK_DATA[[#This Row],[SYMBOL]],"Change"),"")</f>
        <v>-4.95</v>
      </c>
      <c r="C27" s="8" cm="1">
        <f t="array" ref="C27">IFERROR(IF(T_STOCK_DATA[[#This Row],[SYMBOL]]="","",_FV(T_STOCK_DATA[[#This Row],[SYMBOL]],"Change (%)",TRUE)),"")</f>
        <v>-2.3855000000000001E-2</v>
      </c>
      <c r="D27" s="8" t="str">
        <f>IF(T_STOCK_DATA[[#This Row],[Change (%)]]&gt;0,T_STOCK_DATA[[#This Row],[Change (%)]],"")</f>
        <v/>
      </c>
      <c r="E27" s="8">
        <f>IF(T_STOCK_DATA[[#This Row],[Change (%)]]&lt;0,T_STOCK_DATA[[#This Row],[Change (%)]],"")</f>
        <v>-2.3855000000000001E-2</v>
      </c>
      <c r="F27" s="7" t="str" cm="1">
        <f t="array" ref="F27">IFERROR(_FV(T_STOCK_DATA[[#This Row],[SYMBOL]],"Exchange"),"")</f>
        <v>National Stock Exchange of India</v>
      </c>
      <c r="G27" s="7" cm="1">
        <f t="array" ref="G27">IFERROR(_FV(T_STOCK_DATA[[#This Row],[SYMBOL]],"Price"),"")</f>
        <v>202.55</v>
      </c>
      <c r="H27" s="9" cm="1">
        <f t="array" ref="H27">IFERROR(_FV(T_STOCK_DATA[[#This Row],[SYMBOL]],"Volume"),"")</f>
        <v>78853</v>
      </c>
      <c r="I27" s="7" t="str" cm="1">
        <f t="array" ref="I27">IFERROR(_FV(T_STOCK_DATA[[#This Row],[SYMBOL]],"Ticker symbol",TRUE),"")</f>
        <v>ACCURACY</v>
      </c>
      <c r="J27" s="10" t="str">
        <f>IFERROR(RANK(T_STOCK_DATA[[#This Row],[Positive Change %]],T_STOCK_DATA[Positive Change %],0)+COUNTIF($D$3:$D26,T_STOCK_DATA[[#This Row],[Positive Change %]]),"")</f>
        <v/>
      </c>
      <c r="K27" s="10">
        <f>IFERROR(RANK(T_STOCK_DATA[[#This Row],[Negative Change %]],T_STOCK_DATA[Negative Change %],1)+COUNTIF($E$3:$E26,T_STOCK_DATA[[#This Row],[Negative Change %]]),"")</f>
        <v>1366</v>
      </c>
      <c r="L27" s="10">
        <f>IFERROR(RANK(T_STOCK_DATA[[#This Row],[Volume]],T_STOCK_DATA[Volume],0)+COUNTIF($H$3:$H26,T_STOCK_DATA[[#This Row],[Volume]]),"")</f>
        <v>1045</v>
      </c>
      <c r="M27" s="18" cm="1">
        <f t="array" ref="M27">IFERROR(_FV(T_STOCK_DATA[[#This Row],[SYMBOL]],"Last trade time",TRUE),"")</f>
        <v>44585.469942129632</v>
      </c>
    </row>
    <row r="28" spans="1:13">
      <c r="A28" s="5" t="e" vm="85">
        <v>#VALUE!</v>
      </c>
      <c r="B28" s="7" cm="1">
        <f t="array" ref="B28">IFERROR(_FV(T_STOCK_DATA[[#This Row],[SYMBOL]],"Change"),"")</f>
        <v>-14</v>
      </c>
      <c r="C28" s="8" cm="1">
        <f t="array" ref="C28">IFERROR(IF(T_STOCK_DATA[[#This Row],[SYMBOL]]="","",_FV(T_STOCK_DATA[[#This Row],[SYMBOL]],"Change (%)",TRUE)),"")</f>
        <v>-6.2682000000000002E-2</v>
      </c>
      <c r="D28" s="8" t="str">
        <f>IF(T_STOCK_DATA[[#This Row],[Change (%)]]&gt;0,T_STOCK_DATA[[#This Row],[Change (%)]],"")</f>
        <v/>
      </c>
      <c r="E28" s="8">
        <f>IF(T_STOCK_DATA[[#This Row],[Change (%)]]&lt;0,T_STOCK_DATA[[#This Row],[Change (%)]],"")</f>
        <v>-6.2682000000000002E-2</v>
      </c>
      <c r="F28" s="7" t="str" cm="1">
        <f t="array" ref="F28">IFERROR(_FV(T_STOCK_DATA[[#This Row],[SYMBOL]],"Exchange"),"")</f>
        <v>National Stock Exchange of India</v>
      </c>
      <c r="G28" s="7" cm="1">
        <f t="array" ref="G28">IFERROR(_FV(T_STOCK_DATA[[#This Row],[SYMBOL]],"Price"),"")</f>
        <v>209.35</v>
      </c>
      <c r="H28" s="9" cm="1">
        <f t="array" ref="H28">IFERROR(_FV(T_STOCK_DATA[[#This Row],[SYMBOL]],"Volume"),"")</f>
        <v>627898</v>
      </c>
      <c r="I28" s="7" t="str" cm="1">
        <f t="array" ref="I28">IFERROR(_FV(T_STOCK_DATA[[#This Row],[SYMBOL]],"Ticker symbol",TRUE),"")</f>
        <v>ACE</v>
      </c>
      <c r="J28" s="10" t="str">
        <f>IFERROR(RANK(T_STOCK_DATA[[#This Row],[Positive Change %]],T_STOCK_DATA[Positive Change %],0)+COUNTIF($D$3:$D27,T_STOCK_DATA[[#This Row],[Positive Change %]]),"")</f>
        <v/>
      </c>
      <c r="K28" s="10">
        <f>IFERROR(RANK(T_STOCK_DATA[[#This Row],[Negative Change %]],T_STOCK_DATA[Negative Change %],1)+COUNTIF($E$3:$E27,T_STOCK_DATA[[#This Row],[Negative Change %]]),"")</f>
        <v>304</v>
      </c>
      <c r="L28" s="10">
        <f>IFERROR(RANK(T_STOCK_DATA[[#This Row],[Volume]],T_STOCK_DATA[Volume],0)+COUNTIF($H$3:$H27,T_STOCK_DATA[[#This Row],[Volume]]),"")</f>
        <v>440</v>
      </c>
      <c r="M28" s="18" cm="1">
        <f t="array" ref="M28">IFERROR(_FV(T_STOCK_DATA[[#This Row],[SYMBOL]],"Last trade time",TRUE),"")</f>
        <v>44585.469942129632</v>
      </c>
    </row>
    <row r="29" spans="1:13">
      <c r="A29" s="5" t="e" vm="86">
        <v>#VALUE!</v>
      </c>
      <c r="B29" s="7" cm="1">
        <f t="array" ref="B29">IFERROR(_FV(T_STOCK_DATA[[#This Row],[SYMBOL]],"Change"),"")</f>
        <v>-46</v>
      </c>
      <c r="C29" s="8" cm="1">
        <f t="array" ref="C29">IFERROR(IF(T_STOCK_DATA[[#This Row],[SYMBOL]]="","",_FV(T_STOCK_DATA[[#This Row],[SYMBOL]],"Change (%)",TRUE)),"")</f>
        <v>-5.6895000000000001E-2</v>
      </c>
      <c r="D29" s="8" t="str">
        <f>IF(T_STOCK_DATA[[#This Row],[Change (%)]]&gt;0,T_STOCK_DATA[[#This Row],[Change (%)]],"")</f>
        <v/>
      </c>
      <c r="E29" s="8">
        <f>IF(T_STOCK_DATA[[#This Row],[Change (%)]]&lt;0,T_STOCK_DATA[[#This Row],[Change (%)]],"")</f>
        <v>-5.6895000000000001E-2</v>
      </c>
      <c r="F29" s="7" t="str" cm="1">
        <f t="array" ref="F29">IFERROR(_FV(T_STOCK_DATA[[#This Row],[SYMBOL]],"Exchange"),"")</f>
        <v>Bombay Stock Exchange</v>
      </c>
      <c r="G29" s="7" cm="1">
        <f t="array" ref="G29">IFERROR(_FV(T_STOCK_DATA[[#This Row],[SYMBOL]],"Price"),"")</f>
        <v>762.5</v>
      </c>
      <c r="H29" s="9" cm="1">
        <f t="array" ref="H29">IFERROR(_FV(T_STOCK_DATA[[#This Row],[SYMBOL]],"Volume"),"")</f>
        <v>38192</v>
      </c>
      <c r="I29" s="7" t="str" cm="1">
        <f t="array" ref="I29">IFERROR(_FV(T_STOCK_DATA[[#This Row],[SYMBOL]],"Ticker symbol",TRUE),"")</f>
        <v>524091</v>
      </c>
      <c r="J29" s="10" t="str">
        <f>IFERROR(RANK(T_STOCK_DATA[[#This Row],[Positive Change %]],T_STOCK_DATA[Positive Change %],0)+COUNTIF($D$3:$D28,T_STOCK_DATA[[#This Row],[Positive Change %]]),"")</f>
        <v/>
      </c>
      <c r="K29" s="10">
        <f>IFERROR(RANK(T_STOCK_DATA[[#This Row],[Negative Change %]],T_STOCK_DATA[Negative Change %],1)+COUNTIF($E$3:$E28,T_STOCK_DATA[[#This Row],[Negative Change %]]),"")</f>
        <v>386</v>
      </c>
      <c r="L29" s="10">
        <f>IFERROR(RANK(T_STOCK_DATA[[#This Row],[Volume]],T_STOCK_DATA[Volume],0)+COUNTIF($H$3:$H28,T_STOCK_DATA[[#This Row],[Volume]]),"")</f>
        <v>1248</v>
      </c>
      <c r="M29" s="18" cm="1">
        <f t="array" ref="M29">IFERROR(_FV(T_STOCK_DATA[[#This Row],[SYMBOL]],"Last trade time",TRUE),"")</f>
        <v>44585.437523148146</v>
      </c>
    </row>
    <row r="30" spans="1:13">
      <c r="A30" s="5" t="e" vm="87">
        <v>#VALUE!</v>
      </c>
      <c r="B30" s="7" cm="1">
        <f t="array" ref="B30">IFERROR(_FV(T_STOCK_DATA[[#This Row],[SYMBOL]],"Change"),"")</f>
        <v>-112.55</v>
      </c>
      <c r="C30" s="8" cm="1">
        <f t="array" ref="C30">IFERROR(IF(T_STOCK_DATA[[#This Row],[SYMBOL]]="","",_FV(T_STOCK_DATA[[#This Row],[SYMBOL]],"Change (%)",TRUE)),"")</f>
        <v>-6.1558000000000002E-2</v>
      </c>
      <c r="D30" s="8" t="str">
        <f>IF(T_STOCK_DATA[[#This Row],[Change (%)]]&gt;0,T_STOCK_DATA[[#This Row],[Change (%)]],"")</f>
        <v/>
      </c>
      <c r="E30" s="8">
        <f>IF(T_STOCK_DATA[[#This Row],[Change (%)]]&lt;0,T_STOCK_DATA[[#This Row],[Change (%)]],"")</f>
        <v>-6.1558000000000002E-2</v>
      </c>
      <c r="F30" s="7" t="str" cm="1">
        <f t="array" ref="F30">IFERROR(_FV(T_STOCK_DATA[[#This Row],[SYMBOL]],"Exchange"),"")</f>
        <v>National Stock Exchange of India</v>
      </c>
      <c r="G30" s="7" cm="1">
        <f t="array" ref="G30">IFERROR(_FV(T_STOCK_DATA[[#This Row],[SYMBOL]],"Price"),"")</f>
        <v>1715.8</v>
      </c>
      <c r="H30" s="9" cm="1">
        <f t="array" ref="H30">IFERROR(_FV(T_STOCK_DATA[[#This Row],[SYMBOL]],"Volume"),"")</f>
        <v>2381112</v>
      </c>
      <c r="I30" s="7" t="str" cm="1">
        <f t="array" ref="I30">IFERROR(_FV(T_STOCK_DATA[[#This Row],[SYMBOL]],"Ticker symbol",TRUE),"")</f>
        <v>ADANIENT</v>
      </c>
      <c r="J30" s="10" t="str">
        <f>IFERROR(RANK(T_STOCK_DATA[[#This Row],[Positive Change %]],T_STOCK_DATA[Positive Change %],0)+COUNTIF($D$3:$D29,T_STOCK_DATA[[#This Row],[Positive Change %]]),"")</f>
        <v/>
      </c>
      <c r="K30" s="10">
        <f>IFERROR(RANK(T_STOCK_DATA[[#This Row],[Negative Change %]],T_STOCK_DATA[Negative Change %],1)+COUNTIF($E$3:$E29,T_STOCK_DATA[[#This Row],[Negative Change %]]),"")</f>
        <v>319</v>
      </c>
      <c r="L30" s="10">
        <f>IFERROR(RANK(T_STOCK_DATA[[#This Row],[Volume]],T_STOCK_DATA[Volume],0)+COUNTIF($H$3:$H29,T_STOCK_DATA[[#This Row],[Volume]]),"")</f>
        <v>178</v>
      </c>
      <c r="M30" s="18" cm="1">
        <f t="array" ref="M30">IFERROR(_FV(T_STOCK_DATA[[#This Row],[SYMBOL]],"Last trade time",TRUE),"")</f>
        <v>44585.469942129632</v>
      </c>
    </row>
    <row r="31" spans="1:13">
      <c r="A31" s="5" t="e" vm="88">
        <v>#VALUE!</v>
      </c>
      <c r="B31" s="7" cm="1">
        <f t="array" ref="B31">IFERROR(_FV(T_STOCK_DATA[[#This Row],[SYMBOL]],"Change"),"")</f>
        <v>-96.7</v>
      </c>
      <c r="C31" s="8" cm="1">
        <f t="array" ref="C31">IFERROR(IF(T_STOCK_DATA[[#This Row],[SYMBOL]]="","",_FV(T_STOCK_DATA[[#This Row],[SYMBOL]],"Change (%)",TRUE)),"")</f>
        <v>-4.9985999999999996E-2</v>
      </c>
      <c r="D31" s="8" t="str">
        <f>IF(T_STOCK_DATA[[#This Row],[Change (%)]]&gt;0,T_STOCK_DATA[[#This Row],[Change (%)]],"")</f>
        <v/>
      </c>
      <c r="E31" s="8">
        <f>IF(T_STOCK_DATA[[#This Row],[Change (%)]]&lt;0,T_STOCK_DATA[[#This Row],[Change (%)]],"")</f>
        <v>-4.9985999999999996E-2</v>
      </c>
      <c r="F31" s="7" t="str" cm="1">
        <f t="array" ref="F31">IFERROR(_FV(T_STOCK_DATA[[#This Row],[SYMBOL]],"Exchange"),"")</f>
        <v>National Stock Exchange of India</v>
      </c>
      <c r="G31" s="7" cm="1">
        <f t="array" ref="G31">IFERROR(_FV(T_STOCK_DATA[[#This Row],[SYMBOL]],"Price"),"")</f>
        <v>1837.85</v>
      </c>
      <c r="H31" s="9" cm="1">
        <f t="array" ref="H31">IFERROR(_FV(T_STOCK_DATA[[#This Row],[SYMBOL]],"Volume"),"")</f>
        <v>449371</v>
      </c>
      <c r="I31" s="7" t="str" cm="1">
        <f t="array" ref="I31">IFERROR(_FV(T_STOCK_DATA[[#This Row],[SYMBOL]],"Ticker symbol",TRUE),"")</f>
        <v>ADANIGREEN</v>
      </c>
      <c r="J31" s="10" t="str">
        <f>IFERROR(RANK(T_STOCK_DATA[[#This Row],[Positive Change %]],T_STOCK_DATA[Positive Change %],0)+COUNTIF($D$3:$D30,T_STOCK_DATA[[#This Row],[Positive Change %]]),"")</f>
        <v/>
      </c>
      <c r="K31" s="10">
        <f>IFERROR(RANK(T_STOCK_DATA[[#This Row],[Negative Change %]],T_STOCK_DATA[Negative Change %],1)+COUNTIF($E$3:$E30,T_STOCK_DATA[[#This Row],[Negative Change %]]),"")</f>
        <v>527</v>
      </c>
      <c r="L31" s="10">
        <f>IFERROR(RANK(T_STOCK_DATA[[#This Row],[Volume]],T_STOCK_DATA[Volume],0)+COUNTIF($H$3:$H30,T_STOCK_DATA[[#This Row],[Volume]]),"")</f>
        <v>530</v>
      </c>
      <c r="M31" s="18" cm="1">
        <f t="array" ref="M31">IFERROR(_FV(T_STOCK_DATA[[#This Row],[SYMBOL]],"Last trade time",TRUE),"")</f>
        <v>44585.469942129632</v>
      </c>
    </row>
    <row r="32" spans="1:13">
      <c r="A32" s="5" t="e" vm="89">
        <v>#VALUE!</v>
      </c>
      <c r="B32" s="7" cm="1">
        <f t="array" ref="B32">IFERROR(_FV(T_STOCK_DATA[[#This Row],[SYMBOL]],"Change"),"")</f>
        <v>-21.45</v>
      </c>
      <c r="C32" s="8" cm="1">
        <f t="array" ref="C32">IFERROR(IF(T_STOCK_DATA[[#This Row],[SYMBOL]]="","",_FV(T_STOCK_DATA[[#This Row],[SYMBOL]],"Change (%)",TRUE)),"")</f>
        <v>-2.9630999999999998E-2</v>
      </c>
      <c r="D32" s="8" t="str">
        <f>IF(T_STOCK_DATA[[#This Row],[Change (%)]]&gt;0,T_STOCK_DATA[[#This Row],[Change (%)]],"")</f>
        <v/>
      </c>
      <c r="E32" s="8">
        <f>IF(T_STOCK_DATA[[#This Row],[Change (%)]]&lt;0,T_STOCK_DATA[[#This Row],[Change (%)]],"")</f>
        <v>-2.9630999999999998E-2</v>
      </c>
      <c r="F32" s="7" t="str" cm="1">
        <f t="array" ref="F32">IFERROR(_FV(T_STOCK_DATA[[#This Row],[SYMBOL]],"Exchange"),"")</f>
        <v>National Stock Exchange of India</v>
      </c>
      <c r="G32" s="7" cm="1">
        <f t="array" ref="G32">IFERROR(_FV(T_STOCK_DATA[[#This Row],[SYMBOL]],"Price"),"")</f>
        <v>702.45</v>
      </c>
      <c r="H32" s="9" cm="1">
        <f t="array" ref="H32">IFERROR(_FV(T_STOCK_DATA[[#This Row],[SYMBOL]],"Volume"),"")</f>
        <v>5349759</v>
      </c>
      <c r="I32" s="7" t="str" cm="1">
        <f t="array" ref="I32">IFERROR(_FV(T_STOCK_DATA[[#This Row],[SYMBOL]],"Ticker symbol",TRUE),"")</f>
        <v>ADANIPORTS</v>
      </c>
      <c r="J32" s="10" t="str">
        <f>IFERROR(RANK(T_STOCK_DATA[[#This Row],[Positive Change %]],T_STOCK_DATA[Positive Change %],0)+COUNTIF($D$3:$D31,T_STOCK_DATA[[#This Row],[Positive Change %]]),"")</f>
        <v/>
      </c>
      <c r="K32" s="10">
        <f>IFERROR(RANK(T_STOCK_DATA[[#This Row],[Negative Change %]],T_STOCK_DATA[Negative Change %],1)+COUNTIF($E$3:$E31,T_STOCK_DATA[[#This Row],[Negative Change %]]),"")</f>
        <v>1253</v>
      </c>
      <c r="L32" s="10">
        <f>IFERROR(RANK(T_STOCK_DATA[[#This Row],[Volume]],T_STOCK_DATA[Volume],0)+COUNTIF($H$3:$H31,T_STOCK_DATA[[#This Row],[Volume]]),"")</f>
        <v>93</v>
      </c>
      <c r="M32" s="18" cm="1">
        <f t="array" ref="M32">IFERROR(_FV(T_STOCK_DATA[[#This Row],[SYMBOL]],"Last trade time",TRUE),"")</f>
        <v>44585.469942129632</v>
      </c>
    </row>
    <row r="33" spans="1:13">
      <c r="A33" s="5" t="e" vm="90">
        <v>#VALUE!</v>
      </c>
      <c r="B33" s="7" cm="1">
        <f t="array" ref="B33">IFERROR(_FV(T_STOCK_DATA[[#This Row],[SYMBOL]],"Change"),"")</f>
        <v>-7.15</v>
      </c>
      <c r="C33" s="8" cm="1">
        <f t="array" ref="C33">IFERROR(IF(T_STOCK_DATA[[#This Row],[SYMBOL]]="","",_FV(T_STOCK_DATA[[#This Row],[SYMBOL]],"Change (%)",TRUE)),"")</f>
        <v>-6.5030000000000004E-2</v>
      </c>
      <c r="D33" s="8" t="str">
        <f>IF(T_STOCK_DATA[[#This Row],[Change (%)]]&gt;0,T_STOCK_DATA[[#This Row],[Change (%)]],"")</f>
        <v/>
      </c>
      <c r="E33" s="8">
        <f>IF(T_STOCK_DATA[[#This Row],[Change (%)]]&lt;0,T_STOCK_DATA[[#This Row],[Change (%)]],"")</f>
        <v>-6.5030000000000004E-2</v>
      </c>
      <c r="F33" s="7" t="str" cm="1">
        <f t="array" ref="F33">IFERROR(_FV(T_STOCK_DATA[[#This Row],[SYMBOL]],"Exchange"),"")</f>
        <v>National Stock Exchange of India</v>
      </c>
      <c r="G33" s="7" cm="1">
        <f t="array" ref="G33">IFERROR(_FV(T_STOCK_DATA[[#This Row],[SYMBOL]],"Price"),"")</f>
        <v>102.8</v>
      </c>
      <c r="H33" s="9" cm="1">
        <f t="array" ref="H33">IFERROR(_FV(T_STOCK_DATA[[#This Row],[SYMBOL]],"Volume"),"")</f>
        <v>9542881</v>
      </c>
      <c r="I33" s="7" t="str" cm="1">
        <f t="array" ref="I33">IFERROR(_FV(T_STOCK_DATA[[#This Row],[SYMBOL]],"Ticker symbol",TRUE),"")</f>
        <v>ADANIPOWER</v>
      </c>
      <c r="J33" s="10" t="str">
        <f>IFERROR(RANK(T_STOCK_DATA[[#This Row],[Positive Change %]],T_STOCK_DATA[Positive Change %],0)+COUNTIF($D$3:$D32,T_STOCK_DATA[[#This Row],[Positive Change %]]),"")</f>
        <v/>
      </c>
      <c r="K33" s="10">
        <f>IFERROR(RANK(T_STOCK_DATA[[#This Row],[Negative Change %]],T_STOCK_DATA[Negative Change %],1)+COUNTIF($E$3:$E32,T_STOCK_DATA[[#This Row],[Negative Change %]]),"")</f>
        <v>268</v>
      </c>
      <c r="L33" s="10">
        <f>IFERROR(RANK(T_STOCK_DATA[[#This Row],[Volume]],T_STOCK_DATA[Volume],0)+COUNTIF($H$3:$H32,T_STOCK_DATA[[#This Row],[Volume]]),"")</f>
        <v>57</v>
      </c>
      <c r="M33" s="18" cm="1">
        <f t="array" ref="M33">IFERROR(_FV(T_STOCK_DATA[[#This Row],[SYMBOL]],"Last trade time",TRUE),"")</f>
        <v>44585.469942129632</v>
      </c>
    </row>
    <row r="34" spans="1:13">
      <c r="A34" s="5" t="e" vm="91">
        <v>#VALUE!</v>
      </c>
      <c r="B34" s="7" cm="1">
        <f t="array" ref="B34">IFERROR(_FV(T_STOCK_DATA[[#This Row],[SYMBOL]],"Change"),"")</f>
        <v>-30.9</v>
      </c>
      <c r="C34" s="8" cm="1">
        <f t="array" ref="C34">IFERROR(IF(T_STOCK_DATA[[#This Row],[SYMBOL]]="","",_FV(T_STOCK_DATA[[#This Row],[SYMBOL]],"Change (%)",TRUE)),"")</f>
        <v>-1.4951000000000001E-2</v>
      </c>
      <c r="D34" s="8" t="str">
        <f>IF(T_STOCK_DATA[[#This Row],[Change (%)]]&gt;0,T_STOCK_DATA[[#This Row],[Change (%)]],"")</f>
        <v/>
      </c>
      <c r="E34" s="8">
        <f>IF(T_STOCK_DATA[[#This Row],[Change (%)]]&lt;0,T_STOCK_DATA[[#This Row],[Change (%)]],"")</f>
        <v>-1.4951000000000001E-2</v>
      </c>
      <c r="F34" s="7" t="str" cm="1">
        <f t="array" ref="F34">IFERROR(_FV(T_STOCK_DATA[[#This Row],[SYMBOL]],"Exchange"),"")</f>
        <v>National Stock Exchange of India</v>
      </c>
      <c r="G34" s="7" cm="1">
        <f t="array" ref="G34">IFERROR(_FV(T_STOCK_DATA[[#This Row],[SYMBOL]],"Price"),"")</f>
        <v>2035.9</v>
      </c>
      <c r="H34" s="9" cm="1">
        <f t="array" ref="H34">IFERROR(_FV(T_STOCK_DATA[[#This Row],[SYMBOL]],"Volume"),"")</f>
        <v>85918</v>
      </c>
      <c r="I34" s="7" t="str" cm="1">
        <f t="array" ref="I34">IFERROR(_FV(T_STOCK_DATA[[#This Row],[SYMBOL]],"Ticker symbol",TRUE),"")</f>
        <v>ADANITRANS</v>
      </c>
      <c r="J34" s="10" t="str">
        <f>IFERROR(RANK(T_STOCK_DATA[[#This Row],[Positive Change %]],T_STOCK_DATA[Positive Change %],0)+COUNTIF($D$3:$D33,T_STOCK_DATA[[#This Row],[Positive Change %]]),"")</f>
        <v/>
      </c>
      <c r="K34" s="10">
        <f>IFERROR(RANK(T_STOCK_DATA[[#This Row],[Negative Change %]],T_STOCK_DATA[Negative Change %],1)+COUNTIF($E$3:$E33,T_STOCK_DATA[[#This Row],[Negative Change %]]),"")</f>
        <v>1479</v>
      </c>
      <c r="L34" s="10">
        <f>IFERROR(RANK(T_STOCK_DATA[[#This Row],[Volume]],T_STOCK_DATA[Volume],0)+COUNTIF($H$3:$H33,T_STOCK_DATA[[#This Row],[Volume]]),"")</f>
        <v>1017</v>
      </c>
      <c r="M34" s="18" cm="1">
        <f t="array" ref="M34">IFERROR(_FV(T_STOCK_DATA[[#This Row],[SYMBOL]],"Last trade time",TRUE),"")</f>
        <v>44585.469942129632</v>
      </c>
    </row>
    <row r="35" spans="1:13">
      <c r="A35" s="5" t="e" vm="92">
        <v>#VALUE!</v>
      </c>
      <c r="B35" s="7" cm="1">
        <f t="array" ref="B35">IFERROR(_FV(T_STOCK_DATA[[#This Row],[SYMBOL]],"Change"),"")</f>
        <v>-6.95</v>
      </c>
      <c r="C35" s="8" cm="1">
        <f t="array" ref="C35">IFERROR(IF(T_STOCK_DATA[[#This Row],[SYMBOL]]="","",_FV(T_STOCK_DATA[[#This Row],[SYMBOL]],"Change (%)",TRUE)),"")</f>
        <v>-8.0479999999999996E-3</v>
      </c>
      <c r="D35" s="8" t="str">
        <f>IF(T_STOCK_DATA[[#This Row],[Change (%)]]&gt;0,T_STOCK_DATA[[#This Row],[Change (%)]],"")</f>
        <v/>
      </c>
      <c r="E35" s="8">
        <f>IF(T_STOCK_DATA[[#This Row],[Change (%)]]&lt;0,T_STOCK_DATA[[#This Row],[Change (%)]],"")</f>
        <v>-8.0479999999999996E-3</v>
      </c>
      <c r="F35" s="7" t="str" cm="1">
        <f t="array" ref="F35">IFERROR(_FV(T_STOCK_DATA[[#This Row],[SYMBOL]],"Exchange"),"")</f>
        <v>National Stock Exchange of India</v>
      </c>
      <c r="G35" s="7" cm="1">
        <f t="array" ref="G35">IFERROR(_FV(T_STOCK_DATA[[#This Row],[SYMBOL]],"Price"),"")</f>
        <v>856.65</v>
      </c>
      <c r="H35" s="9" cm="1">
        <f t="array" ref="H35">IFERROR(_FV(T_STOCK_DATA[[#This Row],[SYMBOL]],"Volume"),"")</f>
        <v>24986</v>
      </c>
      <c r="I35" s="7" t="str" cm="1">
        <f t="array" ref="I35">IFERROR(_FV(T_STOCK_DATA[[#This Row],[SYMBOL]],"Ticker symbol",TRUE),"")</f>
        <v>ADFFOODS</v>
      </c>
      <c r="J35" s="10" t="str">
        <f>IFERROR(RANK(T_STOCK_DATA[[#This Row],[Positive Change %]],T_STOCK_DATA[Positive Change %],0)+COUNTIF($D$3:$D34,T_STOCK_DATA[[#This Row],[Positive Change %]]),"")</f>
        <v/>
      </c>
      <c r="K35" s="10">
        <f>IFERROR(RANK(T_STOCK_DATA[[#This Row],[Negative Change %]],T_STOCK_DATA[Negative Change %],1)+COUNTIF($E$3:$E34,T_STOCK_DATA[[#This Row],[Negative Change %]]),"")</f>
        <v>1533</v>
      </c>
      <c r="L35" s="10">
        <f>IFERROR(RANK(T_STOCK_DATA[[#This Row],[Volume]],T_STOCK_DATA[Volume],0)+COUNTIF($H$3:$H34,T_STOCK_DATA[[#This Row],[Volume]]),"")</f>
        <v>1348</v>
      </c>
      <c r="M35" s="18" cm="1">
        <f t="array" ref="M35">IFERROR(_FV(T_STOCK_DATA[[#This Row],[SYMBOL]],"Last trade time",TRUE),"")</f>
        <v>44585.469942129632</v>
      </c>
    </row>
    <row r="36" spans="1:13">
      <c r="A36" s="5" t="e" vm="93">
        <v>#VALUE!</v>
      </c>
      <c r="B36" s="7" cm="1">
        <f t="array" ref="B36">IFERROR(_FV(T_STOCK_DATA[[#This Row],[SYMBOL]],"Change"),"")</f>
        <v>-0.85</v>
      </c>
      <c r="C36" s="8" cm="1">
        <f t="array" ref="C36">IFERROR(IF(T_STOCK_DATA[[#This Row],[SYMBOL]]="","",_FV(T_STOCK_DATA[[#This Row],[SYMBOL]],"Change (%)",TRUE)),"")</f>
        <v>-3.0303E-2</v>
      </c>
      <c r="D36" s="8" t="str">
        <f>IF(T_STOCK_DATA[[#This Row],[Change (%)]]&gt;0,T_STOCK_DATA[[#This Row],[Change (%)]],"")</f>
        <v/>
      </c>
      <c r="E36" s="8">
        <f>IF(T_STOCK_DATA[[#This Row],[Change (%)]]&lt;0,T_STOCK_DATA[[#This Row],[Change (%)]],"")</f>
        <v>-3.0303E-2</v>
      </c>
      <c r="F36" s="7" t="str" cm="1">
        <f t="array" ref="F36">IFERROR(_FV(T_STOCK_DATA[[#This Row],[SYMBOL]],"Exchange"),"")</f>
        <v>National Stock Exchange of India</v>
      </c>
      <c r="G36" s="7" cm="1">
        <f t="array" ref="G36">IFERROR(_FV(T_STOCK_DATA[[#This Row],[SYMBOL]],"Price"),"")</f>
        <v>27.2</v>
      </c>
      <c r="H36" s="9" cm="1">
        <f t="array" ref="H36">IFERROR(_FV(T_STOCK_DATA[[#This Row],[SYMBOL]],"Volume"),"")</f>
        <v>15415</v>
      </c>
      <c r="I36" s="7" t="str" cm="1">
        <f t="array" ref="I36">IFERROR(_FV(T_STOCK_DATA[[#This Row],[SYMBOL]],"Ticker symbol",TRUE),"")</f>
        <v>INCREDIBLE</v>
      </c>
      <c r="J36" s="10" t="str">
        <f>IFERROR(RANK(T_STOCK_DATA[[#This Row],[Positive Change %]],T_STOCK_DATA[Positive Change %],0)+COUNTIF($D$3:$D35,T_STOCK_DATA[[#This Row],[Positive Change %]]),"")</f>
        <v/>
      </c>
      <c r="K36" s="10">
        <f>IFERROR(RANK(T_STOCK_DATA[[#This Row],[Negative Change %]],T_STOCK_DATA[Negative Change %],1)+COUNTIF($E$3:$E35,T_STOCK_DATA[[#This Row],[Negative Change %]]),"")</f>
        <v>1242</v>
      </c>
      <c r="L36" s="10">
        <f>IFERROR(RANK(T_STOCK_DATA[[#This Row],[Volume]],T_STOCK_DATA[Volume],0)+COUNTIF($H$3:$H35,T_STOCK_DATA[[#This Row],[Volume]]),"")</f>
        <v>1442</v>
      </c>
      <c r="M36" s="18" cm="1">
        <f t="array" ref="M36">IFERROR(_FV(T_STOCK_DATA[[#This Row],[SYMBOL]],"Last trade time",TRUE),"")</f>
        <v>44585.469953703701</v>
      </c>
    </row>
    <row r="37" spans="1:13">
      <c r="A37" s="5" t="e" vm="94">
        <v>#VALUE!</v>
      </c>
      <c r="B37" s="7" cm="1">
        <f t="array" ref="B37">IFERROR(_FV(T_STOCK_DATA[[#This Row],[SYMBOL]],"Change"),"")</f>
        <v>0.1</v>
      </c>
      <c r="C37" s="8" cm="1">
        <f t="array" ref="C37">IFERROR(IF(T_STOCK_DATA[[#This Row],[SYMBOL]]="","",_FV(T_STOCK_DATA[[#This Row],[SYMBOL]],"Change (%)",TRUE)),"")</f>
        <v>1.799E-3</v>
      </c>
      <c r="D37" s="8">
        <f>IF(T_STOCK_DATA[[#This Row],[Change (%)]]&gt;0,T_STOCK_DATA[[#This Row],[Change (%)]],"")</f>
        <v>1.799E-3</v>
      </c>
      <c r="E37" s="8" t="str">
        <f>IF(T_STOCK_DATA[[#This Row],[Change (%)]]&lt;0,T_STOCK_DATA[[#This Row],[Change (%)]],"")</f>
        <v/>
      </c>
      <c r="F37" s="7" t="str" cm="1">
        <f t="array" ref="F37">IFERROR(_FV(T_STOCK_DATA[[#This Row],[SYMBOL]],"Exchange"),"")</f>
        <v>National Stock Exchange of India</v>
      </c>
      <c r="G37" s="7" cm="1">
        <f t="array" ref="G37">IFERROR(_FV(T_STOCK_DATA[[#This Row],[SYMBOL]],"Price"),"")</f>
        <v>55.7</v>
      </c>
      <c r="H37" s="9" cm="1">
        <f t="array" ref="H37">IFERROR(_FV(T_STOCK_DATA[[#This Row],[SYMBOL]],"Volume"),"")</f>
        <v>2049</v>
      </c>
      <c r="I37" s="7" t="str" cm="1">
        <f t="array" ref="I37">IFERROR(_FV(T_STOCK_DATA[[#This Row],[SYMBOL]],"Ticker symbol",TRUE),"")</f>
        <v>ADL</v>
      </c>
      <c r="J37" s="10">
        <f>IFERROR(RANK(T_STOCK_DATA[[#This Row],[Positive Change %]],T_STOCK_DATA[Positive Change %],0)+COUNTIF($D$3:$D36,T_STOCK_DATA[[#This Row],[Positive Change %]]),"")</f>
        <v>64</v>
      </c>
      <c r="K37" s="10" t="str">
        <f>IFERROR(RANK(T_STOCK_DATA[[#This Row],[Negative Change %]],T_STOCK_DATA[Negative Change %],1)+COUNTIF($E$3:$E36,T_STOCK_DATA[[#This Row],[Negative Change %]]),"")</f>
        <v/>
      </c>
      <c r="L37" s="10">
        <f>IFERROR(RANK(T_STOCK_DATA[[#This Row],[Volume]],T_STOCK_DATA[Volume],0)+COUNTIF($H$3:$H36,T_STOCK_DATA[[#This Row],[Volume]]),"")</f>
        <v>1608</v>
      </c>
      <c r="M37" s="18" cm="1">
        <f t="array" ref="M37">IFERROR(_FV(T_STOCK_DATA[[#This Row],[SYMBOL]],"Last trade time",TRUE),"")</f>
        <v>44585.469942129632</v>
      </c>
    </row>
    <row r="38" spans="1:13">
      <c r="A38" s="5" t="e" vm="95">
        <v>#VALUE!</v>
      </c>
      <c r="B38" s="7" cm="1">
        <f t="array" ref="B38">IFERROR(_FV(T_STOCK_DATA[[#This Row],[SYMBOL]],"Change"),"")</f>
        <v>-24.75</v>
      </c>
      <c r="C38" s="8" cm="1">
        <f t="array" ref="C38">IFERROR(IF(T_STOCK_DATA[[#This Row],[SYMBOL]]="","",_FV(T_STOCK_DATA[[#This Row],[SYMBOL]],"Change (%)",TRUE)),"")</f>
        <v>-3.3568000000000001E-2</v>
      </c>
      <c r="D38" s="8" t="str">
        <f>IF(T_STOCK_DATA[[#This Row],[Change (%)]]&gt;0,T_STOCK_DATA[[#This Row],[Change (%)]],"")</f>
        <v/>
      </c>
      <c r="E38" s="8">
        <f>IF(T_STOCK_DATA[[#This Row],[Change (%)]]&lt;0,T_STOCK_DATA[[#This Row],[Change (%)]],"")</f>
        <v>-3.3568000000000001E-2</v>
      </c>
      <c r="F38" s="7" t="str" cm="1">
        <f t="array" ref="F38">IFERROR(_FV(T_STOCK_DATA[[#This Row],[SYMBOL]],"Exchange"),"")</f>
        <v>National Stock Exchange of India</v>
      </c>
      <c r="G38" s="7" cm="1">
        <f t="array" ref="G38">IFERROR(_FV(T_STOCK_DATA[[#This Row],[SYMBOL]],"Price"),"")</f>
        <v>712.55</v>
      </c>
      <c r="H38" s="9" cm="1">
        <f t="array" ref="H38">IFERROR(_FV(T_STOCK_DATA[[#This Row],[SYMBOL]],"Volume"),"")</f>
        <v>20527</v>
      </c>
      <c r="I38" s="7" t="str" cm="1">
        <f t="array" ref="I38">IFERROR(_FV(T_STOCK_DATA[[#This Row],[SYMBOL]],"Ticker symbol",TRUE),"")</f>
        <v>ADORWELD</v>
      </c>
      <c r="J38" s="10" t="str">
        <f>IFERROR(RANK(T_STOCK_DATA[[#This Row],[Positive Change %]],T_STOCK_DATA[Positive Change %],0)+COUNTIF($D$3:$D37,T_STOCK_DATA[[#This Row],[Positive Change %]]),"")</f>
        <v/>
      </c>
      <c r="K38" s="10">
        <f>IFERROR(RANK(T_STOCK_DATA[[#This Row],[Negative Change %]],T_STOCK_DATA[Negative Change %],1)+COUNTIF($E$3:$E37,T_STOCK_DATA[[#This Row],[Negative Change %]]),"")</f>
        <v>1186</v>
      </c>
      <c r="L38" s="10">
        <f>IFERROR(RANK(T_STOCK_DATA[[#This Row],[Volume]],T_STOCK_DATA[Volume],0)+COUNTIF($H$3:$H37,T_STOCK_DATA[[#This Row],[Volume]]),"")</f>
        <v>1385</v>
      </c>
      <c r="M38" s="18" cm="1">
        <f t="array" ref="M38">IFERROR(_FV(T_STOCK_DATA[[#This Row],[SYMBOL]],"Last trade time",TRUE),"")</f>
        <v>44585.469942129632</v>
      </c>
    </row>
    <row r="39" spans="1:13">
      <c r="A39" s="5" t="e" vm="96">
        <v>#VALUE!</v>
      </c>
      <c r="B39" s="7" cm="1">
        <f t="array" ref="B39">IFERROR(_FV(T_STOCK_DATA[[#This Row],[SYMBOL]],"Change"),"")</f>
        <v>-0.7</v>
      </c>
      <c r="C39" s="8" cm="1">
        <f t="array" ref="C39">IFERROR(IF(T_STOCK_DATA[[#This Row],[SYMBOL]]="","",_FV(T_STOCK_DATA[[#This Row],[SYMBOL]],"Change (%)",TRUE)),"")</f>
        <v>-4.9645000000000002E-2</v>
      </c>
      <c r="D39" s="8" t="str">
        <f>IF(T_STOCK_DATA[[#This Row],[Change (%)]]&gt;0,T_STOCK_DATA[[#This Row],[Change (%)]],"")</f>
        <v/>
      </c>
      <c r="E39" s="8">
        <f>IF(T_STOCK_DATA[[#This Row],[Change (%)]]&lt;0,T_STOCK_DATA[[#This Row],[Change (%)]],"")</f>
        <v>-4.9645000000000002E-2</v>
      </c>
      <c r="F39" s="7" t="str" cm="1">
        <f t="array" ref="F39">IFERROR(_FV(T_STOCK_DATA[[#This Row],[SYMBOL]],"Exchange"),"")</f>
        <v>National Stock Exchange of India</v>
      </c>
      <c r="G39" s="7" cm="1">
        <f t="array" ref="G39">IFERROR(_FV(T_STOCK_DATA[[#This Row],[SYMBOL]],"Price"),"")</f>
        <v>13.4</v>
      </c>
      <c r="H39" s="9" cm="1">
        <f t="array" ref="H39">IFERROR(_FV(T_STOCK_DATA[[#This Row],[SYMBOL]],"Volume"),"")</f>
        <v>2978</v>
      </c>
      <c r="I39" s="7" t="str" cm="1">
        <f t="array" ref="I39">IFERROR(_FV(T_STOCK_DATA[[#This Row],[SYMBOL]],"Ticker symbol",TRUE),"")</f>
        <v>ADROITINFO</v>
      </c>
      <c r="J39" s="10" t="str">
        <f>IFERROR(RANK(T_STOCK_DATA[[#This Row],[Positive Change %]],T_STOCK_DATA[Positive Change %],0)+COUNTIF($D$3:$D38,T_STOCK_DATA[[#This Row],[Positive Change %]]),"")</f>
        <v/>
      </c>
      <c r="K39" s="10">
        <f>IFERROR(RANK(T_STOCK_DATA[[#This Row],[Negative Change %]],T_STOCK_DATA[Negative Change %],1)+COUNTIF($E$3:$E38,T_STOCK_DATA[[#This Row],[Negative Change %]]),"")</f>
        <v>620</v>
      </c>
      <c r="L39" s="10">
        <f>IFERROR(RANK(T_STOCK_DATA[[#This Row],[Volume]],T_STOCK_DATA[Volume],0)+COUNTIF($H$3:$H38,T_STOCK_DATA[[#This Row],[Volume]]),"")</f>
        <v>1590</v>
      </c>
      <c r="M39" s="18" cm="1">
        <f t="array" ref="M39">IFERROR(_FV(T_STOCK_DATA[[#This Row],[SYMBOL]],"Last trade time",TRUE),"")</f>
        <v>44585.469942129632</v>
      </c>
    </row>
    <row r="40" spans="1:13">
      <c r="A40" s="5" t="e" vm="97">
        <v>#VALUE!</v>
      </c>
      <c r="B40" s="7" cm="1">
        <f t="array" ref="B40">IFERROR(_FV(T_STOCK_DATA[[#This Row],[SYMBOL]],"Change"),"")</f>
        <v>-7.65</v>
      </c>
      <c r="C40" s="8" cm="1">
        <f t="array" ref="C40">IFERROR(IF(T_STOCK_DATA[[#This Row],[SYMBOL]]="","",_FV(T_STOCK_DATA[[#This Row],[SYMBOL]],"Change (%)",TRUE)),"")</f>
        <v>-4.9869999999999998E-2</v>
      </c>
      <c r="D40" s="8" t="str">
        <f>IF(T_STOCK_DATA[[#This Row],[Change (%)]]&gt;0,T_STOCK_DATA[[#This Row],[Change (%)]],"")</f>
        <v/>
      </c>
      <c r="E40" s="8">
        <f>IF(T_STOCK_DATA[[#This Row],[Change (%)]]&lt;0,T_STOCK_DATA[[#This Row],[Change (%)]],"")</f>
        <v>-4.9869999999999998E-2</v>
      </c>
      <c r="F40" s="7" t="str" cm="1">
        <f t="array" ref="F40">IFERROR(_FV(T_STOCK_DATA[[#This Row],[SYMBOL]],"Exchange"),"")</f>
        <v>National Stock Exchange of India</v>
      </c>
      <c r="G40" s="7" cm="1">
        <f t="array" ref="G40">IFERROR(_FV(T_STOCK_DATA[[#This Row],[SYMBOL]],"Price"),"")</f>
        <v>145.75</v>
      </c>
      <c r="H40" s="9" cm="1">
        <f t="array" ref="H40">IFERROR(_FV(T_STOCK_DATA[[#This Row],[SYMBOL]],"Volume"),"")</f>
        <v>181826</v>
      </c>
      <c r="I40" s="7" t="str" cm="1">
        <f t="array" ref="I40">IFERROR(_FV(T_STOCK_DATA[[#This Row],[SYMBOL]],"Ticker symbol",TRUE),"")</f>
        <v>ADSL</v>
      </c>
      <c r="J40" s="10" t="str">
        <f>IFERROR(RANK(T_STOCK_DATA[[#This Row],[Positive Change %]],T_STOCK_DATA[Positive Change %],0)+COUNTIF($D$3:$D39,T_STOCK_DATA[[#This Row],[Positive Change %]]),"")</f>
        <v/>
      </c>
      <c r="K40" s="10">
        <f>IFERROR(RANK(T_STOCK_DATA[[#This Row],[Negative Change %]],T_STOCK_DATA[Negative Change %],1)+COUNTIF($E$3:$E39,T_STOCK_DATA[[#This Row],[Negative Change %]]),"")</f>
        <v>566</v>
      </c>
      <c r="L40" s="10">
        <f>IFERROR(RANK(T_STOCK_DATA[[#This Row],[Volume]],T_STOCK_DATA[Volume],0)+COUNTIF($H$3:$H39,T_STOCK_DATA[[#This Row],[Volume]]),"")</f>
        <v>786</v>
      </c>
      <c r="M40" s="18" cm="1">
        <f t="array" ref="M40">IFERROR(_FV(T_STOCK_DATA[[#This Row],[SYMBOL]],"Last trade time",TRUE),"")</f>
        <v>44585.469942129632</v>
      </c>
    </row>
    <row r="41" spans="1:13">
      <c r="A41" s="5" t="e" vm="98">
        <v>#VALUE!</v>
      </c>
      <c r="B41" s="7" cm="1">
        <f t="array" ref="B41">IFERROR(_FV(T_STOCK_DATA[[#This Row],[SYMBOL]],"Change"),"")</f>
        <v>-1</v>
      </c>
      <c r="C41" s="8" cm="1">
        <f t="array" ref="C41">IFERROR(IF(T_STOCK_DATA[[#This Row],[SYMBOL]]="","",_FV(T_STOCK_DATA[[#This Row],[SYMBOL]],"Change (%)",TRUE)),"")</f>
        <v>-1.2453000000000001E-2</v>
      </c>
      <c r="D41" s="8" t="str">
        <f>IF(T_STOCK_DATA[[#This Row],[Change (%)]]&gt;0,T_STOCK_DATA[[#This Row],[Change (%)]],"")</f>
        <v/>
      </c>
      <c r="E41" s="8">
        <f>IF(T_STOCK_DATA[[#This Row],[Change (%)]]&lt;0,T_STOCK_DATA[[#This Row],[Change (%)]],"")</f>
        <v>-1.2453000000000001E-2</v>
      </c>
      <c r="F41" s="7" t="str" cm="1">
        <f t="array" ref="F41">IFERROR(_FV(T_STOCK_DATA[[#This Row],[SYMBOL]],"Exchange"),"")</f>
        <v>National Stock Exchange of India</v>
      </c>
      <c r="G41" s="7" cm="1">
        <f t="array" ref="G41">IFERROR(_FV(T_STOCK_DATA[[#This Row],[SYMBOL]],"Price"),"")</f>
        <v>79.3</v>
      </c>
      <c r="H41" s="9" cm="1">
        <f t="array" ref="H41">IFERROR(_FV(T_STOCK_DATA[[#This Row],[SYMBOL]],"Volume"),"")</f>
        <v>26704</v>
      </c>
      <c r="I41" s="7" t="str" cm="1">
        <f t="array" ref="I41">IFERROR(_FV(T_STOCK_DATA[[#This Row],[SYMBOL]],"Ticker symbol",TRUE),"")</f>
        <v>ADVANIHOTR</v>
      </c>
      <c r="J41" s="10" t="str">
        <f>IFERROR(RANK(T_STOCK_DATA[[#This Row],[Positive Change %]],T_STOCK_DATA[Positive Change %],0)+COUNTIF($D$3:$D40,T_STOCK_DATA[[#This Row],[Positive Change %]]),"")</f>
        <v/>
      </c>
      <c r="K41" s="10">
        <f>IFERROR(RANK(T_STOCK_DATA[[#This Row],[Negative Change %]],T_STOCK_DATA[Negative Change %],1)+COUNTIF($E$3:$E40,T_STOCK_DATA[[#This Row],[Negative Change %]]),"")</f>
        <v>1501</v>
      </c>
      <c r="L41" s="10">
        <f>IFERROR(RANK(T_STOCK_DATA[[#This Row],[Volume]],T_STOCK_DATA[Volume],0)+COUNTIF($H$3:$H40,T_STOCK_DATA[[#This Row],[Volume]]),"")</f>
        <v>1329</v>
      </c>
      <c r="M41" s="18" cm="1">
        <f t="array" ref="M41">IFERROR(_FV(T_STOCK_DATA[[#This Row],[SYMBOL]],"Last trade time",TRUE),"")</f>
        <v>44585.469942129632</v>
      </c>
    </row>
    <row r="42" spans="1:13">
      <c r="A42" s="5" t="e" vm="99">
        <v>#VALUE!</v>
      </c>
      <c r="B42" s="7" cm="1">
        <f t="array" ref="B42">IFERROR(_FV(T_STOCK_DATA[[#This Row],[SYMBOL]],"Change"),"")</f>
        <v>-11.05</v>
      </c>
      <c r="C42" s="8" cm="1">
        <f t="array" ref="C42">IFERROR(IF(T_STOCK_DATA[[#This Row],[SYMBOL]]="","",_FV(T_STOCK_DATA[[#This Row],[SYMBOL]],"Change (%)",TRUE)),"")</f>
        <v>-3.4574000000000001E-2</v>
      </c>
      <c r="D42" s="8" t="str">
        <f>IF(T_STOCK_DATA[[#This Row],[Change (%)]]&gt;0,T_STOCK_DATA[[#This Row],[Change (%)]],"")</f>
        <v/>
      </c>
      <c r="E42" s="8">
        <f>IF(T_STOCK_DATA[[#This Row],[Change (%)]]&lt;0,T_STOCK_DATA[[#This Row],[Change (%)]],"")</f>
        <v>-3.4574000000000001E-2</v>
      </c>
      <c r="F42" s="7" t="str" cm="1">
        <f t="array" ref="F42">IFERROR(_FV(T_STOCK_DATA[[#This Row],[SYMBOL]],"Exchange"),"")</f>
        <v>National Stock Exchange of India</v>
      </c>
      <c r="G42" s="7" cm="1">
        <f t="array" ref="G42">IFERROR(_FV(T_STOCK_DATA[[#This Row],[SYMBOL]],"Price"),"")</f>
        <v>308.55</v>
      </c>
      <c r="H42" s="9" cm="1">
        <f t="array" ref="H42">IFERROR(_FV(T_STOCK_DATA[[#This Row],[SYMBOL]],"Volume"),"")</f>
        <v>142569</v>
      </c>
      <c r="I42" s="7" t="str" cm="1">
        <f t="array" ref="I42">IFERROR(_FV(T_STOCK_DATA[[#This Row],[SYMBOL]],"Ticker symbol",TRUE),"")</f>
        <v>ADVENZYMES</v>
      </c>
      <c r="J42" s="10" t="str">
        <f>IFERROR(RANK(T_STOCK_DATA[[#This Row],[Positive Change %]],T_STOCK_DATA[Positive Change %],0)+COUNTIF($D$3:$D41,T_STOCK_DATA[[#This Row],[Positive Change %]]),"")</f>
        <v/>
      </c>
      <c r="K42" s="10">
        <f>IFERROR(RANK(T_STOCK_DATA[[#This Row],[Negative Change %]],T_STOCK_DATA[Negative Change %],1)+COUNTIF($E$3:$E41,T_STOCK_DATA[[#This Row],[Negative Change %]]),"")</f>
        <v>1164</v>
      </c>
      <c r="L42" s="10">
        <f>IFERROR(RANK(T_STOCK_DATA[[#This Row],[Volume]],T_STOCK_DATA[Volume],0)+COUNTIF($H$3:$H41,T_STOCK_DATA[[#This Row],[Volume]]),"")</f>
        <v>865</v>
      </c>
      <c r="M42" s="18" cm="1">
        <f t="array" ref="M42">IFERROR(_FV(T_STOCK_DATA[[#This Row],[SYMBOL]],"Last trade time",TRUE),"")</f>
        <v>44585.469942129632</v>
      </c>
    </row>
    <row r="43" spans="1:13">
      <c r="A43" s="5" t="e" vm="100">
        <v>#VALUE!</v>
      </c>
      <c r="B43" s="7" cm="1">
        <f t="array" ref="B43">IFERROR(_FV(T_STOCK_DATA[[#This Row],[SYMBOL]],"Change"),"")</f>
        <v>-15.1</v>
      </c>
      <c r="C43" s="8" cm="1">
        <f t="array" ref="C43">IFERROR(IF(T_STOCK_DATA[[#This Row],[SYMBOL]]="","",_FV(T_STOCK_DATA[[#This Row],[SYMBOL]],"Change (%)",TRUE)),"")</f>
        <v>-7.0021E-2</v>
      </c>
      <c r="D43" s="8" t="str">
        <f>IF(T_STOCK_DATA[[#This Row],[Change (%)]]&gt;0,T_STOCK_DATA[[#This Row],[Change (%)]],"")</f>
        <v/>
      </c>
      <c r="E43" s="8">
        <f>IF(T_STOCK_DATA[[#This Row],[Change (%)]]&lt;0,T_STOCK_DATA[[#This Row],[Change (%)]],"")</f>
        <v>-7.0021E-2</v>
      </c>
      <c r="F43" s="7" t="str" cm="1">
        <f t="array" ref="F43">IFERROR(_FV(T_STOCK_DATA[[#This Row],[SYMBOL]],"Exchange"),"")</f>
        <v>National Stock Exchange of India</v>
      </c>
      <c r="G43" s="7" cm="1">
        <f t="array" ref="G43">IFERROR(_FV(T_STOCK_DATA[[#This Row],[SYMBOL]],"Price"),"")</f>
        <v>200.55</v>
      </c>
      <c r="H43" s="9" cm="1">
        <f t="array" ref="H43">IFERROR(_FV(T_STOCK_DATA[[#This Row],[SYMBOL]],"Volume"),"")</f>
        <v>876049</v>
      </c>
      <c r="I43" s="7" t="str" cm="1">
        <f t="array" ref="I43">IFERROR(_FV(T_STOCK_DATA[[#This Row],[SYMBOL]],"Ticker symbol",TRUE),"")</f>
        <v>AEGISCHEM</v>
      </c>
      <c r="J43" s="10" t="str">
        <f>IFERROR(RANK(T_STOCK_DATA[[#This Row],[Positive Change %]],T_STOCK_DATA[Positive Change %],0)+COUNTIF($D$3:$D42,T_STOCK_DATA[[#This Row],[Positive Change %]]),"")</f>
        <v/>
      </c>
      <c r="K43" s="10">
        <f>IFERROR(RANK(T_STOCK_DATA[[#This Row],[Negative Change %]],T_STOCK_DATA[Negative Change %],1)+COUNTIF($E$3:$E42,T_STOCK_DATA[[#This Row],[Negative Change %]]),"")</f>
        <v>204</v>
      </c>
      <c r="L43" s="10">
        <f>IFERROR(RANK(T_STOCK_DATA[[#This Row],[Volume]],T_STOCK_DATA[Volume],0)+COUNTIF($H$3:$H42,T_STOCK_DATA[[#This Row],[Volume]]),"")</f>
        <v>372</v>
      </c>
      <c r="M43" s="18" cm="1">
        <f t="array" ref="M43">IFERROR(_FV(T_STOCK_DATA[[#This Row],[SYMBOL]],"Last trade time",TRUE),"")</f>
        <v>44585.469942129632</v>
      </c>
    </row>
    <row r="44" spans="1:13">
      <c r="A44" s="5" t="e" vm="101">
        <v>#VALUE!</v>
      </c>
      <c r="B44" s="7" cm="1">
        <f t="array" ref="B44">IFERROR(_FV(T_STOCK_DATA[[#This Row],[SYMBOL]],"Change"),"")</f>
        <v>-135.35</v>
      </c>
      <c r="C44" s="8" cm="1">
        <f t="array" ref="C44">IFERROR(IF(T_STOCK_DATA[[#This Row],[SYMBOL]]="","",_FV(T_STOCK_DATA[[#This Row],[SYMBOL]],"Change (%)",TRUE)),"")</f>
        <v>-9.8143999999999995E-2</v>
      </c>
      <c r="D44" s="8" t="str">
        <f>IF(T_STOCK_DATA[[#This Row],[Change (%)]]&gt;0,T_STOCK_DATA[[#This Row],[Change (%)]],"")</f>
        <v/>
      </c>
      <c r="E44" s="8">
        <f>IF(T_STOCK_DATA[[#This Row],[Change (%)]]&lt;0,T_STOCK_DATA[[#This Row],[Change (%)]],"")</f>
        <v>-9.8143999999999995E-2</v>
      </c>
      <c r="F44" s="7" t="str" cm="1">
        <f t="array" ref="F44">IFERROR(_FV(T_STOCK_DATA[[#This Row],[SYMBOL]],"Exchange"),"")</f>
        <v>National Stock Exchange of India</v>
      </c>
      <c r="G44" s="7" cm="1">
        <f t="array" ref="G44">IFERROR(_FV(T_STOCK_DATA[[#This Row],[SYMBOL]],"Price"),"")</f>
        <v>1243.75</v>
      </c>
      <c r="H44" s="9" cm="1">
        <f t="array" ref="H44">IFERROR(_FV(T_STOCK_DATA[[#This Row],[SYMBOL]],"Volume"),"")</f>
        <v>1212053</v>
      </c>
      <c r="I44" s="7" t="str" cm="1">
        <f t="array" ref="I44">IFERROR(_FV(T_STOCK_DATA[[#This Row],[SYMBOL]],"Ticker symbol",TRUE),"")</f>
        <v>AFFLE</v>
      </c>
      <c r="J44" s="10" t="str">
        <f>IFERROR(RANK(T_STOCK_DATA[[#This Row],[Positive Change %]],T_STOCK_DATA[Positive Change %],0)+COUNTIF($D$3:$D43,T_STOCK_DATA[[#This Row],[Positive Change %]]),"")</f>
        <v/>
      </c>
      <c r="K44" s="10">
        <f>IFERROR(RANK(T_STOCK_DATA[[#This Row],[Negative Change %]],T_STOCK_DATA[Negative Change %],1)+COUNTIF($E$3:$E43,T_STOCK_DATA[[#This Row],[Negative Change %]]),"")</f>
        <v>32</v>
      </c>
      <c r="L44" s="10">
        <f>IFERROR(RANK(T_STOCK_DATA[[#This Row],[Volume]],T_STOCK_DATA[Volume],0)+COUNTIF($H$3:$H43,T_STOCK_DATA[[#This Row],[Volume]]),"")</f>
        <v>299</v>
      </c>
      <c r="M44" s="18" cm="1">
        <f t="array" ref="M44">IFERROR(_FV(T_STOCK_DATA[[#This Row],[SYMBOL]],"Last trade time",TRUE),"")</f>
        <v>44585.469942129632</v>
      </c>
    </row>
    <row r="45" spans="1:13">
      <c r="A45" s="5" t="e" vm="102">
        <v>#VALUE!</v>
      </c>
      <c r="B45" s="7" cm="1">
        <f t="array" ref="B45">IFERROR(_FV(T_STOCK_DATA[[#This Row],[SYMBOL]],"Change"),"")</f>
        <v>-9.25</v>
      </c>
      <c r="C45" s="8" cm="1">
        <f t="array" ref="C45">IFERROR(IF(T_STOCK_DATA[[#This Row],[SYMBOL]]="","",_FV(T_STOCK_DATA[[#This Row],[SYMBOL]],"Change (%)",TRUE)),"")</f>
        <v>-6.7616999999999997E-2</v>
      </c>
      <c r="D45" s="8" t="str">
        <f>IF(T_STOCK_DATA[[#This Row],[Change (%)]]&gt;0,T_STOCK_DATA[[#This Row],[Change (%)]],"")</f>
        <v/>
      </c>
      <c r="E45" s="8">
        <f>IF(T_STOCK_DATA[[#This Row],[Change (%)]]&lt;0,T_STOCK_DATA[[#This Row],[Change (%)]],"")</f>
        <v>-6.7616999999999997E-2</v>
      </c>
      <c r="F45" s="7" t="str" cm="1">
        <f t="array" ref="F45">IFERROR(_FV(T_STOCK_DATA[[#This Row],[SYMBOL]],"Exchange"),"")</f>
        <v>National Stock Exchange of India</v>
      </c>
      <c r="G45" s="7" cm="1">
        <f t="array" ref="G45">IFERROR(_FV(T_STOCK_DATA[[#This Row],[SYMBOL]],"Price"),"")</f>
        <v>127.55</v>
      </c>
      <c r="H45" s="9" cm="1">
        <f t="array" ref="H45">IFERROR(_FV(T_STOCK_DATA[[#This Row],[SYMBOL]],"Volume"),"")</f>
        <v>2206216</v>
      </c>
      <c r="I45" s="7" t="str" cm="1">
        <f t="array" ref="I45">IFERROR(_FV(T_STOCK_DATA[[#This Row],[SYMBOL]],"Ticker symbol",TRUE),"")</f>
        <v>ARVIND</v>
      </c>
      <c r="J45" s="10" t="str">
        <f>IFERROR(RANK(T_STOCK_DATA[[#This Row],[Positive Change %]],T_STOCK_DATA[Positive Change %],0)+COUNTIF($D$3:$D44,T_STOCK_DATA[[#This Row],[Positive Change %]]),"")</f>
        <v/>
      </c>
      <c r="K45" s="10">
        <f>IFERROR(RANK(T_STOCK_DATA[[#This Row],[Negative Change %]],T_STOCK_DATA[Negative Change %],1)+COUNTIF($E$3:$E44,T_STOCK_DATA[[#This Row],[Negative Change %]]),"")</f>
        <v>233</v>
      </c>
      <c r="L45" s="10">
        <f>IFERROR(RANK(T_STOCK_DATA[[#This Row],[Volume]],T_STOCK_DATA[Volume],0)+COUNTIF($H$3:$H44,T_STOCK_DATA[[#This Row],[Volume]]),"")</f>
        <v>193</v>
      </c>
      <c r="M45" s="18" cm="1">
        <f t="array" ref="M45">IFERROR(_FV(T_STOCK_DATA[[#This Row],[SYMBOL]],"Last trade time",TRUE),"")</f>
        <v>44585.469942129632</v>
      </c>
    </row>
    <row r="46" spans="1:13">
      <c r="A46" s="5" t="e" vm="103">
        <v>#VALUE!</v>
      </c>
      <c r="B46" s="7" cm="1">
        <f t="array" ref="B46">IFERROR(_FV(T_STOCK_DATA[[#This Row],[SYMBOL]],"Change"),"")</f>
        <v>-39.25</v>
      </c>
      <c r="C46" s="8" cm="1">
        <f t="array" ref="C46">IFERROR(IF(T_STOCK_DATA[[#This Row],[SYMBOL]]="","",_FV(T_STOCK_DATA[[#This Row],[SYMBOL]],"Change (%)",TRUE)),"")</f>
        <v>-7.4478000000000003E-2</v>
      </c>
      <c r="D46" s="8" t="str">
        <f>IF(T_STOCK_DATA[[#This Row],[Change (%)]]&gt;0,T_STOCK_DATA[[#This Row],[Change (%)]],"")</f>
        <v/>
      </c>
      <c r="E46" s="8">
        <f>IF(T_STOCK_DATA[[#This Row],[Change (%)]]&lt;0,T_STOCK_DATA[[#This Row],[Change (%)]],"")</f>
        <v>-7.4478000000000003E-2</v>
      </c>
      <c r="F46" s="7" t="str" cm="1">
        <f t="array" ref="F46">IFERROR(_FV(T_STOCK_DATA[[#This Row],[SYMBOL]],"Exchange"),"")</f>
        <v>National Stock Exchange of India</v>
      </c>
      <c r="G46" s="7" cm="1">
        <f t="array" ref="G46">IFERROR(_FV(T_STOCK_DATA[[#This Row],[SYMBOL]],"Price"),"")</f>
        <v>487.75</v>
      </c>
      <c r="H46" s="9" cm="1">
        <f t="array" ref="H46">IFERROR(_FV(T_STOCK_DATA[[#This Row],[SYMBOL]],"Volume"),"")</f>
        <v>73143</v>
      </c>
      <c r="I46" s="7" t="str" cm="1">
        <f t="array" ref="I46">IFERROR(_FV(T_STOCK_DATA[[#This Row],[SYMBOL]],"Ticker symbol",TRUE),"")</f>
        <v>AGARIND</v>
      </c>
      <c r="J46" s="10" t="str">
        <f>IFERROR(RANK(T_STOCK_DATA[[#This Row],[Positive Change %]],T_STOCK_DATA[Positive Change %],0)+COUNTIF($D$3:$D45,T_STOCK_DATA[[#This Row],[Positive Change %]]),"")</f>
        <v/>
      </c>
      <c r="K46" s="10">
        <f>IFERROR(RANK(T_STOCK_DATA[[#This Row],[Negative Change %]],T_STOCK_DATA[Negative Change %],1)+COUNTIF($E$3:$E45,T_STOCK_DATA[[#This Row],[Negative Change %]]),"")</f>
        <v>151</v>
      </c>
      <c r="L46" s="10">
        <f>IFERROR(RANK(T_STOCK_DATA[[#This Row],[Volume]],T_STOCK_DATA[Volume],0)+COUNTIF($H$3:$H45,T_STOCK_DATA[[#This Row],[Volume]]),"")</f>
        <v>1064</v>
      </c>
      <c r="M46" s="18" cm="1">
        <f t="array" ref="M46">IFERROR(_FV(T_STOCK_DATA[[#This Row],[SYMBOL]],"Last trade time",TRUE),"")</f>
        <v>44585.469942129632</v>
      </c>
    </row>
    <row r="47" spans="1:13">
      <c r="A47" s="5" t="e" vm="104">
        <v>#VALUE!</v>
      </c>
      <c r="B47" s="7" cm="1">
        <f t="array" ref="B47">IFERROR(_FV(T_STOCK_DATA[[#This Row],[SYMBOL]],"Change"),"")</f>
        <v>-63.7</v>
      </c>
      <c r="C47" s="8" cm="1">
        <f t="array" ref="C47">IFERROR(IF(T_STOCK_DATA[[#This Row],[SYMBOL]]="","",_FV(T_STOCK_DATA[[#This Row],[SYMBOL]],"Change (%)",TRUE)),"")</f>
        <v>-6.9356000000000001E-2</v>
      </c>
      <c r="D47" s="8" t="str">
        <f>IF(T_STOCK_DATA[[#This Row],[Change (%)]]&gt;0,T_STOCK_DATA[[#This Row],[Change (%)]],"")</f>
        <v/>
      </c>
      <c r="E47" s="8">
        <f>IF(T_STOCK_DATA[[#This Row],[Change (%)]]&lt;0,T_STOCK_DATA[[#This Row],[Change (%)]],"")</f>
        <v>-6.9356000000000001E-2</v>
      </c>
      <c r="F47" s="7" t="str" cm="1">
        <f t="array" ref="F47">IFERROR(_FV(T_STOCK_DATA[[#This Row],[SYMBOL]],"Exchange"),"")</f>
        <v>National Stock Exchange of India</v>
      </c>
      <c r="G47" s="7" cm="1">
        <f t="array" ref="G47">IFERROR(_FV(T_STOCK_DATA[[#This Row],[SYMBOL]],"Price"),"")</f>
        <v>854.75</v>
      </c>
      <c r="H47" s="9" cm="1">
        <f t="array" ref="H47">IFERROR(_FV(T_STOCK_DATA[[#This Row],[SYMBOL]],"Volume"),"")</f>
        <v>8605</v>
      </c>
      <c r="I47" s="7" t="str" cm="1">
        <f t="array" ref="I47">IFERROR(_FV(T_STOCK_DATA[[#This Row],[SYMBOL]],"Ticker symbol",TRUE),"")</f>
        <v>BBOX</v>
      </c>
      <c r="J47" s="10" t="str">
        <f>IFERROR(RANK(T_STOCK_DATA[[#This Row],[Positive Change %]],T_STOCK_DATA[Positive Change %],0)+COUNTIF($D$3:$D46,T_STOCK_DATA[[#This Row],[Positive Change %]]),"")</f>
        <v/>
      </c>
      <c r="K47" s="10">
        <f>IFERROR(RANK(T_STOCK_DATA[[#This Row],[Negative Change %]],T_STOCK_DATA[Negative Change %],1)+COUNTIF($E$3:$E46,T_STOCK_DATA[[#This Row],[Negative Change %]]),"")</f>
        <v>215</v>
      </c>
      <c r="L47" s="10">
        <f>IFERROR(RANK(T_STOCK_DATA[[#This Row],[Volume]],T_STOCK_DATA[Volume],0)+COUNTIF($H$3:$H46,T_STOCK_DATA[[#This Row],[Volume]]),"")</f>
        <v>1522</v>
      </c>
      <c r="M47" s="18" cm="1">
        <f t="array" ref="M47">IFERROR(_FV(T_STOCK_DATA[[#This Row],[SYMBOL]],"Last trade time",TRUE),"")</f>
        <v>44585.469942129632</v>
      </c>
    </row>
    <row r="48" spans="1:13">
      <c r="A48" s="5" t="e" vm="105">
        <v>#VALUE!</v>
      </c>
      <c r="B48" s="7" cm="1">
        <f t="array" ref="B48">IFERROR(_FV(T_STOCK_DATA[[#This Row],[SYMBOL]],"Change"),"")</f>
        <v>-3.15</v>
      </c>
      <c r="C48" s="8" cm="1">
        <f t="array" ref="C48">IFERROR(IF(T_STOCK_DATA[[#This Row],[SYMBOL]]="","",_FV(T_STOCK_DATA[[#This Row],[SYMBOL]],"Change (%)",TRUE)),"")</f>
        <v>-4.8799000000000002E-2</v>
      </c>
      <c r="D48" s="8" t="str">
        <f>IF(T_STOCK_DATA[[#This Row],[Change (%)]]&gt;0,T_STOCK_DATA[[#This Row],[Change (%)]],"")</f>
        <v/>
      </c>
      <c r="E48" s="8">
        <f>IF(T_STOCK_DATA[[#This Row],[Change (%)]]&lt;0,T_STOCK_DATA[[#This Row],[Change (%)]],"")</f>
        <v>-4.8799000000000002E-2</v>
      </c>
      <c r="F48" s="7" t="str" cm="1">
        <f t="array" ref="F48">IFERROR(_FV(T_STOCK_DATA[[#This Row],[SYMBOL]],"Exchange"),"")</f>
        <v>National Stock Exchange of India</v>
      </c>
      <c r="G48" s="7" cm="1">
        <f t="array" ref="G48">IFERROR(_FV(T_STOCK_DATA[[#This Row],[SYMBOL]],"Price"),"")</f>
        <v>61.4</v>
      </c>
      <c r="H48" s="9" cm="1">
        <f t="array" ref="H48">IFERROR(_FV(T_STOCK_DATA[[#This Row],[SYMBOL]],"Volume"),"")</f>
        <v>6093</v>
      </c>
      <c r="I48" s="7" t="str" cm="1">
        <f t="array" ref="I48">IFERROR(_FV(T_STOCK_DATA[[#This Row],[SYMBOL]],"Ticker symbol",TRUE),"")</f>
        <v>AGRITECH</v>
      </c>
      <c r="J48" s="10" t="str">
        <f>IFERROR(RANK(T_STOCK_DATA[[#This Row],[Positive Change %]],T_STOCK_DATA[Positive Change %],0)+COUNTIF($D$3:$D47,T_STOCK_DATA[[#This Row],[Positive Change %]]),"")</f>
        <v/>
      </c>
      <c r="K48" s="10">
        <f>IFERROR(RANK(T_STOCK_DATA[[#This Row],[Negative Change %]],T_STOCK_DATA[Negative Change %],1)+COUNTIF($E$3:$E47,T_STOCK_DATA[[#This Row],[Negative Change %]]),"")</f>
        <v>711</v>
      </c>
      <c r="L48" s="10">
        <f>IFERROR(RANK(T_STOCK_DATA[[#This Row],[Volume]],T_STOCK_DATA[Volume],0)+COUNTIF($H$3:$H47,T_STOCK_DATA[[#This Row],[Volume]]),"")</f>
        <v>1556</v>
      </c>
      <c r="M48" s="18" cm="1">
        <f t="array" ref="M48">IFERROR(_FV(T_STOCK_DATA[[#This Row],[SYMBOL]],"Last trade time",TRUE),"")</f>
        <v>44585.469942129632</v>
      </c>
    </row>
    <row r="49" spans="1:13">
      <c r="A49" s="5" t="e" vm="106">
        <v>#VALUE!</v>
      </c>
      <c r="B49" s="7" cm="1">
        <f t="array" ref="B49">IFERROR(_FV(T_STOCK_DATA[[#This Row],[SYMBOL]],"Change"),"")</f>
        <v>-1.2</v>
      </c>
      <c r="C49" s="8" cm="1">
        <f t="array" ref="C49">IFERROR(IF(T_STOCK_DATA[[#This Row],[SYMBOL]]="","",_FV(T_STOCK_DATA[[#This Row],[SYMBOL]],"Change (%)",TRUE)),"")</f>
        <v>-4.9382999999999996E-2</v>
      </c>
      <c r="D49" s="8" t="str">
        <f>IF(T_STOCK_DATA[[#This Row],[Change (%)]]&gt;0,T_STOCK_DATA[[#This Row],[Change (%)]],"")</f>
        <v/>
      </c>
      <c r="E49" s="8">
        <f>IF(T_STOCK_DATA[[#This Row],[Change (%)]]&lt;0,T_STOCK_DATA[[#This Row],[Change (%)]],"")</f>
        <v>-4.9382999999999996E-2</v>
      </c>
      <c r="F49" s="7" t="str" cm="1">
        <f t="array" ref="F49">IFERROR(_FV(T_STOCK_DATA[[#This Row],[SYMBOL]],"Exchange"),"")</f>
        <v>National Stock Exchange of India</v>
      </c>
      <c r="G49" s="7" cm="1">
        <f t="array" ref="G49">IFERROR(_FV(T_STOCK_DATA[[#This Row],[SYMBOL]],"Price"),"")</f>
        <v>23.1</v>
      </c>
      <c r="H49" s="9" cm="1">
        <f t="array" ref="H49">IFERROR(_FV(T_STOCK_DATA[[#This Row],[SYMBOL]],"Volume"),"")</f>
        <v>51001</v>
      </c>
      <c r="I49" s="7" t="str" cm="1">
        <f t="array" ref="I49">IFERROR(_FV(T_STOCK_DATA[[#This Row],[SYMBOL]],"Ticker symbol",TRUE),"")</f>
        <v>AGROPHOS</v>
      </c>
      <c r="J49" s="10" t="str">
        <f>IFERROR(RANK(T_STOCK_DATA[[#This Row],[Positive Change %]],T_STOCK_DATA[Positive Change %],0)+COUNTIF($D$3:$D48,T_STOCK_DATA[[#This Row],[Positive Change %]]),"")</f>
        <v/>
      </c>
      <c r="K49" s="10">
        <f>IFERROR(RANK(T_STOCK_DATA[[#This Row],[Negative Change %]],T_STOCK_DATA[Negative Change %],1)+COUNTIF($E$3:$E48,T_STOCK_DATA[[#This Row],[Negative Change %]]),"")</f>
        <v>653</v>
      </c>
      <c r="L49" s="10">
        <f>IFERROR(RANK(T_STOCK_DATA[[#This Row],[Volume]],T_STOCK_DATA[Volume],0)+COUNTIF($H$3:$H48,T_STOCK_DATA[[#This Row],[Volume]]),"")</f>
        <v>1163</v>
      </c>
      <c r="M49" s="18" cm="1">
        <f t="array" ref="M49">IFERROR(_FV(T_STOCK_DATA[[#This Row],[SYMBOL]],"Last trade time",TRUE),"")</f>
        <v>44585.469942129632</v>
      </c>
    </row>
    <row r="50" spans="1:13">
      <c r="A50" s="5" t="e" vm="107">
        <v>#VALUE!</v>
      </c>
      <c r="B50" s="7" cm="1">
        <f t="array" ref="B50">IFERROR(_FV(T_STOCK_DATA[[#This Row],[SYMBOL]],"Change"),"")</f>
        <v>-6.4</v>
      </c>
      <c r="C50" s="8" cm="1">
        <f t="array" ref="C50">IFERROR(IF(T_STOCK_DATA[[#This Row],[SYMBOL]]="","",_FV(T_STOCK_DATA[[#This Row],[SYMBOL]],"Change (%)",TRUE)),"")</f>
        <v>-4.8484999999999993E-2</v>
      </c>
      <c r="D50" s="8" t="str">
        <f>IF(T_STOCK_DATA[[#This Row],[Change (%)]]&gt;0,T_STOCK_DATA[[#This Row],[Change (%)]],"")</f>
        <v/>
      </c>
      <c r="E50" s="8">
        <f>IF(T_STOCK_DATA[[#This Row],[Change (%)]]&lt;0,T_STOCK_DATA[[#This Row],[Change (%)]],"")</f>
        <v>-4.8484999999999993E-2</v>
      </c>
      <c r="F50" s="7" t="str" cm="1">
        <f t="array" ref="F50">IFERROR(_FV(T_STOCK_DATA[[#This Row],[SYMBOL]],"Exchange"),"")</f>
        <v>National Stock Exchange of India</v>
      </c>
      <c r="G50" s="7" cm="1">
        <f t="array" ref="G50">IFERROR(_FV(T_STOCK_DATA[[#This Row],[SYMBOL]],"Price"),"")</f>
        <v>125.6</v>
      </c>
      <c r="H50" s="9" cm="1">
        <f t="array" ref="H50">IFERROR(_FV(T_STOCK_DATA[[#This Row],[SYMBOL]],"Volume"),"")</f>
        <v>30361</v>
      </c>
      <c r="I50" s="7" t="str" cm="1">
        <f t="array" ref="I50">IFERROR(_FV(T_STOCK_DATA[[#This Row],[SYMBOL]],"Ticker symbol",TRUE),"")</f>
        <v>AHLADA</v>
      </c>
      <c r="J50" s="10" t="str">
        <f>IFERROR(RANK(T_STOCK_DATA[[#This Row],[Positive Change %]],T_STOCK_DATA[Positive Change %],0)+COUNTIF($D$3:$D49,T_STOCK_DATA[[#This Row],[Positive Change %]]),"")</f>
        <v/>
      </c>
      <c r="K50" s="10">
        <f>IFERROR(RANK(T_STOCK_DATA[[#This Row],[Negative Change %]],T_STOCK_DATA[Negative Change %],1)+COUNTIF($E$3:$E49,T_STOCK_DATA[[#This Row],[Negative Change %]]),"")</f>
        <v>735</v>
      </c>
      <c r="L50" s="10">
        <f>IFERROR(RANK(T_STOCK_DATA[[#This Row],[Volume]],T_STOCK_DATA[Volume],0)+COUNTIF($H$3:$H49,T_STOCK_DATA[[#This Row],[Volume]]),"")</f>
        <v>1307</v>
      </c>
      <c r="M50" s="18" cm="1">
        <f t="array" ref="M50">IFERROR(_FV(T_STOCK_DATA[[#This Row],[SYMBOL]],"Last trade time",TRUE),"")</f>
        <v>44585.469942129632</v>
      </c>
    </row>
    <row r="51" spans="1:13">
      <c r="A51" s="5" t="e" vm="108">
        <v>#VALUE!</v>
      </c>
      <c r="B51" s="7" cm="1">
        <f t="array" ref="B51">IFERROR(_FV(T_STOCK_DATA[[#This Row],[SYMBOL]],"Change"),"")</f>
        <v>-9.8000000000000007</v>
      </c>
      <c r="C51" s="8" cm="1">
        <f t="array" ref="C51">IFERROR(IF(T_STOCK_DATA[[#This Row],[SYMBOL]]="","",_FV(T_STOCK_DATA[[#This Row],[SYMBOL]],"Change (%)",TRUE)),"")</f>
        <v>-5.0580999999999994E-2</v>
      </c>
      <c r="D51" s="8" t="str">
        <f>IF(T_STOCK_DATA[[#This Row],[Change (%)]]&gt;0,T_STOCK_DATA[[#This Row],[Change (%)]],"")</f>
        <v/>
      </c>
      <c r="E51" s="8">
        <f>IF(T_STOCK_DATA[[#This Row],[Change (%)]]&lt;0,T_STOCK_DATA[[#This Row],[Change (%)]],"")</f>
        <v>-5.0580999999999994E-2</v>
      </c>
      <c r="F51" s="7" t="str" cm="1">
        <f t="array" ref="F51">IFERROR(_FV(T_STOCK_DATA[[#This Row],[SYMBOL]],"Exchange"),"")</f>
        <v>National Stock Exchange of India</v>
      </c>
      <c r="G51" s="7" cm="1">
        <f t="array" ref="G51">IFERROR(_FV(T_STOCK_DATA[[#This Row],[SYMBOL]],"Price"),"")</f>
        <v>183.95</v>
      </c>
      <c r="H51" s="9" cm="1">
        <f t="array" ref="H51">IFERROR(_FV(T_STOCK_DATA[[#This Row],[SYMBOL]],"Volume"),"")</f>
        <v>6154</v>
      </c>
      <c r="I51" s="7" t="str" cm="1">
        <f t="array" ref="I51">IFERROR(_FV(T_STOCK_DATA[[#This Row],[SYMBOL]],"Ticker symbol",TRUE),"")</f>
        <v>AHLEAST</v>
      </c>
      <c r="J51" s="10" t="str">
        <f>IFERROR(RANK(T_STOCK_DATA[[#This Row],[Positive Change %]],T_STOCK_DATA[Positive Change %],0)+COUNTIF($D$3:$D50,T_STOCK_DATA[[#This Row],[Positive Change %]]),"")</f>
        <v/>
      </c>
      <c r="K51" s="10">
        <f>IFERROR(RANK(T_STOCK_DATA[[#This Row],[Negative Change %]],T_STOCK_DATA[Negative Change %],1)+COUNTIF($E$3:$E50,T_STOCK_DATA[[#This Row],[Negative Change %]]),"")</f>
        <v>496</v>
      </c>
      <c r="L51" s="10">
        <f>IFERROR(RANK(T_STOCK_DATA[[#This Row],[Volume]],T_STOCK_DATA[Volume],0)+COUNTIF($H$3:$H50,T_STOCK_DATA[[#This Row],[Volume]]),"")</f>
        <v>1552</v>
      </c>
      <c r="M51" s="18" cm="1">
        <f t="array" ref="M51">IFERROR(_FV(T_STOCK_DATA[[#This Row],[SYMBOL]],"Last trade time",TRUE),"")</f>
        <v>44585.469942129632</v>
      </c>
    </row>
    <row r="52" spans="1:13">
      <c r="A52" s="5" t="e" vm="109">
        <v>#VALUE!</v>
      </c>
      <c r="B52" s="7" cm="1">
        <f t="array" ref="B52">IFERROR(_FV(T_STOCK_DATA[[#This Row],[SYMBOL]],"Change"),"")</f>
        <v>-9.75</v>
      </c>
      <c r="C52" s="8" cm="1">
        <f t="array" ref="C52">IFERROR(IF(T_STOCK_DATA[[#This Row],[SYMBOL]]="","",_FV(T_STOCK_DATA[[#This Row],[SYMBOL]],"Change (%)",TRUE)),"")</f>
        <v>-2.4152E-2</v>
      </c>
      <c r="D52" s="8" t="str">
        <f>IF(T_STOCK_DATA[[#This Row],[Change (%)]]&gt;0,T_STOCK_DATA[[#This Row],[Change (%)]],"")</f>
        <v/>
      </c>
      <c r="E52" s="8">
        <f>IF(T_STOCK_DATA[[#This Row],[Change (%)]]&lt;0,T_STOCK_DATA[[#This Row],[Change (%)]],"")</f>
        <v>-2.4152E-2</v>
      </c>
      <c r="F52" s="7" t="str" cm="1">
        <f t="array" ref="F52">IFERROR(_FV(T_STOCK_DATA[[#This Row],[SYMBOL]],"Exchange"),"")</f>
        <v>National Stock Exchange of India</v>
      </c>
      <c r="G52" s="7" cm="1">
        <f t="array" ref="G52">IFERROR(_FV(T_STOCK_DATA[[#This Row],[SYMBOL]],"Price"),"")</f>
        <v>393.95</v>
      </c>
      <c r="H52" s="9" cm="1">
        <f t="array" ref="H52">IFERROR(_FV(T_STOCK_DATA[[#This Row],[SYMBOL]],"Volume"),"")</f>
        <v>19232</v>
      </c>
      <c r="I52" s="7" t="str" cm="1">
        <f t="array" ref="I52">IFERROR(_FV(T_STOCK_DATA[[#This Row],[SYMBOL]],"Ticker symbol",TRUE),"")</f>
        <v>AHLUCONT</v>
      </c>
      <c r="J52" s="10" t="str">
        <f>IFERROR(RANK(T_STOCK_DATA[[#This Row],[Positive Change %]],T_STOCK_DATA[Positive Change %],0)+COUNTIF($D$3:$D51,T_STOCK_DATA[[#This Row],[Positive Change %]]),"")</f>
        <v/>
      </c>
      <c r="K52" s="10">
        <f>IFERROR(RANK(T_STOCK_DATA[[#This Row],[Negative Change %]],T_STOCK_DATA[Negative Change %],1)+COUNTIF($E$3:$E51,T_STOCK_DATA[[#This Row],[Negative Change %]]),"")</f>
        <v>1361</v>
      </c>
      <c r="L52" s="10">
        <f>IFERROR(RANK(T_STOCK_DATA[[#This Row],[Volume]],T_STOCK_DATA[Volume],0)+COUNTIF($H$3:$H51,T_STOCK_DATA[[#This Row],[Volume]]),"")</f>
        <v>1397</v>
      </c>
      <c r="M52" s="18" cm="1">
        <f t="array" ref="M52">IFERROR(_FV(T_STOCK_DATA[[#This Row],[SYMBOL]],"Last trade time",TRUE),"")</f>
        <v>44585.469942129632</v>
      </c>
    </row>
    <row r="53" spans="1:13">
      <c r="A53" s="5" t="e" vm="110">
        <v>#VALUE!</v>
      </c>
      <c r="B53" s="7" cm="1">
        <f t="array" ref="B53">IFERROR(_FV(T_STOCK_DATA[[#This Row],[SYMBOL]],"Change"),"")</f>
        <v>-9.4499999999999993</v>
      </c>
      <c r="C53" s="8" cm="1">
        <f t="array" ref="C53">IFERROR(IF(T_STOCK_DATA[[#This Row],[SYMBOL]]="","",_FV(T_STOCK_DATA[[#This Row],[SYMBOL]],"Change (%)",TRUE)),"")</f>
        <v>-4.9789E-2</v>
      </c>
      <c r="D53" s="8" t="str">
        <f>IF(T_STOCK_DATA[[#This Row],[Change (%)]]&gt;0,T_STOCK_DATA[[#This Row],[Change (%)]],"")</f>
        <v/>
      </c>
      <c r="E53" s="8">
        <f>IF(T_STOCK_DATA[[#This Row],[Change (%)]]&lt;0,T_STOCK_DATA[[#This Row],[Change (%)]],"")</f>
        <v>-4.9789E-2</v>
      </c>
      <c r="F53" s="7" t="str" cm="1">
        <f t="array" ref="F53">IFERROR(_FV(T_STOCK_DATA[[#This Row],[SYMBOL]],"Exchange"),"")</f>
        <v>National Stock Exchange of India</v>
      </c>
      <c r="G53" s="7" cm="1">
        <f t="array" ref="G53">IFERROR(_FV(T_STOCK_DATA[[#This Row],[SYMBOL]],"Price"),"")</f>
        <v>180.35</v>
      </c>
      <c r="H53" s="9" cm="1">
        <f t="array" ref="H53">IFERROR(_FV(T_STOCK_DATA[[#This Row],[SYMBOL]],"Volume"),"")</f>
        <v>76265</v>
      </c>
      <c r="I53" s="7" t="str" cm="1">
        <f t="array" ref="I53">IFERROR(_FV(T_STOCK_DATA[[#This Row],[SYMBOL]],"Ticker symbol",TRUE),"")</f>
        <v>AHLWEST</v>
      </c>
      <c r="J53" s="10" t="str">
        <f>IFERROR(RANK(T_STOCK_DATA[[#This Row],[Positive Change %]],T_STOCK_DATA[Positive Change %],0)+COUNTIF($D$3:$D52,T_STOCK_DATA[[#This Row],[Positive Change %]]),"")</f>
        <v/>
      </c>
      <c r="K53" s="10">
        <f>IFERROR(RANK(T_STOCK_DATA[[#This Row],[Negative Change %]],T_STOCK_DATA[Negative Change %],1)+COUNTIF($E$3:$E52,T_STOCK_DATA[[#This Row],[Negative Change %]]),"")</f>
        <v>592</v>
      </c>
      <c r="L53" s="10">
        <f>IFERROR(RANK(T_STOCK_DATA[[#This Row],[Volume]],T_STOCK_DATA[Volume],0)+COUNTIF($H$3:$H52,T_STOCK_DATA[[#This Row],[Volume]]),"")</f>
        <v>1051</v>
      </c>
      <c r="M53" s="18" cm="1">
        <f t="array" ref="M53">IFERROR(_FV(T_STOCK_DATA[[#This Row],[SYMBOL]],"Last trade time",TRUE),"")</f>
        <v>44585.484942129631</v>
      </c>
    </row>
    <row r="54" spans="1:13">
      <c r="A54" s="5" t="e" vm="111">
        <v>#VALUE!</v>
      </c>
      <c r="B54" s="7" cm="1">
        <f t="array" ref="B54">IFERROR(_FV(T_STOCK_DATA[[#This Row],[SYMBOL]],"Change"),"")</f>
        <v>-8.35</v>
      </c>
      <c r="C54" s="8" cm="1">
        <f t="array" ref="C54">IFERROR(IF(T_STOCK_DATA[[#This Row],[SYMBOL]]="","",_FV(T_STOCK_DATA[[#This Row],[SYMBOL]],"Change (%)",TRUE)),"")</f>
        <v>-4.3969999999999999E-3</v>
      </c>
      <c r="D54" s="8" t="str">
        <f>IF(T_STOCK_DATA[[#This Row],[Change (%)]]&gt;0,T_STOCK_DATA[[#This Row],[Change (%)]],"")</f>
        <v/>
      </c>
      <c r="E54" s="8">
        <f>IF(T_STOCK_DATA[[#This Row],[Change (%)]]&lt;0,T_STOCK_DATA[[#This Row],[Change (%)]],"")</f>
        <v>-4.3969999999999999E-3</v>
      </c>
      <c r="F54" s="7" t="str" cm="1">
        <f t="array" ref="F54">IFERROR(_FV(T_STOCK_DATA[[#This Row],[SYMBOL]],"Exchange"),"")</f>
        <v>National Stock Exchange of India</v>
      </c>
      <c r="G54" s="7" cm="1">
        <f t="array" ref="G54">IFERROR(_FV(T_STOCK_DATA[[#This Row],[SYMBOL]],"Price"),"")</f>
        <v>1890.65</v>
      </c>
      <c r="H54" s="9" cm="1">
        <f t="array" ref="H54">IFERROR(_FV(T_STOCK_DATA[[#This Row],[SYMBOL]],"Volume"),"")</f>
        <v>15327</v>
      </c>
      <c r="I54" s="7" t="str" cm="1">
        <f t="array" ref="I54">IFERROR(_FV(T_STOCK_DATA[[#This Row],[SYMBOL]],"Ticker symbol",TRUE),"")</f>
        <v>AIAENG</v>
      </c>
      <c r="J54" s="10" t="str">
        <f>IFERROR(RANK(T_STOCK_DATA[[#This Row],[Positive Change %]],T_STOCK_DATA[Positive Change %],0)+COUNTIF($D$3:$D53,T_STOCK_DATA[[#This Row],[Positive Change %]]),"")</f>
        <v/>
      </c>
      <c r="K54" s="10">
        <f>IFERROR(RANK(T_STOCK_DATA[[#This Row],[Negative Change %]],T_STOCK_DATA[Negative Change %],1)+COUNTIF($E$3:$E53,T_STOCK_DATA[[#This Row],[Negative Change %]]),"")</f>
        <v>1553</v>
      </c>
      <c r="L54" s="10">
        <f>IFERROR(RANK(T_STOCK_DATA[[#This Row],[Volume]],T_STOCK_DATA[Volume],0)+COUNTIF($H$3:$H53,T_STOCK_DATA[[#This Row],[Volume]]),"")</f>
        <v>1444</v>
      </c>
      <c r="M54" s="18" cm="1">
        <f t="array" ref="M54">IFERROR(_FV(T_STOCK_DATA[[#This Row],[SYMBOL]],"Last trade time",TRUE),"")</f>
        <v>44585.469942129632</v>
      </c>
    </row>
    <row r="55" spans="1:13">
      <c r="A55" s="5" t="e" vm="112">
        <v>#VALUE!</v>
      </c>
      <c r="B55" s="7" cm="1">
        <f t="array" ref="B55">IFERROR(_FV(T_STOCK_DATA[[#This Row],[SYMBOL]],"Change"),"")</f>
        <v>-1.05</v>
      </c>
      <c r="C55" s="8" cm="1">
        <f t="array" ref="C55">IFERROR(IF(T_STOCK_DATA[[#This Row],[SYMBOL]]="","",_FV(T_STOCK_DATA[[#This Row],[SYMBOL]],"Change (%)",TRUE)),"")</f>
        <v>-4.3209999999999998E-2</v>
      </c>
      <c r="D55" s="8" t="str">
        <f>IF(T_STOCK_DATA[[#This Row],[Change (%)]]&gt;0,T_STOCK_DATA[[#This Row],[Change (%)]],"")</f>
        <v/>
      </c>
      <c r="E55" s="8">
        <f>IF(T_STOCK_DATA[[#This Row],[Change (%)]]&lt;0,T_STOCK_DATA[[#This Row],[Change (%)]],"")</f>
        <v>-4.3209999999999998E-2</v>
      </c>
      <c r="F55" s="7" t="str" cm="1">
        <f t="array" ref="F55">IFERROR(_FV(T_STOCK_DATA[[#This Row],[SYMBOL]],"Exchange"),"")</f>
        <v>National Stock Exchange of India</v>
      </c>
      <c r="G55" s="7" cm="1">
        <f t="array" ref="G55">IFERROR(_FV(T_STOCK_DATA[[#This Row],[SYMBOL]],"Price"),"")</f>
        <v>23.25</v>
      </c>
      <c r="H55" s="9" cm="1">
        <f t="array" ref="H55">IFERROR(_FV(T_STOCK_DATA[[#This Row],[SYMBOL]],"Volume"),"")</f>
        <v>429716</v>
      </c>
      <c r="I55" s="7" t="str" cm="1">
        <f t="array" ref="I55">IFERROR(_FV(T_STOCK_DATA[[#This Row],[SYMBOL]],"Ticker symbol",TRUE),"")</f>
        <v>AIRAN</v>
      </c>
      <c r="J55" s="10" t="str">
        <f>IFERROR(RANK(T_STOCK_DATA[[#This Row],[Positive Change %]],T_STOCK_DATA[Positive Change %],0)+COUNTIF($D$3:$D54,T_STOCK_DATA[[#This Row],[Positive Change %]]),"")</f>
        <v/>
      </c>
      <c r="K55" s="10">
        <f>IFERROR(RANK(T_STOCK_DATA[[#This Row],[Negative Change %]],T_STOCK_DATA[Negative Change %],1)+COUNTIF($E$3:$E54,T_STOCK_DATA[[#This Row],[Negative Change %]]),"")</f>
        <v>954</v>
      </c>
      <c r="L55" s="10">
        <f>IFERROR(RANK(T_STOCK_DATA[[#This Row],[Volume]],T_STOCK_DATA[Volume],0)+COUNTIF($H$3:$H54,T_STOCK_DATA[[#This Row],[Volume]]),"")</f>
        <v>538</v>
      </c>
      <c r="M55" s="18" cm="1">
        <f t="array" ref="M55">IFERROR(_FV(T_STOCK_DATA[[#This Row],[SYMBOL]],"Last trade time",TRUE),"")</f>
        <v>44585.469942129632</v>
      </c>
    </row>
    <row r="56" spans="1:13">
      <c r="A56" s="5" t="e" vm="113">
        <v>#VALUE!</v>
      </c>
      <c r="B56" s="7" cm="1">
        <f t="array" ref="B56">IFERROR(_FV(T_STOCK_DATA[[#This Row],[SYMBOL]],"Change"),"")</f>
        <v>-83.4</v>
      </c>
      <c r="C56" s="8" cm="1">
        <f t="array" ref="C56">IFERROR(IF(T_STOCK_DATA[[#This Row],[SYMBOL]]="","",_FV(T_STOCK_DATA[[#This Row],[SYMBOL]],"Change (%)",TRUE)),"")</f>
        <v>-3.7670000000000002E-2</v>
      </c>
      <c r="D56" s="8" t="str">
        <f>IF(T_STOCK_DATA[[#This Row],[Change (%)]]&gt;0,T_STOCK_DATA[[#This Row],[Change (%)]],"")</f>
        <v/>
      </c>
      <c r="E56" s="8">
        <f>IF(T_STOCK_DATA[[#This Row],[Change (%)]]&lt;0,T_STOCK_DATA[[#This Row],[Change (%)]],"")</f>
        <v>-3.7670000000000002E-2</v>
      </c>
      <c r="F56" s="7" t="str" cm="1">
        <f t="array" ref="F56">IFERROR(_FV(T_STOCK_DATA[[#This Row],[SYMBOL]],"Exchange"),"")</f>
        <v>National Stock Exchange of India</v>
      </c>
      <c r="G56" s="7" cm="1">
        <f t="array" ref="G56">IFERROR(_FV(T_STOCK_DATA[[#This Row],[SYMBOL]],"Price"),"")</f>
        <v>2130.5500000000002</v>
      </c>
      <c r="H56" s="9" cm="1">
        <f t="array" ref="H56">IFERROR(_FV(T_STOCK_DATA[[#This Row],[SYMBOL]],"Volume"),"")</f>
        <v>33920</v>
      </c>
      <c r="I56" s="7" t="str" cm="1">
        <f t="array" ref="I56">IFERROR(_FV(T_STOCK_DATA[[#This Row],[SYMBOL]],"Ticker symbol",TRUE),"")</f>
        <v>AJANTPHARM</v>
      </c>
      <c r="J56" s="10" t="str">
        <f>IFERROR(RANK(T_STOCK_DATA[[#This Row],[Positive Change %]],T_STOCK_DATA[Positive Change %],0)+COUNTIF($D$3:$D55,T_STOCK_DATA[[#This Row],[Positive Change %]]),"")</f>
        <v/>
      </c>
      <c r="K56" s="10">
        <f>IFERROR(RANK(T_STOCK_DATA[[#This Row],[Negative Change %]],T_STOCK_DATA[Negative Change %],1)+COUNTIF($E$3:$E55,T_STOCK_DATA[[#This Row],[Negative Change %]]),"")</f>
        <v>1100</v>
      </c>
      <c r="L56" s="10">
        <f>IFERROR(RANK(T_STOCK_DATA[[#This Row],[Volume]],T_STOCK_DATA[Volume],0)+COUNTIF($H$3:$H55,T_STOCK_DATA[[#This Row],[Volume]]),"")</f>
        <v>1280</v>
      </c>
      <c r="M56" s="18" cm="1">
        <f t="array" ref="M56">IFERROR(_FV(T_STOCK_DATA[[#This Row],[SYMBOL]],"Last trade time",TRUE),"")</f>
        <v>44585.469942129632</v>
      </c>
    </row>
    <row r="57" spans="1:13">
      <c r="A57" s="5" t="e" vm="114">
        <v>#VALUE!</v>
      </c>
      <c r="B57" s="7" cm="1">
        <f t="array" ref="B57">IFERROR(_FV(T_STOCK_DATA[[#This Row],[SYMBOL]],"Change"),"")</f>
        <v>-21.5</v>
      </c>
      <c r="C57" s="8" cm="1">
        <f t="array" ref="C57">IFERROR(IF(T_STOCK_DATA[[#This Row],[SYMBOL]]="","",_FV(T_STOCK_DATA[[#This Row],[SYMBOL]],"Change (%)",TRUE)),"")</f>
        <v>-4.9340000000000002E-2</v>
      </c>
      <c r="D57" s="8" t="str">
        <f>IF(T_STOCK_DATA[[#This Row],[Change (%)]]&gt;0,T_STOCK_DATA[[#This Row],[Change (%)]],"")</f>
        <v/>
      </c>
      <c r="E57" s="8">
        <f>IF(T_STOCK_DATA[[#This Row],[Change (%)]]&lt;0,T_STOCK_DATA[[#This Row],[Change (%)]],"")</f>
        <v>-4.9340000000000002E-2</v>
      </c>
      <c r="F57" s="7" t="str" cm="1">
        <f t="array" ref="F57">IFERROR(_FV(T_STOCK_DATA[[#This Row],[SYMBOL]],"Exchange"),"")</f>
        <v>National Stock Exchange of India</v>
      </c>
      <c r="G57" s="7" cm="1">
        <f t="array" ref="G57">IFERROR(_FV(T_STOCK_DATA[[#This Row],[SYMBOL]],"Price"),"")</f>
        <v>414.25</v>
      </c>
      <c r="H57" s="9" cm="1">
        <f t="array" ref="H57">IFERROR(_FV(T_STOCK_DATA[[#This Row],[SYMBOL]],"Volume"),"")</f>
        <v>138040</v>
      </c>
      <c r="I57" s="7" t="str" cm="1">
        <f t="array" ref="I57">IFERROR(_FV(T_STOCK_DATA[[#This Row],[SYMBOL]],"Ticker symbol",TRUE),"")</f>
        <v>AJMERA</v>
      </c>
      <c r="J57" s="10" t="str">
        <f>IFERROR(RANK(T_STOCK_DATA[[#This Row],[Positive Change %]],T_STOCK_DATA[Positive Change %],0)+COUNTIF($D$3:$D56,T_STOCK_DATA[[#This Row],[Positive Change %]]),"")</f>
        <v/>
      </c>
      <c r="K57" s="10">
        <f>IFERROR(RANK(T_STOCK_DATA[[#This Row],[Negative Change %]],T_STOCK_DATA[Negative Change %],1)+COUNTIF($E$3:$E56,T_STOCK_DATA[[#This Row],[Negative Change %]]),"")</f>
        <v>662</v>
      </c>
      <c r="L57" s="10">
        <f>IFERROR(RANK(T_STOCK_DATA[[#This Row],[Volume]],T_STOCK_DATA[Volume],0)+COUNTIF($H$3:$H56,T_STOCK_DATA[[#This Row],[Volume]]),"")</f>
        <v>876</v>
      </c>
      <c r="M57" s="18" cm="1">
        <f t="array" ref="M57">IFERROR(_FV(T_STOCK_DATA[[#This Row],[SYMBOL]],"Last trade time",TRUE),"")</f>
        <v>44585.469942129632</v>
      </c>
    </row>
    <row r="58" spans="1:13">
      <c r="A58" s="5" t="e" vm="115">
        <v>#VALUE!</v>
      </c>
      <c r="B58" s="7" cm="1">
        <f t="array" ref="B58">IFERROR(_FV(T_STOCK_DATA[[#This Row],[SYMBOL]],"Change"),"")</f>
        <v>4.5999999999999996</v>
      </c>
      <c r="C58" s="8" cm="1">
        <f t="array" ref="C58">IFERROR(IF(T_STOCK_DATA[[#This Row],[SYMBOL]]="","",_FV(T_STOCK_DATA[[#This Row],[SYMBOL]],"Change (%)",TRUE)),"")</f>
        <v>2.7163E-2</v>
      </c>
      <c r="D58" s="8">
        <f>IF(T_STOCK_DATA[[#This Row],[Change (%)]]&gt;0,T_STOCK_DATA[[#This Row],[Change (%)]],"")</f>
        <v>2.7163E-2</v>
      </c>
      <c r="E58" s="8" t="str">
        <f>IF(T_STOCK_DATA[[#This Row],[Change (%)]]&lt;0,T_STOCK_DATA[[#This Row],[Change (%)]],"")</f>
        <v/>
      </c>
      <c r="F58" s="7" t="str" cm="1">
        <f t="array" ref="F58">IFERROR(_FV(T_STOCK_DATA[[#This Row],[SYMBOL]],"Exchange"),"")</f>
        <v>National Stock Exchange of India</v>
      </c>
      <c r="G58" s="7" cm="1">
        <f t="array" ref="G58">IFERROR(_FV(T_STOCK_DATA[[#This Row],[SYMBOL]],"Price"),"")</f>
        <v>173.95</v>
      </c>
      <c r="H58" s="9" cm="1">
        <f t="array" ref="H58">IFERROR(_FV(T_STOCK_DATA[[#This Row],[SYMBOL]],"Volume"),"")</f>
        <v>14548</v>
      </c>
      <c r="I58" s="7" t="str" cm="1">
        <f t="array" ref="I58">IFERROR(_FV(T_STOCK_DATA[[#This Row],[SYMBOL]],"Ticker symbol",TRUE),"")</f>
        <v>AKASH</v>
      </c>
      <c r="J58" s="10">
        <f>IFERROR(RANK(T_STOCK_DATA[[#This Row],[Positive Change %]],T_STOCK_DATA[Positive Change %],0)+COUNTIF($D$3:$D57,T_STOCK_DATA[[#This Row],[Positive Change %]]),"")</f>
        <v>27</v>
      </c>
      <c r="K58" s="10" t="str">
        <f>IFERROR(RANK(T_STOCK_DATA[[#This Row],[Negative Change %]],T_STOCK_DATA[Negative Change %],1)+COUNTIF($E$3:$E57,T_STOCK_DATA[[#This Row],[Negative Change %]]),"")</f>
        <v/>
      </c>
      <c r="L58" s="10">
        <f>IFERROR(RANK(T_STOCK_DATA[[#This Row],[Volume]],T_STOCK_DATA[Volume],0)+COUNTIF($H$3:$H57,T_STOCK_DATA[[#This Row],[Volume]]),"")</f>
        <v>1450</v>
      </c>
      <c r="M58" s="18" cm="1">
        <f t="array" ref="M58">IFERROR(_FV(T_STOCK_DATA[[#This Row],[SYMBOL]],"Last trade time",TRUE),"")</f>
        <v>44585.469942129632</v>
      </c>
    </row>
    <row r="59" spans="1:13">
      <c r="A59" s="5" t="e" vm="116">
        <v>#VALUE!</v>
      </c>
      <c r="B59" s="7" cm="1">
        <f t="array" ref="B59">IFERROR(_FV(T_STOCK_DATA[[#This Row],[SYMBOL]],"Change"),"")</f>
        <v>-4.8499999999999996</v>
      </c>
      <c r="C59" s="8" cm="1">
        <f t="array" ref="C59">IFERROR(IF(T_STOCK_DATA[[#This Row],[SYMBOL]]="","",_FV(T_STOCK_DATA[[#This Row],[SYMBOL]],"Change (%)",TRUE)),"")</f>
        <v>-9.9385000000000001E-2</v>
      </c>
      <c r="D59" s="8" t="str">
        <f>IF(T_STOCK_DATA[[#This Row],[Change (%)]]&gt;0,T_STOCK_DATA[[#This Row],[Change (%)]],"")</f>
        <v/>
      </c>
      <c r="E59" s="8">
        <f>IF(T_STOCK_DATA[[#This Row],[Change (%)]]&lt;0,T_STOCK_DATA[[#This Row],[Change (%)]],"")</f>
        <v>-9.9385000000000001E-2</v>
      </c>
      <c r="F59" s="7" t="str" cm="1">
        <f t="array" ref="F59">IFERROR(_FV(T_STOCK_DATA[[#This Row],[SYMBOL]],"Exchange"),"")</f>
        <v>National Stock Exchange of India</v>
      </c>
      <c r="G59" s="7" cm="1">
        <f t="array" ref="G59">IFERROR(_FV(T_STOCK_DATA[[#This Row],[SYMBOL]],"Price"),"")</f>
        <v>43.95</v>
      </c>
      <c r="H59" s="9" cm="1">
        <f t="array" ref="H59">IFERROR(_FV(T_STOCK_DATA[[#This Row],[SYMBOL]],"Volume"),"")</f>
        <v>26959</v>
      </c>
      <c r="I59" s="7" t="str" cm="1">
        <f t="array" ref="I59">IFERROR(_FV(T_STOCK_DATA[[#This Row],[SYMBOL]],"Ticker symbol",TRUE),"")</f>
        <v>AKG</v>
      </c>
      <c r="J59" s="10" t="str">
        <f>IFERROR(RANK(T_STOCK_DATA[[#This Row],[Positive Change %]],T_STOCK_DATA[Positive Change %],0)+COUNTIF($D$3:$D58,T_STOCK_DATA[[#This Row],[Positive Change %]]),"")</f>
        <v/>
      </c>
      <c r="K59" s="10">
        <f>IFERROR(RANK(T_STOCK_DATA[[#This Row],[Negative Change %]],T_STOCK_DATA[Negative Change %],1)+COUNTIF($E$3:$E58,T_STOCK_DATA[[#This Row],[Negative Change %]]),"")</f>
        <v>26</v>
      </c>
      <c r="L59" s="10">
        <f>IFERROR(RANK(T_STOCK_DATA[[#This Row],[Volume]],T_STOCK_DATA[Volume],0)+COUNTIF($H$3:$H58,T_STOCK_DATA[[#This Row],[Volume]]),"")</f>
        <v>1327</v>
      </c>
      <c r="M59" s="18" cm="1">
        <f t="array" ref="M59">IFERROR(_FV(T_STOCK_DATA[[#This Row],[SYMBOL]],"Last trade time",TRUE),"")</f>
        <v>44585.469942129632</v>
      </c>
    </row>
    <row r="60" spans="1:13">
      <c r="A60" s="5" t="e" vm="117">
        <v>#VALUE!</v>
      </c>
      <c r="B60" s="7" cm="1">
        <f t="array" ref="B60">IFERROR(_FV(T_STOCK_DATA[[#This Row],[SYMBOL]],"Change"),"")</f>
        <v>-16.850000000000001</v>
      </c>
      <c r="C60" s="8" cm="1">
        <f t="array" ref="C60">IFERROR(IF(T_STOCK_DATA[[#This Row],[SYMBOL]]="","",_FV(T_STOCK_DATA[[#This Row],[SYMBOL]],"Change (%)",TRUE)),"")</f>
        <v>-3.8558000000000002E-2</v>
      </c>
      <c r="D60" s="8" t="str">
        <f>IF(T_STOCK_DATA[[#This Row],[Change (%)]]&gt;0,T_STOCK_DATA[[#This Row],[Change (%)]],"")</f>
        <v/>
      </c>
      <c r="E60" s="8">
        <f>IF(T_STOCK_DATA[[#This Row],[Change (%)]]&lt;0,T_STOCK_DATA[[#This Row],[Change (%)]],"")</f>
        <v>-3.8558000000000002E-2</v>
      </c>
      <c r="F60" s="7" t="str" cm="1">
        <f t="array" ref="F60">IFERROR(_FV(T_STOCK_DATA[[#This Row],[SYMBOL]],"Exchange"),"")</f>
        <v>National Stock Exchange of India</v>
      </c>
      <c r="G60" s="7" cm="1">
        <f t="array" ref="G60">IFERROR(_FV(T_STOCK_DATA[[#This Row],[SYMBOL]],"Price"),"")</f>
        <v>420.15</v>
      </c>
      <c r="H60" s="9" cm="1">
        <f t="array" ref="H60">IFERROR(_FV(T_STOCK_DATA[[#This Row],[SYMBOL]],"Volume"),"")</f>
        <v>29972</v>
      </c>
      <c r="I60" s="7" t="str" cm="1">
        <f t="array" ref="I60">IFERROR(_FV(T_STOCK_DATA[[#This Row],[SYMBOL]],"Ticker symbol",TRUE),"")</f>
        <v>AKSHARCHEM</v>
      </c>
      <c r="J60" s="10" t="str">
        <f>IFERROR(RANK(T_STOCK_DATA[[#This Row],[Positive Change %]],T_STOCK_DATA[Positive Change %],0)+COUNTIF($D$3:$D59,T_STOCK_DATA[[#This Row],[Positive Change %]]),"")</f>
        <v/>
      </c>
      <c r="K60" s="10">
        <f>IFERROR(RANK(T_STOCK_DATA[[#This Row],[Negative Change %]],T_STOCK_DATA[Negative Change %],1)+COUNTIF($E$3:$E59,T_STOCK_DATA[[#This Row],[Negative Change %]]),"")</f>
        <v>1076</v>
      </c>
      <c r="L60" s="10">
        <f>IFERROR(RANK(T_STOCK_DATA[[#This Row],[Volume]],T_STOCK_DATA[Volume],0)+COUNTIF($H$3:$H59,T_STOCK_DATA[[#This Row],[Volume]]),"")</f>
        <v>1313</v>
      </c>
      <c r="M60" s="18" cm="1">
        <f t="array" ref="M60">IFERROR(_FV(T_STOCK_DATA[[#This Row],[SYMBOL]],"Last trade time",TRUE),"")</f>
        <v>44585.469942129632</v>
      </c>
    </row>
    <row r="61" spans="1:13">
      <c r="A61" s="5" t="e" vm="118">
        <v>#VALUE!</v>
      </c>
      <c r="B61" s="7" cm="1">
        <f t="array" ref="B61">IFERROR(_FV(T_STOCK_DATA[[#This Row],[SYMBOL]],"Change"),"")</f>
        <v>-0.7</v>
      </c>
      <c r="C61" s="8" cm="1">
        <f t="array" ref="C61">IFERROR(IF(T_STOCK_DATA[[#This Row],[SYMBOL]]="","",_FV(T_STOCK_DATA[[#This Row],[SYMBOL]],"Change (%)",TRUE)),"")</f>
        <v>-4.947E-2</v>
      </c>
      <c r="D61" s="8" t="str">
        <f>IF(T_STOCK_DATA[[#This Row],[Change (%)]]&gt;0,T_STOCK_DATA[[#This Row],[Change (%)]],"")</f>
        <v/>
      </c>
      <c r="E61" s="8">
        <f>IF(T_STOCK_DATA[[#This Row],[Change (%)]]&lt;0,T_STOCK_DATA[[#This Row],[Change (%)]],"")</f>
        <v>-4.947E-2</v>
      </c>
      <c r="F61" s="7" t="str" cm="1">
        <f t="array" ref="F61">IFERROR(_FV(T_STOCK_DATA[[#This Row],[SYMBOL]],"Exchange"),"")</f>
        <v>National Stock Exchange of India</v>
      </c>
      <c r="G61" s="7" cm="1">
        <f t="array" ref="G61">IFERROR(_FV(T_STOCK_DATA[[#This Row],[SYMBOL]],"Price"),"")</f>
        <v>13.45</v>
      </c>
      <c r="H61" s="9" cm="1">
        <f t="array" ref="H61">IFERROR(_FV(T_STOCK_DATA[[#This Row],[SYMBOL]],"Volume"),"")</f>
        <v>472915</v>
      </c>
      <c r="I61" s="7" t="str" cm="1">
        <f t="array" ref="I61">IFERROR(_FV(T_STOCK_DATA[[#This Row],[SYMBOL]],"Ticker symbol",TRUE),"")</f>
        <v>AKSHOPTFBR</v>
      </c>
      <c r="J61" s="10" t="str">
        <f>IFERROR(RANK(T_STOCK_DATA[[#This Row],[Positive Change %]],T_STOCK_DATA[Positive Change %],0)+COUNTIF($D$3:$D60,T_STOCK_DATA[[#This Row],[Positive Change %]]),"")</f>
        <v/>
      </c>
      <c r="K61" s="10">
        <f>IFERROR(RANK(T_STOCK_DATA[[#This Row],[Negative Change %]],T_STOCK_DATA[Negative Change %],1)+COUNTIF($E$3:$E60,T_STOCK_DATA[[#This Row],[Negative Change %]]),"")</f>
        <v>647</v>
      </c>
      <c r="L61" s="10">
        <f>IFERROR(RANK(T_STOCK_DATA[[#This Row],[Volume]],T_STOCK_DATA[Volume],0)+COUNTIF($H$3:$H60,T_STOCK_DATA[[#This Row],[Volume]]),"")</f>
        <v>514</v>
      </c>
      <c r="M61" s="18" cm="1">
        <f t="array" ref="M61">IFERROR(_FV(T_STOCK_DATA[[#This Row],[SYMBOL]],"Last trade time",TRUE),"")</f>
        <v>44585.469942129632</v>
      </c>
    </row>
    <row r="62" spans="1:13">
      <c r="A62" s="5" t="e" vm="119">
        <v>#VALUE!</v>
      </c>
      <c r="B62" s="7" cm="1">
        <f t="array" ref="B62">IFERROR(_FV(T_STOCK_DATA[[#This Row],[SYMBOL]],"Change"),"")</f>
        <v>-25.2</v>
      </c>
      <c r="C62" s="8" cm="1">
        <f t="array" ref="C62">IFERROR(IF(T_STOCK_DATA[[#This Row],[SYMBOL]]="","",_FV(T_STOCK_DATA[[#This Row],[SYMBOL]],"Change (%)",TRUE)),"")</f>
        <v>-1.2789999999999999E-2</v>
      </c>
      <c r="D62" s="8" t="str">
        <f>IF(T_STOCK_DATA[[#This Row],[Change (%)]]&gt;0,T_STOCK_DATA[[#This Row],[Change (%)]],"")</f>
        <v/>
      </c>
      <c r="E62" s="8">
        <f>IF(T_STOCK_DATA[[#This Row],[Change (%)]]&lt;0,T_STOCK_DATA[[#This Row],[Change (%)]],"")</f>
        <v>-1.2789999999999999E-2</v>
      </c>
      <c r="F62" s="7" t="str" cm="1">
        <f t="array" ref="F62">IFERROR(_FV(T_STOCK_DATA[[#This Row],[SYMBOL]],"Exchange"),"")</f>
        <v>National Stock Exchange of India</v>
      </c>
      <c r="G62" s="7" cm="1">
        <f t="array" ref="G62">IFERROR(_FV(T_STOCK_DATA[[#This Row],[SYMBOL]],"Price"),"")</f>
        <v>1945.1</v>
      </c>
      <c r="H62" s="9" cm="1">
        <f t="array" ref="H62">IFERROR(_FV(T_STOCK_DATA[[#This Row],[SYMBOL]],"Volume"),"")</f>
        <v>11771</v>
      </c>
      <c r="I62" s="7" t="str" cm="1">
        <f t="array" ref="I62">IFERROR(_FV(T_STOCK_DATA[[#This Row],[SYMBOL]],"Ticker symbol",TRUE),"")</f>
        <v>AKZOINDIA</v>
      </c>
      <c r="J62" s="10" t="str">
        <f>IFERROR(RANK(T_STOCK_DATA[[#This Row],[Positive Change %]],T_STOCK_DATA[Positive Change %],0)+COUNTIF($D$3:$D61,T_STOCK_DATA[[#This Row],[Positive Change %]]),"")</f>
        <v/>
      </c>
      <c r="K62" s="10">
        <f>IFERROR(RANK(T_STOCK_DATA[[#This Row],[Negative Change %]],T_STOCK_DATA[Negative Change %],1)+COUNTIF($E$3:$E61,T_STOCK_DATA[[#This Row],[Negative Change %]]),"")</f>
        <v>1495</v>
      </c>
      <c r="L62" s="10">
        <f>IFERROR(RANK(T_STOCK_DATA[[#This Row],[Volume]],T_STOCK_DATA[Volume],0)+COUNTIF($H$3:$H61,T_STOCK_DATA[[#This Row],[Volume]]),"")</f>
        <v>1485</v>
      </c>
      <c r="M62" s="18" cm="1">
        <f t="array" ref="M62">IFERROR(_FV(T_STOCK_DATA[[#This Row],[SYMBOL]],"Last trade time",TRUE),"")</f>
        <v>44585.469942129632</v>
      </c>
    </row>
    <row r="63" spans="1:13">
      <c r="A63" s="5" t="e" vm="120">
        <v>#VALUE!</v>
      </c>
      <c r="B63" s="7" cm="1">
        <f t="array" ref="B63">IFERROR(_FV(T_STOCK_DATA[[#This Row],[SYMBOL]],"Change"),"")</f>
        <v>-1.1499999999999999</v>
      </c>
      <c r="C63" s="8" cm="1">
        <f t="array" ref="C63">IFERROR(IF(T_STOCK_DATA[[#This Row],[SYMBOL]]="","",_FV(T_STOCK_DATA[[#This Row],[SYMBOL]],"Change (%)",TRUE)),"")</f>
        <v>-6.3014000000000001E-2</v>
      </c>
      <c r="D63" s="8" t="str">
        <f>IF(T_STOCK_DATA[[#This Row],[Change (%)]]&gt;0,T_STOCK_DATA[[#This Row],[Change (%)]],"")</f>
        <v/>
      </c>
      <c r="E63" s="8">
        <f>IF(T_STOCK_DATA[[#This Row],[Change (%)]]&lt;0,T_STOCK_DATA[[#This Row],[Change (%)]],"")</f>
        <v>-6.3014000000000001E-2</v>
      </c>
      <c r="F63" s="7" t="str" cm="1">
        <f t="array" ref="F63">IFERROR(_FV(T_STOCK_DATA[[#This Row],[SYMBOL]],"Exchange"),"")</f>
        <v>National Stock Exchange of India</v>
      </c>
      <c r="G63" s="7" cm="1">
        <f t="array" ref="G63">IFERROR(_FV(T_STOCK_DATA[[#This Row],[SYMBOL]],"Price"),"")</f>
        <v>17.100000000000001</v>
      </c>
      <c r="H63" s="9" cm="1">
        <f t="array" ref="H63">IFERROR(_FV(T_STOCK_DATA[[#This Row],[SYMBOL]],"Volume"),"")</f>
        <v>750392</v>
      </c>
      <c r="I63" s="7" t="str" cm="1">
        <f t="array" ref="I63">IFERROR(_FV(T_STOCK_DATA[[#This Row],[SYMBOL]],"Ticker symbol",TRUE),"")</f>
        <v>ALANKIT</v>
      </c>
      <c r="J63" s="10" t="str">
        <f>IFERROR(RANK(T_STOCK_DATA[[#This Row],[Positive Change %]],T_STOCK_DATA[Positive Change %],0)+COUNTIF($D$3:$D62,T_STOCK_DATA[[#This Row],[Positive Change %]]),"")</f>
        <v/>
      </c>
      <c r="K63" s="10">
        <f>IFERROR(RANK(T_STOCK_DATA[[#This Row],[Negative Change %]],T_STOCK_DATA[Negative Change %],1)+COUNTIF($E$3:$E62,T_STOCK_DATA[[#This Row],[Negative Change %]]),"")</f>
        <v>298</v>
      </c>
      <c r="L63" s="10">
        <f>IFERROR(RANK(T_STOCK_DATA[[#This Row],[Volume]],T_STOCK_DATA[Volume],0)+COUNTIF($H$3:$H62,T_STOCK_DATA[[#This Row],[Volume]]),"")</f>
        <v>400</v>
      </c>
      <c r="M63" s="18" cm="1">
        <f t="array" ref="M63">IFERROR(_FV(T_STOCK_DATA[[#This Row],[SYMBOL]],"Last trade time",TRUE),"")</f>
        <v>44585.469942129632</v>
      </c>
    </row>
    <row r="64" spans="1:13">
      <c r="A64" s="5" t="e" vm="121">
        <v>#VALUE!</v>
      </c>
      <c r="B64" s="7" cm="1">
        <f t="array" ref="B64">IFERROR(_FV(T_STOCK_DATA[[#This Row],[SYMBOL]],"Change"),"")</f>
        <v>-26.35</v>
      </c>
      <c r="C64" s="8" cm="1">
        <f t="array" ref="C64">IFERROR(IF(T_STOCK_DATA[[#This Row],[SYMBOL]]="","",_FV(T_STOCK_DATA[[#This Row],[SYMBOL]],"Change (%)",TRUE)),"")</f>
        <v>-3.8448000000000003E-2</v>
      </c>
      <c r="D64" s="8" t="str">
        <f>IF(T_STOCK_DATA[[#This Row],[Change (%)]]&gt;0,T_STOCK_DATA[[#This Row],[Change (%)]],"")</f>
        <v/>
      </c>
      <c r="E64" s="8">
        <f>IF(T_STOCK_DATA[[#This Row],[Change (%)]]&lt;0,T_STOCK_DATA[[#This Row],[Change (%)]],"")</f>
        <v>-3.8448000000000003E-2</v>
      </c>
      <c r="F64" s="7" t="str" cm="1">
        <f t="array" ref="F64">IFERROR(_FV(T_STOCK_DATA[[#This Row],[SYMBOL]],"Exchange"),"")</f>
        <v>National Stock Exchange of India</v>
      </c>
      <c r="G64" s="7" cm="1">
        <f t="array" ref="G64">IFERROR(_FV(T_STOCK_DATA[[#This Row],[SYMBOL]],"Price"),"")</f>
        <v>659</v>
      </c>
      <c r="H64" s="9" cm="1">
        <f t="array" ref="H64">IFERROR(_FV(T_STOCK_DATA[[#This Row],[SYMBOL]],"Volume"),"")</f>
        <v>22368</v>
      </c>
      <c r="I64" s="7" t="str" cm="1">
        <f t="array" ref="I64">IFERROR(_FV(T_STOCK_DATA[[#This Row],[SYMBOL]],"Ticker symbol",TRUE),"")</f>
        <v>ALBERTDAVD</v>
      </c>
      <c r="J64" s="10" t="str">
        <f>IFERROR(RANK(T_STOCK_DATA[[#This Row],[Positive Change %]],T_STOCK_DATA[Positive Change %],0)+COUNTIF($D$3:$D63,T_STOCK_DATA[[#This Row],[Positive Change %]]),"")</f>
        <v/>
      </c>
      <c r="K64" s="10">
        <f>IFERROR(RANK(T_STOCK_DATA[[#This Row],[Negative Change %]],T_STOCK_DATA[Negative Change %],1)+COUNTIF($E$3:$E63,T_STOCK_DATA[[#This Row],[Negative Change %]]),"")</f>
        <v>1079</v>
      </c>
      <c r="L64" s="10">
        <f>IFERROR(RANK(T_STOCK_DATA[[#This Row],[Volume]],T_STOCK_DATA[Volume],0)+COUNTIF($H$3:$H63,T_STOCK_DATA[[#This Row],[Volume]]),"")</f>
        <v>1369</v>
      </c>
      <c r="M64" s="18" cm="1">
        <f t="array" ref="M64">IFERROR(_FV(T_STOCK_DATA[[#This Row],[SYMBOL]],"Last trade time",TRUE),"")</f>
        <v>44585.469942129632</v>
      </c>
    </row>
    <row r="65" spans="1:13">
      <c r="A65" s="5" t="e" vm="122">
        <v>#VALUE!</v>
      </c>
      <c r="B65" s="7" cm="1">
        <f t="array" ref="B65">IFERROR(_FV(T_STOCK_DATA[[#This Row],[SYMBOL]],"Change"),"")</f>
        <v>-4.3</v>
      </c>
      <c r="C65" s="8" cm="1">
        <f t="array" ref="C65">IFERROR(IF(T_STOCK_DATA[[#This Row],[SYMBOL]]="","",_FV(T_STOCK_DATA[[#This Row],[SYMBOL]],"Change (%)",TRUE)),"")</f>
        <v>-4.1727E-2</v>
      </c>
      <c r="D65" s="8" t="str">
        <f>IF(T_STOCK_DATA[[#This Row],[Change (%)]]&gt;0,T_STOCK_DATA[[#This Row],[Change (%)]],"")</f>
        <v/>
      </c>
      <c r="E65" s="8">
        <f>IF(T_STOCK_DATA[[#This Row],[Change (%)]]&lt;0,T_STOCK_DATA[[#This Row],[Change (%)]],"")</f>
        <v>-4.1727E-2</v>
      </c>
      <c r="F65" s="7" t="str" cm="1">
        <f t="array" ref="F65">IFERROR(_FV(T_STOCK_DATA[[#This Row],[SYMBOL]],"Exchange"),"")</f>
        <v>National Stock Exchange of India</v>
      </c>
      <c r="G65" s="7" cm="1">
        <f t="array" ref="G65">IFERROR(_FV(T_STOCK_DATA[[#This Row],[SYMBOL]],"Price"),"")</f>
        <v>98.75</v>
      </c>
      <c r="H65" s="9" cm="1">
        <f t="array" ref="H65">IFERROR(_FV(T_STOCK_DATA[[#This Row],[SYMBOL]],"Volume"),"")</f>
        <v>220625</v>
      </c>
      <c r="I65" s="7" t="str" cm="1">
        <f t="array" ref="I65">IFERROR(_FV(T_STOCK_DATA[[#This Row],[SYMBOL]],"Ticker symbol",TRUE),"")</f>
        <v>ALEMBICLTD</v>
      </c>
      <c r="J65" s="10" t="str">
        <f>IFERROR(RANK(T_STOCK_DATA[[#This Row],[Positive Change %]],T_STOCK_DATA[Positive Change %],0)+COUNTIF($D$3:$D64,T_STOCK_DATA[[#This Row],[Positive Change %]]),"")</f>
        <v/>
      </c>
      <c r="K65" s="10">
        <f>IFERROR(RANK(T_STOCK_DATA[[#This Row],[Negative Change %]],T_STOCK_DATA[Negative Change %],1)+COUNTIF($E$3:$E64,T_STOCK_DATA[[#This Row],[Negative Change %]]),"")</f>
        <v>996</v>
      </c>
      <c r="L65" s="10">
        <f>IFERROR(RANK(T_STOCK_DATA[[#This Row],[Volume]],T_STOCK_DATA[Volume],0)+COUNTIF($H$3:$H64,T_STOCK_DATA[[#This Row],[Volume]]),"")</f>
        <v>728</v>
      </c>
      <c r="M65" s="18" cm="1">
        <f t="array" ref="M65">IFERROR(_FV(T_STOCK_DATA[[#This Row],[SYMBOL]],"Last trade time",TRUE),"")</f>
        <v>44585.469942129632</v>
      </c>
    </row>
    <row r="66" spans="1:13">
      <c r="A66" s="5" t="e" vm="123">
        <v>#VALUE!</v>
      </c>
      <c r="B66" s="7" cm="1">
        <f t="array" ref="B66">IFERROR(_FV(T_STOCK_DATA[[#This Row],[SYMBOL]],"Change"),"")</f>
        <v>-43.4</v>
      </c>
      <c r="C66" s="8" cm="1">
        <f t="array" ref="C66">IFERROR(IF(T_STOCK_DATA[[#This Row],[SYMBOL]]="","",_FV(T_STOCK_DATA[[#This Row],[SYMBOL]],"Change (%)",TRUE)),"")</f>
        <v>-5.4176000000000002E-2</v>
      </c>
      <c r="D66" s="8" t="str">
        <f>IF(T_STOCK_DATA[[#This Row],[Change (%)]]&gt;0,T_STOCK_DATA[[#This Row],[Change (%)]],"")</f>
        <v/>
      </c>
      <c r="E66" s="8">
        <f>IF(T_STOCK_DATA[[#This Row],[Change (%)]]&lt;0,T_STOCK_DATA[[#This Row],[Change (%)]],"")</f>
        <v>-5.4176000000000002E-2</v>
      </c>
      <c r="F66" s="7" t="str" cm="1">
        <f t="array" ref="F66">IFERROR(_FV(T_STOCK_DATA[[#This Row],[SYMBOL]],"Exchange"),"")</f>
        <v>National Stock Exchange of India</v>
      </c>
      <c r="G66" s="7" cm="1">
        <f t="array" ref="G66">IFERROR(_FV(T_STOCK_DATA[[#This Row],[SYMBOL]],"Price"),"")</f>
        <v>757.7</v>
      </c>
      <c r="H66" s="9" cm="1">
        <f t="array" ref="H66">IFERROR(_FV(T_STOCK_DATA[[#This Row],[SYMBOL]],"Volume"),"")</f>
        <v>16063</v>
      </c>
      <c r="I66" s="7" t="str" cm="1">
        <f t="array" ref="I66">IFERROR(_FV(T_STOCK_DATA[[#This Row],[SYMBOL]],"Ticker symbol",TRUE),"")</f>
        <v>ALICON</v>
      </c>
      <c r="J66" s="10" t="str">
        <f>IFERROR(RANK(T_STOCK_DATA[[#This Row],[Positive Change %]],T_STOCK_DATA[Positive Change %],0)+COUNTIF($D$3:$D65,T_STOCK_DATA[[#This Row],[Positive Change %]]),"")</f>
        <v/>
      </c>
      <c r="K66" s="10">
        <f>IFERROR(RANK(T_STOCK_DATA[[#This Row],[Negative Change %]],T_STOCK_DATA[Negative Change %],1)+COUNTIF($E$3:$E65,T_STOCK_DATA[[#This Row],[Negative Change %]]),"")</f>
        <v>431</v>
      </c>
      <c r="L66" s="10">
        <f>IFERROR(RANK(T_STOCK_DATA[[#This Row],[Volume]],T_STOCK_DATA[Volume],0)+COUNTIF($H$3:$H65,T_STOCK_DATA[[#This Row],[Volume]]),"")</f>
        <v>1433</v>
      </c>
      <c r="M66" s="18" cm="1">
        <f t="array" ref="M66">IFERROR(_FV(T_STOCK_DATA[[#This Row],[SYMBOL]],"Last trade time",TRUE),"")</f>
        <v>44585.469942129632</v>
      </c>
    </row>
    <row r="67" spans="1:13">
      <c r="A67" s="5" t="e" vm="124">
        <v>#VALUE!</v>
      </c>
      <c r="B67" s="7" cm="1">
        <f t="array" ref="B67">IFERROR(_FV(T_STOCK_DATA[[#This Row],[SYMBOL]],"Change"),"")</f>
        <v>-6.45</v>
      </c>
      <c r="C67" s="8" cm="1">
        <f t="array" ref="C67">IFERROR(IF(T_STOCK_DATA[[#This Row],[SYMBOL]]="","",_FV(T_STOCK_DATA[[#This Row],[SYMBOL]],"Change (%)",TRUE)),"")</f>
        <v>-4.9787999999999999E-2</v>
      </c>
      <c r="D67" s="8" t="str">
        <f>IF(T_STOCK_DATA[[#This Row],[Change (%)]]&gt;0,T_STOCK_DATA[[#This Row],[Change (%)]],"")</f>
        <v/>
      </c>
      <c r="E67" s="8">
        <f>IF(T_STOCK_DATA[[#This Row],[Change (%)]]&lt;0,T_STOCK_DATA[[#This Row],[Change (%)]],"")</f>
        <v>-4.9787999999999999E-2</v>
      </c>
      <c r="F67" s="7" t="str" cm="1">
        <f t="array" ref="F67">IFERROR(_FV(T_STOCK_DATA[[#This Row],[SYMBOL]],"Exchange"),"")</f>
        <v>National Stock Exchange of India</v>
      </c>
      <c r="G67" s="7" cm="1">
        <f t="array" ref="G67">IFERROR(_FV(T_STOCK_DATA[[#This Row],[SYMBOL]],"Price"),"")</f>
        <v>123.1</v>
      </c>
      <c r="H67" s="9" cm="1">
        <f t="array" ref="H67">IFERROR(_FV(T_STOCK_DATA[[#This Row],[SYMBOL]],"Volume"),"")</f>
        <v>6689</v>
      </c>
      <c r="I67" s="7" t="str" cm="1">
        <f t="array" ref="I67">IFERROR(_FV(T_STOCK_DATA[[#This Row],[SYMBOL]],"Ticker symbol",TRUE),"")</f>
        <v>ALKALI</v>
      </c>
      <c r="J67" s="10" t="str">
        <f>IFERROR(RANK(T_STOCK_DATA[[#This Row],[Positive Change %]],T_STOCK_DATA[Positive Change %],0)+COUNTIF($D$3:$D66,T_STOCK_DATA[[#This Row],[Positive Change %]]),"")</f>
        <v/>
      </c>
      <c r="K67" s="10">
        <f>IFERROR(RANK(T_STOCK_DATA[[#This Row],[Negative Change %]],T_STOCK_DATA[Negative Change %],1)+COUNTIF($E$3:$E66,T_STOCK_DATA[[#This Row],[Negative Change %]]),"")</f>
        <v>593</v>
      </c>
      <c r="L67" s="10">
        <f>IFERROR(RANK(T_STOCK_DATA[[#This Row],[Volume]],T_STOCK_DATA[Volume],0)+COUNTIF($H$3:$H66,T_STOCK_DATA[[#This Row],[Volume]]),"")</f>
        <v>1543</v>
      </c>
      <c r="M67" s="18" cm="1">
        <f t="array" ref="M67">IFERROR(_FV(T_STOCK_DATA[[#This Row],[SYMBOL]],"Last trade time",TRUE),"")</f>
        <v>44585.469942129632</v>
      </c>
    </row>
    <row r="68" spans="1:13">
      <c r="A68" s="5" t="e" vm="125">
        <v>#VALUE!</v>
      </c>
      <c r="B68" s="7" cm="1">
        <f t="array" ref="B68">IFERROR(_FV(T_STOCK_DATA[[#This Row],[SYMBOL]],"Change"),"")</f>
        <v>-49.9</v>
      </c>
      <c r="C68" s="8" cm="1">
        <f t="array" ref="C68">IFERROR(IF(T_STOCK_DATA[[#This Row],[SYMBOL]]="","",_FV(T_STOCK_DATA[[#This Row],[SYMBOL]],"Change (%)",TRUE)),"")</f>
        <v>-1.4054000000000001E-2</v>
      </c>
      <c r="D68" s="8" t="str">
        <f>IF(T_STOCK_DATA[[#This Row],[Change (%)]]&gt;0,T_STOCK_DATA[[#This Row],[Change (%)]],"")</f>
        <v/>
      </c>
      <c r="E68" s="8">
        <f>IF(T_STOCK_DATA[[#This Row],[Change (%)]]&lt;0,T_STOCK_DATA[[#This Row],[Change (%)]],"")</f>
        <v>-1.4054000000000001E-2</v>
      </c>
      <c r="F68" s="7" t="str" cm="1">
        <f t="array" ref="F68">IFERROR(_FV(T_STOCK_DATA[[#This Row],[SYMBOL]],"Exchange"),"")</f>
        <v>National Stock Exchange of India</v>
      </c>
      <c r="G68" s="7" cm="1">
        <f t="array" ref="G68">IFERROR(_FV(T_STOCK_DATA[[#This Row],[SYMBOL]],"Price"),"")</f>
        <v>3500.8</v>
      </c>
      <c r="H68" s="9" cm="1">
        <f t="array" ref="H68">IFERROR(_FV(T_STOCK_DATA[[#This Row],[SYMBOL]],"Volume"),"")</f>
        <v>126469</v>
      </c>
      <c r="I68" s="7" t="str" cm="1">
        <f t="array" ref="I68">IFERROR(_FV(T_STOCK_DATA[[#This Row],[SYMBOL]],"Ticker symbol",TRUE),"")</f>
        <v>ALKEM</v>
      </c>
      <c r="J68" s="10" t="str">
        <f>IFERROR(RANK(T_STOCK_DATA[[#This Row],[Positive Change %]],T_STOCK_DATA[Positive Change %],0)+COUNTIF($D$3:$D67,T_STOCK_DATA[[#This Row],[Positive Change %]]),"")</f>
        <v/>
      </c>
      <c r="K68" s="10">
        <f>IFERROR(RANK(T_STOCK_DATA[[#This Row],[Negative Change %]],T_STOCK_DATA[Negative Change %],1)+COUNTIF($E$3:$E67,T_STOCK_DATA[[#This Row],[Negative Change %]]),"")</f>
        <v>1487</v>
      </c>
      <c r="L68" s="10">
        <f>IFERROR(RANK(T_STOCK_DATA[[#This Row],[Volume]],T_STOCK_DATA[Volume],0)+COUNTIF($H$3:$H67,T_STOCK_DATA[[#This Row],[Volume]]),"")</f>
        <v>899</v>
      </c>
      <c r="M68" s="18" cm="1">
        <f t="array" ref="M68">IFERROR(_FV(T_STOCK_DATA[[#This Row],[SYMBOL]],"Last trade time",TRUE),"")</f>
        <v>44585.469942129632</v>
      </c>
    </row>
    <row r="69" spans="1:13">
      <c r="A69" s="5" t="e" vm="126">
        <v>#VALUE!</v>
      </c>
      <c r="B69" s="7" cm="1">
        <f t="array" ref="B69">IFERROR(_FV(T_STOCK_DATA[[#This Row],[SYMBOL]],"Change"),"")</f>
        <v>-178.45</v>
      </c>
      <c r="C69" s="8" cm="1">
        <f t="array" ref="C69">IFERROR(IF(T_STOCK_DATA[[#This Row],[SYMBOL]]="","",_FV(T_STOCK_DATA[[#This Row],[SYMBOL]],"Change (%)",TRUE)),"")</f>
        <v>-5.1089000000000002E-2</v>
      </c>
      <c r="D69" s="8" t="str">
        <f>IF(T_STOCK_DATA[[#This Row],[Change (%)]]&gt;0,T_STOCK_DATA[[#This Row],[Change (%)]],"")</f>
        <v/>
      </c>
      <c r="E69" s="8">
        <f>IF(T_STOCK_DATA[[#This Row],[Change (%)]]&lt;0,T_STOCK_DATA[[#This Row],[Change (%)]],"")</f>
        <v>-5.1089000000000002E-2</v>
      </c>
      <c r="F69" s="7" t="str" cm="1">
        <f t="array" ref="F69">IFERROR(_FV(T_STOCK_DATA[[#This Row],[SYMBOL]],"Exchange"),"")</f>
        <v>National Stock Exchange of India</v>
      </c>
      <c r="G69" s="7" cm="1">
        <f t="array" ref="G69">IFERROR(_FV(T_STOCK_DATA[[#This Row],[SYMBOL]],"Price"),"")</f>
        <v>3314.45</v>
      </c>
      <c r="H69" s="9" cm="1">
        <f t="array" ref="H69">IFERROR(_FV(T_STOCK_DATA[[#This Row],[SYMBOL]],"Volume"),"")</f>
        <v>87163</v>
      </c>
      <c r="I69" s="7" t="str" cm="1">
        <f t="array" ref="I69">IFERROR(_FV(T_STOCK_DATA[[#This Row],[SYMBOL]],"Ticker symbol",TRUE),"")</f>
        <v>ALKYLAMINE</v>
      </c>
      <c r="J69" s="10" t="str">
        <f>IFERROR(RANK(T_STOCK_DATA[[#This Row],[Positive Change %]],T_STOCK_DATA[Positive Change %],0)+COUNTIF($D$3:$D68,T_STOCK_DATA[[#This Row],[Positive Change %]]),"")</f>
        <v/>
      </c>
      <c r="K69" s="10">
        <f>IFERROR(RANK(T_STOCK_DATA[[#This Row],[Negative Change %]],T_STOCK_DATA[Negative Change %],1)+COUNTIF($E$3:$E68,T_STOCK_DATA[[#This Row],[Negative Change %]]),"")</f>
        <v>487</v>
      </c>
      <c r="L69" s="10">
        <f>IFERROR(RANK(T_STOCK_DATA[[#This Row],[Volume]],T_STOCK_DATA[Volume],0)+COUNTIF($H$3:$H68,T_STOCK_DATA[[#This Row],[Volume]]),"")</f>
        <v>1011</v>
      </c>
      <c r="M69" s="18" cm="1">
        <f t="array" ref="M69">IFERROR(_FV(T_STOCK_DATA[[#This Row],[SYMBOL]],"Last trade time",TRUE),"")</f>
        <v>44585.469942129632</v>
      </c>
    </row>
    <row r="70" spans="1:13">
      <c r="A70" s="5" t="e" vm="127">
        <v>#VALUE!</v>
      </c>
      <c r="B70" s="7" cm="1">
        <f t="array" ref="B70">IFERROR(_FV(T_STOCK_DATA[[#This Row],[SYMBOL]],"Change"),"")</f>
        <v>-30.5</v>
      </c>
      <c r="C70" s="8" cm="1">
        <f t="array" ref="C70">IFERROR(IF(T_STOCK_DATA[[#This Row],[SYMBOL]]="","",_FV(T_STOCK_DATA[[#This Row],[SYMBOL]],"Change (%)",TRUE)),"")</f>
        <v>-8.7568000000000007E-2</v>
      </c>
      <c r="D70" s="8" t="str">
        <f>IF(T_STOCK_DATA[[#This Row],[Change (%)]]&gt;0,T_STOCK_DATA[[#This Row],[Change (%)]],"")</f>
        <v/>
      </c>
      <c r="E70" s="8">
        <f>IF(T_STOCK_DATA[[#This Row],[Change (%)]]&lt;0,T_STOCK_DATA[[#This Row],[Change (%)]],"")</f>
        <v>-8.7568000000000007E-2</v>
      </c>
      <c r="F70" s="7" t="str" cm="1">
        <f t="array" ref="F70">IFERROR(_FV(T_STOCK_DATA[[#This Row],[SYMBOL]],"Exchange"),"")</f>
        <v>National Stock Exchange of India</v>
      </c>
      <c r="G70" s="7" cm="1">
        <f t="array" ref="G70">IFERROR(_FV(T_STOCK_DATA[[#This Row],[SYMBOL]],"Price"),"")</f>
        <v>317.8</v>
      </c>
      <c r="H70" s="9" cm="1">
        <f t="array" ref="H70">IFERROR(_FV(T_STOCK_DATA[[#This Row],[SYMBOL]],"Volume"),"")</f>
        <v>716578</v>
      </c>
      <c r="I70" s="7" t="str" cm="1">
        <f t="array" ref="I70">IFERROR(_FV(T_STOCK_DATA[[#This Row],[SYMBOL]],"Ticker symbol",TRUE),"")</f>
        <v>ALLCARGO</v>
      </c>
      <c r="J70" s="10" t="str">
        <f>IFERROR(RANK(T_STOCK_DATA[[#This Row],[Positive Change %]],T_STOCK_DATA[Positive Change %],0)+COUNTIF($D$3:$D69,T_STOCK_DATA[[#This Row],[Positive Change %]]),"")</f>
        <v/>
      </c>
      <c r="K70" s="10">
        <f>IFERROR(RANK(T_STOCK_DATA[[#This Row],[Negative Change %]],T_STOCK_DATA[Negative Change %],1)+COUNTIF($E$3:$E69,T_STOCK_DATA[[#This Row],[Negative Change %]]),"")</f>
        <v>63</v>
      </c>
      <c r="L70" s="10">
        <f>IFERROR(RANK(T_STOCK_DATA[[#This Row],[Volume]],T_STOCK_DATA[Volume],0)+COUNTIF($H$3:$H69,T_STOCK_DATA[[#This Row],[Volume]]),"")</f>
        <v>410</v>
      </c>
      <c r="M70" s="18" cm="1">
        <f t="array" ref="M70">IFERROR(_FV(T_STOCK_DATA[[#This Row],[SYMBOL]],"Last trade time",TRUE),"")</f>
        <v>44585.469942129632</v>
      </c>
    </row>
    <row r="71" spans="1:13">
      <c r="A71" s="5" t="e" vm="128">
        <v>#VALUE!</v>
      </c>
      <c r="B71" s="7" cm="1">
        <f t="array" ref="B71">IFERROR(_FV(T_STOCK_DATA[[#This Row],[SYMBOL]],"Change"),"")</f>
        <v>-44.9</v>
      </c>
      <c r="C71" s="8" cm="1">
        <f t="array" ref="C71">IFERROR(IF(T_STOCK_DATA[[#This Row],[SYMBOL]]="","",_FV(T_STOCK_DATA[[#This Row],[SYMBOL]],"Change (%)",TRUE)),"")</f>
        <v>-6.8108000000000002E-2</v>
      </c>
      <c r="D71" s="8" t="str">
        <f>IF(T_STOCK_DATA[[#This Row],[Change (%)]]&gt;0,T_STOCK_DATA[[#This Row],[Change (%)]],"")</f>
        <v/>
      </c>
      <c r="E71" s="8">
        <f>IF(T_STOCK_DATA[[#This Row],[Change (%)]]&lt;0,T_STOCK_DATA[[#This Row],[Change (%)]],"")</f>
        <v>-6.8108000000000002E-2</v>
      </c>
      <c r="F71" s="7" t="str" cm="1">
        <f t="array" ref="F71">IFERROR(_FV(T_STOCK_DATA[[#This Row],[SYMBOL]],"Exchange"),"")</f>
        <v>National Stock Exchange of India</v>
      </c>
      <c r="G71" s="7" cm="1">
        <f t="array" ref="G71">IFERROR(_FV(T_STOCK_DATA[[#This Row],[SYMBOL]],"Price"),"")</f>
        <v>614.35</v>
      </c>
      <c r="H71" s="9" cm="1">
        <f t="array" ref="H71">IFERROR(_FV(T_STOCK_DATA[[#This Row],[SYMBOL]],"Volume"),"")</f>
        <v>37032</v>
      </c>
      <c r="I71" s="7" t="str" cm="1">
        <f t="array" ref="I71">IFERROR(_FV(T_STOCK_DATA[[#This Row],[SYMBOL]],"Ticker symbol",TRUE),"")</f>
        <v>ALLSEC</v>
      </c>
      <c r="J71" s="10" t="str">
        <f>IFERROR(RANK(T_STOCK_DATA[[#This Row],[Positive Change %]],T_STOCK_DATA[Positive Change %],0)+COUNTIF($D$3:$D70,T_STOCK_DATA[[#This Row],[Positive Change %]]),"")</f>
        <v/>
      </c>
      <c r="K71" s="10">
        <f>IFERROR(RANK(T_STOCK_DATA[[#This Row],[Negative Change %]],T_STOCK_DATA[Negative Change %],1)+COUNTIF($E$3:$E70,T_STOCK_DATA[[#This Row],[Negative Change %]]),"")</f>
        <v>228</v>
      </c>
      <c r="L71" s="10">
        <f>IFERROR(RANK(T_STOCK_DATA[[#This Row],[Volume]],T_STOCK_DATA[Volume],0)+COUNTIF($H$3:$H70,T_STOCK_DATA[[#This Row],[Volume]]),"")</f>
        <v>1257</v>
      </c>
      <c r="M71" s="18" cm="1">
        <f t="array" ref="M71">IFERROR(_FV(T_STOCK_DATA[[#This Row],[SYMBOL]],"Last trade time",TRUE),"")</f>
        <v>44585.469942129632</v>
      </c>
    </row>
    <row r="72" spans="1:13">
      <c r="A72" s="5" t="e" vm="129">
        <v>#VALUE!</v>
      </c>
      <c r="B72" s="7" cm="1">
        <f t="array" ref="B72">IFERROR(_FV(T_STOCK_DATA[[#This Row],[SYMBOL]],"Change"),"")</f>
        <v>-8.25</v>
      </c>
      <c r="C72" s="8" cm="1">
        <f t="array" ref="C72">IFERROR(IF(T_STOCK_DATA[[#This Row],[SYMBOL]]="","",_FV(T_STOCK_DATA[[#This Row],[SYMBOL]],"Change (%)",TRUE)),"")</f>
        <v>-6.9737999999999994E-2</v>
      </c>
      <c r="D72" s="8" t="str">
        <f>IF(T_STOCK_DATA[[#This Row],[Change (%)]]&gt;0,T_STOCK_DATA[[#This Row],[Change (%)]],"")</f>
        <v/>
      </c>
      <c r="E72" s="8">
        <f>IF(T_STOCK_DATA[[#This Row],[Change (%)]]&lt;0,T_STOCK_DATA[[#This Row],[Change (%)]],"")</f>
        <v>-6.9737999999999994E-2</v>
      </c>
      <c r="F72" s="7" t="str" cm="1">
        <f t="array" ref="F72">IFERROR(_FV(T_STOCK_DATA[[#This Row],[SYMBOL]],"Exchange"),"")</f>
        <v>National Stock Exchange of India</v>
      </c>
      <c r="G72" s="7" cm="1">
        <f t="array" ref="G72">IFERROR(_FV(T_STOCK_DATA[[#This Row],[SYMBOL]],"Price"),"")</f>
        <v>110.05</v>
      </c>
      <c r="H72" s="9" cm="1">
        <f t="array" ref="H72">IFERROR(_FV(T_STOCK_DATA[[#This Row],[SYMBOL]],"Volume"),"")</f>
        <v>26276</v>
      </c>
      <c r="I72" s="7" t="str" cm="1">
        <f t="array" ref="I72">IFERROR(_FV(T_STOCK_DATA[[#This Row],[SYMBOL]],"Ticker symbol",TRUE),"")</f>
        <v>ALMONDZ</v>
      </c>
      <c r="J72" s="10" t="str">
        <f>IFERROR(RANK(T_STOCK_DATA[[#This Row],[Positive Change %]],T_STOCK_DATA[Positive Change %],0)+COUNTIF($D$3:$D71,T_STOCK_DATA[[#This Row],[Positive Change %]]),"")</f>
        <v/>
      </c>
      <c r="K72" s="10">
        <f>IFERROR(RANK(T_STOCK_DATA[[#This Row],[Negative Change %]],T_STOCK_DATA[Negative Change %],1)+COUNTIF($E$3:$E71,T_STOCK_DATA[[#This Row],[Negative Change %]]),"")</f>
        <v>209</v>
      </c>
      <c r="L72" s="10">
        <f>IFERROR(RANK(T_STOCK_DATA[[#This Row],[Volume]],T_STOCK_DATA[Volume],0)+COUNTIF($H$3:$H71,T_STOCK_DATA[[#This Row],[Volume]]),"")</f>
        <v>1333</v>
      </c>
      <c r="M72" s="18" cm="1">
        <f t="array" ref="M72">IFERROR(_FV(T_STOCK_DATA[[#This Row],[SYMBOL]],"Last trade time",TRUE),"")</f>
        <v>44585.469942129632</v>
      </c>
    </row>
    <row r="73" spans="1:13">
      <c r="A73" s="5" t="e" vm="49">
        <v>#VALUE!</v>
      </c>
      <c r="B73" s="7" cm="1">
        <f t="array" ref="B73">IFERROR(_FV(T_STOCK_DATA[[#This Row],[SYMBOL]],"Change"),"")</f>
        <v>-2.65</v>
      </c>
      <c r="C73" s="8" cm="1">
        <f t="array" ref="C73">IFERROR(IF(T_STOCK_DATA[[#This Row],[SYMBOL]]="","",_FV(T_STOCK_DATA[[#This Row],[SYMBOL]],"Change (%)",TRUE)),"")</f>
        <v>-8.3993999999999999E-2</v>
      </c>
      <c r="D73" s="8" t="str">
        <f>IF(T_STOCK_DATA[[#This Row],[Change (%)]]&gt;0,T_STOCK_DATA[[#This Row],[Change (%)]],"")</f>
        <v/>
      </c>
      <c r="E73" s="8">
        <f>IF(T_STOCK_DATA[[#This Row],[Change (%)]]&lt;0,T_STOCK_DATA[[#This Row],[Change (%)]],"")</f>
        <v>-8.3993999999999999E-2</v>
      </c>
      <c r="F73" s="7" t="str" cm="1">
        <f t="array" ref="F73">IFERROR(_FV(T_STOCK_DATA[[#This Row],[SYMBOL]],"Exchange"),"")</f>
        <v>National Stock Exchange of India</v>
      </c>
      <c r="G73" s="7" cm="1">
        <f t="array" ref="G73">IFERROR(_FV(T_STOCK_DATA[[#This Row],[SYMBOL]],"Price"),"")</f>
        <v>28.9</v>
      </c>
      <c r="H73" s="9" cm="1">
        <f t="array" ref="H73">IFERROR(_FV(T_STOCK_DATA[[#This Row],[SYMBOL]],"Volume"),"")</f>
        <v>47277021</v>
      </c>
      <c r="I73" s="7" t="str" cm="1">
        <f t="array" ref="I73">IFERROR(_FV(T_STOCK_DATA[[#This Row],[SYMBOL]],"Ticker symbol",TRUE),"")</f>
        <v>ALOKINDS</v>
      </c>
      <c r="J73" s="10" t="str">
        <f>IFERROR(RANK(T_STOCK_DATA[[#This Row],[Positive Change %]],T_STOCK_DATA[Positive Change %],0)+COUNTIF($D$3:$D72,T_STOCK_DATA[[#This Row],[Positive Change %]]),"")</f>
        <v/>
      </c>
      <c r="K73" s="10">
        <f>IFERROR(RANK(T_STOCK_DATA[[#This Row],[Negative Change %]],T_STOCK_DATA[Negative Change %],1)+COUNTIF($E$3:$E72,T_STOCK_DATA[[#This Row],[Negative Change %]]),"")</f>
        <v>83</v>
      </c>
      <c r="L73" s="10">
        <f>IFERROR(RANK(T_STOCK_DATA[[#This Row],[Volume]],T_STOCK_DATA[Volume],0)+COUNTIF($H$3:$H72,T_STOCK_DATA[[#This Row],[Volume]]),"")</f>
        <v>10</v>
      </c>
      <c r="M73" s="18" cm="1">
        <f t="array" ref="M73">IFERROR(_FV(T_STOCK_DATA[[#This Row],[SYMBOL]],"Last trade time",TRUE),"")</f>
        <v>44585.469942129632</v>
      </c>
    </row>
    <row r="74" spans="1:13">
      <c r="A74" s="5" t="e" vm="130">
        <v>#VALUE!</v>
      </c>
      <c r="B74" s="7" cm="1">
        <f t="array" ref="B74">IFERROR(_FV(T_STOCK_DATA[[#This Row],[SYMBOL]],"Change"),"")</f>
        <v>-9.6</v>
      </c>
      <c r="C74" s="8" cm="1">
        <f t="array" ref="C74">IFERROR(IF(T_STOCK_DATA[[#This Row],[SYMBOL]]="","",_FV(T_STOCK_DATA[[#This Row],[SYMBOL]],"Change (%)",TRUE)),"")</f>
        <v>-9.7117000000000009E-2</v>
      </c>
      <c r="D74" s="8" t="str">
        <f>IF(T_STOCK_DATA[[#This Row],[Change (%)]]&gt;0,T_STOCK_DATA[[#This Row],[Change (%)]],"")</f>
        <v/>
      </c>
      <c r="E74" s="8">
        <f>IF(T_STOCK_DATA[[#This Row],[Change (%)]]&lt;0,T_STOCK_DATA[[#This Row],[Change (%)]],"")</f>
        <v>-9.7117000000000009E-2</v>
      </c>
      <c r="F74" s="7" t="str" cm="1">
        <f t="array" ref="F74">IFERROR(_FV(T_STOCK_DATA[[#This Row],[SYMBOL]],"Exchange"),"")</f>
        <v>National Stock Exchange of India</v>
      </c>
      <c r="G74" s="7" cm="1">
        <f t="array" ref="G74">IFERROR(_FV(T_STOCK_DATA[[#This Row],[SYMBOL]],"Price"),"")</f>
        <v>89.25</v>
      </c>
      <c r="H74" s="9" cm="1">
        <f t="array" ref="H74">IFERROR(_FV(T_STOCK_DATA[[#This Row],[SYMBOL]],"Volume"),"")</f>
        <v>379655</v>
      </c>
      <c r="I74" s="7" t="str" cm="1">
        <f t="array" ref="I74">IFERROR(_FV(T_STOCK_DATA[[#This Row],[SYMBOL]],"Ticker symbol",TRUE),"")</f>
        <v>ALPA</v>
      </c>
      <c r="J74" s="10" t="str">
        <f>IFERROR(RANK(T_STOCK_DATA[[#This Row],[Positive Change %]],T_STOCK_DATA[Positive Change %],0)+COUNTIF($D$3:$D73,T_STOCK_DATA[[#This Row],[Positive Change %]]),"")</f>
        <v/>
      </c>
      <c r="K74" s="10">
        <f>IFERROR(RANK(T_STOCK_DATA[[#This Row],[Negative Change %]],T_STOCK_DATA[Negative Change %],1)+COUNTIF($E$3:$E73,T_STOCK_DATA[[#This Row],[Negative Change %]]),"")</f>
        <v>34</v>
      </c>
      <c r="L74" s="10">
        <f>IFERROR(RANK(T_STOCK_DATA[[#This Row],[Volume]],T_STOCK_DATA[Volume],0)+COUNTIF($H$3:$H73,T_STOCK_DATA[[#This Row],[Volume]]),"")</f>
        <v>580</v>
      </c>
      <c r="M74" s="18" cm="1">
        <f t="array" ref="M74">IFERROR(_FV(T_STOCK_DATA[[#This Row],[SYMBOL]],"Last trade time",TRUE),"")</f>
        <v>44585.469942129632</v>
      </c>
    </row>
    <row r="75" spans="1:13">
      <c r="A75" s="5" t="e" vm="131">
        <v>#VALUE!</v>
      </c>
      <c r="B75" s="7" cm="1">
        <f t="array" ref="B75">IFERROR(_FV(T_STOCK_DATA[[#This Row],[SYMBOL]],"Change"),"")</f>
        <v>-26.5</v>
      </c>
      <c r="C75" s="8" cm="1">
        <f t="array" ref="C75">IFERROR(IF(T_STOCK_DATA[[#This Row],[SYMBOL]]="","",_FV(T_STOCK_DATA[[#This Row],[SYMBOL]],"Change (%)",TRUE)),"")</f>
        <v>-6.6699999999999995E-2</v>
      </c>
      <c r="D75" s="8" t="str">
        <f>IF(T_STOCK_DATA[[#This Row],[Change (%)]]&gt;0,T_STOCK_DATA[[#This Row],[Change (%)]],"")</f>
        <v/>
      </c>
      <c r="E75" s="8">
        <f>IF(T_STOCK_DATA[[#This Row],[Change (%)]]&lt;0,T_STOCK_DATA[[#This Row],[Change (%)]],"")</f>
        <v>-6.6699999999999995E-2</v>
      </c>
      <c r="F75" s="7" t="str" cm="1">
        <f t="array" ref="F75">IFERROR(_FV(T_STOCK_DATA[[#This Row],[SYMBOL]],"Exchange"),"")</f>
        <v>National Stock Exchange of India</v>
      </c>
      <c r="G75" s="7" cm="1">
        <f t="array" ref="G75">IFERROR(_FV(T_STOCK_DATA[[#This Row],[SYMBOL]],"Price"),"")</f>
        <v>370.8</v>
      </c>
      <c r="H75" s="9" cm="1">
        <f t="array" ref="H75">IFERROR(_FV(T_STOCK_DATA[[#This Row],[SYMBOL]],"Volume"),"")</f>
        <v>37213</v>
      </c>
      <c r="I75" s="7" t="str" cm="1">
        <f t="array" ref="I75">IFERROR(_FV(T_STOCK_DATA[[#This Row],[SYMBOL]],"Ticker symbol",TRUE),"")</f>
        <v>ALPHAGEO</v>
      </c>
      <c r="J75" s="10" t="str">
        <f>IFERROR(RANK(T_STOCK_DATA[[#This Row],[Positive Change %]],T_STOCK_DATA[Positive Change %],0)+COUNTIF($D$3:$D74,T_STOCK_DATA[[#This Row],[Positive Change %]]),"")</f>
        <v/>
      </c>
      <c r="K75" s="10">
        <f>IFERROR(RANK(T_STOCK_DATA[[#This Row],[Negative Change %]],T_STOCK_DATA[Negative Change %],1)+COUNTIF($E$3:$E74,T_STOCK_DATA[[#This Row],[Negative Change %]]),"")</f>
        <v>246</v>
      </c>
      <c r="L75" s="10">
        <f>IFERROR(RANK(T_STOCK_DATA[[#This Row],[Volume]],T_STOCK_DATA[Volume],0)+COUNTIF($H$3:$H74,T_STOCK_DATA[[#This Row],[Volume]]),"")</f>
        <v>1254</v>
      </c>
      <c r="M75" s="18" cm="1">
        <f t="array" ref="M75">IFERROR(_FV(T_STOCK_DATA[[#This Row],[SYMBOL]],"Last trade time",TRUE),"")</f>
        <v>44585.469942129632</v>
      </c>
    </row>
    <row r="76" spans="1:13">
      <c r="A76" s="5" t="e" vm="132">
        <v>#VALUE!</v>
      </c>
      <c r="B76" s="7" cm="1">
        <f t="array" ref="B76">IFERROR(_FV(T_STOCK_DATA[[#This Row],[SYMBOL]],"Change"),"")</f>
        <v>-0.2</v>
      </c>
      <c r="C76" s="8" cm="1">
        <f t="array" ref="C76">IFERROR(IF(T_STOCK_DATA[[#This Row],[SYMBOL]]="","",_FV(T_STOCK_DATA[[#This Row],[SYMBOL]],"Change (%)",TRUE)),"")</f>
        <v>-4.3478000000000003E-2</v>
      </c>
      <c r="D76" s="8" t="str">
        <f>IF(T_STOCK_DATA[[#This Row],[Change (%)]]&gt;0,T_STOCK_DATA[[#This Row],[Change (%)]],"")</f>
        <v/>
      </c>
      <c r="E76" s="8">
        <f>IF(T_STOCK_DATA[[#This Row],[Change (%)]]&lt;0,T_STOCK_DATA[[#This Row],[Change (%)]],"")</f>
        <v>-4.3478000000000003E-2</v>
      </c>
      <c r="F76" s="7" t="str" cm="1">
        <f t="array" ref="F76">IFERROR(_FV(T_STOCK_DATA[[#This Row],[SYMBOL]],"Exchange"),"")</f>
        <v>National Stock Exchange of India</v>
      </c>
      <c r="G76" s="7" cm="1">
        <f t="array" ref="G76">IFERROR(_FV(T_STOCK_DATA[[#This Row],[SYMBOL]],"Price"),"")</f>
        <v>4.4000000000000004</v>
      </c>
      <c r="H76" s="9" cm="1">
        <f t="array" ref="H76">IFERROR(_FV(T_STOCK_DATA[[#This Row],[SYMBOL]],"Volume"),"")</f>
        <v>2744</v>
      </c>
      <c r="I76" s="7" t="str" cm="1">
        <f t="array" ref="I76">IFERROR(_FV(T_STOCK_DATA[[#This Row],[SYMBOL]],"Ticker symbol",TRUE),"")</f>
        <v>ALPSINDUS</v>
      </c>
      <c r="J76" s="10" t="str">
        <f>IFERROR(RANK(T_STOCK_DATA[[#This Row],[Positive Change %]],T_STOCK_DATA[Positive Change %],0)+COUNTIF($D$3:$D75,T_STOCK_DATA[[#This Row],[Positive Change %]]),"")</f>
        <v/>
      </c>
      <c r="K76" s="10">
        <f>IFERROR(RANK(T_STOCK_DATA[[#This Row],[Negative Change %]],T_STOCK_DATA[Negative Change %],1)+COUNTIF($E$3:$E75,T_STOCK_DATA[[#This Row],[Negative Change %]]),"")</f>
        <v>945</v>
      </c>
      <c r="L76" s="10">
        <f>IFERROR(RANK(T_STOCK_DATA[[#This Row],[Volume]],T_STOCK_DATA[Volume],0)+COUNTIF($H$3:$H75,T_STOCK_DATA[[#This Row],[Volume]]),"")</f>
        <v>1595</v>
      </c>
      <c r="M76" s="18" cm="1">
        <f t="array" ref="M76">IFERROR(_FV(T_STOCK_DATA[[#This Row],[SYMBOL]],"Last trade time",TRUE),"")</f>
        <v>44585.469942129632</v>
      </c>
    </row>
    <row r="77" spans="1:13">
      <c r="A77" s="5" t="e" vm="133">
        <v>#VALUE!</v>
      </c>
      <c r="B77" s="7" cm="1">
        <f t="array" ref="B77">IFERROR(_FV(T_STOCK_DATA[[#This Row],[SYMBOL]],"Change"),"")</f>
        <v>-13</v>
      </c>
      <c r="C77" s="8" cm="1">
        <f t="array" ref="C77">IFERROR(IF(T_STOCK_DATA[[#This Row],[SYMBOL]]="","",_FV(T_STOCK_DATA[[#This Row],[SYMBOL]],"Change (%)",TRUE)),"")</f>
        <v>-2.1168999999999997E-2</v>
      </c>
      <c r="D77" s="8" t="str">
        <f>IF(T_STOCK_DATA[[#This Row],[Change (%)]]&gt;0,T_STOCK_DATA[[#This Row],[Change (%)]],"")</f>
        <v/>
      </c>
      <c r="E77" s="8">
        <f>IF(T_STOCK_DATA[[#This Row],[Change (%)]]&lt;0,T_STOCK_DATA[[#This Row],[Change (%)]],"")</f>
        <v>-2.1168999999999997E-2</v>
      </c>
      <c r="F77" s="7" t="str" cm="1">
        <f t="array" ref="F77">IFERROR(_FV(T_STOCK_DATA[[#This Row],[SYMBOL]],"Exchange"),"")</f>
        <v>National Stock Exchange of India</v>
      </c>
      <c r="G77" s="7" cm="1">
        <f t="array" ref="G77">IFERROR(_FV(T_STOCK_DATA[[#This Row],[SYMBOL]],"Price"),"")</f>
        <v>601.1</v>
      </c>
      <c r="H77" s="9" cm="1">
        <f t="array" ref="H77">IFERROR(_FV(T_STOCK_DATA[[#This Row],[SYMBOL]],"Volume"),"")</f>
        <v>1226254</v>
      </c>
      <c r="I77" s="7" t="str" cm="1">
        <f t="array" ref="I77">IFERROR(_FV(T_STOCK_DATA[[#This Row],[SYMBOL]],"Ticker symbol",TRUE),"")</f>
        <v>AMARAJABAT</v>
      </c>
      <c r="J77" s="10" t="str">
        <f>IFERROR(RANK(T_STOCK_DATA[[#This Row],[Positive Change %]],T_STOCK_DATA[Positive Change %],0)+COUNTIF($D$3:$D76,T_STOCK_DATA[[#This Row],[Positive Change %]]),"")</f>
        <v/>
      </c>
      <c r="K77" s="10">
        <f>IFERROR(RANK(T_STOCK_DATA[[#This Row],[Negative Change %]],T_STOCK_DATA[Negative Change %],1)+COUNTIF($E$3:$E76,T_STOCK_DATA[[#This Row],[Negative Change %]]),"")</f>
        <v>1416</v>
      </c>
      <c r="L77" s="10">
        <f>IFERROR(RANK(T_STOCK_DATA[[#This Row],[Volume]],T_STOCK_DATA[Volume],0)+COUNTIF($H$3:$H76,T_STOCK_DATA[[#This Row],[Volume]]),"")</f>
        <v>292</v>
      </c>
      <c r="M77" s="18" cm="1">
        <f t="array" ref="M77">IFERROR(_FV(T_STOCK_DATA[[#This Row],[SYMBOL]],"Last trade time",TRUE),"")</f>
        <v>44585.469942129632</v>
      </c>
    </row>
    <row r="78" spans="1:13">
      <c r="A78" s="5" t="e" vm="134">
        <v>#VALUE!</v>
      </c>
      <c r="B78" s="7" cm="1">
        <f t="array" ref="B78">IFERROR(_FV(T_STOCK_DATA[[#This Row],[SYMBOL]],"Change"),"")</f>
        <v>-208.35</v>
      </c>
      <c r="C78" s="8" cm="1">
        <f t="array" ref="C78">IFERROR(IF(T_STOCK_DATA[[#This Row],[SYMBOL]]="","",_FV(T_STOCK_DATA[[#This Row],[SYMBOL]],"Change (%)",TRUE)),"")</f>
        <v>-6.0673999999999999E-2</v>
      </c>
      <c r="D78" s="8" t="str">
        <f>IF(T_STOCK_DATA[[#This Row],[Change (%)]]&gt;0,T_STOCK_DATA[[#This Row],[Change (%)]],"")</f>
        <v/>
      </c>
      <c r="E78" s="8">
        <f>IF(T_STOCK_DATA[[#This Row],[Change (%)]]&lt;0,T_STOCK_DATA[[#This Row],[Change (%)]],"")</f>
        <v>-6.0673999999999999E-2</v>
      </c>
      <c r="F78" s="7" t="str" cm="1">
        <f t="array" ref="F78">IFERROR(_FV(T_STOCK_DATA[[#This Row],[SYMBOL]],"Exchange"),"")</f>
        <v>National Stock Exchange of India</v>
      </c>
      <c r="G78" s="7" cm="1">
        <f t="array" ref="G78">IFERROR(_FV(T_STOCK_DATA[[#This Row],[SYMBOL]],"Price"),"")</f>
        <v>3225.6</v>
      </c>
      <c r="H78" s="9" cm="1">
        <f t="array" ref="H78">IFERROR(_FV(T_STOCK_DATA[[#This Row],[SYMBOL]],"Volume"),"")</f>
        <v>154308</v>
      </c>
      <c r="I78" s="7" t="str" cm="1">
        <f t="array" ref="I78">IFERROR(_FV(T_STOCK_DATA[[#This Row],[SYMBOL]],"Ticker symbol",TRUE),"")</f>
        <v>AMBER</v>
      </c>
      <c r="J78" s="10" t="str">
        <f>IFERROR(RANK(T_STOCK_DATA[[#This Row],[Positive Change %]],T_STOCK_DATA[Positive Change %],0)+COUNTIF($D$3:$D77,T_STOCK_DATA[[#This Row],[Positive Change %]]),"")</f>
        <v/>
      </c>
      <c r="K78" s="10">
        <f>IFERROR(RANK(T_STOCK_DATA[[#This Row],[Negative Change %]],T_STOCK_DATA[Negative Change %],1)+COUNTIF($E$3:$E77,T_STOCK_DATA[[#This Row],[Negative Change %]]),"")</f>
        <v>334</v>
      </c>
      <c r="L78" s="10">
        <f>IFERROR(RANK(T_STOCK_DATA[[#This Row],[Volume]],T_STOCK_DATA[Volume],0)+COUNTIF($H$3:$H77,T_STOCK_DATA[[#This Row],[Volume]]),"")</f>
        <v>841</v>
      </c>
      <c r="M78" s="18" cm="1">
        <f t="array" ref="M78">IFERROR(_FV(T_STOCK_DATA[[#This Row],[SYMBOL]],"Last trade time",TRUE),"")</f>
        <v>44585.469942129632</v>
      </c>
    </row>
    <row r="79" spans="1:13">
      <c r="A79" s="5" t="e" vm="135">
        <v>#VALUE!</v>
      </c>
      <c r="B79" s="7" cm="1">
        <f t="array" ref="B79">IFERROR(_FV(T_STOCK_DATA[[#This Row],[SYMBOL]],"Change"),"")</f>
        <v>-149.19999999999999</v>
      </c>
      <c r="C79" s="8" cm="1">
        <f t="array" ref="C79">IFERROR(IF(T_STOCK_DATA[[#This Row],[SYMBOL]]="","",_FV(T_STOCK_DATA[[#This Row],[SYMBOL]],"Change (%)",TRUE)),"")</f>
        <v>-6.9924E-2</v>
      </c>
      <c r="D79" s="8" t="str">
        <f>IF(T_STOCK_DATA[[#This Row],[Change (%)]]&gt;0,T_STOCK_DATA[[#This Row],[Change (%)]],"")</f>
        <v/>
      </c>
      <c r="E79" s="8">
        <f>IF(T_STOCK_DATA[[#This Row],[Change (%)]]&lt;0,T_STOCK_DATA[[#This Row],[Change (%)]],"")</f>
        <v>-6.9924E-2</v>
      </c>
      <c r="F79" s="7" t="str" cm="1">
        <f t="array" ref="F79">IFERROR(_FV(T_STOCK_DATA[[#This Row],[SYMBOL]],"Exchange"),"")</f>
        <v>National Stock Exchange of India</v>
      </c>
      <c r="G79" s="7" cm="1">
        <f t="array" ref="G79">IFERROR(_FV(T_STOCK_DATA[[#This Row],[SYMBOL]],"Price"),"")</f>
        <v>1984.55</v>
      </c>
      <c r="H79" s="9" cm="1">
        <f t="array" ref="H79">IFERROR(_FV(T_STOCK_DATA[[#This Row],[SYMBOL]],"Volume"),"")</f>
        <v>25991</v>
      </c>
      <c r="I79" s="7" t="str" cm="1">
        <f t="array" ref="I79">IFERROR(_FV(T_STOCK_DATA[[#This Row],[SYMBOL]],"Ticker symbol",TRUE),"")</f>
        <v>AMBIKCO</v>
      </c>
      <c r="J79" s="10" t="str">
        <f>IFERROR(RANK(T_STOCK_DATA[[#This Row],[Positive Change %]],T_STOCK_DATA[Positive Change %],0)+COUNTIF($D$3:$D78,T_STOCK_DATA[[#This Row],[Positive Change %]]),"")</f>
        <v/>
      </c>
      <c r="K79" s="10">
        <f>IFERROR(RANK(T_STOCK_DATA[[#This Row],[Negative Change %]],T_STOCK_DATA[Negative Change %],1)+COUNTIF($E$3:$E78,T_STOCK_DATA[[#This Row],[Negative Change %]]),"")</f>
        <v>206</v>
      </c>
      <c r="L79" s="10">
        <f>IFERROR(RANK(T_STOCK_DATA[[#This Row],[Volume]],T_STOCK_DATA[Volume],0)+COUNTIF($H$3:$H78,T_STOCK_DATA[[#This Row],[Volume]]),"")</f>
        <v>1339</v>
      </c>
      <c r="M79" s="18" cm="1">
        <f t="array" ref="M79">IFERROR(_FV(T_STOCK_DATA[[#This Row],[SYMBOL]],"Last trade time",TRUE),"")</f>
        <v>44585.469942129632</v>
      </c>
    </row>
    <row r="80" spans="1:13">
      <c r="A80" s="5" t="e" vm="136">
        <v>#VALUE!</v>
      </c>
      <c r="B80" s="7" cm="1">
        <f t="array" ref="B80">IFERROR(_FV(T_STOCK_DATA[[#This Row],[SYMBOL]],"Change"),"")</f>
        <v>-15.8</v>
      </c>
      <c r="C80" s="8" cm="1">
        <f t="array" ref="C80">IFERROR(IF(T_STOCK_DATA[[#This Row],[SYMBOL]]="","",_FV(T_STOCK_DATA[[#This Row],[SYMBOL]],"Change (%)",TRUE)),"")</f>
        <v>-4.2859000000000001E-2</v>
      </c>
      <c r="D80" s="8" t="str">
        <f>IF(T_STOCK_DATA[[#This Row],[Change (%)]]&gt;0,T_STOCK_DATA[[#This Row],[Change (%)]],"")</f>
        <v/>
      </c>
      <c r="E80" s="8">
        <f>IF(T_STOCK_DATA[[#This Row],[Change (%)]]&lt;0,T_STOCK_DATA[[#This Row],[Change (%)]],"")</f>
        <v>-4.2859000000000001E-2</v>
      </c>
      <c r="F80" s="7" t="str" cm="1">
        <f t="array" ref="F80">IFERROR(_FV(T_STOCK_DATA[[#This Row],[SYMBOL]],"Exchange"),"")</f>
        <v>National Stock Exchange of India</v>
      </c>
      <c r="G80" s="7" cm="1">
        <f t="array" ref="G80">IFERROR(_FV(T_STOCK_DATA[[#This Row],[SYMBOL]],"Price"),"")</f>
        <v>352.85</v>
      </c>
      <c r="H80" s="9" cm="1">
        <f t="array" ref="H80">IFERROR(_FV(T_STOCK_DATA[[#This Row],[SYMBOL]],"Volume"),"")</f>
        <v>4250468</v>
      </c>
      <c r="I80" s="7" t="str" cm="1">
        <f t="array" ref="I80">IFERROR(_FV(T_STOCK_DATA[[#This Row],[SYMBOL]],"Ticker symbol",TRUE),"")</f>
        <v>AMBUJACEM</v>
      </c>
      <c r="J80" s="10" t="str">
        <f>IFERROR(RANK(T_STOCK_DATA[[#This Row],[Positive Change %]],T_STOCK_DATA[Positive Change %],0)+COUNTIF($D$3:$D79,T_STOCK_DATA[[#This Row],[Positive Change %]]),"")</f>
        <v/>
      </c>
      <c r="K80" s="10">
        <f>IFERROR(RANK(T_STOCK_DATA[[#This Row],[Negative Change %]],T_STOCK_DATA[Negative Change %],1)+COUNTIF($E$3:$E79,T_STOCK_DATA[[#This Row],[Negative Change %]]),"")</f>
        <v>970</v>
      </c>
      <c r="L80" s="10">
        <f>IFERROR(RANK(T_STOCK_DATA[[#This Row],[Volume]],T_STOCK_DATA[Volume],0)+COUNTIF($H$3:$H79,T_STOCK_DATA[[#This Row],[Volume]]),"")</f>
        <v>119</v>
      </c>
      <c r="M80" s="18" cm="1">
        <f t="array" ref="M80">IFERROR(_FV(T_STOCK_DATA[[#This Row],[SYMBOL]],"Last trade time",TRUE),"")</f>
        <v>44585.469942129632</v>
      </c>
    </row>
    <row r="81" spans="1:13">
      <c r="A81" s="5" t="e" vm="137">
        <v>#VALUE!</v>
      </c>
      <c r="B81" s="7" cm="1">
        <f t="array" ref="B81">IFERROR(_FV(T_STOCK_DATA[[#This Row],[SYMBOL]],"Change"),"")</f>
        <v>-2.5</v>
      </c>
      <c r="C81" s="8" cm="1">
        <f t="array" ref="C81">IFERROR(IF(T_STOCK_DATA[[#This Row],[SYMBOL]]="","",_FV(T_STOCK_DATA[[#This Row],[SYMBOL]],"Change (%)",TRUE)),"")</f>
        <v>-4.9801000000000005E-2</v>
      </c>
      <c r="D81" s="8" t="str">
        <f>IF(T_STOCK_DATA[[#This Row],[Change (%)]]&gt;0,T_STOCK_DATA[[#This Row],[Change (%)]],"")</f>
        <v/>
      </c>
      <c r="E81" s="8">
        <f>IF(T_STOCK_DATA[[#This Row],[Change (%)]]&lt;0,T_STOCK_DATA[[#This Row],[Change (%)]],"")</f>
        <v>-4.9801000000000005E-2</v>
      </c>
      <c r="F81" s="7" t="str" cm="1">
        <f t="array" ref="F81">IFERROR(_FV(T_STOCK_DATA[[#This Row],[SYMBOL]],"Exchange"),"")</f>
        <v>National Stock Exchange of India</v>
      </c>
      <c r="G81" s="7" cm="1">
        <f t="array" ref="G81">IFERROR(_FV(T_STOCK_DATA[[#This Row],[SYMBOL]],"Price"),"")</f>
        <v>47.7</v>
      </c>
      <c r="H81" s="9" cm="1">
        <f t="array" ref="H81">IFERROR(_FV(T_STOCK_DATA[[#This Row],[SYMBOL]],"Volume"),"")</f>
        <v>95488</v>
      </c>
      <c r="I81" s="7" t="str" cm="1">
        <f t="array" ref="I81">IFERROR(_FV(T_STOCK_DATA[[#This Row],[SYMBOL]],"Ticker symbol",TRUE),"")</f>
        <v>AMDIND</v>
      </c>
      <c r="J81" s="10" t="str">
        <f>IFERROR(RANK(T_STOCK_DATA[[#This Row],[Positive Change %]],T_STOCK_DATA[Positive Change %],0)+COUNTIF($D$3:$D80,T_STOCK_DATA[[#This Row],[Positive Change %]]),"")</f>
        <v/>
      </c>
      <c r="K81" s="10">
        <f>IFERROR(RANK(T_STOCK_DATA[[#This Row],[Negative Change %]],T_STOCK_DATA[Negative Change %],1)+COUNTIF($E$3:$E80,T_STOCK_DATA[[#This Row],[Negative Change %]]),"")</f>
        <v>586</v>
      </c>
      <c r="L81" s="10">
        <f>IFERROR(RANK(T_STOCK_DATA[[#This Row],[Volume]],T_STOCK_DATA[Volume],0)+COUNTIF($H$3:$H80,T_STOCK_DATA[[#This Row],[Volume]]),"")</f>
        <v>983</v>
      </c>
      <c r="M81" s="18" cm="1">
        <f t="array" ref="M81">IFERROR(_FV(T_STOCK_DATA[[#This Row],[SYMBOL]],"Last trade time",TRUE),"")</f>
        <v>44585.469942129632</v>
      </c>
    </row>
    <row r="82" spans="1:13">
      <c r="A82" s="5" t="e" vm="138">
        <v>#VALUE!</v>
      </c>
      <c r="B82" s="7" cm="1">
        <f t="array" ref="B82">IFERROR(_FV(T_STOCK_DATA[[#This Row],[SYMBOL]],"Change"),"")</f>
        <v>-1.75</v>
      </c>
      <c r="C82" s="8" cm="1">
        <f t="array" ref="C82">IFERROR(IF(T_STOCK_DATA[[#This Row],[SYMBOL]]="","",_FV(T_STOCK_DATA[[#This Row],[SYMBOL]],"Change (%)",TRUE)),"")</f>
        <v>-5.1394999999999996E-2</v>
      </c>
      <c r="D82" s="8" t="str">
        <f>IF(T_STOCK_DATA[[#This Row],[Change (%)]]&gt;0,T_STOCK_DATA[[#This Row],[Change (%)]],"")</f>
        <v/>
      </c>
      <c r="E82" s="8">
        <f>IF(T_STOCK_DATA[[#This Row],[Change (%)]]&lt;0,T_STOCK_DATA[[#This Row],[Change (%)]],"")</f>
        <v>-5.1394999999999996E-2</v>
      </c>
      <c r="F82" s="7" t="str" cm="1">
        <f t="array" ref="F82">IFERROR(_FV(T_STOCK_DATA[[#This Row],[SYMBOL]],"Exchange"),"")</f>
        <v>National Stock Exchange of India</v>
      </c>
      <c r="G82" s="7" cm="1">
        <f t="array" ref="G82">IFERROR(_FV(T_STOCK_DATA[[#This Row],[SYMBOL]],"Price"),"")</f>
        <v>32.299999999999997</v>
      </c>
      <c r="H82" s="9" cm="1">
        <f t="array" ref="H82">IFERROR(_FV(T_STOCK_DATA[[#This Row],[SYMBOL]],"Volume"),"")</f>
        <v>23845</v>
      </c>
      <c r="I82" s="7" t="str" cm="1">
        <f t="array" ref="I82">IFERROR(_FV(T_STOCK_DATA[[#This Row],[SYMBOL]],"Ticker symbol",TRUE),"")</f>
        <v>AMJLAND</v>
      </c>
      <c r="J82" s="10" t="str">
        <f>IFERROR(RANK(T_STOCK_DATA[[#This Row],[Positive Change %]],T_STOCK_DATA[Positive Change %],0)+COUNTIF($D$3:$D81,T_STOCK_DATA[[#This Row],[Positive Change %]]),"")</f>
        <v/>
      </c>
      <c r="K82" s="10">
        <f>IFERROR(RANK(T_STOCK_DATA[[#This Row],[Negative Change %]],T_STOCK_DATA[Negative Change %],1)+COUNTIF($E$3:$E81,T_STOCK_DATA[[#This Row],[Negative Change %]]),"")</f>
        <v>479</v>
      </c>
      <c r="L82" s="10">
        <f>IFERROR(RANK(T_STOCK_DATA[[#This Row],[Volume]],T_STOCK_DATA[Volume],0)+COUNTIF($H$3:$H81,T_STOCK_DATA[[#This Row],[Volume]]),"")</f>
        <v>1359</v>
      </c>
      <c r="M82" s="18" cm="1">
        <f t="array" ref="M82">IFERROR(_FV(T_STOCK_DATA[[#This Row],[SYMBOL]],"Last trade time",TRUE),"")</f>
        <v>44585.469942129632</v>
      </c>
    </row>
    <row r="83" spans="1:13">
      <c r="A83" s="5" t="e" vm="139">
        <v>#VALUE!</v>
      </c>
      <c r="B83" s="7" cm="1">
        <f t="array" ref="B83">IFERROR(_FV(T_STOCK_DATA[[#This Row],[SYMBOL]],"Change"),"")</f>
        <v>-34.950000000000003</v>
      </c>
      <c r="C83" s="8" cm="1">
        <f t="array" ref="C83">IFERROR(IF(T_STOCK_DATA[[#This Row],[SYMBOL]]="","",_FV(T_STOCK_DATA[[#This Row],[SYMBOL]],"Change (%)",TRUE)),"")</f>
        <v>-3.8811999999999999E-2</v>
      </c>
      <c r="D83" s="8" t="str">
        <f>IF(T_STOCK_DATA[[#This Row],[Change (%)]]&gt;0,T_STOCK_DATA[[#This Row],[Change (%)]],"")</f>
        <v/>
      </c>
      <c r="E83" s="8">
        <f>IF(T_STOCK_DATA[[#This Row],[Change (%)]]&lt;0,T_STOCK_DATA[[#This Row],[Change (%)]],"")</f>
        <v>-3.8811999999999999E-2</v>
      </c>
      <c r="F83" s="7" t="str" cm="1">
        <f t="array" ref="F83">IFERROR(_FV(T_STOCK_DATA[[#This Row],[SYMBOL]],"Exchange"),"")</f>
        <v>National Stock Exchange of India</v>
      </c>
      <c r="G83" s="7" cm="1">
        <f t="array" ref="G83">IFERROR(_FV(T_STOCK_DATA[[#This Row],[SYMBOL]],"Price"),"")</f>
        <v>865.55</v>
      </c>
      <c r="H83" s="9" cm="1">
        <f t="array" ref="H83">IFERROR(_FV(T_STOCK_DATA[[#This Row],[SYMBOL]],"Volume"),"")</f>
        <v>48490</v>
      </c>
      <c r="I83" s="7" t="str" cm="1">
        <f t="array" ref="I83">IFERROR(_FV(T_STOCK_DATA[[#This Row],[SYMBOL]],"Ticker symbol",TRUE),"")</f>
        <v>AMRUTANJAN</v>
      </c>
      <c r="J83" s="10" t="str">
        <f>IFERROR(RANK(T_STOCK_DATA[[#This Row],[Positive Change %]],T_STOCK_DATA[Positive Change %],0)+COUNTIF($D$3:$D82,T_STOCK_DATA[[#This Row],[Positive Change %]]),"")</f>
        <v/>
      </c>
      <c r="K83" s="10">
        <f>IFERROR(RANK(T_STOCK_DATA[[#This Row],[Negative Change %]],T_STOCK_DATA[Negative Change %],1)+COUNTIF($E$3:$E82,T_STOCK_DATA[[#This Row],[Negative Change %]]),"")</f>
        <v>1071</v>
      </c>
      <c r="L83" s="10">
        <f>IFERROR(RANK(T_STOCK_DATA[[#This Row],[Volume]],T_STOCK_DATA[Volume],0)+COUNTIF($H$3:$H82,T_STOCK_DATA[[#This Row],[Volume]]),"")</f>
        <v>1185</v>
      </c>
      <c r="M83" s="18" cm="1">
        <f t="array" ref="M83">IFERROR(_FV(T_STOCK_DATA[[#This Row],[SYMBOL]],"Last trade time",TRUE),"")</f>
        <v>44585.469942129632</v>
      </c>
    </row>
    <row r="84" spans="1:13">
      <c r="A84" s="5" t="e" vm="140">
        <v>#VALUE!</v>
      </c>
      <c r="B84" s="7" cm="1">
        <f t="array" ref="B84">IFERROR(_FV(T_STOCK_DATA[[#This Row],[SYMBOL]],"Change"),"")</f>
        <v>-4.05</v>
      </c>
      <c r="C84" s="8" cm="1">
        <f t="array" ref="C84">IFERROR(IF(T_STOCK_DATA[[#This Row],[SYMBOL]]="","",_FV(T_STOCK_DATA[[#This Row],[SYMBOL]],"Change (%)",TRUE)),"")</f>
        <v>-4.8853999999999995E-2</v>
      </c>
      <c r="D84" s="8" t="str">
        <f>IF(T_STOCK_DATA[[#This Row],[Change (%)]]&gt;0,T_STOCK_DATA[[#This Row],[Change (%)]],"")</f>
        <v/>
      </c>
      <c r="E84" s="8">
        <f>IF(T_STOCK_DATA[[#This Row],[Change (%)]]&lt;0,T_STOCK_DATA[[#This Row],[Change (%)]],"")</f>
        <v>-4.8853999999999995E-2</v>
      </c>
      <c r="F84" s="7" t="str" cm="1">
        <f t="array" ref="F84">IFERROR(_FV(T_STOCK_DATA[[#This Row],[SYMBOL]],"Exchange"),"")</f>
        <v>National Stock Exchange of India</v>
      </c>
      <c r="G84" s="7" cm="1">
        <f t="array" ref="G84">IFERROR(_FV(T_STOCK_DATA[[#This Row],[SYMBOL]],"Price"),"")</f>
        <v>78.849999999999994</v>
      </c>
      <c r="H84" s="9" cm="1">
        <f t="array" ref="H84">IFERROR(_FV(T_STOCK_DATA[[#This Row],[SYMBOL]],"Volume"),"")</f>
        <v>1096272</v>
      </c>
      <c r="I84" s="7" t="str" cm="1">
        <f t="array" ref="I84">IFERROR(_FV(T_STOCK_DATA[[#This Row],[SYMBOL]],"Ticker symbol",TRUE),"")</f>
        <v>ANANTRAJ</v>
      </c>
      <c r="J84" s="10" t="str">
        <f>IFERROR(RANK(T_STOCK_DATA[[#This Row],[Positive Change %]],T_STOCK_DATA[Positive Change %],0)+COUNTIF($D$3:$D83,T_STOCK_DATA[[#This Row],[Positive Change %]]),"")</f>
        <v/>
      </c>
      <c r="K84" s="10">
        <f>IFERROR(RANK(T_STOCK_DATA[[#This Row],[Negative Change %]],T_STOCK_DATA[Negative Change %],1)+COUNTIF($E$3:$E83,T_STOCK_DATA[[#This Row],[Negative Change %]]),"")</f>
        <v>705</v>
      </c>
      <c r="L84" s="10">
        <f>IFERROR(RANK(T_STOCK_DATA[[#This Row],[Volume]],T_STOCK_DATA[Volume],0)+COUNTIF($H$3:$H83,T_STOCK_DATA[[#This Row],[Volume]]),"")</f>
        <v>320</v>
      </c>
      <c r="M84" s="18" cm="1">
        <f t="array" ref="M84">IFERROR(_FV(T_STOCK_DATA[[#This Row],[SYMBOL]],"Last trade time",TRUE),"")</f>
        <v>44585.469942129632</v>
      </c>
    </row>
    <row r="85" spans="1:13">
      <c r="A85" s="5" t="e" vm="141">
        <v>#VALUE!</v>
      </c>
      <c r="B85" s="7" cm="1">
        <f t="array" ref="B85">IFERROR(_FV(T_STOCK_DATA[[#This Row],[SYMBOL]],"Change"),"")</f>
        <v>-0.75</v>
      </c>
      <c r="C85" s="8" cm="1">
        <f t="array" ref="C85">IFERROR(IF(T_STOCK_DATA[[#This Row],[SYMBOL]]="","",_FV(T_STOCK_DATA[[#This Row],[SYMBOL]],"Change (%)",TRUE)),"")</f>
        <v>-4.4642999999999995E-2</v>
      </c>
      <c r="D85" s="8" t="str">
        <f>IF(T_STOCK_DATA[[#This Row],[Change (%)]]&gt;0,T_STOCK_DATA[[#This Row],[Change (%)]],"")</f>
        <v/>
      </c>
      <c r="E85" s="8">
        <f>IF(T_STOCK_DATA[[#This Row],[Change (%)]]&lt;0,T_STOCK_DATA[[#This Row],[Change (%)]],"")</f>
        <v>-4.4642999999999995E-2</v>
      </c>
      <c r="F85" s="7" t="str" cm="1">
        <f t="array" ref="F85">IFERROR(_FV(T_STOCK_DATA[[#This Row],[SYMBOL]],"Exchange"),"")</f>
        <v>National Stock Exchange of India</v>
      </c>
      <c r="G85" s="7" cm="1">
        <f t="array" ref="G85">IFERROR(_FV(T_STOCK_DATA[[#This Row],[SYMBOL]],"Price"),"")</f>
        <v>16.05</v>
      </c>
      <c r="H85" s="9" cm="1">
        <f t="array" ref="H85">IFERROR(_FV(T_STOCK_DATA[[#This Row],[SYMBOL]],"Volume"),"")</f>
        <v>529486</v>
      </c>
      <c r="I85" s="7" t="str" cm="1">
        <f t="array" ref="I85">IFERROR(_FV(T_STOCK_DATA[[#This Row],[SYMBOL]],"Ticker symbol",TRUE),"")</f>
        <v>ANDHRACEMT</v>
      </c>
      <c r="J85" s="10" t="str">
        <f>IFERROR(RANK(T_STOCK_DATA[[#This Row],[Positive Change %]],T_STOCK_DATA[Positive Change %],0)+COUNTIF($D$3:$D84,T_STOCK_DATA[[#This Row],[Positive Change %]]),"")</f>
        <v/>
      </c>
      <c r="K85" s="10">
        <f>IFERROR(RANK(T_STOCK_DATA[[#This Row],[Negative Change %]],T_STOCK_DATA[Negative Change %],1)+COUNTIF($E$3:$E84,T_STOCK_DATA[[#This Row],[Negative Change %]]),"")</f>
        <v>906</v>
      </c>
      <c r="L85" s="10">
        <f>IFERROR(RANK(T_STOCK_DATA[[#This Row],[Volume]],T_STOCK_DATA[Volume],0)+COUNTIF($H$3:$H84,T_STOCK_DATA[[#This Row],[Volume]]),"")</f>
        <v>486</v>
      </c>
      <c r="M85" s="18" cm="1">
        <f t="array" ref="M85">IFERROR(_FV(T_STOCK_DATA[[#This Row],[SYMBOL]],"Last trade time",TRUE),"")</f>
        <v>44585.469942129632</v>
      </c>
    </row>
    <row r="86" spans="1:13">
      <c r="A86" s="5" t="e" vm="142">
        <v>#VALUE!</v>
      </c>
      <c r="B86" s="7" cm="1">
        <f t="array" ref="B86">IFERROR(_FV(T_STOCK_DATA[[#This Row],[SYMBOL]],"Change"),"")</f>
        <v>-5.7</v>
      </c>
      <c r="C86" s="8" cm="1">
        <f t="array" ref="C86">IFERROR(IF(T_STOCK_DATA[[#This Row],[SYMBOL]]="","",_FV(T_STOCK_DATA[[#This Row],[SYMBOL]],"Change (%)",TRUE)),"")</f>
        <v>-2.6400999999999997E-2</v>
      </c>
      <c r="D86" s="8" t="str">
        <f>IF(T_STOCK_DATA[[#This Row],[Change (%)]]&gt;0,T_STOCK_DATA[[#This Row],[Change (%)]],"")</f>
        <v/>
      </c>
      <c r="E86" s="8">
        <f>IF(T_STOCK_DATA[[#This Row],[Change (%)]]&lt;0,T_STOCK_DATA[[#This Row],[Change (%)]],"")</f>
        <v>-2.6400999999999997E-2</v>
      </c>
      <c r="F86" s="7" t="str" cm="1">
        <f t="array" ref="F86">IFERROR(_FV(T_STOCK_DATA[[#This Row],[SYMBOL]],"Exchange"),"")</f>
        <v>National Stock Exchange of India</v>
      </c>
      <c r="G86" s="7" cm="1">
        <f t="array" ref="G86">IFERROR(_FV(T_STOCK_DATA[[#This Row],[SYMBOL]],"Price"),"")</f>
        <v>210.2</v>
      </c>
      <c r="H86" s="9" cm="1">
        <f t="array" ref="H86">IFERROR(_FV(T_STOCK_DATA[[#This Row],[SYMBOL]],"Volume"),"")</f>
        <v>52576</v>
      </c>
      <c r="I86" s="7" t="str" cm="1">
        <f t="array" ref="I86">IFERROR(_FV(T_STOCK_DATA[[#This Row],[SYMBOL]],"Ticker symbol",TRUE),"")</f>
        <v>ANDHRAPAP</v>
      </c>
      <c r="J86" s="10" t="str">
        <f>IFERROR(RANK(T_STOCK_DATA[[#This Row],[Positive Change %]],T_STOCK_DATA[Positive Change %],0)+COUNTIF($D$3:$D85,T_STOCK_DATA[[#This Row],[Positive Change %]]),"")</f>
        <v/>
      </c>
      <c r="K86" s="10">
        <f>IFERROR(RANK(T_STOCK_DATA[[#This Row],[Negative Change %]],T_STOCK_DATA[Negative Change %],1)+COUNTIF($E$3:$E85,T_STOCK_DATA[[#This Row],[Negative Change %]]),"")</f>
        <v>1313</v>
      </c>
      <c r="L86" s="10">
        <f>IFERROR(RANK(T_STOCK_DATA[[#This Row],[Volume]],T_STOCK_DATA[Volume],0)+COUNTIF($H$3:$H85,T_STOCK_DATA[[#This Row],[Volume]]),"")</f>
        <v>1153</v>
      </c>
      <c r="M86" s="18" cm="1">
        <f t="array" ref="M86">IFERROR(_FV(T_STOCK_DATA[[#This Row],[SYMBOL]],"Last trade time",TRUE),"")</f>
        <v>44585.469942129632</v>
      </c>
    </row>
    <row r="87" spans="1:13">
      <c r="A87" s="5" t="e" vm="143">
        <v>#VALUE!</v>
      </c>
      <c r="B87" s="7" cm="1">
        <f t="array" ref="B87">IFERROR(_FV(T_STOCK_DATA[[#This Row],[SYMBOL]],"Change"),"")</f>
        <v>-5.05</v>
      </c>
      <c r="C87" s="8" cm="1">
        <f t="array" ref="C87">IFERROR(IF(T_STOCK_DATA[[#This Row],[SYMBOL]]="","",_FV(T_STOCK_DATA[[#This Row],[SYMBOL]],"Change (%)",TRUE)),"")</f>
        <v>-3.2814000000000003E-2</v>
      </c>
      <c r="D87" s="8" t="str">
        <f>IF(T_STOCK_DATA[[#This Row],[Change (%)]]&gt;0,T_STOCK_DATA[[#This Row],[Change (%)]],"")</f>
        <v/>
      </c>
      <c r="E87" s="8">
        <f>IF(T_STOCK_DATA[[#This Row],[Change (%)]]&lt;0,T_STOCK_DATA[[#This Row],[Change (%)]],"")</f>
        <v>-3.2814000000000003E-2</v>
      </c>
      <c r="F87" s="7" t="str" cm="1">
        <f t="array" ref="F87">IFERROR(_FV(T_STOCK_DATA[[#This Row],[SYMBOL]],"Exchange"),"")</f>
        <v>National Stock Exchange of India</v>
      </c>
      <c r="G87" s="7" cm="1">
        <f t="array" ref="G87">IFERROR(_FV(T_STOCK_DATA[[#This Row],[SYMBOL]],"Price"),"")</f>
        <v>148.85</v>
      </c>
      <c r="H87" s="9" cm="1">
        <f t="array" ref="H87">IFERROR(_FV(T_STOCK_DATA[[#This Row],[SYMBOL]],"Volume"),"")</f>
        <v>2381290</v>
      </c>
      <c r="I87" s="7" t="str" cm="1">
        <f t="array" ref="I87">IFERROR(_FV(T_STOCK_DATA[[#This Row],[SYMBOL]],"Ticker symbol",TRUE),"")</f>
        <v>ANDHRSUGAR</v>
      </c>
      <c r="J87" s="10" t="str">
        <f>IFERROR(RANK(T_STOCK_DATA[[#This Row],[Positive Change %]],T_STOCK_DATA[Positive Change %],0)+COUNTIF($D$3:$D86,T_STOCK_DATA[[#This Row],[Positive Change %]]),"")</f>
        <v/>
      </c>
      <c r="K87" s="10">
        <f>IFERROR(RANK(T_STOCK_DATA[[#This Row],[Negative Change %]],T_STOCK_DATA[Negative Change %],1)+COUNTIF($E$3:$E86,T_STOCK_DATA[[#This Row],[Negative Change %]]),"")</f>
        <v>1201</v>
      </c>
      <c r="L87" s="10">
        <f>IFERROR(RANK(T_STOCK_DATA[[#This Row],[Volume]],T_STOCK_DATA[Volume],0)+COUNTIF($H$3:$H86,T_STOCK_DATA[[#This Row],[Volume]]),"")</f>
        <v>177</v>
      </c>
      <c r="M87" s="18" cm="1">
        <f t="array" ref="M87">IFERROR(_FV(T_STOCK_DATA[[#This Row],[SYMBOL]],"Last trade time",TRUE),"")</f>
        <v>44585.469942129632</v>
      </c>
    </row>
    <row r="88" spans="1:13">
      <c r="A88" s="5" t="e" vm="30">
        <v>#VALUE!</v>
      </c>
      <c r="B88" s="7" cm="1">
        <f t="array" ref="B88">IFERROR(_FV(T_STOCK_DATA[[#This Row],[SYMBOL]],"Change"),"")</f>
        <v>-168.15</v>
      </c>
      <c r="C88" s="8" cm="1">
        <f t="array" ref="C88">IFERROR(IF(T_STOCK_DATA[[#This Row],[SYMBOL]]="","",_FV(T_STOCK_DATA[[#This Row],[SYMBOL]],"Change (%)",TRUE)),"")</f>
        <v>-0.11109999999999999</v>
      </c>
      <c r="D88" s="8" t="str">
        <f>IF(T_STOCK_DATA[[#This Row],[Change (%)]]&gt;0,T_STOCK_DATA[[#This Row],[Change (%)]],"")</f>
        <v/>
      </c>
      <c r="E88" s="8">
        <f>IF(T_STOCK_DATA[[#This Row],[Change (%)]]&lt;0,T_STOCK_DATA[[#This Row],[Change (%)]],"")</f>
        <v>-0.11109999999999999</v>
      </c>
      <c r="F88" s="7" t="str" cm="1">
        <f t="array" ref="F88">IFERROR(_FV(T_STOCK_DATA[[#This Row],[SYMBOL]],"Exchange"),"")</f>
        <v>National Stock Exchange of India</v>
      </c>
      <c r="G88" s="7" cm="1">
        <f t="array" ref="G88">IFERROR(_FV(T_STOCK_DATA[[#This Row],[SYMBOL]],"Price"),"")</f>
        <v>1345.35</v>
      </c>
      <c r="H88" s="9" cm="1">
        <f t="array" ref="H88">IFERROR(_FV(T_STOCK_DATA[[#This Row],[SYMBOL]],"Volume"),"")</f>
        <v>1719765</v>
      </c>
      <c r="I88" s="7" t="str" cm="1">
        <f t="array" ref="I88">IFERROR(_FV(T_STOCK_DATA[[#This Row],[SYMBOL]],"Ticker symbol",TRUE),"")</f>
        <v>ANGELONE</v>
      </c>
      <c r="J88" s="10" t="str">
        <f>IFERROR(RANK(T_STOCK_DATA[[#This Row],[Positive Change %]],T_STOCK_DATA[Positive Change %],0)+COUNTIF($D$3:$D87,T_STOCK_DATA[[#This Row],[Positive Change %]]),"")</f>
        <v/>
      </c>
      <c r="K88" s="10">
        <f>IFERROR(RANK(T_STOCK_DATA[[#This Row],[Negative Change %]],T_STOCK_DATA[Negative Change %],1)+COUNTIF($E$3:$E87,T_STOCK_DATA[[#This Row],[Negative Change %]]),"")</f>
        <v>10</v>
      </c>
      <c r="L88" s="10">
        <f>IFERROR(RANK(T_STOCK_DATA[[#This Row],[Volume]],T_STOCK_DATA[Volume],0)+COUNTIF($H$3:$H87,T_STOCK_DATA[[#This Row],[Volume]]),"")</f>
        <v>228</v>
      </c>
      <c r="M88" s="18" cm="1">
        <f t="array" ref="M88">IFERROR(_FV(T_STOCK_DATA[[#This Row],[SYMBOL]],"Last trade time",TRUE),"")</f>
        <v>44585.469942129632</v>
      </c>
    </row>
    <row r="89" spans="1:13">
      <c r="A89" s="5" t="e" vm="144">
        <v>#VALUE!</v>
      </c>
      <c r="B89" s="7" cm="1">
        <f t="array" ref="B89">IFERROR(_FV(T_STOCK_DATA[[#This Row],[SYMBOL]],"Change"),"")</f>
        <v>-1.85</v>
      </c>
      <c r="C89" s="8" cm="1">
        <f t="array" ref="C89">IFERROR(IF(T_STOCK_DATA[[#This Row],[SYMBOL]]="","",_FV(T_STOCK_DATA[[#This Row],[SYMBOL]],"Change (%)",TRUE)),"")</f>
        <v>-4.9398999999999998E-2</v>
      </c>
      <c r="D89" s="8" t="str">
        <f>IF(T_STOCK_DATA[[#This Row],[Change (%)]]&gt;0,T_STOCK_DATA[[#This Row],[Change (%)]],"")</f>
        <v/>
      </c>
      <c r="E89" s="8">
        <f>IF(T_STOCK_DATA[[#This Row],[Change (%)]]&lt;0,T_STOCK_DATA[[#This Row],[Change (%)]],"")</f>
        <v>-4.9398999999999998E-2</v>
      </c>
      <c r="F89" s="7" t="str" cm="1">
        <f t="array" ref="F89">IFERROR(_FV(T_STOCK_DATA[[#This Row],[SYMBOL]],"Exchange"),"")</f>
        <v>National Stock Exchange of India</v>
      </c>
      <c r="G89" s="7" cm="1">
        <f t="array" ref="G89">IFERROR(_FV(T_STOCK_DATA[[#This Row],[SYMBOL]],"Price"),"")</f>
        <v>35.6</v>
      </c>
      <c r="H89" s="9" cm="1">
        <f t="array" ref="H89">IFERROR(_FV(T_STOCK_DATA[[#This Row],[SYMBOL]],"Volume"),"")</f>
        <v>126004</v>
      </c>
      <c r="I89" s="7" t="str" cm="1">
        <f t="array" ref="I89">IFERROR(_FV(T_STOCK_DATA[[#This Row],[SYMBOL]],"Ticker symbol",TRUE),"")</f>
        <v>ANIKINDS</v>
      </c>
      <c r="J89" s="10" t="str">
        <f>IFERROR(RANK(T_STOCK_DATA[[#This Row],[Positive Change %]],T_STOCK_DATA[Positive Change %],0)+COUNTIF($D$3:$D88,T_STOCK_DATA[[#This Row],[Positive Change %]]),"")</f>
        <v/>
      </c>
      <c r="K89" s="10">
        <f>IFERROR(RANK(T_STOCK_DATA[[#This Row],[Negative Change %]],T_STOCK_DATA[Negative Change %],1)+COUNTIF($E$3:$E88,T_STOCK_DATA[[#This Row],[Negative Change %]]),"")</f>
        <v>652</v>
      </c>
      <c r="L89" s="10">
        <f>IFERROR(RANK(T_STOCK_DATA[[#This Row],[Volume]],T_STOCK_DATA[Volume],0)+COUNTIF($H$3:$H88,T_STOCK_DATA[[#This Row],[Volume]]),"")</f>
        <v>901</v>
      </c>
      <c r="M89" s="18" cm="1">
        <f t="array" ref="M89">IFERROR(_FV(T_STOCK_DATA[[#This Row],[SYMBOL]],"Last trade time",TRUE),"")</f>
        <v>44585.469942129632</v>
      </c>
    </row>
    <row r="90" spans="1:13">
      <c r="A90" s="5" t="e" vm="145">
        <v>#VALUE!</v>
      </c>
      <c r="B90" s="7" cm="1">
        <f t="array" ref="B90">IFERROR(_FV(T_STOCK_DATA[[#This Row],[SYMBOL]],"Change"),"")</f>
        <v>-0.65</v>
      </c>
      <c r="C90" s="8" cm="1">
        <f t="array" ref="C90">IFERROR(IF(T_STOCK_DATA[[#This Row],[SYMBOL]]="","",_FV(T_STOCK_DATA[[#This Row],[SYMBOL]],"Change (%)",TRUE)),"")</f>
        <v>-4.6595000000000004E-2</v>
      </c>
      <c r="D90" s="8" t="str">
        <f>IF(T_STOCK_DATA[[#This Row],[Change (%)]]&gt;0,T_STOCK_DATA[[#This Row],[Change (%)]],"")</f>
        <v/>
      </c>
      <c r="E90" s="8">
        <f>IF(T_STOCK_DATA[[#This Row],[Change (%)]]&lt;0,T_STOCK_DATA[[#This Row],[Change (%)]],"")</f>
        <v>-4.6595000000000004E-2</v>
      </c>
      <c r="F90" s="7" t="str" cm="1">
        <f t="array" ref="F90">IFERROR(_FV(T_STOCK_DATA[[#This Row],[SYMBOL]],"Exchange"),"")</f>
        <v>National Stock Exchange of India</v>
      </c>
      <c r="G90" s="7" cm="1">
        <f t="array" ref="G90">IFERROR(_FV(T_STOCK_DATA[[#This Row],[SYMBOL]],"Price"),"")</f>
        <v>13.3</v>
      </c>
      <c r="H90" s="9" cm="1">
        <f t="array" ref="H90">IFERROR(_FV(T_STOCK_DATA[[#This Row],[SYMBOL]],"Volume"),"")</f>
        <v>66048</v>
      </c>
      <c r="I90" s="7" t="str" cm="1">
        <f t="array" ref="I90">IFERROR(_FV(T_STOCK_DATA[[#This Row],[SYMBOL]],"Ticker symbol",TRUE),"")</f>
        <v>ANKITMETAL</v>
      </c>
      <c r="J90" s="10" t="str">
        <f>IFERROR(RANK(T_STOCK_DATA[[#This Row],[Positive Change %]],T_STOCK_DATA[Positive Change %],0)+COUNTIF($D$3:$D89,T_STOCK_DATA[[#This Row],[Positive Change %]]),"")</f>
        <v/>
      </c>
      <c r="K90" s="10">
        <f>IFERROR(RANK(T_STOCK_DATA[[#This Row],[Negative Change %]],T_STOCK_DATA[Negative Change %],1)+COUNTIF($E$3:$E89,T_STOCK_DATA[[#This Row],[Negative Change %]]),"")</f>
        <v>836</v>
      </c>
      <c r="L90" s="10">
        <f>IFERROR(RANK(T_STOCK_DATA[[#This Row],[Volume]],T_STOCK_DATA[Volume],0)+COUNTIF($H$3:$H89,T_STOCK_DATA[[#This Row],[Volume]]),"")</f>
        <v>1087</v>
      </c>
      <c r="M90" s="18" cm="1">
        <f t="array" ref="M90">IFERROR(_FV(T_STOCK_DATA[[#This Row],[SYMBOL]],"Last trade time",TRUE),"")</f>
        <v>44585.469942129632</v>
      </c>
    </row>
    <row r="91" spans="1:13">
      <c r="A91" s="5" t="e" vm="146">
        <v>#VALUE!</v>
      </c>
      <c r="B91" s="7" cm="1">
        <f t="array" ref="B91">IFERROR(_FV(T_STOCK_DATA[[#This Row],[SYMBOL]],"Change"),"")</f>
        <v>-0.5</v>
      </c>
      <c r="C91" s="8" cm="1">
        <f t="array" ref="C91">IFERROR(IF(T_STOCK_DATA[[#This Row],[SYMBOL]]="","",_FV(T_STOCK_DATA[[#This Row],[SYMBOL]],"Change (%)",TRUE)),"")</f>
        <v>-3.1348000000000001E-2</v>
      </c>
      <c r="D91" s="8" t="str">
        <f>IF(T_STOCK_DATA[[#This Row],[Change (%)]]&gt;0,T_STOCK_DATA[[#This Row],[Change (%)]],"")</f>
        <v/>
      </c>
      <c r="E91" s="8">
        <f>IF(T_STOCK_DATA[[#This Row],[Change (%)]]&lt;0,T_STOCK_DATA[[#This Row],[Change (%)]],"")</f>
        <v>-3.1348000000000001E-2</v>
      </c>
      <c r="F91" s="7" t="str" cm="1">
        <f t="array" ref="F91">IFERROR(_FV(T_STOCK_DATA[[#This Row],[SYMBOL]],"Exchange"),"")</f>
        <v>National Stock Exchange of India</v>
      </c>
      <c r="G91" s="7" cm="1">
        <f t="array" ref="G91">IFERROR(_FV(T_STOCK_DATA[[#This Row],[SYMBOL]],"Price"),"")</f>
        <v>15.45</v>
      </c>
      <c r="H91" s="9" cm="1">
        <f t="array" ref="H91">IFERROR(_FV(T_STOCK_DATA[[#This Row],[SYMBOL]],"Volume"),"")</f>
        <v>2207756</v>
      </c>
      <c r="I91" s="7" t="str" cm="1">
        <f t="array" ref="I91">IFERROR(_FV(T_STOCK_DATA[[#This Row],[SYMBOL]],"Ticker symbol",TRUE),"")</f>
        <v>ANSALAPI</v>
      </c>
      <c r="J91" s="10" t="str">
        <f>IFERROR(RANK(T_STOCK_DATA[[#This Row],[Positive Change %]],T_STOCK_DATA[Positive Change %],0)+COUNTIF($D$3:$D90,T_STOCK_DATA[[#This Row],[Positive Change %]]),"")</f>
        <v/>
      </c>
      <c r="K91" s="10">
        <f>IFERROR(RANK(T_STOCK_DATA[[#This Row],[Negative Change %]],T_STOCK_DATA[Negative Change %],1)+COUNTIF($E$3:$E90,T_STOCK_DATA[[#This Row],[Negative Change %]]),"")</f>
        <v>1222</v>
      </c>
      <c r="L91" s="10">
        <f>IFERROR(RANK(T_STOCK_DATA[[#This Row],[Volume]],T_STOCK_DATA[Volume],0)+COUNTIF($H$3:$H90,T_STOCK_DATA[[#This Row],[Volume]]),"")</f>
        <v>192</v>
      </c>
      <c r="M91" s="18" cm="1">
        <f t="array" ref="M91">IFERROR(_FV(T_STOCK_DATA[[#This Row],[SYMBOL]],"Last trade time",TRUE),"")</f>
        <v>44585.469942129632</v>
      </c>
    </row>
    <row r="92" spans="1:13">
      <c r="A92" s="5" t="e" vm="147">
        <v>#VALUE!</v>
      </c>
      <c r="B92" s="7" cm="1">
        <f t="array" ref="B92">IFERROR(_FV(T_STOCK_DATA[[#This Row],[SYMBOL]],"Change"),"")</f>
        <v>-0.45</v>
      </c>
      <c r="C92" s="8" cm="1">
        <f t="array" ref="C92">IFERROR(IF(T_STOCK_DATA[[#This Row],[SYMBOL]]="","",_FV(T_STOCK_DATA[[#This Row],[SYMBOL]],"Change (%)",TRUE)),"")</f>
        <v>-4.6391999999999996E-2</v>
      </c>
      <c r="D92" s="8" t="str">
        <f>IF(T_STOCK_DATA[[#This Row],[Change (%)]]&gt;0,T_STOCK_DATA[[#This Row],[Change (%)]],"")</f>
        <v/>
      </c>
      <c r="E92" s="8">
        <f>IF(T_STOCK_DATA[[#This Row],[Change (%)]]&lt;0,T_STOCK_DATA[[#This Row],[Change (%)]],"")</f>
        <v>-4.6391999999999996E-2</v>
      </c>
      <c r="F92" s="7" t="str" cm="1">
        <f t="array" ref="F92">IFERROR(_FV(T_STOCK_DATA[[#This Row],[SYMBOL]],"Exchange"),"")</f>
        <v>National Stock Exchange of India</v>
      </c>
      <c r="G92" s="7" cm="1">
        <f t="array" ref="G92">IFERROR(_FV(T_STOCK_DATA[[#This Row],[SYMBOL]],"Price"),"")</f>
        <v>9.25</v>
      </c>
      <c r="H92" s="9" cm="1">
        <f t="array" ref="H92">IFERROR(_FV(T_STOCK_DATA[[#This Row],[SYMBOL]],"Volume"),"")</f>
        <v>118325</v>
      </c>
      <c r="I92" s="7" t="str" cm="1">
        <f t="array" ref="I92">IFERROR(_FV(T_STOCK_DATA[[#This Row],[SYMBOL]],"Ticker symbol",TRUE),"")</f>
        <v>ANSALHSG</v>
      </c>
      <c r="J92" s="10" t="str">
        <f>IFERROR(RANK(T_STOCK_DATA[[#This Row],[Positive Change %]],T_STOCK_DATA[Positive Change %],0)+COUNTIF($D$3:$D91,T_STOCK_DATA[[#This Row],[Positive Change %]]),"")</f>
        <v/>
      </c>
      <c r="K92" s="10">
        <f>IFERROR(RANK(T_STOCK_DATA[[#This Row],[Negative Change %]],T_STOCK_DATA[Negative Change %],1)+COUNTIF($E$3:$E91,T_STOCK_DATA[[#This Row],[Negative Change %]]),"")</f>
        <v>847</v>
      </c>
      <c r="L92" s="10">
        <f>IFERROR(RANK(T_STOCK_DATA[[#This Row],[Volume]],T_STOCK_DATA[Volume],0)+COUNTIF($H$3:$H91,T_STOCK_DATA[[#This Row],[Volume]]),"")</f>
        <v>921</v>
      </c>
      <c r="M92" s="18" cm="1">
        <f t="array" ref="M92">IFERROR(_FV(T_STOCK_DATA[[#This Row],[SYMBOL]],"Last trade time",TRUE),"")</f>
        <v>44585.469942129632</v>
      </c>
    </row>
    <row r="93" spans="1:13">
      <c r="A93" s="5" t="e" vm="148">
        <v>#VALUE!</v>
      </c>
      <c r="B93" s="7" cm="1">
        <f t="array" ref="B93">IFERROR(_FV(T_STOCK_DATA[[#This Row],[SYMBOL]],"Change"),"")</f>
        <v>-24.55</v>
      </c>
      <c r="C93" s="8" cm="1">
        <f t="array" ref="C93">IFERROR(IF(T_STOCK_DATA[[#This Row],[SYMBOL]]="","",_FV(T_STOCK_DATA[[#This Row],[SYMBOL]],"Change (%)",TRUE)),"")</f>
        <v>-2.5746000000000002E-2</v>
      </c>
      <c r="D93" s="8" t="str">
        <f>IF(T_STOCK_DATA[[#This Row],[Change (%)]]&gt;0,T_STOCK_DATA[[#This Row],[Change (%)]],"")</f>
        <v/>
      </c>
      <c r="E93" s="8">
        <f>IF(T_STOCK_DATA[[#This Row],[Change (%)]]&lt;0,T_STOCK_DATA[[#This Row],[Change (%)]],"")</f>
        <v>-2.5746000000000002E-2</v>
      </c>
      <c r="F93" s="7" t="str" cm="1">
        <f t="array" ref="F93">IFERROR(_FV(T_STOCK_DATA[[#This Row],[SYMBOL]],"Exchange"),"")</f>
        <v>National Stock Exchange of India</v>
      </c>
      <c r="G93" s="7" cm="1">
        <f t="array" ref="G93">IFERROR(_FV(T_STOCK_DATA[[#This Row],[SYMBOL]],"Price"),"")</f>
        <v>929</v>
      </c>
      <c r="H93" s="9" cm="1">
        <f t="array" ref="H93">IFERROR(_FV(T_STOCK_DATA[[#This Row],[SYMBOL]],"Volume"),"")</f>
        <v>35585</v>
      </c>
      <c r="I93" s="7" t="str" cm="1">
        <f t="array" ref="I93">IFERROR(_FV(T_STOCK_DATA[[#This Row],[SYMBOL]],"Ticker symbol",TRUE),"")</f>
        <v>ANUP</v>
      </c>
      <c r="J93" s="10" t="str">
        <f>IFERROR(RANK(T_STOCK_DATA[[#This Row],[Positive Change %]],T_STOCK_DATA[Positive Change %],0)+COUNTIF($D$3:$D92,T_STOCK_DATA[[#This Row],[Positive Change %]]),"")</f>
        <v/>
      </c>
      <c r="K93" s="10">
        <f>IFERROR(RANK(T_STOCK_DATA[[#This Row],[Negative Change %]],T_STOCK_DATA[Negative Change %],1)+COUNTIF($E$3:$E92,T_STOCK_DATA[[#This Row],[Negative Change %]]),"")</f>
        <v>1324</v>
      </c>
      <c r="L93" s="10">
        <f>IFERROR(RANK(T_STOCK_DATA[[#This Row],[Volume]],T_STOCK_DATA[Volume],0)+COUNTIF($H$3:$H92,T_STOCK_DATA[[#This Row],[Volume]]),"")</f>
        <v>1266</v>
      </c>
      <c r="M93" s="18" cm="1">
        <f t="array" ref="M93">IFERROR(_FV(T_STOCK_DATA[[#This Row],[SYMBOL]],"Last trade time",TRUE),"")</f>
        <v>44585.469942129632</v>
      </c>
    </row>
    <row r="94" spans="1:13">
      <c r="A94" s="5" t="e" vm="149">
        <v>#VALUE!</v>
      </c>
      <c r="B94" s="7" cm="1">
        <f t="array" ref="B94">IFERROR(_FV(T_STOCK_DATA[[#This Row],[SYMBOL]],"Change"),"")</f>
        <v>-7.75</v>
      </c>
      <c r="C94" s="8" cm="1">
        <f t="array" ref="C94">IFERROR(IF(T_STOCK_DATA[[#This Row],[SYMBOL]]="","",_FV(T_STOCK_DATA[[#This Row],[SYMBOL]],"Change (%)",TRUE)),"")</f>
        <v>-9.6839999999999999E-3</v>
      </c>
      <c r="D94" s="8" t="str">
        <f>IF(T_STOCK_DATA[[#This Row],[Change (%)]]&gt;0,T_STOCK_DATA[[#This Row],[Change (%)]],"")</f>
        <v/>
      </c>
      <c r="E94" s="8">
        <f>IF(T_STOCK_DATA[[#This Row],[Change (%)]]&lt;0,T_STOCK_DATA[[#This Row],[Change (%)]],"")</f>
        <v>-9.6839999999999999E-3</v>
      </c>
      <c r="F94" s="7" t="str" cm="1">
        <f t="array" ref="F94">IFERROR(_FV(T_STOCK_DATA[[#This Row],[SYMBOL]],"Exchange"),"")</f>
        <v>National Stock Exchange of India</v>
      </c>
      <c r="G94" s="7" cm="1">
        <f t="array" ref="G94">IFERROR(_FV(T_STOCK_DATA[[#This Row],[SYMBOL]],"Price"),"")</f>
        <v>792.5</v>
      </c>
      <c r="H94" s="9" cm="1">
        <f t="array" ref="H94">IFERROR(_FV(T_STOCK_DATA[[#This Row],[SYMBOL]],"Volume"),"")</f>
        <v>207569</v>
      </c>
      <c r="I94" s="7" t="str" cm="1">
        <f t="array" ref="I94">IFERROR(_FV(T_STOCK_DATA[[#This Row],[SYMBOL]],"Ticker symbol",TRUE),"")</f>
        <v>APARINDS</v>
      </c>
      <c r="J94" s="10" t="str">
        <f>IFERROR(RANK(T_STOCK_DATA[[#This Row],[Positive Change %]],T_STOCK_DATA[Positive Change %],0)+COUNTIF($D$3:$D93,T_STOCK_DATA[[#This Row],[Positive Change %]]),"")</f>
        <v/>
      </c>
      <c r="K94" s="10">
        <f>IFERROR(RANK(T_STOCK_DATA[[#This Row],[Negative Change %]],T_STOCK_DATA[Negative Change %],1)+COUNTIF($E$3:$E93,T_STOCK_DATA[[#This Row],[Negative Change %]]),"")</f>
        <v>1527</v>
      </c>
      <c r="L94" s="10">
        <f>IFERROR(RANK(T_STOCK_DATA[[#This Row],[Volume]],T_STOCK_DATA[Volume],0)+COUNTIF($H$3:$H93,T_STOCK_DATA[[#This Row],[Volume]]),"")</f>
        <v>746</v>
      </c>
      <c r="M94" s="18" cm="1">
        <f t="array" ref="M94">IFERROR(_FV(T_STOCK_DATA[[#This Row],[SYMBOL]],"Last trade time",TRUE),"")</f>
        <v>44585.469942129632</v>
      </c>
    </row>
    <row r="95" spans="1:13">
      <c r="A95" s="5" t="e" vm="150">
        <v>#VALUE!</v>
      </c>
      <c r="B95" s="7" cm="1">
        <f t="array" ref="B95">IFERROR(_FV(T_STOCK_DATA[[#This Row],[SYMBOL]],"Change"),"")</f>
        <v>-12.8</v>
      </c>
      <c r="C95" s="8" cm="1">
        <f t="array" ref="C95">IFERROR(IF(T_STOCK_DATA[[#This Row],[SYMBOL]]="","",_FV(T_STOCK_DATA[[#This Row],[SYMBOL]],"Change (%)",TRUE)),"")</f>
        <v>-4.1031999999999999E-2</v>
      </c>
      <c r="D95" s="8" t="str">
        <f>IF(T_STOCK_DATA[[#This Row],[Change (%)]]&gt;0,T_STOCK_DATA[[#This Row],[Change (%)]],"")</f>
        <v/>
      </c>
      <c r="E95" s="8">
        <f>IF(T_STOCK_DATA[[#This Row],[Change (%)]]&lt;0,T_STOCK_DATA[[#This Row],[Change (%)]],"")</f>
        <v>-4.1031999999999999E-2</v>
      </c>
      <c r="F95" s="7" t="str" cm="1">
        <f t="array" ref="F95">IFERROR(_FV(T_STOCK_DATA[[#This Row],[SYMBOL]],"Exchange"),"")</f>
        <v>National Stock Exchange of India</v>
      </c>
      <c r="G95" s="7" cm="1">
        <f t="array" ref="G95">IFERROR(_FV(T_STOCK_DATA[[#This Row],[SYMBOL]],"Price"),"")</f>
        <v>299.14999999999998</v>
      </c>
      <c r="H95" s="9" cm="1">
        <f t="array" ref="H95">IFERROR(_FV(T_STOCK_DATA[[#This Row],[SYMBOL]],"Volume"),"")</f>
        <v>20169</v>
      </c>
      <c r="I95" s="7" t="str" cm="1">
        <f t="array" ref="I95">IFERROR(_FV(T_STOCK_DATA[[#This Row],[SYMBOL]],"Ticker symbol",TRUE),"")</f>
        <v>APCL</v>
      </c>
      <c r="J95" s="10" t="str">
        <f>IFERROR(RANK(T_STOCK_DATA[[#This Row],[Positive Change %]],T_STOCK_DATA[Positive Change %],0)+COUNTIF($D$3:$D94,T_STOCK_DATA[[#This Row],[Positive Change %]]),"")</f>
        <v/>
      </c>
      <c r="K95" s="10">
        <f>IFERROR(RANK(T_STOCK_DATA[[#This Row],[Negative Change %]],T_STOCK_DATA[Negative Change %],1)+COUNTIF($E$3:$E94,T_STOCK_DATA[[#This Row],[Negative Change %]]),"")</f>
        <v>1017</v>
      </c>
      <c r="L95" s="10">
        <f>IFERROR(RANK(T_STOCK_DATA[[#This Row],[Volume]],T_STOCK_DATA[Volume],0)+COUNTIF($H$3:$H94,T_STOCK_DATA[[#This Row],[Volume]]),"")</f>
        <v>1387</v>
      </c>
      <c r="M95" s="18" cm="1">
        <f t="array" ref="M95">IFERROR(_FV(T_STOCK_DATA[[#This Row],[SYMBOL]],"Last trade time",TRUE),"")</f>
        <v>44585.469942129632</v>
      </c>
    </row>
    <row r="96" spans="1:13">
      <c r="A96" s="5" t="e" vm="151">
        <v>#VALUE!</v>
      </c>
      <c r="B96" s="7" cm="1">
        <f t="array" ref="B96">IFERROR(_FV(T_STOCK_DATA[[#This Row],[SYMBOL]],"Change"),"")</f>
        <v>-24.15</v>
      </c>
      <c r="C96" s="8" cm="1">
        <f t="array" ref="C96">IFERROR(IF(T_STOCK_DATA[[#This Row],[SYMBOL]]="","",_FV(T_STOCK_DATA[[#This Row],[SYMBOL]],"Change (%)",TRUE)),"")</f>
        <v>-6.0984999999999998E-2</v>
      </c>
      <c r="D96" s="8" t="str">
        <f>IF(T_STOCK_DATA[[#This Row],[Change (%)]]&gt;0,T_STOCK_DATA[[#This Row],[Change (%)]],"")</f>
        <v/>
      </c>
      <c r="E96" s="8">
        <f>IF(T_STOCK_DATA[[#This Row],[Change (%)]]&lt;0,T_STOCK_DATA[[#This Row],[Change (%)]],"")</f>
        <v>-6.0984999999999998E-2</v>
      </c>
      <c r="F96" s="7" t="str" cm="1">
        <f t="array" ref="F96">IFERROR(_FV(T_STOCK_DATA[[#This Row],[SYMBOL]],"Exchange"),"")</f>
        <v>National Stock Exchange of India</v>
      </c>
      <c r="G96" s="7" cm="1">
        <f t="array" ref="G96">IFERROR(_FV(T_STOCK_DATA[[#This Row],[SYMBOL]],"Price"),"")</f>
        <v>371.85</v>
      </c>
      <c r="H96" s="9" cm="1">
        <f t="array" ref="H96">IFERROR(_FV(T_STOCK_DATA[[#This Row],[SYMBOL]],"Volume"),"")</f>
        <v>91125</v>
      </c>
      <c r="I96" s="7" t="str" cm="1">
        <f t="array" ref="I96">IFERROR(_FV(T_STOCK_DATA[[#This Row],[SYMBOL]],"Ticker symbol",TRUE),"")</f>
        <v>APCOTEXIND</v>
      </c>
      <c r="J96" s="10" t="str">
        <f>IFERROR(RANK(T_STOCK_DATA[[#This Row],[Positive Change %]],T_STOCK_DATA[Positive Change %],0)+COUNTIF($D$3:$D95,T_STOCK_DATA[[#This Row],[Positive Change %]]),"")</f>
        <v/>
      </c>
      <c r="K96" s="10">
        <f>IFERROR(RANK(T_STOCK_DATA[[#This Row],[Negative Change %]],T_STOCK_DATA[Negative Change %],1)+COUNTIF($E$3:$E95,T_STOCK_DATA[[#This Row],[Negative Change %]]),"")</f>
        <v>331</v>
      </c>
      <c r="L96" s="10">
        <f>IFERROR(RANK(T_STOCK_DATA[[#This Row],[Volume]],T_STOCK_DATA[Volume],0)+COUNTIF($H$3:$H95,T_STOCK_DATA[[#This Row],[Volume]]),"")</f>
        <v>1002</v>
      </c>
      <c r="M96" s="18" cm="1">
        <f t="array" ref="M96">IFERROR(_FV(T_STOCK_DATA[[#This Row],[SYMBOL]],"Last trade time",TRUE),"")</f>
        <v>44585.469942129632</v>
      </c>
    </row>
    <row r="97" spans="1:13">
      <c r="A97" s="5" t="e" vm="152">
        <v>#VALUE!</v>
      </c>
      <c r="B97" s="7" cm="1">
        <f t="array" ref="B97">IFERROR(_FV(T_STOCK_DATA[[#This Row],[SYMBOL]],"Change"),"")</f>
        <v>-24.95</v>
      </c>
      <c r="C97" s="8" cm="1">
        <f t="array" ref="C97">IFERROR(IF(T_STOCK_DATA[[#This Row],[SYMBOL]]="","",_FV(T_STOCK_DATA[[#This Row],[SYMBOL]],"Change (%)",TRUE)),"")</f>
        <v>-7.9017999999999991E-2</v>
      </c>
      <c r="D97" s="8" t="str">
        <f>IF(T_STOCK_DATA[[#This Row],[Change (%)]]&gt;0,T_STOCK_DATA[[#This Row],[Change (%)]],"")</f>
        <v/>
      </c>
      <c r="E97" s="8">
        <f>IF(T_STOCK_DATA[[#This Row],[Change (%)]]&lt;0,T_STOCK_DATA[[#This Row],[Change (%)]],"")</f>
        <v>-7.9017999999999991E-2</v>
      </c>
      <c r="F97" s="7" t="str" cm="1">
        <f t="array" ref="F97">IFERROR(_FV(T_STOCK_DATA[[#This Row],[SYMBOL]],"Exchange"),"")</f>
        <v>National Stock Exchange of India</v>
      </c>
      <c r="G97" s="7" cm="1">
        <f t="array" ref="G97">IFERROR(_FV(T_STOCK_DATA[[#This Row],[SYMBOL]],"Price"),"")</f>
        <v>290.8</v>
      </c>
      <c r="H97" s="9" cm="1">
        <f t="array" ref="H97">IFERROR(_FV(T_STOCK_DATA[[#This Row],[SYMBOL]],"Volume"),"")</f>
        <v>249456</v>
      </c>
      <c r="I97" s="7" t="str" cm="1">
        <f t="array" ref="I97">IFERROR(_FV(T_STOCK_DATA[[#This Row],[SYMBOL]],"Ticker symbol",TRUE),"")</f>
        <v>APEX</v>
      </c>
      <c r="J97" s="10" t="str">
        <f>IFERROR(RANK(T_STOCK_DATA[[#This Row],[Positive Change %]],T_STOCK_DATA[Positive Change %],0)+COUNTIF($D$3:$D96,T_STOCK_DATA[[#This Row],[Positive Change %]]),"")</f>
        <v/>
      </c>
      <c r="K97" s="10">
        <f>IFERROR(RANK(T_STOCK_DATA[[#This Row],[Negative Change %]],T_STOCK_DATA[Negative Change %],1)+COUNTIF($E$3:$E96,T_STOCK_DATA[[#This Row],[Negative Change %]]),"")</f>
        <v>115</v>
      </c>
      <c r="L97" s="10">
        <f>IFERROR(RANK(T_STOCK_DATA[[#This Row],[Volume]],T_STOCK_DATA[Volume],0)+COUNTIF($H$3:$H96,T_STOCK_DATA[[#This Row],[Volume]]),"")</f>
        <v>690</v>
      </c>
      <c r="M97" s="18" cm="1">
        <f t="array" ref="M97">IFERROR(_FV(T_STOCK_DATA[[#This Row],[SYMBOL]],"Last trade time",TRUE),"")</f>
        <v>44585.469942129632</v>
      </c>
    </row>
    <row r="98" spans="1:13">
      <c r="A98" s="5" t="e" vm="153">
        <v>#VALUE!</v>
      </c>
      <c r="B98" s="7" cm="1">
        <f t="array" ref="B98">IFERROR(_FV(T_STOCK_DATA[[#This Row],[SYMBOL]],"Change"),"")</f>
        <v>-20.6</v>
      </c>
      <c r="C98" s="8" cm="1">
        <f t="array" ref="C98">IFERROR(IF(T_STOCK_DATA[[#This Row],[SYMBOL]]="","",_FV(T_STOCK_DATA[[#This Row],[SYMBOL]],"Change (%)",TRUE)),"")</f>
        <v>-2.1471000000000001E-2</v>
      </c>
      <c r="D98" s="8" t="str">
        <f>IF(T_STOCK_DATA[[#This Row],[Change (%)]]&gt;0,T_STOCK_DATA[[#This Row],[Change (%)]],"")</f>
        <v/>
      </c>
      <c r="E98" s="8">
        <f>IF(T_STOCK_DATA[[#This Row],[Change (%)]]&lt;0,T_STOCK_DATA[[#This Row],[Change (%)]],"")</f>
        <v>-2.1471000000000001E-2</v>
      </c>
      <c r="F98" s="7" t="str" cm="1">
        <f t="array" ref="F98">IFERROR(_FV(T_STOCK_DATA[[#This Row],[SYMBOL]],"Exchange"),"")</f>
        <v>National Stock Exchange of India</v>
      </c>
      <c r="G98" s="7" cm="1">
        <f t="array" ref="G98">IFERROR(_FV(T_STOCK_DATA[[#This Row],[SYMBOL]],"Price"),"")</f>
        <v>938.85</v>
      </c>
      <c r="H98" s="9" cm="1">
        <f t="array" ref="H98">IFERROR(_FV(T_STOCK_DATA[[#This Row],[SYMBOL]],"Volume"),"")</f>
        <v>767000</v>
      </c>
      <c r="I98" s="7" t="str" cm="1">
        <f t="array" ref="I98">IFERROR(_FV(T_STOCK_DATA[[#This Row],[SYMBOL]],"Ticker symbol",TRUE),"")</f>
        <v>APLAPOLLO</v>
      </c>
      <c r="J98" s="10" t="str">
        <f>IFERROR(RANK(T_STOCK_DATA[[#This Row],[Positive Change %]],T_STOCK_DATA[Positive Change %],0)+COUNTIF($D$3:$D97,T_STOCK_DATA[[#This Row],[Positive Change %]]),"")</f>
        <v/>
      </c>
      <c r="K98" s="10">
        <f>IFERROR(RANK(T_STOCK_DATA[[#This Row],[Negative Change %]],T_STOCK_DATA[Negative Change %],1)+COUNTIF($E$3:$E97,T_STOCK_DATA[[#This Row],[Negative Change %]]),"")</f>
        <v>1408</v>
      </c>
      <c r="L98" s="10">
        <f>IFERROR(RANK(T_STOCK_DATA[[#This Row],[Volume]],T_STOCK_DATA[Volume],0)+COUNTIF($H$3:$H97,T_STOCK_DATA[[#This Row],[Volume]]),"")</f>
        <v>393</v>
      </c>
      <c r="M98" s="18" cm="1">
        <f t="array" ref="M98">IFERROR(_FV(T_STOCK_DATA[[#This Row],[SYMBOL]],"Last trade time",TRUE),"")</f>
        <v>44585.469942129632</v>
      </c>
    </row>
    <row r="99" spans="1:13">
      <c r="A99" s="5" t="e" vm="154">
        <v>#VALUE!</v>
      </c>
      <c r="B99" s="7" cm="1">
        <f t="array" ref="B99">IFERROR(_FV(T_STOCK_DATA[[#This Row],[SYMBOL]],"Change"),"")</f>
        <v>-18.100000000000001</v>
      </c>
      <c r="C99" s="8" cm="1">
        <f t="array" ref="C99">IFERROR(IF(T_STOCK_DATA[[#This Row],[SYMBOL]]="","",_FV(T_STOCK_DATA[[#This Row],[SYMBOL]],"Change (%)",TRUE)),"")</f>
        <v>-2.3382E-2</v>
      </c>
      <c r="D99" s="8" t="str">
        <f>IF(T_STOCK_DATA[[#This Row],[Change (%)]]&gt;0,T_STOCK_DATA[[#This Row],[Change (%)]],"")</f>
        <v/>
      </c>
      <c r="E99" s="8">
        <f>IF(T_STOCK_DATA[[#This Row],[Change (%)]]&lt;0,T_STOCK_DATA[[#This Row],[Change (%)]],"")</f>
        <v>-2.3382E-2</v>
      </c>
      <c r="F99" s="7" t="str" cm="1">
        <f t="array" ref="F99">IFERROR(_FV(T_STOCK_DATA[[#This Row],[SYMBOL]],"Exchange"),"")</f>
        <v>National Stock Exchange of India</v>
      </c>
      <c r="G99" s="7" cm="1">
        <f t="array" ref="G99">IFERROR(_FV(T_STOCK_DATA[[#This Row],[SYMBOL]],"Price"),"")</f>
        <v>756</v>
      </c>
      <c r="H99" s="9" cm="1">
        <f t="array" ref="H99">IFERROR(_FV(T_STOCK_DATA[[#This Row],[SYMBOL]],"Volume"),"")</f>
        <v>412915</v>
      </c>
      <c r="I99" s="7" t="str" cm="1">
        <f t="array" ref="I99">IFERROR(_FV(T_STOCK_DATA[[#This Row],[SYMBOL]],"Ticker symbol",TRUE),"")</f>
        <v>APLLTD</v>
      </c>
      <c r="J99" s="10" t="str">
        <f>IFERROR(RANK(T_STOCK_DATA[[#This Row],[Positive Change %]],T_STOCK_DATA[Positive Change %],0)+COUNTIF($D$3:$D98,T_STOCK_DATA[[#This Row],[Positive Change %]]),"")</f>
        <v/>
      </c>
      <c r="K99" s="10">
        <f>IFERROR(RANK(T_STOCK_DATA[[#This Row],[Negative Change %]],T_STOCK_DATA[Negative Change %],1)+COUNTIF($E$3:$E98,T_STOCK_DATA[[#This Row],[Negative Change %]]),"")</f>
        <v>1371</v>
      </c>
      <c r="L99" s="10">
        <f>IFERROR(RANK(T_STOCK_DATA[[#This Row],[Volume]],T_STOCK_DATA[Volume],0)+COUNTIF($H$3:$H98,T_STOCK_DATA[[#This Row],[Volume]]),"")</f>
        <v>556</v>
      </c>
      <c r="M99" s="18" cm="1">
        <f t="array" ref="M99">IFERROR(_FV(T_STOCK_DATA[[#This Row],[SYMBOL]],"Last trade time",TRUE),"")</f>
        <v>44585.469942129632</v>
      </c>
    </row>
    <row r="100" spans="1:13">
      <c r="A100" s="5" t="e" vm="155">
        <v>#VALUE!</v>
      </c>
      <c r="B100" s="7" cm="1">
        <f t="array" ref="B100">IFERROR(_FV(T_STOCK_DATA[[#This Row],[SYMBOL]],"Change"),"")</f>
        <v>-7.6</v>
      </c>
      <c r="C100" s="8" cm="1">
        <f t="array" ref="C100">IFERROR(IF(T_STOCK_DATA[[#This Row],[SYMBOL]]="","",_FV(T_STOCK_DATA[[#This Row],[SYMBOL]],"Change (%)",TRUE)),"")</f>
        <v>-4.9852E-2</v>
      </c>
      <c r="D100" s="8" t="str">
        <f>IF(T_STOCK_DATA[[#This Row],[Change (%)]]&gt;0,T_STOCK_DATA[[#This Row],[Change (%)]],"")</f>
        <v/>
      </c>
      <c r="E100" s="8">
        <f>IF(T_STOCK_DATA[[#This Row],[Change (%)]]&lt;0,T_STOCK_DATA[[#This Row],[Change (%)]],"")</f>
        <v>-4.9852E-2</v>
      </c>
      <c r="F100" s="7" t="str" cm="1">
        <f t="array" ref="F100">IFERROR(_FV(T_STOCK_DATA[[#This Row],[SYMBOL]],"Exchange"),"")</f>
        <v>National Stock Exchange of India</v>
      </c>
      <c r="G100" s="7" cm="1">
        <f t="array" ref="G100">IFERROR(_FV(T_STOCK_DATA[[#This Row],[SYMBOL]],"Price"),"")</f>
        <v>144.85</v>
      </c>
      <c r="H100" s="9" cm="1">
        <f t="array" ref="H100">IFERROR(_FV(T_STOCK_DATA[[#This Row],[SYMBOL]],"Volume"),"")</f>
        <v>44159</v>
      </c>
      <c r="I100" s="7" t="str" cm="1">
        <f t="array" ref="I100">IFERROR(_FV(T_STOCK_DATA[[#This Row],[SYMBOL]],"Ticker symbol",TRUE),"")</f>
        <v>APOLLO</v>
      </c>
      <c r="J100" s="10" t="str">
        <f>IFERROR(RANK(T_STOCK_DATA[[#This Row],[Positive Change %]],T_STOCK_DATA[Positive Change %],0)+COUNTIF($D$3:$D99,T_STOCK_DATA[[#This Row],[Positive Change %]]),"")</f>
        <v/>
      </c>
      <c r="K100" s="10">
        <f>IFERROR(RANK(T_STOCK_DATA[[#This Row],[Negative Change %]],T_STOCK_DATA[Negative Change %],1)+COUNTIF($E$3:$E99,T_STOCK_DATA[[#This Row],[Negative Change %]]),"")</f>
        <v>571</v>
      </c>
      <c r="L100" s="10">
        <f>IFERROR(RANK(T_STOCK_DATA[[#This Row],[Volume]],T_STOCK_DATA[Volume],0)+COUNTIF($H$3:$H99,T_STOCK_DATA[[#This Row],[Volume]]),"")</f>
        <v>1209</v>
      </c>
      <c r="M100" s="18" cm="1">
        <f t="array" ref="M100">IFERROR(_FV(T_STOCK_DATA[[#This Row],[SYMBOL]],"Last trade time",TRUE),"")</f>
        <v>44585.469942129632</v>
      </c>
    </row>
    <row r="101" spans="1:13">
      <c r="A101" s="5" t="e" vm="156">
        <v>#VALUE!</v>
      </c>
      <c r="B101" s="7" cm="1">
        <f t="array" ref="B101">IFERROR(_FV(T_STOCK_DATA[[#This Row],[SYMBOL]],"Change"),"")</f>
        <v>-193.5</v>
      </c>
      <c r="C101" s="8" cm="1">
        <f t="array" ref="C101">IFERROR(IF(T_STOCK_DATA[[#This Row],[SYMBOL]]="","",_FV(T_STOCK_DATA[[#This Row],[SYMBOL]],"Change (%)",TRUE)),"")</f>
        <v>-4.1243000000000002E-2</v>
      </c>
      <c r="D101" s="8" t="str">
        <f>IF(T_STOCK_DATA[[#This Row],[Change (%)]]&gt;0,T_STOCK_DATA[[#This Row],[Change (%)]],"")</f>
        <v/>
      </c>
      <c r="E101" s="8">
        <f>IF(T_STOCK_DATA[[#This Row],[Change (%)]]&lt;0,T_STOCK_DATA[[#This Row],[Change (%)]],"")</f>
        <v>-4.1243000000000002E-2</v>
      </c>
      <c r="F101" s="7" t="str" cm="1">
        <f t="array" ref="F101">IFERROR(_FV(T_STOCK_DATA[[#This Row],[SYMBOL]],"Exchange"),"")</f>
        <v>National Stock Exchange of India</v>
      </c>
      <c r="G101" s="7" cm="1">
        <f t="array" ref="G101">IFERROR(_FV(T_STOCK_DATA[[#This Row],[SYMBOL]],"Price"),"")</f>
        <v>4498.1499999999996</v>
      </c>
      <c r="H101" s="9" cm="1">
        <f t="array" ref="H101">IFERROR(_FV(T_STOCK_DATA[[#This Row],[SYMBOL]],"Volume"),"")</f>
        <v>737762</v>
      </c>
      <c r="I101" s="7" t="str" cm="1">
        <f t="array" ref="I101">IFERROR(_FV(T_STOCK_DATA[[#This Row],[SYMBOL]],"Ticker symbol",TRUE),"")</f>
        <v>APOLLOHOSP</v>
      </c>
      <c r="J101" s="10" t="str">
        <f>IFERROR(RANK(T_STOCK_DATA[[#This Row],[Positive Change %]],T_STOCK_DATA[Positive Change %],0)+COUNTIF($D$3:$D100,T_STOCK_DATA[[#This Row],[Positive Change %]]),"")</f>
        <v/>
      </c>
      <c r="K101" s="10">
        <f>IFERROR(RANK(T_STOCK_DATA[[#This Row],[Negative Change %]],T_STOCK_DATA[Negative Change %],1)+COUNTIF($E$3:$E100,T_STOCK_DATA[[#This Row],[Negative Change %]]),"")</f>
        <v>1010</v>
      </c>
      <c r="L101" s="10">
        <f>IFERROR(RANK(T_STOCK_DATA[[#This Row],[Volume]],T_STOCK_DATA[Volume],0)+COUNTIF($H$3:$H100,T_STOCK_DATA[[#This Row],[Volume]]),"")</f>
        <v>402</v>
      </c>
      <c r="M101" s="18" cm="1">
        <f t="array" ref="M101">IFERROR(_FV(T_STOCK_DATA[[#This Row],[SYMBOL]],"Last trade time",TRUE),"")</f>
        <v>44585.469942129632</v>
      </c>
    </row>
    <row r="102" spans="1:13">
      <c r="A102" s="5" t="e" vm="157">
        <v>#VALUE!</v>
      </c>
      <c r="B102" s="7" cm="1">
        <f t="array" ref="B102">IFERROR(_FV(T_STOCK_DATA[[#This Row],[SYMBOL]],"Change"),"")</f>
        <v>-38.200000000000003</v>
      </c>
      <c r="C102" s="8" cm="1">
        <f t="array" ref="C102">IFERROR(IF(T_STOCK_DATA[[#This Row],[SYMBOL]]="","",_FV(T_STOCK_DATA[[#This Row],[SYMBOL]],"Change (%)",TRUE)),"")</f>
        <v>-6.7046999999999995E-2</v>
      </c>
      <c r="D102" s="8" t="str">
        <f>IF(T_STOCK_DATA[[#This Row],[Change (%)]]&gt;0,T_STOCK_DATA[[#This Row],[Change (%)]],"")</f>
        <v/>
      </c>
      <c r="E102" s="8">
        <f>IF(T_STOCK_DATA[[#This Row],[Change (%)]]&lt;0,T_STOCK_DATA[[#This Row],[Change (%)]],"")</f>
        <v>-6.7046999999999995E-2</v>
      </c>
      <c r="F102" s="7" t="str" cm="1">
        <f t="array" ref="F102">IFERROR(_FV(T_STOCK_DATA[[#This Row],[SYMBOL]],"Exchange"),"")</f>
        <v>National Stock Exchange of India</v>
      </c>
      <c r="G102" s="7" cm="1">
        <f t="array" ref="G102">IFERROR(_FV(T_STOCK_DATA[[#This Row],[SYMBOL]],"Price"),"")</f>
        <v>531.54999999999995</v>
      </c>
      <c r="H102" s="9" cm="1">
        <f t="array" ref="H102">IFERROR(_FV(T_STOCK_DATA[[#This Row],[SYMBOL]],"Volume"),"")</f>
        <v>116296</v>
      </c>
      <c r="I102" s="7" t="str" cm="1">
        <f t="array" ref="I102">IFERROR(_FV(T_STOCK_DATA[[#This Row],[SYMBOL]],"Ticker symbol",TRUE),"")</f>
        <v>APOLLOPIPE</v>
      </c>
      <c r="J102" s="10" t="str">
        <f>IFERROR(RANK(T_STOCK_DATA[[#This Row],[Positive Change %]],T_STOCK_DATA[Positive Change %],0)+COUNTIF($D$3:$D101,T_STOCK_DATA[[#This Row],[Positive Change %]]),"")</f>
        <v/>
      </c>
      <c r="K102" s="10">
        <f>IFERROR(RANK(T_STOCK_DATA[[#This Row],[Negative Change %]],T_STOCK_DATA[Negative Change %],1)+COUNTIF($E$3:$E101,T_STOCK_DATA[[#This Row],[Negative Change %]]),"")</f>
        <v>239</v>
      </c>
      <c r="L102" s="10">
        <f>IFERROR(RANK(T_STOCK_DATA[[#This Row],[Volume]],T_STOCK_DATA[Volume],0)+COUNTIF($H$3:$H101,T_STOCK_DATA[[#This Row],[Volume]]),"")</f>
        <v>930</v>
      </c>
      <c r="M102" s="18" cm="1">
        <f t="array" ref="M102">IFERROR(_FV(T_STOCK_DATA[[#This Row],[SYMBOL]],"Last trade time",TRUE),"")</f>
        <v>44585.469942129632</v>
      </c>
    </row>
    <row r="103" spans="1:13">
      <c r="A103" s="5" t="e" vm="158">
        <v>#VALUE!</v>
      </c>
      <c r="B103" s="7" cm="1">
        <f t="array" ref="B103">IFERROR(_FV(T_STOCK_DATA[[#This Row],[SYMBOL]],"Change"),"")</f>
        <v>-11.45</v>
      </c>
      <c r="C103" s="8" cm="1">
        <f t="array" ref="C103">IFERROR(IF(T_STOCK_DATA[[#This Row],[SYMBOL]]="","",_FV(T_STOCK_DATA[[#This Row],[SYMBOL]],"Change (%)",TRUE)),"")</f>
        <v>-5.1161999999999999E-2</v>
      </c>
      <c r="D103" s="8" t="str">
        <f>IF(T_STOCK_DATA[[#This Row],[Change (%)]]&gt;0,T_STOCK_DATA[[#This Row],[Change (%)]],"")</f>
        <v/>
      </c>
      <c r="E103" s="8">
        <f>IF(T_STOCK_DATA[[#This Row],[Change (%)]]&lt;0,T_STOCK_DATA[[#This Row],[Change (%)]],"")</f>
        <v>-5.1161999999999999E-2</v>
      </c>
      <c r="F103" s="7" t="str" cm="1">
        <f t="array" ref="F103">IFERROR(_FV(T_STOCK_DATA[[#This Row],[SYMBOL]],"Exchange"),"")</f>
        <v>National Stock Exchange of India</v>
      </c>
      <c r="G103" s="7" cm="1">
        <f t="array" ref="G103">IFERROR(_FV(T_STOCK_DATA[[#This Row],[SYMBOL]],"Price"),"")</f>
        <v>212.35</v>
      </c>
      <c r="H103" s="9" cm="1">
        <f t="array" ref="H103">IFERROR(_FV(T_STOCK_DATA[[#This Row],[SYMBOL]],"Volume"),"")</f>
        <v>2871823</v>
      </c>
      <c r="I103" s="7" t="str" cm="1">
        <f t="array" ref="I103">IFERROR(_FV(T_STOCK_DATA[[#This Row],[SYMBOL]],"Ticker symbol",TRUE),"")</f>
        <v>APOLLOTYRE</v>
      </c>
      <c r="J103" s="10" t="str">
        <f>IFERROR(RANK(T_STOCK_DATA[[#This Row],[Positive Change %]],T_STOCK_DATA[Positive Change %],0)+COUNTIF($D$3:$D102,T_STOCK_DATA[[#This Row],[Positive Change %]]),"")</f>
        <v/>
      </c>
      <c r="K103" s="10">
        <f>IFERROR(RANK(T_STOCK_DATA[[#This Row],[Negative Change %]],T_STOCK_DATA[Negative Change %],1)+COUNTIF($E$3:$E102,T_STOCK_DATA[[#This Row],[Negative Change %]]),"")</f>
        <v>483</v>
      </c>
      <c r="L103" s="10">
        <f>IFERROR(RANK(T_STOCK_DATA[[#This Row],[Volume]],T_STOCK_DATA[Volume],0)+COUNTIF($H$3:$H102,T_STOCK_DATA[[#This Row],[Volume]]),"")</f>
        <v>154</v>
      </c>
      <c r="M103" s="18" cm="1">
        <f t="array" ref="M103">IFERROR(_FV(T_STOCK_DATA[[#This Row],[SYMBOL]],"Last trade time",TRUE),"")</f>
        <v>44585.469942129632</v>
      </c>
    </row>
    <row r="104" spans="1:13">
      <c r="A104" s="5" t="e" vm="159">
        <v>#VALUE!</v>
      </c>
      <c r="B104" s="7" cm="1">
        <f t="array" ref="B104">IFERROR(_FV(T_STOCK_DATA[[#This Row],[SYMBOL]],"Change"),"")</f>
        <v>-33.299999999999997</v>
      </c>
      <c r="C104" s="8" cm="1">
        <f t="array" ref="C104">IFERROR(IF(T_STOCK_DATA[[#This Row],[SYMBOL]]="","",_FV(T_STOCK_DATA[[#This Row],[SYMBOL]],"Change (%)",TRUE)),"")</f>
        <v>-4.0096E-2</v>
      </c>
      <c r="D104" s="8" t="str">
        <f>IF(T_STOCK_DATA[[#This Row],[Change (%)]]&gt;0,T_STOCK_DATA[[#This Row],[Change (%)]],"")</f>
        <v/>
      </c>
      <c r="E104" s="8">
        <f>IF(T_STOCK_DATA[[#This Row],[Change (%)]]&lt;0,T_STOCK_DATA[[#This Row],[Change (%)]],"")</f>
        <v>-4.0096E-2</v>
      </c>
      <c r="F104" s="7" t="str" cm="1">
        <f t="array" ref="F104">IFERROR(_FV(T_STOCK_DATA[[#This Row],[SYMBOL]],"Exchange"),"")</f>
        <v>National Stock Exchange of India</v>
      </c>
      <c r="G104" s="7" cm="1">
        <f t="array" ref="G104">IFERROR(_FV(T_STOCK_DATA[[#This Row],[SYMBOL]],"Price"),"")</f>
        <v>797.2</v>
      </c>
      <c r="H104" s="9" cm="1">
        <f t="array" ref="H104">IFERROR(_FV(T_STOCK_DATA[[#This Row],[SYMBOL]],"Volume"),"")</f>
        <v>2047</v>
      </c>
      <c r="I104" s="7" t="str" cm="1">
        <f t="array" ref="I104">IFERROR(_FV(T_STOCK_DATA[[#This Row],[SYMBOL]],"Ticker symbol",TRUE),"")</f>
        <v>APOLSINHOT</v>
      </c>
      <c r="J104" s="10" t="str">
        <f>IFERROR(RANK(T_STOCK_DATA[[#This Row],[Positive Change %]],T_STOCK_DATA[Positive Change %],0)+COUNTIF($D$3:$D103,T_STOCK_DATA[[#This Row],[Positive Change %]]),"")</f>
        <v/>
      </c>
      <c r="K104" s="10">
        <f>IFERROR(RANK(T_STOCK_DATA[[#This Row],[Negative Change %]],T_STOCK_DATA[Negative Change %],1)+COUNTIF($E$3:$E103,T_STOCK_DATA[[#This Row],[Negative Change %]]),"")</f>
        <v>1040</v>
      </c>
      <c r="L104" s="10">
        <f>IFERROR(RANK(T_STOCK_DATA[[#This Row],[Volume]],T_STOCK_DATA[Volume],0)+COUNTIF($H$3:$H103,T_STOCK_DATA[[#This Row],[Volume]]),"")</f>
        <v>1609</v>
      </c>
      <c r="M104" s="18" cm="1">
        <f t="array" ref="M104">IFERROR(_FV(T_STOCK_DATA[[#This Row],[SYMBOL]],"Last trade time",TRUE),"")</f>
        <v>44585.469942129632</v>
      </c>
    </row>
    <row r="105" spans="1:13">
      <c r="A105" s="5" t="e" vm="160">
        <v>#VALUE!</v>
      </c>
      <c r="B105" s="7" cm="1">
        <f t="array" ref="B105">IFERROR(_FV(T_STOCK_DATA[[#This Row],[SYMBOL]],"Change"),"")</f>
        <v>-23.4</v>
      </c>
      <c r="C105" s="8" cm="1">
        <f t="array" ref="C105">IFERROR(IF(T_STOCK_DATA[[#This Row],[SYMBOL]]="","",_FV(T_STOCK_DATA[[#This Row],[SYMBOL]],"Change (%)",TRUE)),"")</f>
        <v>-6.0262999999999997E-2</v>
      </c>
      <c r="D105" s="8" t="str">
        <f>IF(T_STOCK_DATA[[#This Row],[Change (%)]]&gt;0,T_STOCK_DATA[[#This Row],[Change (%)]],"")</f>
        <v/>
      </c>
      <c r="E105" s="8">
        <f>IF(T_STOCK_DATA[[#This Row],[Change (%)]]&lt;0,T_STOCK_DATA[[#This Row],[Change (%)]],"")</f>
        <v>-6.0262999999999997E-2</v>
      </c>
      <c r="F105" s="7" t="str" cm="1">
        <f t="array" ref="F105">IFERROR(_FV(T_STOCK_DATA[[#This Row],[SYMBOL]],"Exchange"),"")</f>
        <v>National Stock Exchange of India</v>
      </c>
      <c r="G105" s="7" cm="1">
        <f t="array" ref="G105">IFERROR(_FV(T_STOCK_DATA[[#This Row],[SYMBOL]],"Price"),"")</f>
        <v>364.9</v>
      </c>
      <c r="H105" s="9" cm="1">
        <f t="array" ref="H105">IFERROR(_FV(T_STOCK_DATA[[#This Row],[SYMBOL]],"Volume"),"")</f>
        <v>207556</v>
      </c>
      <c r="I105" s="7" t="str" cm="1">
        <f t="array" ref="I105">IFERROR(_FV(T_STOCK_DATA[[#This Row],[SYMBOL]],"Ticker symbol",TRUE),"")</f>
        <v>APTECHT</v>
      </c>
      <c r="J105" s="10" t="str">
        <f>IFERROR(RANK(T_STOCK_DATA[[#This Row],[Positive Change %]],T_STOCK_DATA[Positive Change %],0)+COUNTIF($D$3:$D104,T_STOCK_DATA[[#This Row],[Positive Change %]]),"")</f>
        <v/>
      </c>
      <c r="K105" s="10">
        <f>IFERROR(RANK(T_STOCK_DATA[[#This Row],[Negative Change %]],T_STOCK_DATA[Negative Change %],1)+COUNTIF($E$3:$E104,T_STOCK_DATA[[#This Row],[Negative Change %]]),"")</f>
        <v>342</v>
      </c>
      <c r="L105" s="10">
        <f>IFERROR(RANK(T_STOCK_DATA[[#This Row],[Volume]],T_STOCK_DATA[Volume],0)+COUNTIF($H$3:$H104,T_STOCK_DATA[[#This Row],[Volume]]),"")</f>
        <v>747</v>
      </c>
      <c r="M105" s="18" cm="1">
        <f t="array" ref="M105">IFERROR(_FV(T_STOCK_DATA[[#This Row],[SYMBOL]],"Last trade time",TRUE),"")</f>
        <v>44585.469942129632</v>
      </c>
    </row>
    <row r="106" spans="1:13">
      <c r="A106" s="5" t="e" vm="161">
        <v>#VALUE!</v>
      </c>
      <c r="B106" s="7" cm="1">
        <f t="array" ref="B106">IFERROR(_FV(T_STOCK_DATA[[#This Row],[SYMBOL]],"Change"),"")</f>
        <v>-2.85</v>
      </c>
      <c r="C106" s="8" cm="1">
        <f t="array" ref="C106">IFERROR(IF(T_STOCK_DATA[[#This Row],[SYMBOL]]="","",_FV(T_STOCK_DATA[[#This Row],[SYMBOL]],"Change (%)",TRUE)),"")</f>
        <v>-0.05</v>
      </c>
      <c r="D106" s="8" t="str">
        <f>IF(T_STOCK_DATA[[#This Row],[Change (%)]]&gt;0,T_STOCK_DATA[[#This Row],[Change (%)]],"")</f>
        <v/>
      </c>
      <c r="E106" s="8">
        <f>IF(T_STOCK_DATA[[#This Row],[Change (%)]]&lt;0,T_STOCK_DATA[[#This Row],[Change (%)]],"")</f>
        <v>-0.05</v>
      </c>
      <c r="F106" s="7" t="str" cm="1">
        <f t="array" ref="F106">IFERROR(_FV(T_STOCK_DATA[[#This Row],[SYMBOL]],"Exchange"),"")</f>
        <v>National Stock Exchange of India</v>
      </c>
      <c r="G106" s="7" cm="1">
        <f t="array" ref="G106">IFERROR(_FV(T_STOCK_DATA[[#This Row],[SYMBOL]],"Price"),"")</f>
        <v>54.15</v>
      </c>
      <c r="H106" s="9" cm="1">
        <f t="array" ref="H106">IFERROR(_FV(T_STOCK_DATA[[#This Row],[SYMBOL]],"Volume"),"")</f>
        <v>48296</v>
      </c>
      <c r="I106" s="7" t="str" cm="1">
        <f t="array" ref="I106">IFERROR(_FV(T_STOCK_DATA[[#This Row],[SYMBOL]],"Ticker symbol",TRUE),"")</f>
        <v>ARCHIDPLY</v>
      </c>
      <c r="J106" s="10" t="str">
        <f>IFERROR(RANK(T_STOCK_DATA[[#This Row],[Positive Change %]],T_STOCK_DATA[Positive Change %],0)+COUNTIF($D$3:$D105,T_STOCK_DATA[[#This Row],[Positive Change %]]),"")</f>
        <v/>
      </c>
      <c r="K106" s="10">
        <f>IFERROR(RANK(T_STOCK_DATA[[#This Row],[Negative Change %]],T_STOCK_DATA[Negative Change %],1)+COUNTIF($E$3:$E105,T_STOCK_DATA[[#This Row],[Negative Change %]]),"")</f>
        <v>503</v>
      </c>
      <c r="L106" s="10">
        <f>IFERROR(RANK(T_STOCK_DATA[[#This Row],[Volume]],T_STOCK_DATA[Volume],0)+COUNTIF($H$3:$H105,T_STOCK_DATA[[#This Row],[Volume]]),"")</f>
        <v>1187</v>
      </c>
      <c r="M106" s="18" cm="1">
        <f t="array" ref="M106">IFERROR(_FV(T_STOCK_DATA[[#This Row],[SYMBOL]],"Last trade time",TRUE),"")</f>
        <v>44585.469942129632</v>
      </c>
    </row>
    <row r="107" spans="1:13">
      <c r="A107" s="5" t="e" vm="162">
        <v>#VALUE!</v>
      </c>
      <c r="B107" s="7" cm="1">
        <f t="array" ref="B107">IFERROR(_FV(T_STOCK_DATA[[#This Row],[SYMBOL]],"Change"),"")</f>
        <v>-1.4</v>
      </c>
      <c r="C107" s="8" cm="1">
        <f t="array" ref="C107">IFERROR(IF(T_STOCK_DATA[[#This Row],[SYMBOL]]="","",_FV(T_STOCK_DATA[[#This Row],[SYMBOL]],"Change (%)",TRUE)),"")</f>
        <v>-6.7632999999999999E-2</v>
      </c>
      <c r="D107" s="8" t="str">
        <f>IF(T_STOCK_DATA[[#This Row],[Change (%)]]&gt;0,T_STOCK_DATA[[#This Row],[Change (%)]],"")</f>
        <v/>
      </c>
      <c r="E107" s="8">
        <f>IF(T_STOCK_DATA[[#This Row],[Change (%)]]&lt;0,T_STOCK_DATA[[#This Row],[Change (%)]],"")</f>
        <v>-6.7632999999999999E-2</v>
      </c>
      <c r="F107" s="7" t="str" cm="1">
        <f t="array" ref="F107">IFERROR(_FV(T_STOCK_DATA[[#This Row],[SYMBOL]],"Exchange"),"")</f>
        <v>National Stock Exchange of India</v>
      </c>
      <c r="G107" s="7" cm="1">
        <f t="array" ref="G107">IFERROR(_FV(T_STOCK_DATA[[#This Row],[SYMBOL]],"Price"),"")</f>
        <v>19.3</v>
      </c>
      <c r="H107" s="9" cm="1">
        <f t="array" ref="H107">IFERROR(_FV(T_STOCK_DATA[[#This Row],[SYMBOL]],"Volume"),"")</f>
        <v>169113</v>
      </c>
      <c r="I107" s="7" t="str" cm="1">
        <f t="array" ref="I107">IFERROR(_FV(T_STOCK_DATA[[#This Row],[SYMBOL]],"Ticker symbol",TRUE),"")</f>
        <v>ARCHIES</v>
      </c>
      <c r="J107" s="10" t="str">
        <f>IFERROR(RANK(T_STOCK_DATA[[#This Row],[Positive Change %]],T_STOCK_DATA[Positive Change %],0)+COUNTIF($D$3:$D106,T_STOCK_DATA[[#This Row],[Positive Change %]]),"")</f>
        <v/>
      </c>
      <c r="K107" s="10">
        <f>IFERROR(RANK(T_STOCK_DATA[[#This Row],[Negative Change %]],T_STOCK_DATA[Negative Change %],1)+COUNTIF($E$3:$E106,T_STOCK_DATA[[#This Row],[Negative Change %]]),"")</f>
        <v>232</v>
      </c>
      <c r="L107" s="10">
        <f>IFERROR(RANK(T_STOCK_DATA[[#This Row],[Volume]],T_STOCK_DATA[Volume],0)+COUNTIF($H$3:$H106,T_STOCK_DATA[[#This Row],[Volume]]),"")</f>
        <v>806</v>
      </c>
      <c r="M107" s="18" cm="1">
        <f t="array" ref="M107">IFERROR(_FV(T_STOCK_DATA[[#This Row],[SYMBOL]],"Last trade time",TRUE),"")</f>
        <v>44585.469942129632</v>
      </c>
    </row>
    <row r="108" spans="1:13">
      <c r="A108" s="5" t="e" vm="163">
        <v>#VALUE!</v>
      </c>
      <c r="B108" s="7" cm="1">
        <f t="array" ref="B108">IFERROR(_FV(T_STOCK_DATA[[#This Row],[SYMBOL]],"Change"),"")</f>
        <v>-2.2000000000000002</v>
      </c>
      <c r="C108" s="8" cm="1">
        <f t="array" ref="C108">IFERROR(IF(T_STOCK_DATA[[#This Row],[SYMBOL]]="","",_FV(T_STOCK_DATA[[#This Row],[SYMBOL]],"Change (%)",TRUE)),"")</f>
        <v>-4.3521000000000004E-2</v>
      </c>
      <c r="D108" s="8" t="str">
        <f>IF(T_STOCK_DATA[[#This Row],[Change (%)]]&gt;0,T_STOCK_DATA[[#This Row],[Change (%)]],"")</f>
        <v/>
      </c>
      <c r="E108" s="8">
        <f>IF(T_STOCK_DATA[[#This Row],[Change (%)]]&lt;0,T_STOCK_DATA[[#This Row],[Change (%)]],"")</f>
        <v>-4.3521000000000004E-2</v>
      </c>
      <c r="F108" s="7" t="str" cm="1">
        <f t="array" ref="F108">IFERROR(_FV(T_STOCK_DATA[[#This Row],[SYMBOL]],"Exchange"),"")</f>
        <v>National Stock Exchange of India</v>
      </c>
      <c r="G108" s="7" cm="1">
        <f t="array" ref="G108">IFERROR(_FV(T_STOCK_DATA[[#This Row],[SYMBOL]],"Price"),"")</f>
        <v>48.35</v>
      </c>
      <c r="H108" s="9" cm="1">
        <f t="array" ref="H108">IFERROR(_FV(T_STOCK_DATA[[#This Row],[SYMBOL]],"Volume"),"")</f>
        <v>7643</v>
      </c>
      <c r="I108" s="7" t="str" cm="1">
        <f t="array" ref="I108">IFERROR(_FV(T_STOCK_DATA[[#This Row],[SYMBOL]],"Ticker symbol",TRUE),"")</f>
        <v>ARENTERP</v>
      </c>
      <c r="J108" s="10" t="str">
        <f>IFERROR(RANK(T_STOCK_DATA[[#This Row],[Positive Change %]],T_STOCK_DATA[Positive Change %],0)+COUNTIF($D$3:$D107,T_STOCK_DATA[[#This Row],[Positive Change %]]),"")</f>
        <v/>
      </c>
      <c r="K108" s="10">
        <f>IFERROR(RANK(T_STOCK_DATA[[#This Row],[Negative Change %]],T_STOCK_DATA[Negative Change %],1)+COUNTIF($E$3:$E107,T_STOCK_DATA[[#This Row],[Negative Change %]]),"")</f>
        <v>944</v>
      </c>
      <c r="L108" s="10">
        <f>IFERROR(RANK(T_STOCK_DATA[[#This Row],[Volume]],T_STOCK_DATA[Volume],0)+COUNTIF($H$3:$H107,T_STOCK_DATA[[#This Row],[Volume]]),"")</f>
        <v>1532</v>
      </c>
      <c r="M108" s="18" cm="1">
        <f t="array" ref="M108">IFERROR(_FV(T_STOCK_DATA[[#This Row],[SYMBOL]],"Last trade time",TRUE),"")</f>
        <v>44585.469942129632</v>
      </c>
    </row>
    <row r="109" spans="1:13">
      <c r="A109" s="5" t="e" vm="164">
        <v>#VALUE!</v>
      </c>
      <c r="B109" s="7" cm="1">
        <f t="array" ref="B109">IFERROR(_FV(T_STOCK_DATA[[#This Row],[SYMBOL]],"Change"),"")</f>
        <v>-10.199999999999999</v>
      </c>
      <c r="C109" s="8" cm="1">
        <f t="array" ref="C109">IFERROR(IF(T_STOCK_DATA[[#This Row],[SYMBOL]]="","",_FV(T_STOCK_DATA[[#This Row],[SYMBOL]],"Change (%)",TRUE)),"")</f>
        <v>-6.4516000000000004E-2</v>
      </c>
      <c r="D109" s="8" t="str">
        <f>IF(T_STOCK_DATA[[#This Row],[Change (%)]]&gt;0,T_STOCK_DATA[[#This Row],[Change (%)]],"")</f>
        <v/>
      </c>
      <c r="E109" s="8">
        <f>IF(T_STOCK_DATA[[#This Row],[Change (%)]]&lt;0,T_STOCK_DATA[[#This Row],[Change (%)]],"")</f>
        <v>-6.4516000000000004E-2</v>
      </c>
      <c r="F109" s="7" t="str" cm="1">
        <f t="array" ref="F109">IFERROR(_FV(T_STOCK_DATA[[#This Row],[SYMBOL]],"Exchange"),"")</f>
        <v>National Stock Exchange of India</v>
      </c>
      <c r="G109" s="7" cm="1">
        <f t="array" ref="G109">IFERROR(_FV(T_STOCK_DATA[[#This Row],[SYMBOL]],"Price"),"")</f>
        <v>147.9</v>
      </c>
      <c r="H109" s="9" cm="1">
        <f t="array" ref="H109">IFERROR(_FV(T_STOCK_DATA[[#This Row],[SYMBOL]],"Volume"),"")</f>
        <v>128647</v>
      </c>
      <c r="I109" s="7" t="str" cm="1">
        <f t="array" ref="I109">IFERROR(_FV(T_STOCK_DATA[[#This Row],[SYMBOL]],"Ticker symbol",TRUE),"")</f>
        <v>ARIES</v>
      </c>
      <c r="J109" s="10" t="str">
        <f>IFERROR(RANK(T_STOCK_DATA[[#This Row],[Positive Change %]],T_STOCK_DATA[Positive Change %],0)+COUNTIF($D$3:$D108,T_STOCK_DATA[[#This Row],[Positive Change %]]),"")</f>
        <v/>
      </c>
      <c r="K109" s="10">
        <f>IFERROR(RANK(T_STOCK_DATA[[#This Row],[Negative Change %]],T_STOCK_DATA[Negative Change %],1)+COUNTIF($E$3:$E108,T_STOCK_DATA[[#This Row],[Negative Change %]]),"")</f>
        <v>276</v>
      </c>
      <c r="L109" s="10">
        <f>IFERROR(RANK(T_STOCK_DATA[[#This Row],[Volume]],T_STOCK_DATA[Volume],0)+COUNTIF($H$3:$H108,T_STOCK_DATA[[#This Row],[Volume]]),"")</f>
        <v>895</v>
      </c>
      <c r="M109" s="18" cm="1">
        <f t="array" ref="M109">IFERROR(_FV(T_STOCK_DATA[[#This Row],[SYMBOL]],"Last trade time",TRUE),"")</f>
        <v>44585.469942129632</v>
      </c>
    </row>
    <row r="110" spans="1:13">
      <c r="A110" s="5" t="e" vm="165">
        <v>#VALUE!</v>
      </c>
      <c r="B110" s="7" cm="1">
        <f t="array" ref="B110">IFERROR(_FV(T_STOCK_DATA[[#This Row],[SYMBOL]],"Change"),"")</f>
        <v>-2.4</v>
      </c>
      <c r="C110" s="8" cm="1">
        <f t="array" ref="C110">IFERROR(IF(T_STOCK_DATA[[#This Row],[SYMBOL]]="","",_FV(T_STOCK_DATA[[#This Row],[SYMBOL]],"Change (%)",TRUE)),"")</f>
        <v>-4.9382999999999996E-2</v>
      </c>
      <c r="D110" s="8" t="str">
        <f>IF(T_STOCK_DATA[[#This Row],[Change (%)]]&gt;0,T_STOCK_DATA[[#This Row],[Change (%)]],"")</f>
        <v/>
      </c>
      <c r="E110" s="8">
        <f>IF(T_STOCK_DATA[[#This Row],[Change (%)]]&lt;0,T_STOCK_DATA[[#This Row],[Change (%)]],"")</f>
        <v>-4.9382999999999996E-2</v>
      </c>
      <c r="F110" s="7" t="str" cm="1">
        <f t="array" ref="F110">IFERROR(_FV(T_STOCK_DATA[[#This Row],[SYMBOL]],"Exchange"),"")</f>
        <v>National Stock Exchange of India</v>
      </c>
      <c r="G110" s="7" cm="1">
        <f t="array" ref="G110">IFERROR(_FV(T_STOCK_DATA[[#This Row],[SYMBOL]],"Price"),"")</f>
        <v>46.2</v>
      </c>
      <c r="H110" s="9" cm="1">
        <f t="array" ref="H110">IFERROR(_FV(T_STOCK_DATA[[#This Row],[SYMBOL]],"Volume"),"")</f>
        <v>51513</v>
      </c>
      <c r="I110" s="7" t="str" cm="1">
        <f t="array" ref="I110">IFERROR(_FV(T_STOCK_DATA[[#This Row],[SYMBOL]],"Ticker symbol",TRUE),"")</f>
        <v>ARIHANT</v>
      </c>
      <c r="J110" s="10" t="str">
        <f>IFERROR(RANK(T_STOCK_DATA[[#This Row],[Positive Change %]],T_STOCK_DATA[Positive Change %],0)+COUNTIF($D$3:$D109,T_STOCK_DATA[[#This Row],[Positive Change %]]),"")</f>
        <v/>
      </c>
      <c r="K110" s="10">
        <f>IFERROR(RANK(T_STOCK_DATA[[#This Row],[Negative Change %]],T_STOCK_DATA[Negative Change %],1)+COUNTIF($E$3:$E109,T_STOCK_DATA[[#This Row],[Negative Change %]]),"")</f>
        <v>654</v>
      </c>
      <c r="L110" s="10">
        <f>IFERROR(RANK(T_STOCK_DATA[[#This Row],[Volume]],T_STOCK_DATA[Volume],0)+COUNTIF($H$3:$H109,T_STOCK_DATA[[#This Row],[Volume]]),"")</f>
        <v>1155</v>
      </c>
      <c r="M110" s="18" cm="1">
        <f t="array" ref="M110">IFERROR(_FV(T_STOCK_DATA[[#This Row],[SYMBOL]],"Last trade time",TRUE),"")</f>
        <v>44585.469942129632</v>
      </c>
    </row>
    <row r="111" spans="1:13">
      <c r="A111" s="5" t="e" vm="166">
        <v>#VALUE!</v>
      </c>
      <c r="B111" s="7" cm="1">
        <f t="array" ref="B111">IFERROR(_FV(T_STOCK_DATA[[#This Row],[SYMBOL]],"Change"),"")</f>
        <v>-4.7</v>
      </c>
      <c r="C111" s="8" cm="1">
        <f t="array" ref="C111">IFERROR(IF(T_STOCK_DATA[[#This Row],[SYMBOL]]="","",_FV(T_STOCK_DATA[[#This Row],[SYMBOL]],"Change (%)",TRUE)),"")</f>
        <v>-2.6345E-2</v>
      </c>
      <c r="D111" s="8" t="str">
        <f>IF(T_STOCK_DATA[[#This Row],[Change (%)]]&gt;0,T_STOCK_DATA[[#This Row],[Change (%)]],"")</f>
        <v/>
      </c>
      <c r="E111" s="8">
        <f>IF(T_STOCK_DATA[[#This Row],[Change (%)]]&lt;0,T_STOCK_DATA[[#This Row],[Change (%)]],"")</f>
        <v>-2.6345E-2</v>
      </c>
      <c r="F111" s="7" t="str" cm="1">
        <f t="array" ref="F111">IFERROR(_FV(T_STOCK_DATA[[#This Row],[SYMBOL]],"Exchange"),"")</f>
        <v>National Stock Exchange of India</v>
      </c>
      <c r="G111" s="7" cm="1">
        <f t="array" ref="G111">IFERROR(_FV(T_STOCK_DATA[[#This Row],[SYMBOL]],"Price"),"")</f>
        <v>173.7</v>
      </c>
      <c r="H111" s="9" cm="1">
        <f t="array" ref="H111">IFERROR(_FV(T_STOCK_DATA[[#This Row],[SYMBOL]],"Volume"),"")</f>
        <v>231737</v>
      </c>
      <c r="I111" s="7" t="str" cm="1">
        <f t="array" ref="I111">IFERROR(_FV(T_STOCK_DATA[[#This Row],[SYMBOL]],"Ticker symbol",TRUE),"")</f>
        <v>ARIHANTSUP</v>
      </c>
      <c r="J111" s="10" t="str">
        <f>IFERROR(RANK(T_STOCK_DATA[[#This Row],[Positive Change %]],T_STOCK_DATA[Positive Change %],0)+COUNTIF($D$3:$D110,T_STOCK_DATA[[#This Row],[Positive Change %]]),"")</f>
        <v/>
      </c>
      <c r="K111" s="10">
        <f>IFERROR(RANK(T_STOCK_DATA[[#This Row],[Negative Change %]],T_STOCK_DATA[Negative Change %],1)+COUNTIF($E$3:$E110,T_STOCK_DATA[[#This Row],[Negative Change %]]),"")</f>
        <v>1314</v>
      </c>
      <c r="L111" s="10">
        <f>IFERROR(RANK(T_STOCK_DATA[[#This Row],[Volume]],T_STOCK_DATA[Volume],0)+COUNTIF($H$3:$H110,T_STOCK_DATA[[#This Row],[Volume]]),"")</f>
        <v>714</v>
      </c>
      <c r="M111" s="18" cm="1">
        <f t="array" ref="M111">IFERROR(_FV(T_STOCK_DATA[[#This Row],[SYMBOL]],"Last trade time",TRUE),"")</f>
        <v>44585.469942129632</v>
      </c>
    </row>
    <row r="112" spans="1:13">
      <c r="A112" s="5" t="e" vm="167">
        <v>#VALUE!</v>
      </c>
      <c r="B112" s="7" cm="1">
        <f t="array" ref="B112">IFERROR(_FV(T_STOCK_DATA[[#This Row],[SYMBOL]],"Change"),"")</f>
        <v>-46.6</v>
      </c>
      <c r="C112" s="8" cm="1">
        <f t="array" ref="C112">IFERROR(IF(T_STOCK_DATA[[#This Row],[SYMBOL]]="","",_FV(T_STOCK_DATA[[#This Row],[SYMBOL]],"Change (%)",TRUE)),"")</f>
        <v>-6.2663999999999997E-2</v>
      </c>
      <c r="D112" s="8" t="str">
        <f>IF(T_STOCK_DATA[[#This Row],[Change (%)]]&gt;0,T_STOCK_DATA[[#This Row],[Change (%)]],"")</f>
        <v/>
      </c>
      <c r="E112" s="8">
        <f>IF(T_STOCK_DATA[[#This Row],[Change (%)]]&lt;0,T_STOCK_DATA[[#This Row],[Change (%)]],"")</f>
        <v>-6.2663999999999997E-2</v>
      </c>
      <c r="F112" s="7" t="str" cm="1">
        <f t="array" ref="F112">IFERROR(_FV(T_STOCK_DATA[[#This Row],[SYMBOL]],"Exchange"),"")</f>
        <v>National Stock Exchange of India</v>
      </c>
      <c r="G112" s="7" cm="1">
        <f t="array" ref="G112">IFERROR(_FV(T_STOCK_DATA[[#This Row],[SYMBOL]],"Price"),"")</f>
        <v>697.05</v>
      </c>
      <c r="H112" s="9" cm="1">
        <f t="array" ref="H112">IFERROR(_FV(T_STOCK_DATA[[#This Row],[SYMBOL]],"Volume"),"")</f>
        <v>33782</v>
      </c>
      <c r="I112" s="7" t="str" cm="1">
        <f t="array" ref="I112">IFERROR(_FV(T_STOCK_DATA[[#This Row],[SYMBOL]],"Ticker symbol",TRUE),"")</f>
        <v>ARMANFIN</v>
      </c>
      <c r="J112" s="10" t="str">
        <f>IFERROR(RANK(T_STOCK_DATA[[#This Row],[Positive Change %]],T_STOCK_DATA[Positive Change %],0)+COUNTIF($D$3:$D111,T_STOCK_DATA[[#This Row],[Positive Change %]]),"")</f>
        <v/>
      </c>
      <c r="K112" s="10">
        <f>IFERROR(RANK(T_STOCK_DATA[[#This Row],[Negative Change %]],T_STOCK_DATA[Negative Change %],1)+COUNTIF($E$3:$E111,T_STOCK_DATA[[#This Row],[Negative Change %]]),"")</f>
        <v>305</v>
      </c>
      <c r="L112" s="10">
        <f>IFERROR(RANK(T_STOCK_DATA[[#This Row],[Volume]],T_STOCK_DATA[Volume],0)+COUNTIF($H$3:$H111,T_STOCK_DATA[[#This Row],[Volume]]),"")</f>
        <v>1281</v>
      </c>
      <c r="M112" s="18" cm="1">
        <f t="array" ref="M112">IFERROR(_FV(T_STOCK_DATA[[#This Row],[SYMBOL]],"Last trade time",TRUE),"")</f>
        <v>44585.469942129632</v>
      </c>
    </row>
    <row r="113" spans="1:13">
      <c r="A113" s="5" t="e" vm="168">
        <v>#VALUE!</v>
      </c>
      <c r="B113" s="7" cm="1">
        <f t="array" ref="B113">IFERROR(_FV(T_STOCK_DATA[[#This Row],[SYMBOL]],"Change"),"")</f>
        <v>-6.5</v>
      </c>
      <c r="C113" s="8" cm="1">
        <f t="array" ref="C113">IFERROR(IF(T_STOCK_DATA[[#This Row],[SYMBOL]]="","",_FV(T_STOCK_DATA[[#This Row],[SYMBOL]],"Change (%)",TRUE)),"")</f>
        <v>-8.1606999999999999E-2</v>
      </c>
      <c r="D113" s="8" t="str">
        <f>IF(T_STOCK_DATA[[#This Row],[Change (%)]]&gt;0,T_STOCK_DATA[[#This Row],[Change (%)]],"")</f>
        <v/>
      </c>
      <c r="E113" s="8">
        <f>IF(T_STOCK_DATA[[#This Row],[Change (%)]]&lt;0,T_STOCK_DATA[[#This Row],[Change (%)]],"")</f>
        <v>-8.1606999999999999E-2</v>
      </c>
      <c r="F113" s="7" t="str" cm="1">
        <f t="array" ref="F113">IFERROR(_FV(T_STOCK_DATA[[#This Row],[SYMBOL]],"Exchange"),"")</f>
        <v>National Stock Exchange of India</v>
      </c>
      <c r="G113" s="7" cm="1">
        <f t="array" ref="G113">IFERROR(_FV(T_STOCK_DATA[[#This Row],[SYMBOL]],"Price"),"")</f>
        <v>73.150000000000006</v>
      </c>
      <c r="H113" s="9" cm="1">
        <f t="array" ref="H113">IFERROR(_FV(T_STOCK_DATA[[#This Row],[SYMBOL]],"Volume"),"")</f>
        <v>120609</v>
      </c>
      <c r="I113" s="7" t="str" cm="1">
        <f t="array" ref="I113">IFERROR(_FV(T_STOCK_DATA[[#This Row],[SYMBOL]],"Ticker symbol",TRUE),"")</f>
        <v>AROGRANITE</v>
      </c>
      <c r="J113" s="10" t="str">
        <f>IFERROR(RANK(T_STOCK_DATA[[#This Row],[Positive Change %]],T_STOCK_DATA[Positive Change %],0)+COUNTIF($D$3:$D112,T_STOCK_DATA[[#This Row],[Positive Change %]]),"")</f>
        <v/>
      </c>
      <c r="K113" s="10">
        <f>IFERROR(RANK(T_STOCK_DATA[[#This Row],[Negative Change %]],T_STOCK_DATA[Negative Change %],1)+COUNTIF($E$3:$E112,T_STOCK_DATA[[#This Row],[Negative Change %]]),"")</f>
        <v>99</v>
      </c>
      <c r="L113" s="10">
        <f>IFERROR(RANK(T_STOCK_DATA[[#This Row],[Volume]],T_STOCK_DATA[Volume],0)+COUNTIF($H$3:$H112,T_STOCK_DATA[[#This Row],[Volume]]),"")</f>
        <v>917</v>
      </c>
      <c r="M113" s="18" cm="1">
        <f t="array" ref="M113">IFERROR(_FV(T_STOCK_DATA[[#This Row],[SYMBOL]],"Last trade time",TRUE),"")</f>
        <v>44585.469942129632</v>
      </c>
    </row>
    <row r="114" spans="1:13">
      <c r="A114" s="5" t="e" vm="169">
        <v>#VALUE!</v>
      </c>
      <c r="B114" s="7" cm="1">
        <f t="array" ref="B114">IFERROR(_FV(T_STOCK_DATA[[#This Row],[SYMBOL]],"Change"),"")</f>
        <v>-6.9</v>
      </c>
      <c r="C114" s="8" cm="1">
        <f t="array" ref="C114">IFERROR(IF(T_STOCK_DATA[[#This Row],[SYMBOL]]="","",_FV(T_STOCK_DATA[[#This Row],[SYMBOL]],"Change (%)",TRUE)),"")</f>
        <v>-4.9658000000000001E-2</v>
      </c>
      <c r="D114" s="8" t="str">
        <f>IF(T_STOCK_DATA[[#This Row],[Change (%)]]&gt;0,T_STOCK_DATA[[#This Row],[Change (%)]],"")</f>
        <v/>
      </c>
      <c r="E114" s="8">
        <f>IF(T_STOCK_DATA[[#This Row],[Change (%)]]&lt;0,T_STOCK_DATA[[#This Row],[Change (%)]],"")</f>
        <v>-4.9658000000000001E-2</v>
      </c>
      <c r="F114" s="7" t="str" cm="1">
        <f t="array" ref="F114">IFERROR(_FV(T_STOCK_DATA[[#This Row],[SYMBOL]],"Exchange"),"")</f>
        <v>National Stock Exchange of India</v>
      </c>
      <c r="G114" s="7" cm="1">
        <f t="array" ref="G114">IFERROR(_FV(T_STOCK_DATA[[#This Row],[SYMBOL]],"Price"),"")</f>
        <v>132.05000000000001</v>
      </c>
      <c r="H114" s="9" cm="1">
        <f t="array" ref="H114">IFERROR(_FV(T_STOCK_DATA[[#This Row],[SYMBOL]],"Volume"),"")</f>
        <v>30351</v>
      </c>
      <c r="I114" s="7" t="str" cm="1">
        <f t="array" ref="I114">IFERROR(_FV(T_STOCK_DATA[[#This Row],[SYMBOL]],"Ticker symbol",TRUE),"")</f>
        <v>ARROWGREEN</v>
      </c>
      <c r="J114" s="10" t="str">
        <f>IFERROR(RANK(T_STOCK_DATA[[#This Row],[Positive Change %]],T_STOCK_DATA[Positive Change %],0)+COUNTIF($D$3:$D113,T_STOCK_DATA[[#This Row],[Positive Change %]]),"")</f>
        <v/>
      </c>
      <c r="K114" s="10">
        <f>IFERROR(RANK(T_STOCK_DATA[[#This Row],[Negative Change %]],T_STOCK_DATA[Negative Change %],1)+COUNTIF($E$3:$E113,T_STOCK_DATA[[#This Row],[Negative Change %]]),"")</f>
        <v>618</v>
      </c>
      <c r="L114" s="10">
        <f>IFERROR(RANK(T_STOCK_DATA[[#This Row],[Volume]],T_STOCK_DATA[Volume],0)+COUNTIF($H$3:$H113,T_STOCK_DATA[[#This Row],[Volume]]),"")</f>
        <v>1308</v>
      </c>
      <c r="M114" s="18" cm="1">
        <f t="array" ref="M114">IFERROR(_FV(T_STOCK_DATA[[#This Row],[SYMBOL]],"Last trade time",TRUE),"")</f>
        <v>44585.469942129632</v>
      </c>
    </row>
    <row r="115" spans="1:13">
      <c r="A115" s="5" t="e" vm="170">
        <v>#VALUE!</v>
      </c>
      <c r="B115" s="7" cm="1">
        <f t="array" ref="B115">IFERROR(_FV(T_STOCK_DATA[[#This Row],[SYMBOL]],"Change"),"")</f>
        <v>-1.95</v>
      </c>
      <c r="C115" s="8" cm="1">
        <f t="array" ref="C115">IFERROR(IF(T_STOCK_DATA[[#This Row],[SYMBOL]]="","",_FV(T_STOCK_DATA[[#This Row],[SYMBOL]],"Change (%)",TRUE)),"")</f>
        <v>-4.9554999999999995E-2</v>
      </c>
      <c r="D115" s="8" t="str">
        <f>IF(T_STOCK_DATA[[#This Row],[Change (%)]]&gt;0,T_STOCK_DATA[[#This Row],[Change (%)]],"")</f>
        <v/>
      </c>
      <c r="E115" s="8">
        <f>IF(T_STOCK_DATA[[#This Row],[Change (%)]]&lt;0,T_STOCK_DATA[[#This Row],[Change (%)]],"")</f>
        <v>-4.9554999999999995E-2</v>
      </c>
      <c r="F115" s="7" t="str" cm="1">
        <f t="array" ref="F115">IFERROR(_FV(T_STOCK_DATA[[#This Row],[SYMBOL]],"Exchange"),"")</f>
        <v>National Stock Exchange of India</v>
      </c>
      <c r="G115" s="7" cm="1">
        <f t="array" ref="G115">IFERROR(_FV(T_STOCK_DATA[[#This Row],[SYMBOL]],"Price"),"")</f>
        <v>37.4</v>
      </c>
      <c r="H115" s="9" cm="1">
        <f t="array" ref="H115">IFERROR(_FV(T_STOCK_DATA[[#This Row],[SYMBOL]],"Volume"),"")</f>
        <v>2693825</v>
      </c>
      <c r="I115" s="7" t="str" cm="1">
        <f t="array" ref="I115">IFERROR(_FV(T_STOCK_DATA[[#This Row],[SYMBOL]],"Ticker symbol",TRUE),"")</f>
        <v>ARSHIYA</v>
      </c>
      <c r="J115" s="10" t="str">
        <f>IFERROR(RANK(T_STOCK_DATA[[#This Row],[Positive Change %]],T_STOCK_DATA[Positive Change %],0)+COUNTIF($D$3:$D114,T_STOCK_DATA[[#This Row],[Positive Change %]]),"")</f>
        <v/>
      </c>
      <c r="K115" s="10">
        <f>IFERROR(RANK(T_STOCK_DATA[[#This Row],[Negative Change %]],T_STOCK_DATA[Negative Change %],1)+COUNTIF($E$3:$E114,T_STOCK_DATA[[#This Row],[Negative Change %]]),"")</f>
        <v>636</v>
      </c>
      <c r="L115" s="10">
        <f>IFERROR(RANK(T_STOCK_DATA[[#This Row],[Volume]],T_STOCK_DATA[Volume],0)+COUNTIF($H$3:$H114,T_STOCK_DATA[[#This Row],[Volume]]),"")</f>
        <v>159</v>
      </c>
      <c r="M115" s="18" cm="1">
        <f t="array" ref="M115">IFERROR(_FV(T_STOCK_DATA[[#This Row],[SYMBOL]],"Last trade time",TRUE),"")</f>
        <v>44585.469942129632</v>
      </c>
    </row>
    <row r="116" spans="1:13">
      <c r="A116" s="5" t="e" vm="171">
        <v>#VALUE!</v>
      </c>
      <c r="B116" s="7" cm="1">
        <f t="array" ref="B116">IFERROR(_FV(T_STOCK_DATA[[#This Row],[SYMBOL]],"Change"),"")</f>
        <v>-1.85</v>
      </c>
      <c r="C116" s="8" cm="1">
        <f t="array" ref="C116">IFERROR(IF(T_STOCK_DATA[[#This Row],[SYMBOL]]="","",_FV(T_STOCK_DATA[[#This Row],[SYMBOL]],"Change (%)",TRUE)),"")</f>
        <v>-4.8941999999999999E-2</v>
      </c>
      <c r="D116" s="8" t="str">
        <f>IF(T_STOCK_DATA[[#This Row],[Change (%)]]&gt;0,T_STOCK_DATA[[#This Row],[Change (%)]],"")</f>
        <v/>
      </c>
      <c r="E116" s="8">
        <f>IF(T_STOCK_DATA[[#This Row],[Change (%)]]&lt;0,T_STOCK_DATA[[#This Row],[Change (%)]],"")</f>
        <v>-4.8941999999999999E-2</v>
      </c>
      <c r="F116" s="7" t="str" cm="1">
        <f t="array" ref="F116">IFERROR(_FV(T_STOCK_DATA[[#This Row],[SYMBOL]],"Exchange"),"")</f>
        <v>National Stock Exchange of India</v>
      </c>
      <c r="G116" s="7" cm="1">
        <f t="array" ref="G116">IFERROR(_FV(T_STOCK_DATA[[#This Row],[SYMBOL]],"Price"),"")</f>
        <v>35.950000000000003</v>
      </c>
      <c r="H116" s="9" cm="1">
        <f t="array" ref="H116">IFERROR(_FV(T_STOCK_DATA[[#This Row],[SYMBOL]],"Volume"),"")</f>
        <v>24559</v>
      </c>
      <c r="I116" s="7" t="str" cm="1">
        <f t="array" ref="I116">IFERROR(_FV(T_STOCK_DATA[[#This Row],[SYMBOL]],"Ticker symbol",TRUE),"")</f>
        <v>ARSSINFRA</v>
      </c>
      <c r="J116" s="10" t="str">
        <f>IFERROR(RANK(T_STOCK_DATA[[#This Row],[Positive Change %]],T_STOCK_DATA[Positive Change %],0)+COUNTIF($D$3:$D115,T_STOCK_DATA[[#This Row],[Positive Change %]]),"")</f>
        <v/>
      </c>
      <c r="K116" s="10">
        <f>IFERROR(RANK(T_STOCK_DATA[[#This Row],[Negative Change %]],T_STOCK_DATA[Negative Change %],1)+COUNTIF($E$3:$E115,T_STOCK_DATA[[#This Row],[Negative Change %]]),"")</f>
        <v>695</v>
      </c>
      <c r="L116" s="10">
        <f>IFERROR(RANK(T_STOCK_DATA[[#This Row],[Volume]],T_STOCK_DATA[Volume],0)+COUNTIF($H$3:$H115,T_STOCK_DATA[[#This Row],[Volume]]),"")</f>
        <v>1352</v>
      </c>
      <c r="M116" s="18" cm="1">
        <f t="array" ref="M116">IFERROR(_FV(T_STOCK_DATA[[#This Row],[SYMBOL]],"Last trade time",TRUE),"")</f>
        <v>44585.469942129632</v>
      </c>
    </row>
    <row r="117" spans="1:13">
      <c r="A117" s="5" t="e" vm="172">
        <v>#VALUE!</v>
      </c>
      <c r="B117" s="7" cm="1">
        <f t="array" ref="B117">IFERROR(_FV(T_STOCK_DATA[[#This Row],[SYMBOL]],"Change"),"")</f>
        <v>-2.1</v>
      </c>
      <c r="C117" s="8" cm="1">
        <f t="array" ref="C117">IFERROR(IF(T_STOCK_DATA[[#This Row],[SYMBOL]]="","",_FV(T_STOCK_DATA[[#This Row],[SYMBOL]],"Change (%)",TRUE)),"")</f>
        <v>-4.7945000000000002E-2</v>
      </c>
      <c r="D117" s="8" t="str">
        <f>IF(T_STOCK_DATA[[#This Row],[Change (%)]]&gt;0,T_STOCK_DATA[[#This Row],[Change (%)]],"")</f>
        <v/>
      </c>
      <c r="E117" s="8">
        <f>IF(T_STOCK_DATA[[#This Row],[Change (%)]]&lt;0,T_STOCK_DATA[[#This Row],[Change (%)]],"")</f>
        <v>-4.7945000000000002E-2</v>
      </c>
      <c r="F117" s="7" t="str" cm="1">
        <f t="array" ref="F117">IFERROR(_FV(T_STOCK_DATA[[#This Row],[SYMBOL]],"Exchange"),"")</f>
        <v>National Stock Exchange of India</v>
      </c>
      <c r="G117" s="7" cm="1">
        <f t="array" ref="G117">IFERROR(_FV(T_STOCK_DATA[[#This Row],[SYMBOL]],"Price"),"")</f>
        <v>41.7</v>
      </c>
      <c r="H117" s="9" cm="1">
        <f t="array" ref="H117">IFERROR(_FV(T_STOCK_DATA[[#This Row],[SYMBOL]],"Volume"),"")</f>
        <v>75829</v>
      </c>
      <c r="I117" s="7" t="str" cm="1">
        <f t="array" ref="I117">IFERROR(_FV(T_STOCK_DATA[[#This Row],[SYMBOL]],"Ticker symbol",TRUE),"")</f>
        <v>ARTEMISMED</v>
      </c>
      <c r="J117" s="10" t="str">
        <f>IFERROR(RANK(T_STOCK_DATA[[#This Row],[Positive Change %]],T_STOCK_DATA[Positive Change %],0)+COUNTIF($D$3:$D116,T_STOCK_DATA[[#This Row],[Positive Change %]]),"")</f>
        <v/>
      </c>
      <c r="K117" s="10">
        <f>IFERROR(RANK(T_STOCK_DATA[[#This Row],[Negative Change %]],T_STOCK_DATA[Negative Change %],1)+COUNTIF($E$3:$E116,T_STOCK_DATA[[#This Row],[Negative Change %]]),"")</f>
        <v>767</v>
      </c>
      <c r="L117" s="10">
        <f>IFERROR(RANK(T_STOCK_DATA[[#This Row],[Volume]],T_STOCK_DATA[Volume],0)+COUNTIF($H$3:$H116,T_STOCK_DATA[[#This Row],[Volume]]),"")</f>
        <v>1053</v>
      </c>
      <c r="M117" s="18" cm="1">
        <f t="array" ref="M117">IFERROR(_FV(T_STOCK_DATA[[#This Row],[SYMBOL]],"Last trade time",TRUE),"")</f>
        <v>44585.469942129632</v>
      </c>
    </row>
    <row r="118" spans="1:13">
      <c r="A118" s="5" t="e" vm="102">
        <v>#VALUE!</v>
      </c>
      <c r="B118" s="7" cm="1">
        <f t="array" ref="B118">IFERROR(_FV(T_STOCK_DATA[[#This Row],[SYMBOL]],"Change"),"")</f>
        <v>-9.25</v>
      </c>
      <c r="C118" s="8" cm="1">
        <f t="array" ref="C118">IFERROR(IF(T_STOCK_DATA[[#This Row],[SYMBOL]]="","",_FV(T_STOCK_DATA[[#This Row],[SYMBOL]],"Change (%)",TRUE)),"")</f>
        <v>-6.7616999999999997E-2</v>
      </c>
      <c r="D118" s="8" t="str">
        <f>IF(T_STOCK_DATA[[#This Row],[Change (%)]]&gt;0,T_STOCK_DATA[[#This Row],[Change (%)]],"")</f>
        <v/>
      </c>
      <c r="E118" s="8">
        <f>IF(T_STOCK_DATA[[#This Row],[Change (%)]]&lt;0,T_STOCK_DATA[[#This Row],[Change (%)]],"")</f>
        <v>-6.7616999999999997E-2</v>
      </c>
      <c r="F118" s="7" t="str" cm="1">
        <f t="array" ref="F118">IFERROR(_FV(T_STOCK_DATA[[#This Row],[SYMBOL]],"Exchange"),"")</f>
        <v>National Stock Exchange of India</v>
      </c>
      <c r="G118" s="7" cm="1">
        <f t="array" ref="G118">IFERROR(_FV(T_STOCK_DATA[[#This Row],[SYMBOL]],"Price"),"")</f>
        <v>127.55</v>
      </c>
      <c r="H118" s="9" cm="1">
        <f t="array" ref="H118">IFERROR(_FV(T_STOCK_DATA[[#This Row],[SYMBOL]],"Volume"),"")</f>
        <v>2206216</v>
      </c>
      <c r="I118" s="7" t="str" cm="1">
        <f t="array" ref="I118">IFERROR(_FV(T_STOCK_DATA[[#This Row],[SYMBOL]],"Ticker symbol",TRUE),"")</f>
        <v>ARVIND</v>
      </c>
      <c r="J118" s="10" t="str">
        <f>IFERROR(RANK(T_STOCK_DATA[[#This Row],[Positive Change %]],T_STOCK_DATA[Positive Change %],0)+COUNTIF($D$3:$D117,T_STOCK_DATA[[#This Row],[Positive Change %]]),"")</f>
        <v/>
      </c>
      <c r="K118" s="10">
        <f>IFERROR(RANK(T_STOCK_DATA[[#This Row],[Negative Change %]],T_STOCK_DATA[Negative Change %],1)+COUNTIF($E$3:$E117,T_STOCK_DATA[[#This Row],[Negative Change %]]),"")</f>
        <v>234</v>
      </c>
      <c r="L118" s="10">
        <f>IFERROR(RANK(T_STOCK_DATA[[#This Row],[Volume]],T_STOCK_DATA[Volume],0)+COUNTIF($H$3:$H117,T_STOCK_DATA[[#This Row],[Volume]]),"")</f>
        <v>194</v>
      </c>
      <c r="M118" s="18" cm="1">
        <f t="array" ref="M118">IFERROR(_FV(T_STOCK_DATA[[#This Row],[SYMBOL]],"Last trade time",TRUE),"")</f>
        <v>44585.469942129632</v>
      </c>
    </row>
    <row r="119" spans="1:13">
      <c r="A119" s="5" t="e" vm="173">
        <v>#VALUE!</v>
      </c>
      <c r="B119" s="7" cm="1">
        <f t="array" ref="B119">IFERROR(_FV(T_STOCK_DATA[[#This Row],[SYMBOL]],"Change"),"")</f>
        <v>-13.9</v>
      </c>
      <c r="C119" s="8" cm="1">
        <f t="array" ref="C119">IFERROR(IF(T_STOCK_DATA[[#This Row],[SYMBOL]]="","",_FV(T_STOCK_DATA[[#This Row],[SYMBOL]],"Change (%)",TRUE)),"")</f>
        <v>-4.5277000000000005E-2</v>
      </c>
      <c r="D119" s="8" t="str">
        <f>IF(T_STOCK_DATA[[#This Row],[Change (%)]]&gt;0,T_STOCK_DATA[[#This Row],[Change (%)]],"")</f>
        <v/>
      </c>
      <c r="E119" s="8">
        <f>IF(T_STOCK_DATA[[#This Row],[Change (%)]]&lt;0,T_STOCK_DATA[[#This Row],[Change (%)]],"")</f>
        <v>-4.5277000000000005E-2</v>
      </c>
      <c r="F119" s="7" t="str" cm="1">
        <f t="array" ref="F119">IFERROR(_FV(T_STOCK_DATA[[#This Row],[SYMBOL]],"Exchange"),"")</f>
        <v>National Stock Exchange of India</v>
      </c>
      <c r="G119" s="7" cm="1">
        <f t="array" ref="G119">IFERROR(_FV(T_STOCK_DATA[[#This Row],[SYMBOL]],"Price"),"")</f>
        <v>293.10000000000002</v>
      </c>
      <c r="H119" s="9" cm="1">
        <f t="array" ref="H119">IFERROR(_FV(T_STOCK_DATA[[#This Row],[SYMBOL]],"Volume"),"")</f>
        <v>215420</v>
      </c>
      <c r="I119" s="7" t="str" cm="1">
        <f t="array" ref="I119">IFERROR(_FV(T_STOCK_DATA[[#This Row],[SYMBOL]],"Ticker symbol",TRUE),"")</f>
        <v>ARVINDFASN</v>
      </c>
      <c r="J119" s="10" t="str">
        <f>IFERROR(RANK(T_STOCK_DATA[[#This Row],[Positive Change %]],T_STOCK_DATA[Positive Change %],0)+COUNTIF($D$3:$D118,T_STOCK_DATA[[#This Row],[Positive Change %]]),"")</f>
        <v/>
      </c>
      <c r="K119" s="10">
        <f>IFERROR(RANK(T_STOCK_DATA[[#This Row],[Negative Change %]],T_STOCK_DATA[Negative Change %],1)+COUNTIF($E$3:$E118,T_STOCK_DATA[[#This Row],[Negative Change %]]),"")</f>
        <v>889</v>
      </c>
      <c r="L119" s="10">
        <f>IFERROR(RANK(T_STOCK_DATA[[#This Row],[Volume]],T_STOCK_DATA[Volume],0)+COUNTIF($H$3:$H118,T_STOCK_DATA[[#This Row],[Volume]]),"")</f>
        <v>738</v>
      </c>
      <c r="M119" s="18" cm="1">
        <f t="array" ref="M119">IFERROR(_FV(T_STOCK_DATA[[#This Row],[SYMBOL]],"Last trade time",TRUE),"")</f>
        <v>44585.469942129632</v>
      </c>
    </row>
    <row r="120" spans="1:13">
      <c r="A120" s="5" t="e" vm="174">
        <v>#VALUE!</v>
      </c>
      <c r="B120" s="7" cm="1">
        <f t="array" ref="B120">IFERROR(_FV(T_STOCK_DATA[[#This Row],[SYMBOL]],"Change"),"")</f>
        <v>-11.45</v>
      </c>
      <c r="C120" s="8" cm="1">
        <f t="array" ref="C120">IFERROR(IF(T_STOCK_DATA[[#This Row],[SYMBOL]]="","",_FV(T_STOCK_DATA[[#This Row],[SYMBOL]],"Change (%)",TRUE)),"")</f>
        <v>-4.9869000000000004E-2</v>
      </c>
      <c r="D120" s="8" t="str">
        <f>IF(T_STOCK_DATA[[#This Row],[Change (%)]]&gt;0,T_STOCK_DATA[[#This Row],[Change (%)]],"")</f>
        <v/>
      </c>
      <c r="E120" s="8">
        <f>IF(T_STOCK_DATA[[#This Row],[Change (%)]]&lt;0,T_STOCK_DATA[[#This Row],[Change (%)]],"")</f>
        <v>-4.9869000000000004E-2</v>
      </c>
      <c r="F120" s="7" t="str" cm="1">
        <f t="array" ref="F120">IFERROR(_FV(T_STOCK_DATA[[#This Row],[SYMBOL]],"Exchange"),"")</f>
        <v>National Stock Exchange of India</v>
      </c>
      <c r="G120" s="7" cm="1">
        <f t="array" ref="G120">IFERROR(_FV(T_STOCK_DATA[[#This Row],[SYMBOL]],"Price"),"")</f>
        <v>218.15</v>
      </c>
      <c r="H120" s="9" cm="1">
        <f t="array" ref="H120">IFERROR(_FV(T_STOCK_DATA[[#This Row],[SYMBOL]],"Volume"),"")</f>
        <v>120015</v>
      </c>
      <c r="I120" s="7" t="str" cm="1">
        <f t="array" ref="I120">IFERROR(_FV(T_STOCK_DATA[[#This Row],[SYMBOL]],"Ticker symbol",TRUE),"")</f>
        <v>ARVSMART</v>
      </c>
      <c r="J120" s="10" t="str">
        <f>IFERROR(RANK(T_STOCK_DATA[[#This Row],[Positive Change %]],T_STOCK_DATA[Positive Change %],0)+COUNTIF($D$3:$D119,T_STOCK_DATA[[#This Row],[Positive Change %]]),"")</f>
        <v/>
      </c>
      <c r="K120" s="10">
        <f>IFERROR(RANK(T_STOCK_DATA[[#This Row],[Negative Change %]],T_STOCK_DATA[Negative Change %],1)+COUNTIF($E$3:$E119,T_STOCK_DATA[[#This Row],[Negative Change %]]),"")</f>
        <v>567</v>
      </c>
      <c r="L120" s="10">
        <f>IFERROR(RANK(T_STOCK_DATA[[#This Row],[Volume]],T_STOCK_DATA[Volume],0)+COUNTIF($H$3:$H119,T_STOCK_DATA[[#This Row],[Volume]]),"")</f>
        <v>918</v>
      </c>
      <c r="M120" s="18" cm="1">
        <f t="array" ref="M120">IFERROR(_FV(T_STOCK_DATA[[#This Row],[SYMBOL]],"Last trade time",TRUE),"")</f>
        <v>44585.469942129632</v>
      </c>
    </row>
    <row r="121" spans="1:13">
      <c r="A121" s="5" t="e" vm="175">
        <v>#VALUE!</v>
      </c>
      <c r="B121" s="7" cm="1">
        <f t="array" ref="B121">IFERROR(_FV(T_STOCK_DATA[[#This Row],[SYMBOL]],"Change"),"")</f>
        <v>-22.25</v>
      </c>
      <c r="C121" s="8" cm="1">
        <f t="array" ref="C121">IFERROR(IF(T_STOCK_DATA[[#This Row],[SYMBOL]]="","",_FV(T_STOCK_DATA[[#This Row],[SYMBOL]],"Change (%)",TRUE)),"")</f>
        <v>-3.8651999999999999E-2</v>
      </c>
      <c r="D121" s="8" t="str">
        <f>IF(T_STOCK_DATA[[#This Row],[Change (%)]]&gt;0,T_STOCK_DATA[[#This Row],[Change (%)]],"")</f>
        <v/>
      </c>
      <c r="E121" s="8">
        <f>IF(T_STOCK_DATA[[#This Row],[Change (%)]]&lt;0,T_STOCK_DATA[[#This Row],[Change (%)]],"")</f>
        <v>-3.8651999999999999E-2</v>
      </c>
      <c r="F121" s="7" t="str" cm="1">
        <f t="array" ref="F121">IFERROR(_FV(T_STOCK_DATA[[#This Row],[SYMBOL]],"Exchange"),"")</f>
        <v>National Stock Exchange of India</v>
      </c>
      <c r="G121" s="7" cm="1">
        <f t="array" ref="G121">IFERROR(_FV(T_STOCK_DATA[[#This Row],[SYMBOL]],"Price"),"")</f>
        <v>553.4</v>
      </c>
      <c r="H121" s="9" cm="1">
        <f t="array" ref="H121">IFERROR(_FV(T_STOCK_DATA[[#This Row],[SYMBOL]],"Volume"),"")</f>
        <v>206382</v>
      </c>
      <c r="I121" s="7" t="str" cm="1">
        <f t="array" ref="I121">IFERROR(_FV(T_STOCK_DATA[[#This Row],[SYMBOL]],"Ticker symbol",TRUE),"")</f>
        <v>ASAHIINDIA</v>
      </c>
      <c r="J121" s="10" t="str">
        <f>IFERROR(RANK(T_STOCK_DATA[[#This Row],[Positive Change %]],T_STOCK_DATA[Positive Change %],0)+COUNTIF($D$3:$D120,T_STOCK_DATA[[#This Row],[Positive Change %]]),"")</f>
        <v/>
      </c>
      <c r="K121" s="10">
        <f>IFERROR(RANK(T_STOCK_DATA[[#This Row],[Negative Change %]],T_STOCK_DATA[Negative Change %],1)+COUNTIF($E$3:$E120,T_STOCK_DATA[[#This Row],[Negative Change %]]),"")</f>
        <v>1073</v>
      </c>
      <c r="L121" s="10">
        <f>IFERROR(RANK(T_STOCK_DATA[[#This Row],[Volume]],T_STOCK_DATA[Volume],0)+COUNTIF($H$3:$H120,T_STOCK_DATA[[#This Row],[Volume]]),"")</f>
        <v>751</v>
      </c>
      <c r="M121" s="18" cm="1">
        <f t="array" ref="M121">IFERROR(_FV(T_STOCK_DATA[[#This Row],[SYMBOL]],"Last trade time",TRUE),"")</f>
        <v>44585.469942129632</v>
      </c>
    </row>
    <row r="122" spans="1:13">
      <c r="A122" s="5" t="e" vm="176">
        <v>#VALUE!</v>
      </c>
      <c r="B122" s="7" cm="1">
        <f t="array" ref="B122">IFERROR(_FV(T_STOCK_DATA[[#This Row],[SYMBOL]],"Change"),"")</f>
        <v>-12.65</v>
      </c>
      <c r="C122" s="8" cm="1">
        <f t="array" ref="C122">IFERROR(IF(T_STOCK_DATA[[#This Row],[SYMBOL]]="","",_FV(T_STOCK_DATA[[#This Row],[SYMBOL]],"Change (%)",TRUE)),"")</f>
        <v>-4.2960999999999999E-2</v>
      </c>
      <c r="D122" s="8" t="str">
        <f>IF(T_STOCK_DATA[[#This Row],[Change (%)]]&gt;0,T_STOCK_DATA[[#This Row],[Change (%)]],"")</f>
        <v/>
      </c>
      <c r="E122" s="8">
        <f>IF(T_STOCK_DATA[[#This Row],[Change (%)]]&lt;0,T_STOCK_DATA[[#This Row],[Change (%)]],"")</f>
        <v>-4.2960999999999999E-2</v>
      </c>
      <c r="F122" s="7" t="str" cm="1">
        <f t="array" ref="F122">IFERROR(_FV(T_STOCK_DATA[[#This Row],[SYMBOL]],"Exchange"),"")</f>
        <v>National Stock Exchange of India</v>
      </c>
      <c r="G122" s="7" cm="1">
        <f t="array" ref="G122">IFERROR(_FV(T_STOCK_DATA[[#This Row],[SYMBOL]],"Price"),"")</f>
        <v>281.8</v>
      </c>
      <c r="H122" s="9" cm="1">
        <f t="array" ref="H122">IFERROR(_FV(T_STOCK_DATA[[#This Row],[SYMBOL]],"Volume"),"")</f>
        <v>26036</v>
      </c>
      <c r="I122" s="7" t="str" cm="1">
        <f t="array" ref="I122">IFERROR(_FV(T_STOCK_DATA[[#This Row],[SYMBOL]],"Ticker symbol",TRUE),"")</f>
        <v>ASAHISONG</v>
      </c>
      <c r="J122" s="10" t="str">
        <f>IFERROR(RANK(T_STOCK_DATA[[#This Row],[Positive Change %]],T_STOCK_DATA[Positive Change %],0)+COUNTIF($D$3:$D121,T_STOCK_DATA[[#This Row],[Positive Change %]]),"")</f>
        <v/>
      </c>
      <c r="K122" s="10">
        <f>IFERROR(RANK(T_STOCK_DATA[[#This Row],[Negative Change %]],T_STOCK_DATA[Negative Change %],1)+COUNTIF($E$3:$E121,T_STOCK_DATA[[#This Row],[Negative Change %]]),"")</f>
        <v>963</v>
      </c>
      <c r="L122" s="10">
        <f>IFERROR(RANK(T_STOCK_DATA[[#This Row],[Volume]],T_STOCK_DATA[Volume],0)+COUNTIF($H$3:$H121,T_STOCK_DATA[[#This Row],[Volume]]),"")</f>
        <v>1337</v>
      </c>
      <c r="M122" s="18" cm="1">
        <f t="array" ref="M122">IFERROR(_FV(T_STOCK_DATA[[#This Row],[SYMBOL]],"Last trade time",TRUE),"")</f>
        <v>44585.469942129632</v>
      </c>
    </row>
    <row r="123" spans="1:13">
      <c r="A123" s="5" t="e" vm="177">
        <v>#VALUE!</v>
      </c>
      <c r="B123" s="7" cm="1">
        <f t="array" ref="B123">IFERROR(_FV(T_STOCK_DATA[[#This Row],[SYMBOL]],"Change"),"")</f>
        <v>-30.7</v>
      </c>
      <c r="C123" s="8" cm="1">
        <f t="array" ref="C123">IFERROR(IF(T_STOCK_DATA[[#This Row],[SYMBOL]]="","",_FV(T_STOCK_DATA[[#This Row],[SYMBOL]],"Change (%)",TRUE)),"")</f>
        <v>-4.9992000000000002E-2</v>
      </c>
      <c r="D123" s="8" t="str">
        <f>IF(T_STOCK_DATA[[#This Row],[Change (%)]]&gt;0,T_STOCK_DATA[[#This Row],[Change (%)]],"")</f>
        <v/>
      </c>
      <c r="E123" s="8">
        <f>IF(T_STOCK_DATA[[#This Row],[Change (%)]]&lt;0,T_STOCK_DATA[[#This Row],[Change (%)]],"")</f>
        <v>-4.9992000000000002E-2</v>
      </c>
      <c r="F123" s="7" t="str" cm="1">
        <f t="array" ref="F123">IFERROR(_FV(T_STOCK_DATA[[#This Row],[SYMBOL]],"Exchange"),"")</f>
        <v>National Stock Exchange of India</v>
      </c>
      <c r="G123" s="7" cm="1">
        <f t="array" ref="G123">IFERROR(_FV(T_STOCK_DATA[[#This Row],[SYMBOL]],"Price"),"")</f>
        <v>583.4</v>
      </c>
      <c r="H123" s="9" cm="1">
        <f t="array" ref="H123">IFERROR(_FV(T_STOCK_DATA[[#This Row],[SYMBOL]],"Volume"),"")</f>
        <v>2150</v>
      </c>
      <c r="I123" s="7" t="str" cm="1">
        <f t="array" ref="I123">IFERROR(_FV(T_STOCK_DATA[[#This Row],[SYMBOL]],"Ticker symbol",TRUE),"")</f>
        <v>ASAL</v>
      </c>
      <c r="J123" s="10" t="str">
        <f>IFERROR(RANK(T_STOCK_DATA[[#This Row],[Positive Change %]],T_STOCK_DATA[Positive Change %],0)+COUNTIF($D$3:$D122,T_STOCK_DATA[[#This Row],[Positive Change %]]),"")</f>
        <v/>
      </c>
      <c r="K123" s="10">
        <f>IFERROR(RANK(T_STOCK_DATA[[#This Row],[Negative Change %]],T_STOCK_DATA[Negative Change %],1)+COUNTIF($E$3:$E122,T_STOCK_DATA[[#This Row],[Negative Change %]]),"")</f>
        <v>520</v>
      </c>
      <c r="L123" s="10">
        <f>IFERROR(RANK(T_STOCK_DATA[[#This Row],[Volume]],T_STOCK_DATA[Volume],0)+COUNTIF($H$3:$H122,T_STOCK_DATA[[#This Row],[Volume]]),"")</f>
        <v>1604</v>
      </c>
      <c r="M123" s="18" cm="1">
        <f t="array" ref="M123">IFERROR(_FV(T_STOCK_DATA[[#This Row],[SYMBOL]],"Last trade time",TRUE),"")</f>
        <v>44585.469942129632</v>
      </c>
    </row>
    <row r="124" spans="1:13">
      <c r="A124" s="5" t="e" vm="178">
        <v>#VALUE!</v>
      </c>
      <c r="B124" s="7" cm="1">
        <f t="array" ref="B124">IFERROR(_FV(T_STOCK_DATA[[#This Row],[SYMBOL]],"Change"),"")</f>
        <v>-21.1</v>
      </c>
      <c r="C124" s="8" cm="1">
        <f t="array" ref="C124">IFERROR(IF(T_STOCK_DATA[[#This Row],[SYMBOL]]="","",_FV(T_STOCK_DATA[[#This Row],[SYMBOL]],"Change (%)",TRUE)),"")</f>
        <v>-4.1563999999999997E-2</v>
      </c>
      <c r="D124" s="8" t="str">
        <f>IF(T_STOCK_DATA[[#This Row],[Change (%)]]&gt;0,T_STOCK_DATA[[#This Row],[Change (%)]],"")</f>
        <v/>
      </c>
      <c r="E124" s="8">
        <f>IF(T_STOCK_DATA[[#This Row],[Change (%)]]&lt;0,T_STOCK_DATA[[#This Row],[Change (%)]],"")</f>
        <v>-4.1563999999999997E-2</v>
      </c>
      <c r="F124" s="7" t="str" cm="1">
        <f t="array" ref="F124">IFERROR(_FV(T_STOCK_DATA[[#This Row],[SYMBOL]],"Exchange"),"")</f>
        <v>National Stock Exchange of India</v>
      </c>
      <c r="G124" s="7" cm="1">
        <f t="array" ref="G124">IFERROR(_FV(T_STOCK_DATA[[#This Row],[SYMBOL]],"Price"),"")</f>
        <v>486.55</v>
      </c>
      <c r="H124" s="9" cm="1">
        <f t="array" ref="H124">IFERROR(_FV(T_STOCK_DATA[[#This Row],[SYMBOL]],"Volume"),"")</f>
        <v>94664</v>
      </c>
      <c r="I124" s="7" t="str" cm="1">
        <f t="array" ref="I124">IFERROR(_FV(T_STOCK_DATA[[#This Row],[SYMBOL]],"Ticker symbol",TRUE),"")</f>
        <v>ASALCBR</v>
      </c>
      <c r="J124" s="10" t="str">
        <f>IFERROR(RANK(T_STOCK_DATA[[#This Row],[Positive Change %]],T_STOCK_DATA[Positive Change %],0)+COUNTIF($D$3:$D123,T_STOCK_DATA[[#This Row],[Positive Change %]]),"")</f>
        <v/>
      </c>
      <c r="K124" s="10">
        <f>IFERROR(RANK(T_STOCK_DATA[[#This Row],[Negative Change %]],T_STOCK_DATA[Negative Change %],1)+COUNTIF($E$3:$E123,T_STOCK_DATA[[#This Row],[Negative Change %]]),"")</f>
        <v>998</v>
      </c>
      <c r="L124" s="10">
        <f>IFERROR(RANK(T_STOCK_DATA[[#This Row],[Volume]],T_STOCK_DATA[Volume],0)+COUNTIF($H$3:$H123,T_STOCK_DATA[[#This Row],[Volume]]),"")</f>
        <v>988</v>
      </c>
      <c r="M124" s="18" cm="1">
        <f t="array" ref="M124">IFERROR(_FV(T_STOCK_DATA[[#This Row],[SYMBOL]],"Last trade time",TRUE),"")</f>
        <v>44585.469942129632</v>
      </c>
    </row>
    <row r="125" spans="1:13">
      <c r="A125" s="5" t="e" vm="179">
        <v>#VALUE!</v>
      </c>
      <c r="B125" s="7" cm="1">
        <f t="array" ref="B125">IFERROR(_FV(T_STOCK_DATA[[#This Row],[SYMBOL]],"Change"),"")</f>
        <v>-10.8</v>
      </c>
      <c r="C125" s="8" cm="1">
        <f t="array" ref="C125">IFERROR(IF(T_STOCK_DATA[[#This Row],[SYMBOL]]="","",_FV(T_STOCK_DATA[[#This Row],[SYMBOL]],"Change (%)",TRUE)),"")</f>
        <v>-9.1255000000000003E-2</v>
      </c>
      <c r="D125" s="8" t="str">
        <f>IF(T_STOCK_DATA[[#This Row],[Change (%)]]&gt;0,T_STOCK_DATA[[#This Row],[Change (%)]],"")</f>
        <v/>
      </c>
      <c r="E125" s="8">
        <f>IF(T_STOCK_DATA[[#This Row],[Change (%)]]&lt;0,T_STOCK_DATA[[#This Row],[Change (%)]],"")</f>
        <v>-9.1255000000000003E-2</v>
      </c>
      <c r="F125" s="7" t="str" cm="1">
        <f t="array" ref="F125">IFERROR(_FV(T_STOCK_DATA[[#This Row],[SYMBOL]],"Exchange"),"")</f>
        <v>National Stock Exchange of India</v>
      </c>
      <c r="G125" s="7" cm="1">
        <f t="array" ref="G125">IFERROR(_FV(T_STOCK_DATA[[#This Row],[SYMBOL]],"Price"),"")</f>
        <v>107.55</v>
      </c>
      <c r="H125" s="9" cm="1">
        <f t="array" ref="H125">IFERROR(_FV(T_STOCK_DATA[[#This Row],[SYMBOL]],"Volume"),"")</f>
        <v>344725</v>
      </c>
      <c r="I125" s="7" t="str" cm="1">
        <f t="array" ref="I125">IFERROR(_FV(T_STOCK_DATA[[#This Row],[SYMBOL]],"Ticker symbol",TRUE),"")</f>
        <v>ASHAPURMIN</v>
      </c>
      <c r="J125" s="10" t="str">
        <f>IFERROR(RANK(T_STOCK_DATA[[#This Row],[Positive Change %]],T_STOCK_DATA[Positive Change %],0)+COUNTIF($D$3:$D124,T_STOCK_DATA[[#This Row],[Positive Change %]]),"")</f>
        <v/>
      </c>
      <c r="K125" s="10">
        <f>IFERROR(RANK(T_STOCK_DATA[[#This Row],[Negative Change %]],T_STOCK_DATA[Negative Change %],1)+COUNTIF($E$3:$E124,T_STOCK_DATA[[#This Row],[Negative Change %]]),"")</f>
        <v>48</v>
      </c>
      <c r="L125" s="10">
        <f>IFERROR(RANK(T_STOCK_DATA[[#This Row],[Volume]],T_STOCK_DATA[Volume],0)+COUNTIF($H$3:$H124,T_STOCK_DATA[[#This Row],[Volume]]),"")</f>
        <v>607</v>
      </c>
      <c r="M125" s="18" cm="1">
        <f t="array" ref="M125">IFERROR(_FV(T_STOCK_DATA[[#This Row],[SYMBOL]],"Last trade time",TRUE),"")</f>
        <v>44585.469942129632</v>
      </c>
    </row>
    <row r="126" spans="1:13">
      <c r="A126" s="5" t="e" vm="180">
        <v>#VALUE!</v>
      </c>
      <c r="B126" s="7" cm="1">
        <f t="array" ref="B126">IFERROR(_FV(T_STOCK_DATA[[#This Row],[SYMBOL]],"Change"),"")</f>
        <v>-6.45</v>
      </c>
      <c r="C126" s="8" cm="1">
        <f t="array" ref="C126">IFERROR(IF(T_STOCK_DATA[[#This Row],[SYMBOL]]="","",_FV(T_STOCK_DATA[[#This Row],[SYMBOL]],"Change (%)",TRUE)),"")</f>
        <v>-3.8450000000000005E-2</v>
      </c>
      <c r="D126" s="8" t="str">
        <f>IF(T_STOCK_DATA[[#This Row],[Change (%)]]&gt;0,T_STOCK_DATA[[#This Row],[Change (%)]],"")</f>
        <v/>
      </c>
      <c r="E126" s="8">
        <f>IF(T_STOCK_DATA[[#This Row],[Change (%)]]&lt;0,T_STOCK_DATA[[#This Row],[Change (%)]],"")</f>
        <v>-3.8450000000000005E-2</v>
      </c>
      <c r="F126" s="7" t="str" cm="1">
        <f t="array" ref="F126">IFERROR(_FV(T_STOCK_DATA[[#This Row],[SYMBOL]],"Exchange"),"")</f>
        <v>National Stock Exchange of India</v>
      </c>
      <c r="G126" s="7" cm="1">
        <f t="array" ref="G126">IFERROR(_FV(T_STOCK_DATA[[#This Row],[SYMBOL]],"Price"),"")</f>
        <v>161.30000000000001</v>
      </c>
      <c r="H126" s="9" cm="1">
        <f t="array" ref="H126">IFERROR(_FV(T_STOCK_DATA[[#This Row],[SYMBOL]],"Volume"),"")</f>
        <v>55164</v>
      </c>
      <c r="I126" s="7" t="str" cm="1">
        <f t="array" ref="I126">IFERROR(_FV(T_STOCK_DATA[[#This Row],[SYMBOL]],"Ticker symbol",TRUE),"")</f>
        <v>ASHIANA</v>
      </c>
      <c r="J126" s="10" t="str">
        <f>IFERROR(RANK(T_STOCK_DATA[[#This Row],[Positive Change %]],T_STOCK_DATA[Positive Change %],0)+COUNTIF($D$3:$D125,T_STOCK_DATA[[#This Row],[Positive Change %]]),"")</f>
        <v/>
      </c>
      <c r="K126" s="10">
        <f>IFERROR(RANK(T_STOCK_DATA[[#This Row],[Negative Change %]],T_STOCK_DATA[Negative Change %],1)+COUNTIF($E$3:$E125,T_STOCK_DATA[[#This Row],[Negative Change %]]),"")</f>
        <v>1078</v>
      </c>
      <c r="L126" s="10">
        <f>IFERROR(RANK(T_STOCK_DATA[[#This Row],[Volume]],T_STOCK_DATA[Volume],0)+COUNTIF($H$3:$H125,T_STOCK_DATA[[#This Row],[Volume]]),"")</f>
        <v>1136</v>
      </c>
      <c r="M126" s="18" cm="1">
        <f t="array" ref="M126">IFERROR(_FV(T_STOCK_DATA[[#This Row],[SYMBOL]],"Last trade time",TRUE),"")</f>
        <v>44585.469942129632</v>
      </c>
    </row>
    <row r="127" spans="1:13">
      <c r="A127" s="5" t="e" vm="181">
        <v>#VALUE!</v>
      </c>
      <c r="B127" s="7" cm="1">
        <f t="array" ref="B127">IFERROR(_FV(T_STOCK_DATA[[#This Row],[SYMBOL]],"Change"),"")</f>
        <v>-0.65</v>
      </c>
      <c r="C127" s="8" cm="1">
        <f t="array" ref="C127">IFERROR(IF(T_STOCK_DATA[[#This Row],[SYMBOL]]="","",_FV(T_STOCK_DATA[[#This Row],[SYMBOL]],"Change (%)",TRUE)),"")</f>
        <v>-3.4759000000000005E-2</v>
      </c>
      <c r="D127" s="8" t="str">
        <f>IF(T_STOCK_DATA[[#This Row],[Change (%)]]&gt;0,T_STOCK_DATA[[#This Row],[Change (%)]],"")</f>
        <v/>
      </c>
      <c r="E127" s="8">
        <f>IF(T_STOCK_DATA[[#This Row],[Change (%)]]&lt;0,T_STOCK_DATA[[#This Row],[Change (%)]],"")</f>
        <v>-3.4759000000000005E-2</v>
      </c>
      <c r="F127" s="7" t="str" cm="1">
        <f t="array" ref="F127">IFERROR(_FV(T_STOCK_DATA[[#This Row],[SYMBOL]],"Exchange"),"")</f>
        <v>National Stock Exchange of India</v>
      </c>
      <c r="G127" s="7" cm="1">
        <f t="array" ref="G127">IFERROR(_FV(T_STOCK_DATA[[#This Row],[SYMBOL]],"Price"),"")</f>
        <v>18.05</v>
      </c>
      <c r="H127" s="9" cm="1">
        <f t="array" ref="H127">IFERROR(_FV(T_STOCK_DATA[[#This Row],[SYMBOL]],"Volume"),"")</f>
        <v>304301</v>
      </c>
      <c r="I127" s="7" t="str" cm="1">
        <f t="array" ref="I127">IFERROR(_FV(T_STOCK_DATA[[#This Row],[SYMBOL]],"Ticker symbol",TRUE),"")</f>
        <v>ASHIMASYN</v>
      </c>
      <c r="J127" s="10" t="str">
        <f>IFERROR(RANK(T_STOCK_DATA[[#This Row],[Positive Change %]],T_STOCK_DATA[Positive Change %],0)+COUNTIF($D$3:$D126,T_STOCK_DATA[[#This Row],[Positive Change %]]),"")</f>
        <v/>
      </c>
      <c r="K127" s="10">
        <f>IFERROR(RANK(T_STOCK_DATA[[#This Row],[Negative Change %]],T_STOCK_DATA[Negative Change %],1)+COUNTIF($E$3:$E126,T_STOCK_DATA[[#This Row],[Negative Change %]]),"")</f>
        <v>1161</v>
      </c>
      <c r="L127" s="10">
        <f>IFERROR(RANK(T_STOCK_DATA[[#This Row],[Volume]],T_STOCK_DATA[Volume],0)+COUNTIF($H$3:$H126,T_STOCK_DATA[[#This Row],[Volume]]),"")</f>
        <v>641</v>
      </c>
      <c r="M127" s="18" cm="1">
        <f t="array" ref="M127">IFERROR(_FV(T_STOCK_DATA[[#This Row],[SYMBOL]],"Last trade time",TRUE),"")</f>
        <v>44585.469942129632</v>
      </c>
    </row>
    <row r="128" spans="1:13">
      <c r="A128" s="5" t="e" vm="182">
        <v>#VALUE!</v>
      </c>
      <c r="B128" s="7" cm="1">
        <f t="array" ref="B128">IFERROR(_FV(T_STOCK_DATA[[#This Row],[SYMBOL]],"Change"),"")</f>
        <v>-4</v>
      </c>
      <c r="C128" s="8" cm="1">
        <f t="array" ref="C128">IFERROR(IF(T_STOCK_DATA[[#This Row],[SYMBOL]]="","",_FV(T_STOCK_DATA[[#This Row],[SYMBOL]],"Change (%)",TRUE)),"")</f>
        <v>-4.0899999999999999E-2</v>
      </c>
      <c r="D128" s="8" t="str">
        <f>IF(T_STOCK_DATA[[#This Row],[Change (%)]]&gt;0,T_STOCK_DATA[[#This Row],[Change (%)]],"")</f>
        <v/>
      </c>
      <c r="E128" s="8">
        <f>IF(T_STOCK_DATA[[#This Row],[Change (%)]]&lt;0,T_STOCK_DATA[[#This Row],[Change (%)]],"")</f>
        <v>-4.0899999999999999E-2</v>
      </c>
      <c r="F128" s="7" t="str" cm="1">
        <f t="array" ref="F128">IFERROR(_FV(T_STOCK_DATA[[#This Row],[SYMBOL]],"Exchange"),"")</f>
        <v>National Stock Exchange of India</v>
      </c>
      <c r="G128" s="7" cm="1">
        <f t="array" ref="G128">IFERROR(_FV(T_STOCK_DATA[[#This Row],[SYMBOL]],"Price"),"")</f>
        <v>93.8</v>
      </c>
      <c r="H128" s="9" cm="1">
        <f t="array" ref="H128">IFERROR(_FV(T_STOCK_DATA[[#This Row],[SYMBOL]],"Volume"),"")</f>
        <v>1586290</v>
      </c>
      <c r="I128" s="7" t="str" cm="1">
        <f t="array" ref="I128">IFERROR(_FV(T_STOCK_DATA[[#This Row],[SYMBOL]],"Ticker symbol",TRUE),"")</f>
        <v>ASHOKA</v>
      </c>
      <c r="J128" s="10" t="str">
        <f>IFERROR(RANK(T_STOCK_DATA[[#This Row],[Positive Change %]],T_STOCK_DATA[Positive Change %],0)+COUNTIF($D$3:$D127,T_STOCK_DATA[[#This Row],[Positive Change %]]),"")</f>
        <v/>
      </c>
      <c r="K128" s="10">
        <f>IFERROR(RANK(T_STOCK_DATA[[#This Row],[Negative Change %]],T_STOCK_DATA[Negative Change %],1)+COUNTIF($E$3:$E127,T_STOCK_DATA[[#This Row],[Negative Change %]]),"")</f>
        <v>1021</v>
      </c>
      <c r="L128" s="10">
        <f>IFERROR(RANK(T_STOCK_DATA[[#This Row],[Volume]],T_STOCK_DATA[Volume],0)+COUNTIF($H$3:$H127,T_STOCK_DATA[[#This Row],[Volume]]),"")</f>
        <v>245</v>
      </c>
      <c r="M128" s="18" cm="1">
        <f t="array" ref="M128">IFERROR(_FV(T_STOCK_DATA[[#This Row],[SYMBOL]],"Last trade time",TRUE),"")</f>
        <v>44585.469942129632</v>
      </c>
    </row>
    <row r="129" spans="1:13">
      <c r="A129" s="5" t="e" vm="183">
        <v>#VALUE!</v>
      </c>
      <c r="B129" s="7" cm="1">
        <f t="array" ref="B129">IFERROR(_FV(T_STOCK_DATA[[#This Row],[SYMBOL]],"Change"),"")</f>
        <v>-5.5</v>
      </c>
      <c r="C129" s="8" cm="1">
        <f t="array" ref="C129">IFERROR(IF(T_STOCK_DATA[[#This Row],[SYMBOL]]="","",_FV(T_STOCK_DATA[[#This Row],[SYMBOL]],"Change (%)",TRUE)),"")</f>
        <v>-3.9768999999999999E-2</v>
      </c>
      <c r="D129" s="8" t="str">
        <f>IF(T_STOCK_DATA[[#This Row],[Change (%)]]&gt;0,T_STOCK_DATA[[#This Row],[Change (%)]],"")</f>
        <v/>
      </c>
      <c r="E129" s="8">
        <f>IF(T_STOCK_DATA[[#This Row],[Change (%)]]&lt;0,T_STOCK_DATA[[#This Row],[Change (%)]],"")</f>
        <v>-3.9768999999999999E-2</v>
      </c>
      <c r="F129" s="7" t="str" cm="1">
        <f t="array" ref="F129">IFERROR(_FV(T_STOCK_DATA[[#This Row],[SYMBOL]],"Exchange"),"")</f>
        <v>National Stock Exchange of India</v>
      </c>
      <c r="G129" s="7" cm="1">
        <f t="array" ref="G129">IFERROR(_FV(T_STOCK_DATA[[#This Row],[SYMBOL]],"Price"),"")</f>
        <v>132.80000000000001</v>
      </c>
      <c r="H129" s="9" cm="1">
        <f t="array" ref="H129">IFERROR(_FV(T_STOCK_DATA[[#This Row],[SYMBOL]],"Volume"),"")</f>
        <v>15983816</v>
      </c>
      <c r="I129" s="7" t="str" cm="1">
        <f t="array" ref="I129">IFERROR(_FV(T_STOCK_DATA[[#This Row],[SYMBOL]],"Ticker symbol",TRUE),"")</f>
        <v>ASHOKLEY</v>
      </c>
      <c r="J129" s="10" t="str">
        <f>IFERROR(RANK(T_STOCK_DATA[[#This Row],[Positive Change %]],T_STOCK_DATA[Positive Change %],0)+COUNTIF($D$3:$D128,T_STOCK_DATA[[#This Row],[Positive Change %]]),"")</f>
        <v/>
      </c>
      <c r="K129" s="10">
        <f>IFERROR(RANK(T_STOCK_DATA[[#This Row],[Negative Change %]],T_STOCK_DATA[Negative Change %],1)+COUNTIF($E$3:$E128,T_STOCK_DATA[[#This Row],[Negative Change %]]),"")</f>
        <v>1048</v>
      </c>
      <c r="L129" s="10">
        <f>IFERROR(RANK(T_STOCK_DATA[[#This Row],[Volume]],T_STOCK_DATA[Volume],0)+COUNTIF($H$3:$H128,T_STOCK_DATA[[#This Row],[Volume]]),"")</f>
        <v>29</v>
      </c>
      <c r="M129" s="18" cm="1">
        <f t="array" ref="M129">IFERROR(_FV(T_STOCK_DATA[[#This Row],[SYMBOL]],"Last trade time",TRUE),"")</f>
        <v>44585.469942129632</v>
      </c>
    </row>
    <row r="130" spans="1:13">
      <c r="A130" s="5" t="e" vm="184">
        <v>#VALUE!</v>
      </c>
      <c r="B130" s="7" cm="1">
        <f t="array" ref="B130">IFERROR(_FV(T_STOCK_DATA[[#This Row],[SYMBOL]],"Change"),"")</f>
        <v>-2.75</v>
      </c>
      <c r="C130" s="8" cm="1">
        <f t="array" ref="C130">IFERROR(IF(T_STOCK_DATA[[#This Row],[SYMBOL]]="","",_FV(T_STOCK_DATA[[#This Row],[SYMBOL]],"Change (%)",TRUE)),"")</f>
        <v>-3.4396000000000003E-2</v>
      </c>
      <c r="D130" s="8" t="str">
        <f>IF(T_STOCK_DATA[[#This Row],[Change (%)]]&gt;0,T_STOCK_DATA[[#This Row],[Change (%)]],"")</f>
        <v/>
      </c>
      <c r="E130" s="8">
        <f>IF(T_STOCK_DATA[[#This Row],[Change (%)]]&lt;0,T_STOCK_DATA[[#This Row],[Change (%)]],"")</f>
        <v>-3.4396000000000003E-2</v>
      </c>
      <c r="F130" s="7" t="str" cm="1">
        <f t="array" ref="F130">IFERROR(_FV(T_STOCK_DATA[[#This Row],[SYMBOL]],"Exchange"),"")</f>
        <v>National Stock Exchange of India</v>
      </c>
      <c r="G130" s="7" cm="1">
        <f t="array" ref="G130">IFERROR(_FV(T_STOCK_DATA[[#This Row],[SYMBOL]],"Price"),"")</f>
        <v>77.2</v>
      </c>
      <c r="H130" s="9" cm="1">
        <f t="array" ref="H130">IFERROR(_FV(T_STOCK_DATA[[#This Row],[SYMBOL]],"Volume"),"")</f>
        <v>4967</v>
      </c>
      <c r="I130" s="7" t="str" cm="1">
        <f t="array" ref="I130">IFERROR(_FV(T_STOCK_DATA[[#This Row],[SYMBOL]],"Ticker symbol",TRUE),"")</f>
        <v>ASIANHOTNR</v>
      </c>
      <c r="J130" s="10" t="str">
        <f>IFERROR(RANK(T_STOCK_DATA[[#This Row],[Positive Change %]],T_STOCK_DATA[Positive Change %],0)+COUNTIF($D$3:$D129,T_STOCK_DATA[[#This Row],[Positive Change %]]),"")</f>
        <v/>
      </c>
      <c r="K130" s="10">
        <f>IFERROR(RANK(T_STOCK_DATA[[#This Row],[Negative Change %]],T_STOCK_DATA[Negative Change %],1)+COUNTIF($E$3:$E129,T_STOCK_DATA[[#This Row],[Negative Change %]]),"")</f>
        <v>1167</v>
      </c>
      <c r="L130" s="10">
        <f>IFERROR(RANK(T_STOCK_DATA[[#This Row],[Volume]],T_STOCK_DATA[Volume],0)+COUNTIF($H$3:$H129,T_STOCK_DATA[[#This Row],[Volume]]),"")</f>
        <v>1566</v>
      </c>
      <c r="M130" s="18" cm="1">
        <f t="array" ref="M130">IFERROR(_FV(T_STOCK_DATA[[#This Row],[SYMBOL]],"Last trade time",TRUE),"")</f>
        <v>44585.469942129632</v>
      </c>
    </row>
    <row r="131" spans="1:13">
      <c r="A131" s="5" t="e" vm="185">
        <v>#VALUE!</v>
      </c>
      <c r="B131" s="7" cm="1">
        <f t="array" ref="B131">IFERROR(_FV(T_STOCK_DATA[[#This Row],[SYMBOL]],"Change"),"")</f>
        <v>-119.7</v>
      </c>
      <c r="C131" s="8" cm="1">
        <f t="array" ref="C131">IFERROR(IF(T_STOCK_DATA[[#This Row],[SYMBOL]]="","",_FV(T_STOCK_DATA[[#This Row],[SYMBOL]],"Change (%)",TRUE)),"")</f>
        <v>-3.6551E-2</v>
      </c>
      <c r="D131" s="8" t="str">
        <f>IF(T_STOCK_DATA[[#This Row],[Change (%)]]&gt;0,T_STOCK_DATA[[#This Row],[Change (%)]],"")</f>
        <v/>
      </c>
      <c r="E131" s="8">
        <f>IF(T_STOCK_DATA[[#This Row],[Change (%)]]&lt;0,T_STOCK_DATA[[#This Row],[Change (%)]],"")</f>
        <v>-3.6551E-2</v>
      </c>
      <c r="F131" s="7" t="str" cm="1">
        <f t="array" ref="F131">IFERROR(_FV(T_STOCK_DATA[[#This Row],[SYMBOL]],"Exchange"),"")</f>
        <v>National Stock Exchange of India</v>
      </c>
      <c r="G131" s="7" cm="1">
        <f t="array" ref="G131">IFERROR(_FV(T_STOCK_DATA[[#This Row],[SYMBOL]],"Price"),"")</f>
        <v>3155.15</v>
      </c>
      <c r="H131" s="9" cm="1">
        <f t="array" ref="H131">IFERROR(_FV(T_STOCK_DATA[[#This Row],[SYMBOL]],"Volume"),"")</f>
        <v>1575665</v>
      </c>
      <c r="I131" s="7" t="str" cm="1">
        <f t="array" ref="I131">IFERROR(_FV(T_STOCK_DATA[[#This Row],[SYMBOL]],"Ticker symbol",TRUE),"")</f>
        <v>ASIANPAINT</v>
      </c>
      <c r="J131" s="10" t="str">
        <f>IFERROR(RANK(T_STOCK_DATA[[#This Row],[Positive Change %]],T_STOCK_DATA[Positive Change %],0)+COUNTIF($D$3:$D130,T_STOCK_DATA[[#This Row],[Positive Change %]]),"")</f>
        <v/>
      </c>
      <c r="K131" s="10">
        <f>IFERROR(RANK(T_STOCK_DATA[[#This Row],[Negative Change %]],T_STOCK_DATA[Negative Change %],1)+COUNTIF($E$3:$E130,T_STOCK_DATA[[#This Row],[Negative Change %]]),"")</f>
        <v>1121</v>
      </c>
      <c r="L131" s="10">
        <f>IFERROR(RANK(T_STOCK_DATA[[#This Row],[Volume]],T_STOCK_DATA[Volume],0)+COUNTIF($H$3:$H130,T_STOCK_DATA[[#This Row],[Volume]]),"")</f>
        <v>248</v>
      </c>
      <c r="M131" s="18" cm="1">
        <f t="array" ref="M131">IFERROR(_FV(T_STOCK_DATA[[#This Row],[SYMBOL]],"Last trade time",TRUE),"")</f>
        <v>44585.469942129632</v>
      </c>
    </row>
    <row r="132" spans="1:13">
      <c r="A132" s="5" t="e" vm="186">
        <v>#VALUE!</v>
      </c>
      <c r="B132" s="7" cm="1">
        <f t="array" ref="B132">IFERROR(_FV(T_STOCK_DATA[[#This Row],[SYMBOL]],"Change"),"")</f>
        <v>-3.55</v>
      </c>
      <c r="C132" s="8" cm="1">
        <f t="array" ref="C132">IFERROR(IF(T_STOCK_DATA[[#This Row],[SYMBOL]]="","",_FV(T_STOCK_DATA[[#This Row],[SYMBOL]],"Change (%)",TRUE)),"")</f>
        <v>-2.8837999999999999E-2</v>
      </c>
      <c r="D132" s="8" t="str">
        <f>IF(T_STOCK_DATA[[#This Row],[Change (%)]]&gt;0,T_STOCK_DATA[[#This Row],[Change (%)]],"")</f>
        <v/>
      </c>
      <c r="E132" s="8">
        <f>IF(T_STOCK_DATA[[#This Row],[Change (%)]]&lt;0,T_STOCK_DATA[[#This Row],[Change (%)]],"")</f>
        <v>-2.8837999999999999E-2</v>
      </c>
      <c r="F132" s="7" t="str" cm="1">
        <f t="array" ref="F132">IFERROR(_FV(T_STOCK_DATA[[#This Row],[SYMBOL]],"Exchange"),"")</f>
        <v>National Stock Exchange of India</v>
      </c>
      <c r="G132" s="7" cm="1">
        <f t="array" ref="G132">IFERROR(_FV(T_STOCK_DATA[[#This Row],[SYMBOL]],"Price"),"")</f>
        <v>119.55</v>
      </c>
      <c r="H132" s="9" cm="1">
        <f t="array" ref="H132">IFERROR(_FV(T_STOCK_DATA[[#This Row],[SYMBOL]],"Volume"),"")</f>
        <v>413918</v>
      </c>
      <c r="I132" s="7" t="str" cm="1">
        <f t="array" ref="I132">IFERROR(_FV(T_STOCK_DATA[[#This Row],[SYMBOL]],"Ticker symbol",TRUE),"")</f>
        <v>ASIANTILES</v>
      </c>
      <c r="J132" s="10" t="str">
        <f>IFERROR(RANK(T_STOCK_DATA[[#This Row],[Positive Change %]],T_STOCK_DATA[Positive Change %],0)+COUNTIF($D$3:$D131,T_STOCK_DATA[[#This Row],[Positive Change %]]),"")</f>
        <v/>
      </c>
      <c r="K132" s="10">
        <f>IFERROR(RANK(T_STOCK_DATA[[#This Row],[Negative Change %]],T_STOCK_DATA[Negative Change %],1)+COUNTIF($E$3:$E131,T_STOCK_DATA[[#This Row],[Negative Change %]]),"")</f>
        <v>1268</v>
      </c>
      <c r="L132" s="10">
        <f>IFERROR(RANK(T_STOCK_DATA[[#This Row],[Volume]],T_STOCK_DATA[Volume],0)+COUNTIF($H$3:$H131,T_STOCK_DATA[[#This Row],[Volume]]),"")</f>
        <v>553</v>
      </c>
      <c r="M132" s="18" cm="1">
        <f t="array" ref="M132">IFERROR(_FV(T_STOCK_DATA[[#This Row],[SYMBOL]],"Last trade time",TRUE),"")</f>
        <v>44585.469942129632</v>
      </c>
    </row>
    <row r="133" spans="1:13">
      <c r="A133" s="5" t="e" vm="187">
        <v>#VALUE!</v>
      </c>
      <c r="B133" s="7" cm="1">
        <f t="array" ref="B133">IFERROR(_FV(T_STOCK_DATA[[#This Row],[SYMBOL]],"Change"),"")</f>
        <v>-3.75</v>
      </c>
      <c r="C133" s="8" cm="1">
        <f t="array" ref="C133">IFERROR(IF(T_STOCK_DATA[[#This Row],[SYMBOL]]="","",_FV(T_STOCK_DATA[[#This Row],[SYMBOL]],"Change (%)",TRUE)),"")</f>
        <v>-1.9400000000000001E-2</v>
      </c>
      <c r="D133" s="8" t="str">
        <f>IF(T_STOCK_DATA[[#This Row],[Change (%)]]&gt;0,T_STOCK_DATA[[#This Row],[Change (%)]],"")</f>
        <v/>
      </c>
      <c r="E133" s="8">
        <f>IF(T_STOCK_DATA[[#This Row],[Change (%)]]&lt;0,T_STOCK_DATA[[#This Row],[Change (%)]],"")</f>
        <v>-1.9400000000000001E-2</v>
      </c>
      <c r="F133" s="7" t="str" cm="1">
        <f t="array" ref="F133">IFERROR(_FV(T_STOCK_DATA[[#This Row],[SYMBOL]],"Exchange"),"")</f>
        <v>National Stock Exchange of India</v>
      </c>
      <c r="G133" s="7" cm="1">
        <f t="array" ref="G133">IFERROR(_FV(T_STOCK_DATA[[#This Row],[SYMBOL]],"Price"),"")</f>
        <v>189.55</v>
      </c>
      <c r="H133" s="9" cm="1">
        <f t="array" ref="H133">IFERROR(_FV(T_STOCK_DATA[[#This Row],[SYMBOL]],"Volume"),"")</f>
        <v>494591</v>
      </c>
      <c r="I133" s="7" t="str" cm="1">
        <f t="array" ref="I133">IFERROR(_FV(T_STOCK_DATA[[#This Row],[SYMBOL]],"Ticker symbol",TRUE),"")</f>
        <v>ASPINWALL</v>
      </c>
      <c r="J133" s="10" t="str">
        <f>IFERROR(RANK(T_STOCK_DATA[[#This Row],[Positive Change %]],T_STOCK_DATA[Positive Change %],0)+COUNTIF($D$3:$D132,T_STOCK_DATA[[#This Row],[Positive Change %]]),"")</f>
        <v/>
      </c>
      <c r="K133" s="10">
        <f>IFERROR(RANK(T_STOCK_DATA[[#This Row],[Negative Change %]],T_STOCK_DATA[Negative Change %],1)+COUNTIF($E$3:$E132,T_STOCK_DATA[[#This Row],[Negative Change %]]),"")</f>
        <v>1433</v>
      </c>
      <c r="L133" s="10">
        <f>IFERROR(RANK(T_STOCK_DATA[[#This Row],[Volume]],T_STOCK_DATA[Volume],0)+COUNTIF($H$3:$H132,T_STOCK_DATA[[#This Row],[Volume]]),"")</f>
        <v>502</v>
      </c>
      <c r="M133" s="18" cm="1">
        <f t="array" ref="M133">IFERROR(_FV(T_STOCK_DATA[[#This Row],[SYMBOL]],"Last trade time",TRUE),"")</f>
        <v>44585.469942129632</v>
      </c>
    </row>
    <row r="134" spans="1:13">
      <c r="A134" s="5" t="e" vm="188">
        <v>#VALUE!</v>
      </c>
      <c r="B134" s="7" cm="1">
        <f t="array" ref="B134">IFERROR(_FV(T_STOCK_DATA[[#This Row],[SYMBOL]],"Change"),"")</f>
        <v>58.4</v>
      </c>
      <c r="C134" s="8" cm="1">
        <f t="array" ref="C134">IFERROR(IF(T_STOCK_DATA[[#This Row],[SYMBOL]]="","",_FV(T_STOCK_DATA[[#This Row],[SYMBOL]],"Change (%)",TRUE)),"")</f>
        <v>3.5725E-2</v>
      </c>
      <c r="D134" s="8">
        <f>IF(T_STOCK_DATA[[#This Row],[Change (%)]]&gt;0,T_STOCK_DATA[[#This Row],[Change (%)]],"")</f>
        <v>3.5725E-2</v>
      </c>
      <c r="E134" s="8" t="str">
        <f>IF(T_STOCK_DATA[[#This Row],[Change (%)]]&lt;0,T_STOCK_DATA[[#This Row],[Change (%)]],"")</f>
        <v/>
      </c>
      <c r="F134" s="7" t="str" cm="1">
        <f t="array" ref="F134">IFERROR(_FV(T_STOCK_DATA[[#This Row],[SYMBOL]],"Exchange"),"")</f>
        <v>National Stock Exchange of India</v>
      </c>
      <c r="G134" s="7" cm="1">
        <f t="array" ref="G134">IFERROR(_FV(T_STOCK_DATA[[#This Row],[SYMBOL]],"Price"),"")</f>
        <v>1693.1</v>
      </c>
      <c r="H134" s="9" cm="1">
        <f t="array" ref="H134">IFERROR(_FV(T_STOCK_DATA[[#This Row],[SYMBOL]],"Volume"),"")</f>
        <v>62392</v>
      </c>
      <c r="I134" s="7" t="str" cm="1">
        <f t="array" ref="I134">IFERROR(_FV(T_STOCK_DATA[[#This Row],[SYMBOL]],"Ticker symbol",TRUE),"")</f>
        <v>ASTEC</v>
      </c>
      <c r="J134" s="10">
        <f>IFERROR(RANK(T_STOCK_DATA[[#This Row],[Positive Change %]],T_STOCK_DATA[Positive Change %],0)+COUNTIF($D$3:$D133,T_STOCK_DATA[[#This Row],[Positive Change %]]),"")</f>
        <v>22</v>
      </c>
      <c r="K134" s="10" t="str">
        <f>IFERROR(RANK(T_STOCK_DATA[[#This Row],[Negative Change %]],T_STOCK_DATA[Negative Change %],1)+COUNTIF($E$3:$E133,T_STOCK_DATA[[#This Row],[Negative Change %]]),"")</f>
        <v/>
      </c>
      <c r="L134" s="10">
        <f>IFERROR(RANK(T_STOCK_DATA[[#This Row],[Volume]],T_STOCK_DATA[Volume],0)+COUNTIF($H$3:$H133,T_STOCK_DATA[[#This Row],[Volume]]),"")</f>
        <v>1105</v>
      </c>
      <c r="M134" s="18" cm="1">
        <f t="array" ref="M134">IFERROR(_FV(T_STOCK_DATA[[#This Row],[SYMBOL]],"Last trade time",TRUE),"")</f>
        <v>44585.469942129632</v>
      </c>
    </row>
    <row r="135" spans="1:13">
      <c r="A135" s="5" t="e" vm="189">
        <v>#VALUE!</v>
      </c>
      <c r="B135" s="7" cm="1">
        <f t="array" ref="B135">IFERROR(_FV(T_STOCK_DATA[[#This Row],[SYMBOL]],"Change"),"")</f>
        <v>-9</v>
      </c>
      <c r="C135" s="8" cm="1">
        <f t="array" ref="C135">IFERROR(IF(T_STOCK_DATA[[#This Row],[SYMBOL]]="","",_FV(T_STOCK_DATA[[#This Row],[SYMBOL]],"Change (%)",TRUE)),"")</f>
        <v>-4.7455999999999998E-2</v>
      </c>
      <c r="D135" s="8" t="str">
        <f>IF(T_STOCK_DATA[[#This Row],[Change (%)]]&gt;0,T_STOCK_DATA[[#This Row],[Change (%)]],"")</f>
        <v/>
      </c>
      <c r="E135" s="8">
        <f>IF(T_STOCK_DATA[[#This Row],[Change (%)]]&lt;0,T_STOCK_DATA[[#This Row],[Change (%)]],"")</f>
        <v>-4.7455999999999998E-2</v>
      </c>
      <c r="F135" s="7" t="str" cm="1">
        <f t="array" ref="F135">IFERROR(_FV(T_STOCK_DATA[[#This Row],[SYMBOL]],"Exchange"),"")</f>
        <v>National Stock Exchange of India</v>
      </c>
      <c r="G135" s="7" cm="1">
        <f t="array" ref="G135">IFERROR(_FV(T_STOCK_DATA[[#This Row],[SYMBOL]],"Price"),"")</f>
        <v>180.65</v>
      </c>
      <c r="H135" s="9" cm="1">
        <f t="array" ref="H135">IFERROR(_FV(T_STOCK_DATA[[#This Row],[SYMBOL]],"Volume"),"")</f>
        <v>650474</v>
      </c>
      <c r="I135" s="7" t="str" cm="1">
        <f t="array" ref="I135">IFERROR(_FV(T_STOCK_DATA[[#This Row],[SYMBOL]],"Ticker symbol",TRUE),"")</f>
        <v>ASTERDM</v>
      </c>
      <c r="J135" s="10" t="str">
        <f>IFERROR(RANK(T_STOCK_DATA[[#This Row],[Positive Change %]],T_STOCK_DATA[Positive Change %],0)+COUNTIF($D$3:$D134,T_STOCK_DATA[[#This Row],[Positive Change %]]),"")</f>
        <v/>
      </c>
      <c r="K135" s="10">
        <f>IFERROR(RANK(T_STOCK_DATA[[#This Row],[Negative Change %]],T_STOCK_DATA[Negative Change %],1)+COUNTIF($E$3:$E134,T_STOCK_DATA[[#This Row],[Negative Change %]]),"")</f>
        <v>791</v>
      </c>
      <c r="L135" s="10">
        <f>IFERROR(RANK(T_STOCK_DATA[[#This Row],[Volume]],T_STOCK_DATA[Volume],0)+COUNTIF($H$3:$H134,T_STOCK_DATA[[#This Row],[Volume]]),"")</f>
        <v>433</v>
      </c>
      <c r="M135" s="18" cm="1">
        <f t="array" ref="M135">IFERROR(_FV(T_STOCK_DATA[[#This Row],[SYMBOL]],"Last trade time",TRUE),"")</f>
        <v>44585.469942129632</v>
      </c>
    </row>
    <row r="136" spans="1:13">
      <c r="A136" s="5" t="e" vm="190">
        <v>#VALUE!</v>
      </c>
      <c r="B136" s="7" cm="1">
        <f t="array" ref="B136">IFERROR(_FV(T_STOCK_DATA[[#This Row],[SYMBOL]],"Change"),"")</f>
        <v>-204.65</v>
      </c>
      <c r="C136" s="8" cm="1">
        <f t="array" ref="C136">IFERROR(IF(T_STOCK_DATA[[#This Row],[SYMBOL]]="","",_FV(T_STOCK_DATA[[#This Row],[SYMBOL]],"Change (%)",TRUE)),"")</f>
        <v>-8.6097999999999994E-2</v>
      </c>
      <c r="D136" s="8" t="str">
        <f>IF(T_STOCK_DATA[[#This Row],[Change (%)]]&gt;0,T_STOCK_DATA[[#This Row],[Change (%)]],"")</f>
        <v/>
      </c>
      <c r="E136" s="8">
        <f>IF(T_STOCK_DATA[[#This Row],[Change (%)]]&lt;0,T_STOCK_DATA[[#This Row],[Change (%)]],"")</f>
        <v>-8.6097999999999994E-2</v>
      </c>
      <c r="F136" s="7" t="str" cm="1">
        <f t="array" ref="F136">IFERROR(_FV(T_STOCK_DATA[[#This Row],[SYMBOL]],"Exchange"),"")</f>
        <v>National Stock Exchange of India</v>
      </c>
      <c r="G136" s="7" cm="1">
        <f t="array" ref="G136">IFERROR(_FV(T_STOCK_DATA[[#This Row],[SYMBOL]],"Price"),"")</f>
        <v>2172.3000000000002</v>
      </c>
      <c r="H136" s="9" cm="1">
        <f t="array" ref="H136">IFERROR(_FV(T_STOCK_DATA[[#This Row],[SYMBOL]],"Volume"),"")</f>
        <v>683925</v>
      </c>
      <c r="I136" s="7" t="str" cm="1">
        <f t="array" ref="I136">IFERROR(_FV(T_STOCK_DATA[[#This Row],[SYMBOL]],"Ticker symbol",TRUE),"")</f>
        <v>ASTRAL</v>
      </c>
      <c r="J136" s="10" t="str">
        <f>IFERROR(RANK(T_STOCK_DATA[[#This Row],[Positive Change %]],T_STOCK_DATA[Positive Change %],0)+COUNTIF($D$3:$D135,T_STOCK_DATA[[#This Row],[Positive Change %]]),"")</f>
        <v/>
      </c>
      <c r="K136" s="10">
        <f>IFERROR(RANK(T_STOCK_DATA[[#This Row],[Negative Change %]],T_STOCK_DATA[Negative Change %],1)+COUNTIF($E$3:$E135,T_STOCK_DATA[[#This Row],[Negative Change %]]),"")</f>
        <v>69</v>
      </c>
      <c r="L136" s="10">
        <f>IFERROR(RANK(T_STOCK_DATA[[#This Row],[Volume]],T_STOCK_DATA[Volume],0)+COUNTIF($H$3:$H135,T_STOCK_DATA[[#This Row],[Volume]]),"")</f>
        <v>422</v>
      </c>
      <c r="M136" s="18" cm="1">
        <f t="array" ref="M136">IFERROR(_FV(T_STOCK_DATA[[#This Row],[SYMBOL]],"Last trade time",TRUE),"")</f>
        <v>44585.469942129632</v>
      </c>
    </row>
    <row r="137" spans="1:13">
      <c r="A137" s="5" t="e" vm="191">
        <v>#VALUE!</v>
      </c>
      <c r="B137" s="7" cm="1">
        <f t="array" ref="B137">IFERROR(_FV(T_STOCK_DATA[[#This Row],[SYMBOL]],"Change"),"")</f>
        <v>-14.3</v>
      </c>
      <c r="C137" s="8" cm="1">
        <f t="array" ref="C137">IFERROR(IF(T_STOCK_DATA[[#This Row],[SYMBOL]]="","",_FV(T_STOCK_DATA[[#This Row],[SYMBOL]],"Change (%)",TRUE)),"")</f>
        <v>-6.2829999999999997E-2</v>
      </c>
      <c r="D137" s="8" t="str">
        <f>IF(T_STOCK_DATA[[#This Row],[Change (%)]]&gt;0,T_STOCK_DATA[[#This Row],[Change (%)]],"")</f>
        <v/>
      </c>
      <c r="E137" s="8">
        <f>IF(T_STOCK_DATA[[#This Row],[Change (%)]]&lt;0,T_STOCK_DATA[[#This Row],[Change (%)]],"")</f>
        <v>-6.2829999999999997E-2</v>
      </c>
      <c r="F137" s="7" t="str" cm="1">
        <f t="array" ref="F137">IFERROR(_FV(T_STOCK_DATA[[#This Row],[SYMBOL]],"Exchange"),"")</f>
        <v>National Stock Exchange of India</v>
      </c>
      <c r="G137" s="7" cm="1">
        <f t="array" ref="G137">IFERROR(_FV(T_STOCK_DATA[[#This Row],[SYMBOL]],"Price"),"")</f>
        <v>213.3</v>
      </c>
      <c r="H137" s="9" cm="1">
        <f t="array" ref="H137">IFERROR(_FV(T_STOCK_DATA[[#This Row],[SYMBOL]],"Volume"),"")</f>
        <v>386894</v>
      </c>
      <c r="I137" s="7" t="str" cm="1">
        <f t="array" ref="I137">IFERROR(_FV(T_STOCK_DATA[[#This Row],[SYMBOL]],"Ticker symbol",TRUE),"")</f>
        <v>ASTRAMICRO</v>
      </c>
      <c r="J137" s="10" t="str">
        <f>IFERROR(RANK(T_STOCK_DATA[[#This Row],[Positive Change %]],T_STOCK_DATA[Positive Change %],0)+COUNTIF($D$3:$D136,T_STOCK_DATA[[#This Row],[Positive Change %]]),"")</f>
        <v/>
      </c>
      <c r="K137" s="10">
        <f>IFERROR(RANK(T_STOCK_DATA[[#This Row],[Negative Change %]],T_STOCK_DATA[Negative Change %],1)+COUNTIF($E$3:$E136,T_STOCK_DATA[[#This Row],[Negative Change %]]),"")</f>
        <v>303</v>
      </c>
      <c r="L137" s="10">
        <f>IFERROR(RANK(T_STOCK_DATA[[#This Row],[Volume]],T_STOCK_DATA[Volume],0)+COUNTIF($H$3:$H136,T_STOCK_DATA[[#This Row],[Volume]]),"")</f>
        <v>578</v>
      </c>
      <c r="M137" s="18" cm="1">
        <f t="array" ref="M137">IFERROR(_FV(T_STOCK_DATA[[#This Row],[SYMBOL]],"Last trade time",TRUE),"")</f>
        <v>44585.469942129632</v>
      </c>
    </row>
    <row r="138" spans="1:13">
      <c r="A138" s="5" t="e" vm="192">
        <v>#VALUE!</v>
      </c>
      <c r="B138" s="7" cm="1">
        <f t="array" ref="B138">IFERROR(_FV(T_STOCK_DATA[[#This Row],[SYMBOL]],"Change"),"")</f>
        <v>-159.44999999999999</v>
      </c>
      <c r="C138" s="8" cm="1">
        <f t="array" ref="C138">IFERROR(IF(T_STOCK_DATA[[#This Row],[SYMBOL]]="","",_FV(T_STOCK_DATA[[#This Row],[SYMBOL]],"Change (%)",TRUE)),"")</f>
        <v>-5.3273000000000001E-2</v>
      </c>
      <c r="D138" s="8" t="str">
        <f>IF(T_STOCK_DATA[[#This Row],[Change (%)]]&gt;0,T_STOCK_DATA[[#This Row],[Change (%)]],"")</f>
        <v/>
      </c>
      <c r="E138" s="8">
        <f>IF(T_STOCK_DATA[[#This Row],[Change (%)]]&lt;0,T_STOCK_DATA[[#This Row],[Change (%)]],"")</f>
        <v>-5.3273000000000001E-2</v>
      </c>
      <c r="F138" s="7" t="str" cm="1">
        <f t="array" ref="F138">IFERROR(_FV(T_STOCK_DATA[[#This Row],[SYMBOL]],"Exchange"),"")</f>
        <v>National Stock Exchange of India</v>
      </c>
      <c r="G138" s="7" cm="1">
        <f t="array" ref="G138">IFERROR(_FV(T_STOCK_DATA[[#This Row],[SYMBOL]],"Price"),"")</f>
        <v>2833.65</v>
      </c>
      <c r="H138" s="9" cm="1">
        <f t="array" ref="H138">IFERROR(_FV(T_STOCK_DATA[[#This Row],[SYMBOL]],"Volume"),"")</f>
        <v>25769</v>
      </c>
      <c r="I138" s="7" t="str" cm="1">
        <f t="array" ref="I138">IFERROR(_FV(T_STOCK_DATA[[#This Row],[SYMBOL]],"Ticker symbol",TRUE),"")</f>
        <v>ASTRAZEN</v>
      </c>
      <c r="J138" s="10" t="str">
        <f>IFERROR(RANK(T_STOCK_DATA[[#This Row],[Positive Change %]],T_STOCK_DATA[Positive Change %],0)+COUNTIF($D$3:$D137,T_STOCK_DATA[[#This Row],[Positive Change %]]),"")</f>
        <v/>
      </c>
      <c r="K138" s="10">
        <f>IFERROR(RANK(T_STOCK_DATA[[#This Row],[Negative Change %]],T_STOCK_DATA[Negative Change %],1)+COUNTIF($E$3:$E137,T_STOCK_DATA[[#This Row],[Negative Change %]]),"")</f>
        <v>447</v>
      </c>
      <c r="L138" s="10">
        <f>IFERROR(RANK(T_STOCK_DATA[[#This Row],[Volume]],T_STOCK_DATA[Volume],0)+COUNTIF($H$3:$H137,T_STOCK_DATA[[#This Row],[Volume]]),"")</f>
        <v>1340</v>
      </c>
      <c r="M138" s="18" cm="1">
        <f t="array" ref="M138">IFERROR(_FV(T_STOCK_DATA[[#This Row],[SYMBOL]],"Last trade time",TRUE),"")</f>
        <v>44585.469942129632</v>
      </c>
    </row>
    <row r="139" spans="1:13">
      <c r="A139" s="5" t="e" vm="193">
        <v>#VALUE!</v>
      </c>
      <c r="B139" s="7" cm="1">
        <f t="array" ref="B139">IFERROR(_FV(T_STOCK_DATA[[#This Row],[SYMBOL]],"Change"),"")</f>
        <v>-2.1</v>
      </c>
      <c r="C139" s="8" cm="1">
        <f t="array" ref="C139">IFERROR(IF(T_STOCK_DATA[[#This Row],[SYMBOL]]="","",_FV(T_STOCK_DATA[[#This Row],[SYMBOL]],"Change (%)",TRUE)),"")</f>
        <v>-4.2381000000000002E-2</v>
      </c>
      <c r="D139" s="8" t="str">
        <f>IF(T_STOCK_DATA[[#This Row],[Change (%)]]&gt;0,T_STOCK_DATA[[#This Row],[Change (%)]],"")</f>
        <v/>
      </c>
      <c r="E139" s="8">
        <f>IF(T_STOCK_DATA[[#This Row],[Change (%)]]&lt;0,T_STOCK_DATA[[#This Row],[Change (%)]],"")</f>
        <v>-4.2381000000000002E-2</v>
      </c>
      <c r="F139" s="7" t="str" cm="1">
        <f t="array" ref="F139">IFERROR(_FV(T_STOCK_DATA[[#This Row],[SYMBOL]],"Exchange"),"")</f>
        <v>National Stock Exchange of India</v>
      </c>
      <c r="G139" s="7" cm="1">
        <f t="array" ref="G139">IFERROR(_FV(T_STOCK_DATA[[#This Row],[SYMBOL]],"Price"),"")</f>
        <v>47.45</v>
      </c>
      <c r="H139" s="9" cm="1">
        <f t="array" ref="H139">IFERROR(_FV(T_STOCK_DATA[[#This Row],[SYMBOL]],"Volume"),"")</f>
        <v>85108</v>
      </c>
      <c r="I139" s="7" t="str" cm="1">
        <f t="array" ref="I139">IFERROR(_FV(T_STOCK_DATA[[#This Row],[SYMBOL]],"Ticker symbol",TRUE),"")</f>
        <v>ASTRON</v>
      </c>
      <c r="J139" s="10" t="str">
        <f>IFERROR(RANK(T_STOCK_DATA[[#This Row],[Positive Change %]],T_STOCK_DATA[Positive Change %],0)+COUNTIF($D$3:$D138,T_STOCK_DATA[[#This Row],[Positive Change %]]),"")</f>
        <v/>
      </c>
      <c r="K139" s="10">
        <f>IFERROR(RANK(T_STOCK_DATA[[#This Row],[Negative Change %]],T_STOCK_DATA[Negative Change %],1)+COUNTIF($E$3:$E138,T_STOCK_DATA[[#This Row],[Negative Change %]]),"")</f>
        <v>985</v>
      </c>
      <c r="L139" s="10">
        <f>IFERROR(RANK(T_STOCK_DATA[[#This Row],[Volume]],T_STOCK_DATA[Volume],0)+COUNTIF($H$3:$H138,T_STOCK_DATA[[#This Row],[Volume]]),"")</f>
        <v>1021</v>
      </c>
      <c r="M139" s="18" cm="1">
        <f t="array" ref="M139">IFERROR(_FV(T_STOCK_DATA[[#This Row],[SYMBOL]],"Last trade time",TRUE),"")</f>
        <v>44585.469942129632</v>
      </c>
    </row>
    <row r="140" spans="1:13">
      <c r="A140" s="5" t="e" vm="194">
        <v>#VALUE!</v>
      </c>
      <c r="B140" s="7" cm="1">
        <f t="array" ref="B140">IFERROR(_FV(T_STOCK_DATA[[#This Row],[SYMBOL]],"Change"),"")</f>
        <v>-23.95</v>
      </c>
      <c r="C140" s="8" cm="1">
        <f t="array" ref="C140">IFERROR(IF(T_STOCK_DATA[[#This Row],[SYMBOL]]="","",_FV(T_STOCK_DATA[[#This Row],[SYMBOL]],"Change (%)",TRUE)),"")</f>
        <v>-2.4369999999999999E-2</v>
      </c>
      <c r="D140" s="8" t="str">
        <f>IF(T_STOCK_DATA[[#This Row],[Change (%)]]&gt;0,T_STOCK_DATA[[#This Row],[Change (%)]],"")</f>
        <v/>
      </c>
      <c r="E140" s="8">
        <f>IF(T_STOCK_DATA[[#This Row],[Change (%)]]&lt;0,T_STOCK_DATA[[#This Row],[Change (%)]],"")</f>
        <v>-2.4369999999999999E-2</v>
      </c>
      <c r="F140" s="7" t="str" cm="1">
        <f t="array" ref="F140">IFERROR(_FV(T_STOCK_DATA[[#This Row],[SYMBOL]],"Exchange"),"")</f>
        <v>National Stock Exchange of India</v>
      </c>
      <c r="G140" s="7" cm="1">
        <f t="array" ref="G140">IFERROR(_FV(T_STOCK_DATA[[#This Row],[SYMBOL]],"Price"),"")</f>
        <v>958.8</v>
      </c>
      <c r="H140" s="9" cm="1">
        <f t="array" ref="H140">IFERROR(_FV(T_STOCK_DATA[[#This Row],[SYMBOL]],"Volume"),"")</f>
        <v>13842</v>
      </c>
      <c r="I140" s="7" t="str" cm="1">
        <f t="array" ref="I140">IFERROR(_FV(T_STOCK_DATA[[#This Row],[SYMBOL]],"Ticker symbol",TRUE),"")</f>
        <v>ATFL</v>
      </c>
      <c r="J140" s="10" t="str">
        <f>IFERROR(RANK(T_STOCK_DATA[[#This Row],[Positive Change %]],T_STOCK_DATA[Positive Change %],0)+COUNTIF($D$3:$D139,T_STOCK_DATA[[#This Row],[Positive Change %]]),"")</f>
        <v/>
      </c>
      <c r="K140" s="10">
        <f>IFERROR(RANK(T_STOCK_DATA[[#This Row],[Negative Change %]],T_STOCK_DATA[Negative Change %],1)+COUNTIF($E$3:$E139,T_STOCK_DATA[[#This Row],[Negative Change %]]),"")</f>
        <v>1352</v>
      </c>
      <c r="L140" s="10">
        <f>IFERROR(RANK(T_STOCK_DATA[[#This Row],[Volume]],T_STOCK_DATA[Volume],0)+COUNTIF($H$3:$H139,T_STOCK_DATA[[#This Row],[Volume]]),"")</f>
        <v>1461</v>
      </c>
      <c r="M140" s="18" cm="1">
        <f t="array" ref="M140">IFERROR(_FV(T_STOCK_DATA[[#This Row],[SYMBOL]],"Last trade time",TRUE),"")</f>
        <v>44585.469942129632</v>
      </c>
    </row>
    <row r="141" spans="1:13">
      <c r="A141" s="5" t="e" vm="195">
        <v>#VALUE!</v>
      </c>
      <c r="B141" s="7" cm="1">
        <f t="array" ref="B141">IFERROR(_FV(T_STOCK_DATA[[#This Row],[SYMBOL]],"Change"),"")</f>
        <v>-1.3</v>
      </c>
      <c r="C141" s="8" cm="1">
        <f t="array" ref="C141">IFERROR(IF(T_STOCK_DATA[[#This Row],[SYMBOL]]="","",_FV(T_STOCK_DATA[[#This Row],[SYMBOL]],"Change (%)",TRUE)),"")</f>
        <v>-4.8598000000000002E-2</v>
      </c>
      <c r="D141" s="8" t="str">
        <f>IF(T_STOCK_DATA[[#This Row],[Change (%)]]&gt;0,T_STOCK_DATA[[#This Row],[Change (%)]],"")</f>
        <v/>
      </c>
      <c r="E141" s="8">
        <f>IF(T_STOCK_DATA[[#This Row],[Change (%)]]&lt;0,T_STOCK_DATA[[#This Row],[Change (%)]],"")</f>
        <v>-4.8598000000000002E-2</v>
      </c>
      <c r="F141" s="7" t="str" cm="1">
        <f t="array" ref="F141">IFERROR(_FV(T_STOCK_DATA[[#This Row],[SYMBOL]],"Exchange"),"")</f>
        <v>National Stock Exchange of India</v>
      </c>
      <c r="G141" s="7" cm="1">
        <f t="array" ref="G141">IFERROR(_FV(T_STOCK_DATA[[#This Row],[SYMBOL]],"Price"),"")</f>
        <v>25.45</v>
      </c>
      <c r="H141" s="9" cm="1">
        <f t="array" ref="H141">IFERROR(_FV(T_STOCK_DATA[[#This Row],[SYMBOL]],"Volume"),"")</f>
        <v>184492</v>
      </c>
      <c r="I141" s="7" t="str" cm="1">
        <f t="array" ref="I141">IFERROR(_FV(T_STOCK_DATA[[#This Row],[SYMBOL]],"Ticker symbol",TRUE),"")</f>
        <v>ATLANTA</v>
      </c>
      <c r="J141" s="10" t="str">
        <f>IFERROR(RANK(T_STOCK_DATA[[#This Row],[Positive Change %]],T_STOCK_DATA[Positive Change %],0)+COUNTIF($D$3:$D140,T_STOCK_DATA[[#This Row],[Positive Change %]]),"")</f>
        <v/>
      </c>
      <c r="K141" s="10">
        <f>IFERROR(RANK(T_STOCK_DATA[[#This Row],[Negative Change %]],T_STOCK_DATA[Negative Change %],1)+COUNTIF($E$3:$E140,T_STOCK_DATA[[#This Row],[Negative Change %]]),"")</f>
        <v>726</v>
      </c>
      <c r="L141" s="10">
        <f>IFERROR(RANK(T_STOCK_DATA[[#This Row],[Volume]],T_STOCK_DATA[Volume],0)+COUNTIF($H$3:$H140,T_STOCK_DATA[[#This Row],[Volume]]),"")</f>
        <v>781</v>
      </c>
      <c r="M141" s="18" cm="1">
        <f t="array" ref="M141">IFERROR(_FV(T_STOCK_DATA[[#This Row],[SYMBOL]],"Last trade time",TRUE),"")</f>
        <v>44585.469942129632</v>
      </c>
    </row>
    <row r="142" spans="1:13">
      <c r="A142" s="5" t="e" vm="196">
        <v>#VALUE!</v>
      </c>
      <c r="B142" s="7" cm="1">
        <f t="array" ref="B142">IFERROR(_FV(T_STOCK_DATA[[#This Row],[SYMBOL]],"Change"),"")</f>
        <v>-385.4</v>
      </c>
      <c r="C142" s="8" cm="1">
        <f t="array" ref="C142">IFERROR(IF(T_STOCK_DATA[[#This Row],[SYMBOL]]="","",_FV(T_STOCK_DATA[[#This Row],[SYMBOL]],"Change (%)",TRUE)),"")</f>
        <v>-3.9844999999999998E-2</v>
      </c>
      <c r="D142" s="8" t="str">
        <f>IF(T_STOCK_DATA[[#This Row],[Change (%)]]&gt;0,T_STOCK_DATA[[#This Row],[Change (%)]],"")</f>
        <v/>
      </c>
      <c r="E142" s="8">
        <f>IF(T_STOCK_DATA[[#This Row],[Change (%)]]&lt;0,T_STOCK_DATA[[#This Row],[Change (%)]],"")</f>
        <v>-3.9844999999999998E-2</v>
      </c>
      <c r="F142" s="7" t="str" cm="1">
        <f t="array" ref="F142">IFERROR(_FV(T_STOCK_DATA[[#This Row],[SYMBOL]],"Exchange"),"")</f>
        <v>National Stock Exchange of India</v>
      </c>
      <c r="G142" s="7" cm="1">
        <f t="array" ref="G142">IFERROR(_FV(T_STOCK_DATA[[#This Row],[SYMBOL]],"Price"),"")</f>
        <v>9287.15</v>
      </c>
      <c r="H142" s="9" cm="1">
        <f t="array" ref="H142">IFERROR(_FV(T_STOCK_DATA[[#This Row],[SYMBOL]],"Volume"),"")</f>
        <v>34460</v>
      </c>
      <c r="I142" s="7" t="str" cm="1">
        <f t="array" ref="I142">IFERROR(_FV(T_STOCK_DATA[[#This Row],[SYMBOL]],"Ticker symbol",TRUE),"")</f>
        <v>ATUL</v>
      </c>
      <c r="J142" s="10" t="str">
        <f>IFERROR(RANK(T_STOCK_DATA[[#This Row],[Positive Change %]],T_STOCK_DATA[Positive Change %],0)+COUNTIF($D$3:$D141,T_STOCK_DATA[[#This Row],[Positive Change %]]),"")</f>
        <v/>
      </c>
      <c r="K142" s="10">
        <f>IFERROR(RANK(T_STOCK_DATA[[#This Row],[Negative Change %]],T_STOCK_DATA[Negative Change %],1)+COUNTIF($E$3:$E141,T_STOCK_DATA[[#This Row],[Negative Change %]]),"")</f>
        <v>1046</v>
      </c>
      <c r="L142" s="10">
        <f>IFERROR(RANK(T_STOCK_DATA[[#This Row],[Volume]],T_STOCK_DATA[Volume],0)+COUNTIF($H$3:$H141,T_STOCK_DATA[[#This Row],[Volume]]),"")</f>
        <v>1275</v>
      </c>
      <c r="M142" s="18" cm="1">
        <f t="array" ref="M142">IFERROR(_FV(T_STOCK_DATA[[#This Row],[SYMBOL]],"Last trade time",TRUE),"")</f>
        <v>44585.469942129632</v>
      </c>
    </row>
    <row r="143" spans="1:13">
      <c r="A143" s="5" t="e" vm="197">
        <v>#VALUE!</v>
      </c>
      <c r="B143" s="7" cm="1">
        <f t="array" ref="B143">IFERROR(_FV(T_STOCK_DATA[[#This Row],[SYMBOL]],"Change"),"")</f>
        <v>-4.5</v>
      </c>
      <c r="C143" s="8" cm="1">
        <f t="array" ref="C143">IFERROR(IF(T_STOCK_DATA[[#This Row],[SYMBOL]]="","",_FV(T_STOCK_DATA[[#This Row],[SYMBOL]],"Change (%)",TRUE)),"")</f>
        <v>-2.2698999999999997E-2</v>
      </c>
      <c r="D143" s="8" t="str">
        <f>IF(T_STOCK_DATA[[#This Row],[Change (%)]]&gt;0,T_STOCK_DATA[[#This Row],[Change (%)]],"")</f>
        <v/>
      </c>
      <c r="E143" s="8">
        <f>IF(T_STOCK_DATA[[#This Row],[Change (%)]]&lt;0,T_STOCK_DATA[[#This Row],[Change (%)]],"")</f>
        <v>-2.2698999999999997E-2</v>
      </c>
      <c r="F143" s="7" t="str" cm="1">
        <f t="array" ref="F143">IFERROR(_FV(T_STOCK_DATA[[#This Row],[SYMBOL]],"Exchange"),"")</f>
        <v>National Stock Exchange of India</v>
      </c>
      <c r="G143" s="7" cm="1">
        <f t="array" ref="G143">IFERROR(_FV(T_STOCK_DATA[[#This Row],[SYMBOL]],"Price"),"")</f>
        <v>193.75</v>
      </c>
      <c r="H143" s="9" cm="1">
        <f t="array" ref="H143">IFERROR(_FV(T_STOCK_DATA[[#This Row],[SYMBOL]],"Volume"),"")</f>
        <v>83352</v>
      </c>
      <c r="I143" s="7" t="str" cm="1">
        <f t="array" ref="I143">IFERROR(_FV(T_STOCK_DATA[[#This Row],[SYMBOL]],"Ticker symbol",TRUE),"")</f>
        <v>ATULAUTO</v>
      </c>
      <c r="J143" s="10" t="str">
        <f>IFERROR(RANK(T_STOCK_DATA[[#This Row],[Positive Change %]],T_STOCK_DATA[Positive Change %],0)+COUNTIF($D$3:$D142,T_STOCK_DATA[[#This Row],[Positive Change %]]),"")</f>
        <v/>
      </c>
      <c r="K143" s="10">
        <f>IFERROR(RANK(T_STOCK_DATA[[#This Row],[Negative Change %]],T_STOCK_DATA[Negative Change %],1)+COUNTIF($E$3:$E142,T_STOCK_DATA[[#This Row],[Negative Change %]]),"")</f>
        <v>1378</v>
      </c>
      <c r="L143" s="10">
        <f>IFERROR(RANK(T_STOCK_DATA[[#This Row],[Volume]],T_STOCK_DATA[Volume],0)+COUNTIF($H$3:$H142,T_STOCK_DATA[[#This Row],[Volume]]),"")</f>
        <v>1027</v>
      </c>
      <c r="M143" s="18" cm="1">
        <f t="array" ref="M143">IFERROR(_FV(T_STOCK_DATA[[#This Row],[SYMBOL]],"Last trade time",TRUE),"")</f>
        <v>44585.469942129632</v>
      </c>
    </row>
    <row r="144" spans="1:13">
      <c r="A144" s="5" t="e" vm="198">
        <v>#VALUE!</v>
      </c>
      <c r="B144" s="7" cm="1">
        <f t="array" ref="B144">IFERROR(_FV(T_STOCK_DATA[[#This Row],[SYMBOL]],"Change"),"")</f>
        <v>-27.2</v>
      </c>
      <c r="C144" s="8" cm="1">
        <f t="array" ref="C144">IFERROR(IF(T_STOCK_DATA[[#This Row],[SYMBOL]]="","",_FV(T_STOCK_DATA[[#This Row],[SYMBOL]],"Change (%)",TRUE)),"")</f>
        <v>-2.1644E-2</v>
      </c>
      <c r="D144" s="8" t="str">
        <f>IF(T_STOCK_DATA[[#This Row],[Change (%)]]&gt;0,T_STOCK_DATA[[#This Row],[Change (%)]],"")</f>
        <v/>
      </c>
      <c r="E144" s="8">
        <f>IF(T_STOCK_DATA[[#This Row],[Change (%)]]&lt;0,T_STOCK_DATA[[#This Row],[Change (%)]],"")</f>
        <v>-2.1644E-2</v>
      </c>
      <c r="F144" s="7" t="str" cm="1">
        <f t="array" ref="F144">IFERROR(_FV(T_STOCK_DATA[[#This Row],[SYMBOL]],"Exchange"),"")</f>
        <v>National Stock Exchange of India</v>
      </c>
      <c r="G144" s="7" cm="1">
        <f t="array" ref="G144">IFERROR(_FV(T_STOCK_DATA[[#This Row],[SYMBOL]],"Price"),"")</f>
        <v>1229.5</v>
      </c>
      <c r="H144" s="9" cm="1">
        <f t="array" ref="H144">IFERROR(_FV(T_STOCK_DATA[[#This Row],[SYMBOL]],"Volume"),"")</f>
        <v>824692</v>
      </c>
      <c r="I144" s="7" t="str" cm="1">
        <f t="array" ref="I144">IFERROR(_FV(T_STOCK_DATA[[#This Row],[SYMBOL]],"Ticker symbol",TRUE),"")</f>
        <v>AUBANK</v>
      </c>
      <c r="J144" s="10" t="str">
        <f>IFERROR(RANK(T_STOCK_DATA[[#This Row],[Positive Change %]],T_STOCK_DATA[Positive Change %],0)+COUNTIF($D$3:$D143,T_STOCK_DATA[[#This Row],[Positive Change %]]),"")</f>
        <v/>
      </c>
      <c r="K144" s="10">
        <f>IFERROR(RANK(T_STOCK_DATA[[#This Row],[Negative Change %]],T_STOCK_DATA[Negative Change %],1)+COUNTIF($E$3:$E143,T_STOCK_DATA[[#This Row],[Negative Change %]]),"")</f>
        <v>1404</v>
      </c>
      <c r="L144" s="10">
        <f>IFERROR(RANK(T_STOCK_DATA[[#This Row],[Volume]],T_STOCK_DATA[Volume],0)+COUNTIF($H$3:$H143,T_STOCK_DATA[[#This Row],[Volume]]),"")</f>
        <v>380</v>
      </c>
      <c r="M144" s="18" cm="1">
        <f t="array" ref="M144">IFERROR(_FV(T_STOCK_DATA[[#This Row],[SYMBOL]],"Last trade time",TRUE),"")</f>
        <v>44585.469942129632</v>
      </c>
    </row>
    <row r="145" spans="1:13">
      <c r="A145" s="5" t="e" vm="199">
        <v>#VALUE!</v>
      </c>
      <c r="B145" s="7" cm="1">
        <f t="array" ref="B145">IFERROR(_FV(T_STOCK_DATA[[#This Row],[SYMBOL]],"Change"),"")</f>
        <v>-17.2</v>
      </c>
      <c r="C145" s="8" cm="1">
        <f t="array" ref="C145">IFERROR(IF(T_STOCK_DATA[[#This Row],[SYMBOL]]="","",_FV(T_STOCK_DATA[[#This Row],[SYMBOL]],"Change (%)",TRUE)),"")</f>
        <v>-4.9905999999999999E-2</v>
      </c>
      <c r="D145" s="8" t="str">
        <f>IF(T_STOCK_DATA[[#This Row],[Change (%)]]&gt;0,T_STOCK_DATA[[#This Row],[Change (%)]],"")</f>
        <v/>
      </c>
      <c r="E145" s="8">
        <f>IF(T_STOCK_DATA[[#This Row],[Change (%)]]&lt;0,T_STOCK_DATA[[#This Row],[Change (%)]],"")</f>
        <v>-4.9905999999999999E-2</v>
      </c>
      <c r="F145" s="7" t="str" cm="1">
        <f t="array" ref="F145">IFERROR(_FV(T_STOCK_DATA[[#This Row],[SYMBOL]],"Exchange"),"")</f>
        <v>National Stock Exchange of India</v>
      </c>
      <c r="G145" s="7" cm="1">
        <f t="array" ref="G145">IFERROR(_FV(T_STOCK_DATA[[#This Row],[SYMBOL]],"Price"),"")</f>
        <v>327.45</v>
      </c>
      <c r="H145" s="9" cm="1">
        <f t="array" ref="H145">IFERROR(_FV(T_STOCK_DATA[[#This Row],[SYMBOL]],"Volume"),"")</f>
        <v>35577</v>
      </c>
      <c r="I145" s="7" t="str" cm="1">
        <f t="array" ref="I145">IFERROR(_FV(T_STOCK_DATA[[#This Row],[SYMBOL]],"Ticker symbol",TRUE),"")</f>
        <v>AURIONPRO</v>
      </c>
      <c r="J145" s="10" t="str">
        <f>IFERROR(RANK(T_STOCK_DATA[[#This Row],[Positive Change %]],T_STOCK_DATA[Positive Change %],0)+COUNTIF($D$3:$D144,T_STOCK_DATA[[#This Row],[Positive Change %]]),"")</f>
        <v/>
      </c>
      <c r="K145" s="10">
        <f>IFERROR(RANK(T_STOCK_DATA[[#This Row],[Negative Change %]],T_STOCK_DATA[Negative Change %],1)+COUNTIF($E$3:$E144,T_STOCK_DATA[[#This Row],[Negative Change %]]),"")</f>
        <v>558</v>
      </c>
      <c r="L145" s="10">
        <f>IFERROR(RANK(T_STOCK_DATA[[#This Row],[Volume]],T_STOCK_DATA[Volume],0)+COUNTIF($H$3:$H144,T_STOCK_DATA[[#This Row],[Volume]]),"")</f>
        <v>1267</v>
      </c>
      <c r="M145" s="18" cm="1">
        <f t="array" ref="M145">IFERROR(_FV(T_STOCK_DATA[[#This Row],[SYMBOL]],"Last trade time",TRUE),"")</f>
        <v>44585.469942129632</v>
      </c>
    </row>
    <row r="146" spans="1:13">
      <c r="A146" s="5" t="e" vm="200">
        <v>#VALUE!</v>
      </c>
      <c r="B146" s="7" cm="1">
        <f t="array" ref="B146">IFERROR(_FV(T_STOCK_DATA[[#This Row],[SYMBOL]],"Change"),"")</f>
        <v>-45.75</v>
      </c>
      <c r="C146" s="8" cm="1">
        <f t="array" ref="C146">IFERROR(IF(T_STOCK_DATA[[#This Row],[SYMBOL]]="","",_FV(T_STOCK_DATA[[#This Row],[SYMBOL]],"Change (%)",TRUE)),"")</f>
        <v>-6.9799E-2</v>
      </c>
      <c r="D146" s="8" t="str">
        <f>IF(T_STOCK_DATA[[#This Row],[Change (%)]]&gt;0,T_STOCK_DATA[[#This Row],[Change (%)]],"")</f>
        <v/>
      </c>
      <c r="E146" s="8">
        <f>IF(T_STOCK_DATA[[#This Row],[Change (%)]]&lt;0,T_STOCK_DATA[[#This Row],[Change (%)]],"")</f>
        <v>-6.9799E-2</v>
      </c>
      <c r="F146" s="7" t="str" cm="1">
        <f t="array" ref="F146">IFERROR(_FV(T_STOCK_DATA[[#This Row],[SYMBOL]],"Exchange"),"")</f>
        <v>National Stock Exchange of India</v>
      </c>
      <c r="G146" s="7" cm="1">
        <f t="array" ref="G146">IFERROR(_FV(T_STOCK_DATA[[#This Row],[SYMBOL]],"Price"),"")</f>
        <v>609.70000000000005</v>
      </c>
      <c r="H146" s="9" cm="1">
        <f t="array" ref="H146">IFERROR(_FV(T_STOCK_DATA[[#This Row],[SYMBOL]],"Volume"),"")</f>
        <v>3355188</v>
      </c>
      <c r="I146" s="7" t="str" cm="1">
        <f t="array" ref="I146">IFERROR(_FV(T_STOCK_DATA[[#This Row],[SYMBOL]],"Ticker symbol",TRUE),"")</f>
        <v>AUROPHARMA</v>
      </c>
      <c r="J146" s="10" t="str">
        <f>IFERROR(RANK(T_STOCK_DATA[[#This Row],[Positive Change %]],T_STOCK_DATA[Positive Change %],0)+COUNTIF($D$3:$D145,T_STOCK_DATA[[#This Row],[Positive Change %]]),"")</f>
        <v/>
      </c>
      <c r="K146" s="10">
        <f>IFERROR(RANK(T_STOCK_DATA[[#This Row],[Negative Change %]],T_STOCK_DATA[Negative Change %],1)+COUNTIF($E$3:$E145,T_STOCK_DATA[[#This Row],[Negative Change %]]),"")</f>
        <v>208</v>
      </c>
      <c r="L146" s="10">
        <f>IFERROR(RANK(T_STOCK_DATA[[#This Row],[Volume]],T_STOCK_DATA[Volume],0)+COUNTIF($H$3:$H145,T_STOCK_DATA[[#This Row],[Volume]]),"")</f>
        <v>138</v>
      </c>
      <c r="M146" s="18" cm="1">
        <f t="array" ref="M146">IFERROR(_FV(T_STOCK_DATA[[#This Row],[SYMBOL]],"Last trade time",TRUE),"")</f>
        <v>44585.469942129632</v>
      </c>
    </row>
    <row r="147" spans="1:13">
      <c r="A147" s="5" t="e" vm="201">
        <v>#VALUE!</v>
      </c>
      <c r="B147" s="7" cm="1">
        <f t="array" ref="B147">IFERROR(_FV(T_STOCK_DATA[[#This Row],[SYMBOL]],"Change"),"")</f>
        <v>-4.4000000000000004</v>
      </c>
      <c r="C147" s="8" cm="1">
        <f t="array" ref="C147">IFERROR(IF(T_STOCK_DATA[[#This Row],[SYMBOL]]="","",_FV(T_STOCK_DATA[[#This Row],[SYMBOL]],"Change (%)",TRUE)),"")</f>
        <v>-6.0397999999999993E-2</v>
      </c>
      <c r="D147" s="8" t="str">
        <f>IF(T_STOCK_DATA[[#This Row],[Change (%)]]&gt;0,T_STOCK_DATA[[#This Row],[Change (%)]],"")</f>
        <v/>
      </c>
      <c r="E147" s="8">
        <f>IF(T_STOCK_DATA[[#This Row],[Change (%)]]&lt;0,T_STOCK_DATA[[#This Row],[Change (%)]],"")</f>
        <v>-6.0397999999999993E-2</v>
      </c>
      <c r="F147" s="7" t="str" cm="1">
        <f t="array" ref="F147">IFERROR(_FV(T_STOCK_DATA[[#This Row],[SYMBOL]],"Exchange"),"")</f>
        <v>National Stock Exchange of India</v>
      </c>
      <c r="G147" s="7" cm="1">
        <f t="array" ref="G147">IFERROR(_FV(T_STOCK_DATA[[#This Row],[SYMBOL]],"Price"),"")</f>
        <v>68.45</v>
      </c>
      <c r="H147" s="9" cm="1">
        <f t="array" ref="H147">IFERROR(_FV(T_STOCK_DATA[[#This Row],[SYMBOL]],"Volume"),"")</f>
        <v>4130</v>
      </c>
      <c r="I147" s="7" t="str" cm="1">
        <f t="array" ref="I147">IFERROR(_FV(T_STOCK_DATA[[#This Row],[SYMBOL]],"Ticker symbol",TRUE),"")</f>
        <v>AUSOMENT</v>
      </c>
      <c r="J147" s="10" t="str">
        <f>IFERROR(RANK(T_STOCK_DATA[[#This Row],[Positive Change %]],T_STOCK_DATA[Positive Change %],0)+COUNTIF($D$3:$D146,T_STOCK_DATA[[#This Row],[Positive Change %]]),"")</f>
        <v/>
      </c>
      <c r="K147" s="10">
        <f>IFERROR(RANK(T_STOCK_DATA[[#This Row],[Negative Change %]],T_STOCK_DATA[Negative Change %],1)+COUNTIF($E$3:$E146,T_STOCK_DATA[[#This Row],[Negative Change %]]),"")</f>
        <v>338</v>
      </c>
      <c r="L147" s="10">
        <f>IFERROR(RANK(T_STOCK_DATA[[#This Row],[Volume]],T_STOCK_DATA[Volume],0)+COUNTIF($H$3:$H146,T_STOCK_DATA[[#This Row],[Volume]]),"")</f>
        <v>1576</v>
      </c>
      <c r="M147" s="18" cm="1">
        <f t="array" ref="M147">IFERROR(_FV(T_STOCK_DATA[[#This Row],[SYMBOL]],"Last trade time",TRUE),"")</f>
        <v>44585.469942129632</v>
      </c>
    </row>
    <row r="148" spans="1:13">
      <c r="A148" s="5" t="e" vm="202">
        <v>#VALUE!</v>
      </c>
      <c r="B148" s="7" cm="1">
        <f t="array" ref="B148">IFERROR(_FV(T_STOCK_DATA[[#This Row],[SYMBOL]],"Change"),"")</f>
        <v>-109.3</v>
      </c>
      <c r="C148" s="8" cm="1">
        <f t="array" ref="C148">IFERROR(IF(T_STOCK_DATA[[#This Row],[SYMBOL]]="","",_FV(T_STOCK_DATA[[#This Row],[SYMBOL]],"Change (%)",TRUE)),"")</f>
        <v>-6.9485000000000005E-2</v>
      </c>
      <c r="D148" s="8" t="str">
        <f>IF(T_STOCK_DATA[[#This Row],[Change (%)]]&gt;0,T_STOCK_DATA[[#This Row],[Change (%)]],"")</f>
        <v/>
      </c>
      <c r="E148" s="8">
        <f>IF(T_STOCK_DATA[[#This Row],[Change (%)]]&lt;0,T_STOCK_DATA[[#This Row],[Change (%)]],"")</f>
        <v>-6.9485000000000005E-2</v>
      </c>
      <c r="F148" s="7" t="str" cm="1">
        <f t="array" ref="F148">IFERROR(_FV(T_STOCK_DATA[[#This Row],[SYMBOL]],"Exchange"),"")</f>
        <v>National Stock Exchange of India</v>
      </c>
      <c r="G148" s="7" cm="1">
        <f t="array" ref="G148">IFERROR(_FV(T_STOCK_DATA[[#This Row],[SYMBOL]],"Price"),"")</f>
        <v>1463.7</v>
      </c>
      <c r="H148" s="9" cm="1">
        <f t="array" ref="H148">IFERROR(_FV(T_STOCK_DATA[[#This Row],[SYMBOL]],"Volume"),"")</f>
        <v>30557</v>
      </c>
      <c r="I148" s="7" t="str" cm="1">
        <f t="array" ref="I148">IFERROR(_FV(T_STOCK_DATA[[#This Row],[SYMBOL]],"Ticker symbol",TRUE),"")</f>
        <v>AUTOAXLES</v>
      </c>
      <c r="J148" s="10" t="str">
        <f>IFERROR(RANK(T_STOCK_DATA[[#This Row],[Positive Change %]],T_STOCK_DATA[Positive Change %],0)+COUNTIF($D$3:$D147,T_STOCK_DATA[[#This Row],[Positive Change %]]),"")</f>
        <v/>
      </c>
      <c r="K148" s="10">
        <f>IFERROR(RANK(T_STOCK_DATA[[#This Row],[Negative Change %]],T_STOCK_DATA[Negative Change %],1)+COUNTIF($E$3:$E147,T_STOCK_DATA[[#This Row],[Negative Change %]]),"")</f>
        <v>214</v>
      </c>
      <c r="L148" s="10">
        <f>IFERROR(RANK(T_STOCK_DATA[[#This Row],[Volume]],T_STOCK_DATA[Volume],0)+COUNTIF($H$3:$H147,T_STOCK_DATA[[#This Row],[Volume]]),"")</f>
        <v>1303</v>
      </c>
      <c r="M148" s="18" cm="1">
        <f t="array" ref="M148">IFERROR(_FV(T_STOCK_DATA[[#This Row],[SYMBOL]],"Last trade time",TRUE),"")</f>
        <v>44585.469942129632</v>
      </c>
    </row>
    <row r="149" spans="1:13">
      <c r="A149" s="5" t="e" vm="203">
        <v>#VALUE!</v>
      </c>
      <c r="B149" s="7" cm="1">
        <f t="array" ref="B149">IFERROR(_FV(T_STOCK_DATA[[#This Row],[SYMBOL]],"Change"),"")</f>
        <v>-5.15</v>
      </c>
      <c r="C149" s="8" cm="1">
        <f t="array" ref="C149">IFERROR(IF(T_STOCK_DATA[[#This Row],[SYMBOL]]="","",_FV(T_STOCK_DATA[[#This Row],[SYMBOL]],"Change (%)",TRUE)),"")</f>
        <v>-6.8032000000000009E-2</v>
      </c>
      <c r="D149" s="8" t="str">
        <f>IF(T_STOCK_DATA[[#This Row],[Change (%)]]&gt;0,T_STOCK_DATA[[#This Row],[Change (%)]],"")</f>
        <v/>
      </c>
      <c r="E149" s="8">
        <f>IF(T_STOCK_DATA[[#This Row],[Change (%)]]&lt;0,T_STOCK_DATA[[#This Row],[Change (%)]],"")</f>
        <v>-6.8032000000000009E-2</v>
      </c>
      <c r="F149" s="7" t="str" cm="1">
        <f t="array" ref="F149">IFERROR(_FV(T_STOCK_DATA[[#This Row],[SYMBOL]],"Exchange"),"")</f>
        <v>National Stock Exchange of India</v>
      </c>
      <c r="G149" s="7" cm="1">
        <f t="array" ref="G149">IFERROR(_FV(T_STOCK_DATA[[#This Row],[SYMBOL]],"Price"),"")</f>
        <v>70.55</v>
      </c>
      <c r="H149" s="9" cm="1">
        <f t="array" ref="H149">IFERROR(_FV(T_STOCK_DATA[[#This Row],[SYMBOL]],"Volume"),"")</f>
        <v>261512</v>
      </c>
      <c r="I149" s="7" t="str" cm="1">
        <f t="array" ref="I149">IFERROR(_FV(T_STOCK_DATA[[#This Row],[SYMBOL]],"Ticker symbol",TRUE),"")</f>
        <v>AUTOIND</v>
      </c>
      <c r="J149" s="10" t="str">
        <f>IFERROR(RANK(T_STOCK_DATA[[#This Row],[Positive Change %]],T_STOCK_DATA[Positive Change %],0)+COUNTIF($D$3:$D148,T_STOCK_DATA[[#This Row],[Positive Change %]]),"")</f>
        <v/>
      </c>
      <c r="K149" s="10">
        <f>IFERROR(RANK(T_STOCK_DATA[[#This Row],[Negative Change %]],T_STOCK_DATA[Negative Change %],1)+COUNTIF($E$3:$E148,T_STOCK_DATA[[#This Row],[Negative Change %]]),"")</f>
        <v>229</v>
      </c>
      <c r="L149" s="10">
        <f>IFERROR(RANK(T_STOCK_DATA[[#This Row],[Volume]],T_STOCK_DATA[Volume],0)+COUNTIF($H$3:$H148,T_STOCK_DATA[[#This Row],[Volume]]),"")</f>
        <v>681</v>
      </c>
      <c r="M149" s="18" cm="1">
        <f t="array" ref="M149">IFERROR(_FV(T_STOCK_DATA[[#This Row],[SYMBOL]],"Last trade time",TRUE),"")</f>
        <v>44585.469942129632</v>
      </c>
    </row>
    <row r="150" spans="1:13">
      <c r="A150" s="5" t="e" vm="204">
        <v>#VALUE!</v>
      </c>
      <c r="B150" s="7" cm="1">
        <f t="array" ref="B150">IFERROR(_FV(T_STOCK_DATA[[#This Row],[SYMBOL]],"Change"),"")</f>
        <v>-32.950000000000003</v>
      </c>
      <c r="C150" s="8" cm="1">
        <f t="array" ref="C150">IFERROR(IF(T_STOCK_DATA[[#This Row],[SYMBOL]]="","",_FV(T_STOCK_DATA[[#This Row],[SYMBOL]],"Change (%)",TRUE)),"")</f>
        <v>-5.3734999999999998E-2</v>
      </c>
      <c r="D150" s="8" t="str">
        <f>IF(T_STOCK_DATA[[#This Row],[Change (%)]]&gt;0,T_STOCK_DATA[[#This Row],[Change (%)]],"")</f>
        <v/>
      </c>
      <c r="E150" s="8">
        <f>IF(T_STOCK_DATA[[#This Row],[Change (%)]]&lt;0,T_STOCK_DATA[[#This Row],[Change (%)]],"")</f>
        <v>-5.3734999999999998E-2</v>
      </c>
      <c r="F150" s="7" t="str" cm="1">
        <f t="array" ref="F150">IFERROR(_FV(T_STOCK_DATA[[#This Row],[SYMBOL]],"Exchange"),"")</f>
        <v>National Stock Exchange of India</v>
      </c>
      <c r="G150" s="7" cm="1">
        <f t="array" ref="G150">IFERROR(_FV(T_STOCK_DATA[[#This Row],[SYMBOL]],"Price"),"")</f>
        <v>580.25</v>
      </c>
      <c r="H150" s="9" cm="1">
        <f t="array" ref="H150">IFERROR(_FV(T_STOCK_DATA[[#This Row],[SYMBOL]],"Volume"),"")</f>
        <v>270643</v>
      </c>
      <c r="I150" s="7" t="str" cm="1">
        <f t="array" ref="I150">IFERROR(_FV(T_STOCK_DATA[[#This Row],[SYMBOL]],"Ticker symbol",TRUE),"")</f>
        <v>AVADHSUGAR</v>
      </c>
      <c r="J150" s="10" t="str">
        <f>IFERROR(RANK(T_STOCK_DATA[[#This Row],[Positive Change %]],T_STOCK_DATA[Positive Change %],0)+COUNTIF($D$3:$D149,T_STOCK_DATA[[#This Row],[Positive Change %]]),"")</f>
        <v/>
      </c>
      <c r="K150" s="10">
        <f>IFERROR(RANK(T_STOCK_DATA[[#This Row],[Negative Change %]],T_STOCK_DATA[Negative Change %],1)+COUNTIF($E$3:$E149,T_STOCK_DATA[[#This Row],[Negative Change %]]),"")</f>
        <v>436</v>
      </c>
      <c r="L150" s="10">
        <f>IFERROR(RANK(T_STOCK_DATA[[#This Row],[Volume]],T_STOCK_DATA[Volume],0)+COUNTIF($H$3:$H149,T_STOCK_DATA[[#This Row],[Volume]]),"")</f>
        <v>670</v>
      </c>
      <c r="M150" s="18" cm="1">
        <f t="array" ref="M150">IFERROR(_FV(T_STOCK_DATA[[#This Row],[SYMBOL]],"Last trade time",TRUE),"")</f>
        <v>44585.469942129632</v>
      </c>
    </row>
    <row r="151" spans="1:13">
      <c r="A151" s="5" t="e" vm="205">
        <v>#VALUE!</v>
      </c>
      <c r="B151" s="7" cm="1">
        <f t="array" ref="B151">IFERROR(_FV(T_STOCK_DATA[[#This Row],[SYMBOL]],"Change"),"")</f>
        <v>8.4</v>
      </c>
      <c r="C151" s="8" cm="1">
        <f t="array" ref="C151">IFERROR(IF(T_STOCK_DATA[[#This Row],[SYMBOL]]="","",_FV(T_STOCK_DATA[[#This Row],[SYMBOL]],"Change (%)",TRUE)),"")</f>
        <v>1.3755E-2</v>
      </c>
      <c r="D151" s="8">
        <f>IF(T_STOCK_DATA[[#This Row],[Change (%)]]&gt;0,T_STOCK_DATA[[#This Row],[Change (%)]],"")</f>
        <v>1.3755E-2</v>
      </c>
      <c r="E151" s="8" t="str">
        <f>IF(T_STOCK_DATA[[#This Row],[Change (%)]]&lt;0,T_STOCK_DATA[[#This Row],[Change (%)]],"")</f>
        <v/>
      </c>
      <c r="F151" s="7" t="str" cm="1">
        <f t="array" ref="F151">IFERROR(_FV(T_STOCK_DATA[[#This Row],[SYMBOL]],"Exchange"),"")</f>
        <v>National Stock Exchange of India</v>
      </c>
      <c r="G151" s="7" cm="1">
        <f t="array" ref="G151">IFERROR(_FV(T_STOCK_DATA[[#This Row],[SYMBOL]],"Price"),"")</f>
        <v>619.1</v>
      </c>
      <c r="H151" s="9" cm="1">
        <f t="array" ref="H151">IFERROR(_FV(T_STOCK_DATA[[#This Row],[SYMBOL]],"Volume"),"")</f>
        <v>601044</v>
      </c>
      <c r="I151" s="7" t="str" cm="1">
        <f t="array" ref="I151">IFERROR(_FV(T_STOCK_DATA[[#This Row],[SYMBOL]],"Ticker symbol",TRUE),"")</f>
        <v>AVANTIFEED</v>
      </c>
      <c r="J151" s="10">
        <f>IFERROR(RANK(T_STOCK_DATA[[#This Row],[Positive Change %]],T_STOCK_DATA[Positive Change %],0)+COUNTIF($D$3:$D150,T_STOCK_DATA[[#This Row],[Positive Change %]]),"")</f>
        <v>39</v>
      </c>
      <c r="K151" s="10" t="str">
        <f>IFERROR(RANK(T_STOCK_DATA[[#This Row],[Negative Change %]],T_STOCK_DATA[Negative Change %],1)+COUNTIF($E$3:$E150,T_STOCK_DATA[[#This Row],[Negative Change %]]),"")</f>
        <v/>
      </c>
      <c r="L151" s="10">
        <f>IFERROR(RANK(T_STOCK_DATA[[#This Row],[Volume]],T_STOCK_DATA[Volume],0)+COUNTIF($H$3:$H150,T_STOCK_DATA[[#This Row],[Volume]]),"")</f>
        <v>454</v>
      </c>
      <c r="M151" s="18" cm="1">
        <f t="array" ref="M151">IFERROR(_FV(T_STOCK_DATA[[#This Row],[SYMBOL]],"Last trade time",TRUE),"")</f>
        <v>44585.469942129632</v>
      </c>
    </row>
    <row r="152" spans="1:13">
      <c r="A152" s="5" t="e" vm="206">
        <v>#VALUE!</v>
      </c>
      <c r="B152" s="7" cm="1">
        <f t="array" ref="B152">IFERROR(_FV(T_STOCK_DATA[[#This Row],[SYMBOL]],"Change"),"")</f>
        <v>-2.85</v>
      </c>
      <c r="C152" s="8" cm="1">
        <f t="array" ref="C152">IFERROR(IF(T_STOCK_DATA[[#This Row],[SYMBOL]]="","",_FV(T_STOCK_DATA[[#This Row],[SYMBOL]],"Change (%)",TRUE)),"")</f>
        <v>-3.3549000000000002E-2</v>
      </c>
      <c r="D152" s="8" t="str">
        <f>IF(T_STOCK_DATA[[#This Row],[Change (%)]]&gt;0,T_STOCK_DATA[[#This Row],[Change (%)]],"")</f>
        <v/>
      </c>
      <c r="E152" s="8">
        <f>IF(T_STOCK_DATA[[#This Row],[Change (%)]]&lt;0,T_STOCK_DATA[[#This Row],[Change (%)]],"")</f>
        <v>-3.3549000000000002E-2</v>
      </c>
      <c r="F152" s="7" t="str" cm="1">
        <f t="array" ref="F152">IFERROR(_FV(T_STOCK_DATA[[#This Row],[SYMBOL]],"Exchange"),"")</f>
        <v>National Stock Exchange of India</v>
      </c>
      <c r="G152" s="7" cm="1">
        <f t="array" ref="G152">IFERROR(_FV(T_STOCK_DATA[[#This Row],[SYMBOL]],"Price"),"")</f>
        <v>82.1</v>
      </c>
      <c r="H152" s="9" cm="1">
        <f t="array" ref="H152">IFERROR(_FV(T_STOCK_DATA[[#This Row],[SYMBOL]],"Volume"),"")</f>
        <v>538180</v>
      </c>
      <c r="I152" s="7" t="str" cm="1">
        <f t="array" ref="I152">IFERROR(_FV(T_STOCK_DATA[[#This Row],[SYMBOL]],"Ticker symbol",TRUE),"")</f>
        <v>AVTNPL</v>
      </c>
      <c r="J152" s="10" t="str">
        <f>IFERROR(RANK(T_STOCK_DATA[[#This Row],[Positive Change %]],T_STOCK_DATA[Positive Change %],0)+COUNTIF($D$3:$D151,T_STOCK_DATA[[#This Row],[Positive Change %]]),"")</f>
        <v/>
      </c>
      <c r="K152" s="10">
        <f>IFERROR(RANK(T_STOCK_DATA[[#This Row],[Negative Change %]],T_STOCK_DATA[Negative Change %],1)+COUNTIF($E$3:$E151,T_STOCK_DATA[[#This Row],[Negative Change %]]),"")</f>
        <v>1187</v>
      </c>
      <c r="L152" s="10">
        <f>IFERROR(RANK(T_STOCK_DATA[[#This Row],[Volume]],T_STOCK_DATA[Volume],0)+COUNTIF($H$3:$H151,T_STOCK_DATA[[#This Row],[Volume]]),"")</f>
        <v>481</v>
      </c>
      <c r="M152" s="18" cm="1">
        <f t="array" ref="M152">IFERROR(_FV(T_STOCK_DATA[[#This Row],[SYMBOL]],"Last trade time",TRUE),"")</f>
        <v>44585.469942129632</v>
      </c>
    </row>
    <row r="153" spans="1:13">
      <c r="A153" s="5" t="e" vm="207">
        <v>#VALUE!</v>
      </c>
      <c r="B153" s="7" cm="1">
        <f t="array" ref="B153">IFERROR(_FV(T_STOCK_DATA[[#This Row],[SYMBOL]],"Change"),"")</f>
        <v>-16.75</v>
      </c>
      <c r="C153" s="8" cm="1">
        <f t="array" ref="C153">IFERROR(IF(T_STOCK_DATA[[#This Row],[SYMBOL]]="","",_FV(T_STOCK_DATA[[#This Row],[SYMBOL]],"Change (%)",TRUE)),"")</f>
        <v>-5.0216999999999998E-2</v>
      </c>
      <c r="D153" s="8" t="str">
        <f>IF(T_STOCK_DATA[[#This Row],[Change (%)]]&gt;0,T_STOCK_DATA[[#This Row],[Change (%)]],"")</f>
        <v/>
      </c>
      <c r="E153" s="8">
        <f>IF(T_STOCK_DATA[[#This Row],[Change (%)]]&lt;0,T_STOCK_DATA[[#This Row],[Change (%)]],"")</f>
        <v>-5.0216999999999998E-2</v>
      </c>
      <c r="F153" s="7" t="str" cm="1">
        <f t="array" ref="F153">IFERROR(_FV(T_STOCK_DATA[[#This Row],[SYMBOL]],"Exchange"),"")</f>
        <v>National Stock Exchange of India</v>
      </c>
      <c r="G153" s="7" cm="1">
        <f t="array" ref="G153">IFERROR(_FV(T_STOCK_DATA[[#This Row],[SYMBOL]],"Price"),"")</f>
        <v>316.8</v>
      </c>
      <c r="H153" s="9" cm="1">
        <f t="array" ref="H153">IFERROR(_FV(T_STOCK_DATA[[#This Row],[SYMBOL]],"Volume"),"")</f>
        <v>224269</v>
      </c>
      <c r="I153" s="7" t="str" cm="1">
        <f t="array" ref="I153">IFERROR(_FV(T_STOCK_DATA[[#This Row],[SYMBOL]],"Ticker symbol",TRUE),"")</f>
        <v>AWHCL</v>
      </c>
      <c r="J153" s="10" t="str">
        <f>IFERROR(RANK(T_STOCK_DATA[[#This Row],[Positive Change %]],T_STOCK_DATA[Positive Change %],0)+COUNTIF($D$3:$D152,T_STOCK_DATA[[#This Row],[Positive Change %]]),"")</f>
        <v/>
      </c>
      <c r="K153" s="10">
        <f>IFERROR(RANK(T_STOCK_DATA[[#This Row],[Negative Change %]],T_STOCK_DATA[Negative Change %],1)+COUNTIF($E$3:$E152,T_STOCK_DATA[[#This Row],[Negative Change %]]),"")</f>
        <v>498</v>
      </c>
      <c r="L153" s="10">
        <f>IFERROR(RANK(T_STOCK_DATA[[#This Row],[Volume]],T_STOCK_DATA[Volume],0)+COUNTIF($H$3:$H152,T_STOCK_DATA[[#This Row],[Volume]]),"")</f>
        <v>720</v>
      </c>
      <c r="M153" s="18" cm="1">
        <f t="array" ref="M153">IFERROR(_FV(T_STOCK_DATA[[#This Row],[SYMBOL]],"Last trade time",TRUE),"")</f>
        <v>44585.469942129632</v>
      </c>
    </row>
    <row r="154" spans="1:13">
      <c r="A154" s="5" t="e" vm="208">
        <v>#VALUE!</v>
      </c>
      <c r="B154" s="7" cm="1">
        <f t="array" ref="B154">IFERROR(_FV(T_STOCK_DATA[[#This Row],[SYMBOL]],"Change"),"")</f>
        <v>-7.9</v>
      </c>
      <c r="C154" s="8" cm="1">
        <f t="array" ref="C154">IFERROR(IF(T_STOCK_DATA[[#This Row],[SYMBOL]]="","",_FV(T_STOCK_DATA[[#This Row],[SYMBOL]],"Change (%)",TRUE)),"")</f>
        <v>-1.1088000000000001E-2</v>
      </c>
      <c r="D154" s="8" t="str">
        <f>IF(T_STOCK_DATA[[#This Row],[Change (%)]]&gt;0,T_STOCK_DATA[[#This Row],[Change (%)]],"")</f>
        <v/>
      </c>
      <c r="E154" s="8">
        <f>IF(T_STOCK_DATA[[#This Row],[Change (%)]]&lt;0,T_STOCK_DATA[[#This Row],[Change (%)]],"")</f>
        <v>-1.1088000000000001E-2</v>
      </c>
      <c r="F154" s="7" t="str" cm="1">
        <f t="array" ref="F154">IFERROR(_FV(T_STOCK_DATA[[#This Row],[SYMBOL]],"Exchange"),"")</f>
        <v>National Stock Exchange of India</v>
      </c>
      <c r="G154" s="7" cm="1">
        <f t="array" ref="G154">IFERROR(_FV(T_STOCK_DATA[[#This Row],[SYMBOL]],"Price"),"")</f>
        <v>704.6</v>
      </c>
      <c r="H154" s="9" cm="1">
        <f t="array" ref="H154">IFERROR(_FV(T_STOCK_DATA[[#This Row],[SYMBOL]],"Volume"),"")</f>
        <v>8812501</v>
      </c>
      <c r="I154" s="7" t="str" cm="1">
        <f t="array" ref="I154">IFERROR(_FV(T_STOCK_DATA[[#This Row],[SYMBOL]],"Ticker symbol",TRUE),"")</f>
        <v>AXISBANK</v>
      </c>
      <c r="J154" s="10" t="str">
        <f>IFERROR(RANK(T_STOCK_DATA[[#This Row],[Positive Change %]],T_STOCK_DATA[Positive Change %],0)+COUNTIF($D$3:$D153,T_STOCK_DATA[[#This Row],[Positive Change %]]),"")</f>
        <v/>
      </c>
      <c r="K154" s="10">
        <f>IFERROR(RANK(T_STOCK_DATA[[#This Row],[Negative Change %]],T_STOCK_DATA[Negative Change %],1)+COUNTIF($E$3:$E153,T_STOCK_DATA[[#This Row],[Negative Change %]]),"")</f>
        <v>1515</v>
      </c>
      <c r="L154" s="10">
        <f>IFERROR(RANK(T_STOCK_DATA[[#This Row],[Volume]],T_STOCK_DATA[Volume],0)+COUNTIF($H$3:$H153,T_STOCK_DATA[[#This Row],[Volume]]),"")</f>
        <v>61</v>
      </c>
      <c r="M154" s="18" cm="1">
        <f t="array" ref="M154">IFERROR(_FV(T_STOCK_DATA[[#This Row],[SYMBOL]],"Last trade time",TRUE),"")</f>
        <v>44585.469942129632</v>
      </c>
    </row>
    <row r="155" spans="1:13">
      <c r="A155" s="5" t="e" vm="209">
        <v>#VALUE!</v>
      </c>
      <c r="B155" s="7" cm="1">
        <f t="array" ref="B155">IFERROR(_FV(T_STOCK_DATA[[#This Row],[SYMBOL]],"Change"),"")</f>
        <v>-6.2</v>
      </c>
      <c r="C155" s="8" cm="1">
        <f t="array" ref="C155">IFERROR(IF(T_STOCK_DATA[[#This Row],[SYMBOL]]="","",_FV(T_STOCK_DATA[[#This Row],[SYMBOL]],"Change (%)",TRUE)),"")</f>
        <v>-4.9919000000000005E-2</v>
      </c>
      <c r="D155" s="8" t="str">
        <f>IF(T_STOCK_DATA[[#This Row],[Change (%)]]&gt;0,T_STOCK_DATA[[#This Row],[Change (%)]],"")</f>
        <v/>
      </c>
      <c r="E155" s="8">
        <f>IF(T_STOCK_DATA[[#This Row],[Change (%)]]&lt;0,T_STOCK_DATA[[#This Row],[Change (%)]],"")</f>
        <v>-4.9919000000000005E-2</v>
      </c>
      <c r="F155" s="7" t="str" cm="1">
        <f t="array" ref="F155">IFERROR(_FV(T_STOCK_DATA[[#This Row],[SYMBOL]],"Exchange"),"")</f>
        <v>National Stock Exchange of India</v>
      </c>
      <c r="G155" s="7" cm="1">
        <f t="array" ref="G155">IFERROR(_FV(T_STOCK_DATA[[#This Row],[SYMBOL]],"Price"),"")</f>
        <v>118</v>
      </c>
      <c r="H155" s="9" cm="1">
        <f t="array" ref="H155">IFERROR(_FV(T_STOCK_DATA[[#This Row],[SYMBOL]],"Volume"),"")</f>
        <v>33254</v>
      </c>
      <c r="I155" s="7" t="str" cm="1">
        <f t="array" ref="I155">IFERROR(_FV(T_STOCK_DATA[[#This Row],[SYMBOL]],"Ticker symbol",TRUE),"")</f>
        <v>AXISCADES</v>
      </c>
      <c r="J155" s="10" t="str">
        <f>IFERROR(RANK(T_STOCK_DATA[[#This Row],[Positive Change %]],T_STOCK_DATA[Positive Change %],0)+COUNTIF($D$3:$D154,T_STOCK_DATA[[#This Row],[Positive Change %]]),"")</f>
        <v/>
      </c>
      <c r="K155" s="10">
        <f>IFERROR(RANK(T_STOCK_DATA[[#This Row],[Negative Change %]],T_STOCK_DATA[Negative Change %],1)+COUNTIF($E$3:$E154,T_STOCK_DATA[[#This Row],[Negative Change %]]),"")</f>
        <v>547</v>
      </c>
      <c r="L155" s="10">
        <f>IFERROR(RANK(T_STOCK_DATA[[#This Row],[Volume]],T_STOCK_DATA[Volume],0)+COUNTIF($H$3:$H154,T_STOCK_DATA[[#This Row],[Volume]]),"")</f>
        <v>1288</v>
      </c>
      <c r="M155" s="18" cm="1">
        <f t="array" ref="M155">IFERROR(_FV(T_STOCK_DATA[[#This Row],[SYMBOL]],"Last trade time",TRUE),"")</f>
        <v>44585.469942129632</v>
      </c>
    </row>
    <row r="156" spans="1:13">
      <c r="A156" s="5" t="e" vm="210">
        <v>#VALUE!</v>
      </c>
      <c r="B156" s="7" cm="1">
        <f t="array" ref="B156">IFERROR(_FV(T_STOCK_DATA[[#This Row],[SYMBOL]],"Change"),"")</f>
        <v>1.8</v>
      </c>
      <c r="C156" s="8" cm="1">
        <f t="array" ref="C156">IFERROR(IF(T_STOCK_DATA[[#This Row],[SYMBOL]]="","",_FV(T_STOCK_DATA[[#This Row],[SYMBOL]],"Change (%)",TRUE)),"")</f>
        <v>1.3798E-2</v>
      </c>
      <c r="D156" s="8">
        <f>IF(T_STOCK_DATA[[#This Row],[Change (%)]]&gt;0,T_STOCK_DATA[[#This Row],[Change (%)]],"")</f>
        <v>1.3798E-2</v>
      </c>
      <c r="E156" s="8" t="str">
        <f>IF(T_STOCK_DATA[[#This Row],[Change (%)]]&lt;0,T_STOCK_DATA[[#This Row],[Change (%)]],"")</f>
        <v/>
      </c>
      <c r="F156" s="7" t="str" cm="1">
        <f t="array" ref="F156">IFERROR(_FV(T_STOCK_DATA[[#This Row],[SYMBOL]],"Exchange"),"")</f>
        <v>National Stock Exchange of India</v>
      </c>
      <c r="G156" s="7" cm="1">
        <f t="array" ref="G156">IFERROR(_FV(T_STOCK_DATA[[#This Row],[SYMBOL]],"Price"),"")</f>
        <v>132.25</v>
      </c>
      <c r="H156" s="9" cm="1">
        <f t="array" ref="H156">IFERROR(_FV(T_STOCK_DATA[[#This Row],[SYMBOL]],"Volume"),"")</f>
        <v>233935</v>
      </c>
      <c r="I156" s="7" t="str" cm="1">
        <f t="array" ref="I156">IFERROR(_FV(T_STOCK_DATA[[#This Row],[SYMBOL]],"Ticker symbol",TRUE),"")</f>
        <v>AYMSYNTEX</v>
      </c>
      <c r="J156" s="10">
        <f>IFERROR(RANK(T_STOCK_DATA[[#This Row],[Positive Change %]],T_STOCK_DATA[Positive Change %],0)+COUNTIF($D$3:$D155,T_STOCK_DATA[[#This Row],[Positive Change %]]),"")</f>
        <v>38</v>
      </c>
      <c r="K156" s="10" t="str">
        <f>IFERROR(RANK(T_STOCK_DATA[[#This Row],[Negative Change %]],T_STOCK_DATA[Negative Change %],1)+COUNTIF($E$3:$E155,T_STOCK_DATA[[#This Row],[Negative Change %]]),"")</f>
        <v/>
      </c>
      <c r="L156" s="10">
        <f>IFERROR(RANK(T_STOCK_DATA[[#This Row],[Volume]],T_STOCK_DATA[Volume],0)+COUNTIF($H$3:$H155,T_STOCK_DATA[[#This Row],[Volume]]),"")</f>
        <v>709</v>
      </c>
      <c r="M156" s="18" cm="1">
        <f t="array" ref="M156">IFERROR(_FV(T_STOCK_DATA[[#This Row],[SYMBOL]],"Last trade time",TRUE),"")</f>
        <v>44585.469942129632</v>
      </c>
    </row>
    <row r="157" spans="1:13">
      <c r="A157" s="5" t="e" vm="211">
        <v>#VALUE!</v>
      </c>
      <c r="B157" s="7" cm="1">
        <f t="array" ref="B157">IFERROR(_FV(T_STOCK_DATA[[#This Row],[SYMBOL]],"Change"),"")</f>
        <v>-4.5</v>
      </c>
      <c r="C157" s="8" cm="1">
        <f t="array" ref="C157">IFERROR(IF(T_STOCK_DATA[[#This Row],[SYMBOL]]="","",_FV(T_STOCK_DATA[[#This Row],[SYMBOL]],"Change (%)",TRUE)),"")</f>
        <v>-3.1857999999999997E-2</v>
      </c>
      <c r="D157" s="8" t="str">
        <f>IF(T_STOCK_DATA[[#This Row],[Change (%)]]&gt;0,T_STOCK_DATA[[#This Row],[Change (%)]],"")</f>
        <v/>
      </c>
      <c r="E157" s="8">
        <f>IF(T_STOCK_DATA[[#This Row],[Change (%)]]&lt;0,T_STOCK_DATA[[#This Row],[Change (%)]],"")</f>
        <v>-3.1857999999999997E-2</v>
      </c>
      <c r="F157" s="7" t="str" cm="1">
        <f t="array" ref="F157">IFERROR(_FV(T_STOCK_DATA[[#This Row],[SYMBOL]],"Exchange"),"")</f>
        <v>National Stock Exchange of India</v>
      </c>
      <c r="G157" s="7" cm="1">
        <f t="array" ref="G157">IFERROR(_FV(T_STOCK_DATA[[#This Row],[SYMBOL]],"Price"),"")</f>
        <v>136.75</v>
      </c>
      <c r="H157" s="9" cm="1">
        <f t="array" ref="H157">IFERROR(_FV(T_STOCK_DATA[[#This Row],[SYMBOL]],"Volume"),"")</f>
        <v>2168</v>
      </c>
      <c r="I157" s="7" t="str" cm="1">
        <f t="array" ref="I157">IFERROR(_FV(T_STOCK_DATA[[#This Row],[SYMBOL]],"Ticker symbol",TRUE),"")</f>
        <v>BAFNAPH</v>
      </c>
      <c r="J157" s="10" t="str">
        <f>IFERROR(RANK(T_STOCK_DATA[[#This Row],[Positive Change %]],T_STOCK_DATA[Positive Change %],0)+COUNTIF($D$3:$D156,T_STOCK_DATA[[#This Row],[Positive Change %]]),"")</f>
        <v/>
      </c>
      <c r="K157" s="10">
        <f>IFERROR(RANK(T_STOCK_DATA[[#This Row],[Negative Change %]],T_STOCK_DATA[Negative Change %],1)+COUNTIF($E$3:$E156,T_STOCK_DATA[[#This Row],[Negative Change %]]),"")</f>
        <v>1215</v>
      </c>
      <c r="L157" s="10">
        <f>IFERROR(RANK(T_STOCK_DATA[[#This Row],[Volume]],T_STOCK_DATA[Volume],0)+COUNTIF($H$3:$H156,T_STOCK_DATA[[#This Row],[Volume]]),"")</f>
        <v>1603</v>
      </c>
      <c r="M157" s="18" cm="1">
        <f t="array" ref="M157">IFERROR(_FV(T_STOCK_DATA[[#This Row],[SYMBOL]],"Last trade time",TRUE),"")</f>
        <v>44585.469942129632</v>
      </c>
    </row>
    <row r="158" spans="1:13">
      <c r="A158" s="5" t="e" vm="212">
        <v>#VALUE!</v>
      </c>
      <c r="B158" s="7" cm="1">
        <f t="array" ref="B158">IFERROR(_FV(T_STOCK_DATA[[#This Row],[SYMBOL]],"Change"),"")</f>
        <v>-0.2</v>
      </c>
      <c r="C158" s="8" cm="1">
        <f t="array" ref="C158">IFERROR(IF(T_STOCK_DATA[[#This Row],[SYMBOL]]="","",_FV(T_STOCK_DATA[[#This Row],[SYMBOL]],"Change (%)",TRUE)),"")</f>
        <v>-4.0815999999999998E-2</v>
      </c>
      <c r="D158" s="8" t="str">
        <f>IF(T_STOCK_DATA[[#This Row],[Change (%)]]&gt;0,T_STOCK_DATA[[#This Row],[Change (%)]],"")</f>
        <v/>
      </c>
      <c r="E158" s="8">
        <f>IF(T_STOCK_DATA[[#This Row],[Change (%)]]&lt;0,T_STOCK_DATA[[#This Row],[Change (%)]],"")</f>
        <v>-4.0815999999999998E-2</v>
      </c>
      <c r="F158" s="7" t="str" cm="1">
        <f t="array" ref="F158">IFERROR(_FV(T_STOCK_DATA[[#This Row],[SYMBOL]],"Exchange"),"")</f>
        <v>National Stock Exchange of India</v>
      </c>
      <c r="G158" s="7" cm="1">
        <f t="array" ref="G158">IFERROR(_FV(T_STOCK_DATA[[#This Row],[SYMBOL]],"Price"),"")</f>
        <v>4.7</v>
      </c>
      <c r="H158" s="9" cm="1">
        <f t="array" ref="H158">IFERROR(_FV(T_STOCK_DATA[[#This Row],[SYMBOL]],"Volume"),"")</f>
        <v>78834</v>
      </c>
      <c r="I158" s="7" t="str" cm="1">
        <f t="array" ref="I158">IFERROR(_FV(T_STOCK_DATA[[#This Row],[SYMBOL]],"Ticker symbol",TRUE),"")</f>
        <v>BAGFILMS</v>
      </c>
      <c r="J158" s="10" t="str">
        <f>IFERROR(RANK(T_STOCK_DATA[[#This Row],[Positive Change %]],T_STOCK_DATA[Positive Change %],0)+COUNTIF($D$3:$D157,T_STOCK_DATA[[#This Row],[Positive Change %]]),"")</f>
        <v/>
      </c>
      <c r="K158" s="10">
        <f>IFERROR(RANK(T_STOCK_DATA[[#This Row],[Negative Change %]],T_STOCK_DATA[Negative Change %],1)+COUNTIF($E$3:$E157,T_STOCK_DATA[[#This Row],[Negative Change %]]),"")</f>
        <v>1022</v>
      </c>
      <c r="L158" s="10">
        <f>IFERROR(RANK(T_STOCK_DATA[[#This Row],[Volume]],T_STOCK_DATA[Volume],0)+COUNTIF($H$3:$H157,T_STOCK_DATA[[#This Row],[Volume]]),"")</f>
        <v>1046</v>
      </c>
      <c r="M158" s="18" cm="1">
        <f t="array" ref="M158">IFERROR(_FV(T_STOCK_DATA[[#This Row],[SYMBOL]],"Last trade time",TRUE),"")</f>
        <v>44585.469942129632</v>
      </c>
    </row>
    <row r="159" spans="1:13">
      <c r="A159" s="5" t="e" vm="213">
        <v>#VALUE!</v>
      </c>
      <c r="B159" s="7" cm="1">
        <f t="array" ref="B159">IFERROR(_FV(T_STOCK_DATA[[#This Row],[SYMBOL]],"Change"),"")</f>
        <v>-37.5</v>
      </c>
      <c r="C159" s="8" cm="1">
        <f t="array" ref="C159">IFERROR(IF(T_STOCK_DATA[[#This Row],[SYMBOL]]="","",_FV(T_STOCK_DATA[[#This Row],[SYMBOL]],"Change (%)",TRUE)),"")</f>
        <v>-1.0966E-2</v>
      </c>
      <c r="D159" s="8" t="str">
        <f>IF(T_STOCK_DATA[[#This Row],[Change (%)]]&gt;0,T_STOCK_DATA[[#This Row],[Change (%)]],"")</f>
        <v/>
      </c>
      <c r="E159" s="8">
        <f>IF(T_STOCK_DATA[[#This Row],[Change (%)]]&lt;0,T_STOCK_DATA[[#This Row],[Change (%)]],"")</f>
        <v>-1.0966E-2</v>
      </c>
      <c r="F159" s="7" t="str" cm="1">
        <f t="array" ref="F159">IFERROR(_FV(T_STOCK_DATA[[#This Row],[SYMBOL]],"Exchange"),"")</f>
        <v>National Stock Exchange of India</v>
      </c>
      <c r="G159" s="7" cm="1">
        <f t="array" ref="G159">IFERROR(_FV(T_STOCK_DATA[[#This Row],[SYMBOL]],"Price"),"")</f>
        <v>3382.3</v>
      </c>
      <c r="H159" s="9" cm="1">
        <f t="array" ref="H159">IFERROR(_FV(T_STOCK_DATA[[#This Row],[SYMBOL]],"Volume"),"")</f>
        <v>788137</v>
      </c>
      <c r="I159" s="7" t="str" cm="1">
        <f t="array" ref="I159">IFERROR(_FV(T_STOCK_DATA[[#This Row],[SYMBOL]],"Ticker symbol",TRUE),"")</f>
        <v>BAJAJ-AUTO</v>
      </c>
      <c r="J159" s="10" t="str">
        <f>IFERROR(RANK(T_STOCK_DATA[[#This Row],[Positive Change %]],T_STOCK_DATA[Positive Change %],0)+COUNTIF($D$3:$D158,T_STOCK_DATA[[#This Row],[Positive Change %]]),"")</f>
        <v/>
      </c>
      <c r="K159" s="10">
        <f>IFERROR(RANK(T_STOCK_DATA[[#This Row],[Negative Change %]],T_STOCK_DATA[Negative Change %],1)+COUNTIF($E$3:$E158,T_STOCK_DATA[[#This Row],[Negative Change %]]),"")</f>
        <v>1518</v>
      </c>
      <c r="L159" s="10">
        <f>IFERROR(RANK(T_STOCK_DATA[[#This Row],[Volume]],T_STOCK_DATA[Volume],0)+COUNTIF($H$3:$H158,T_STOCK_DATA[[#This Row],[Volume]]),"")</f>
        <v>387</v>
      </c>
      <c r="M159" s="18" cm="1">
        <f t="array" ref="M159">IFERROR(_FV(T_STOCK_DATA[[#This Row],[SYMBOL]],"Last trade time",TRUE),"")</f>
        <v>44585.469942129632</v>
      </c>
    </row>
    <row r="160" spans="1:13">
      <c r="A160" s="5" t="e" vm="214">
        <v>#VALUE!</v>
      </c>
      <c r="B160" s="7" cm="1">
        <f t="array" ref="B160">IFERROR(_FV(T_STOCK_DATA[[#This Row],[SYMBOL]],"Change"),"")</f>
        <v>-5.5</v>
      </c>
      <c r="C160" s="8" cm="1">
        <f t="array" ref="C160">IFERROR(IF(T_STOCK_DATA[[#This Row],[SYMBOL]]="","",_FV(T_STOCK_DATA[[#This Row],[SYMBOL]],"Change (%)",TRUE)),"")</f>
        <v>-2.9634000000000001E-2</v>
      </c>
      <c r="D160" s="8" t="str">
        <f>IF(T_STOCK_DATA[[#This Row],[Change (%)]]&gt;0,T_STOCK_DATA[[#This Row],[Change (%)]],"")</f>
        <v/>
      </c>
      <c r="E160" s="8">
        <f>IF(T_STOCK_DATA[[#This Row],[Change (%)]]&lt;0,T_STOCK_DATA[[#This Row],[Change (%)]],"")</f>
        <v>-2.9634000000000001E-2</v>
      </c>
      <c r="F160" s="7" t="str" cm="1">
        <f t="array" ref="F160">IFERROR(_FV(T_STOCK_DATA[[#This Row],[SYMBOL]],"Exchange"),"")</f>
        <v>National Stock Exchange of India</v>
      </c>
      <c r="G160" s="7" cm="1">
        <f t="array" ref="G160">IFERROR(_FV(T_STOCK_DATA[[#This Row],[SYMBOL]],"Price"),"")</f>
        <v>180.1</v>
      </c>
      <c r="H160" s="9" cm="1">
        <f t="array" ref="H160">IFERROR(_FV(T_STOCK_DATA[[#This Row],[SYMBOL]],"Volume"),"")</f>
        <v>701424</v>
      </c>
      <c r="I160" s="7" t="str" cm="1">
        <f t="array" ref="I160">IFERROR(_FV(T_STOCK_DATA[[#This Row],[SYMBOL]],"Ticker symbol",TRUE),"")</f>
        <v>BAJAJCON</v>
      </c>
      <c r="J160" s="10" t="str">
        <f>IFERROR(RANK(T_STOCK_DATA[[#This Row],[Positive Change %]],T_STOCK_DATA[Positive Change %],0)+COUNTIF($D$3:$D159,T_STOCK_DATA[[#This Row],[Positive Change %]]),"")</f>
        <v/>
      </c>
      <c r="K160" s="10">
        <f>IFERROR(RANK(T_STOCK_DATA[[#This Row],[Negative Change %]],T_STOCK_DATA[Negative Change %],1)+COUNTIF($E$3:$E159,T_STOCK_DATA[[#This Row],[Negative Change %]]),"")</f>
        <v>1252</v>
      </c>
      <c r="L160" s="10">
        <f>IFERROR(RANK(T_STOCK_DATA[[#This Row],[Volume]],T_STOCK_DATA[Volume],0)+COUNTIF($H$3:$H159,T_STOCK_DATA[[#This Row],[Volume]]),"")</f>
        <v>412</v>
      </c>
      <c r="M160" s="18" cm="1">
        <f t="array" ref="M160">IFERROR(_FV(T_STOCK_DATA[[#This Row],[SYMBOL]],"Last trade time",TRUE),"")</f>
        <v>44585.469942129632</v>
      </c>
    </row>
    <row r="161" spans="1:13">
      <c r="A161" s="5" t="e" vm="215">
        <v>#VALUE!</v>
      </c>
      <c r="B161" s="7" cm="1">
        <f t="array" ref="B161">IFERROR(_FV(T_STOCK_DATA[[#This Row],[SYMBOL]],"Change"),"")</f>
        <v>-40.85</v>
      </c>
      <c r="C161" s="8" cm="1">
        <f t="array" ref="C161">IFERROR(IF(T_STOCK_DATA[[#This Row],[SYMBOL]]="","",_FV(T_STOCK_DATA[[#This Row],[SYMBOL]],"Change (%)",TRUE)),"")</f>
        <v>-3.4104000000000002E-2</v>
      </c>
      <c r="D161" s="8" t="str">
        <f>IF(T_STOCK_DATA[[#This Row],[Change (%)]]&gt;0,T_STOCK_DATA[[#This Row],[Change (%)]],"")</f>
        <v/>
      </c>
      <c r="E161" s="8">
        <f>IF(T_STOCK_DATA[[#This Row],[Change (%)]]&lt;0,T_STOCK_DATA[[#This Row],[Change (%)]],"")</f>
        <v>-3.4104000000000002E-2</v>
      </c>
      <c r="F161" s="7" t="str" cm="1">
        <f t="array" ref="F161">IFERROR(_FV(T_STOCK_DATA[[#This Row],[SYMBOL]],"Exchange"),"")</f>
        <v>National Stock Exchange of India</v>
      </c>
      <c r="G161" s="7" cm="1">
        <f t="array" ref="G161">IFERROR(_FV(T_STOCK_DATA[[#This Row],[SYMBOL]],"Price"),"")</f>
        <v>1156.95</v>
      </c>
      <c r="H161" s="9" cm="1">
        <f t="array" ref="H161">IFERROR(_FV(T_STOCK_DATA[[#This Row],[SYMBOL]],"Volume"),"")</f>
        <v>93209</v>
      </c>
      <c r="I161" s="7" t="str" cm="1">
        <f t="array" ref="I161">IFERROR(_FV(T_STOCK_DATA[[#This Row],[SYMBOL]],"Ticker symbol",TRUE),"")</f>
        <v>BAJAJELEC</v>
      </c>
      <c r="J161" s="10" t="str">
        <f>IFERROR(RANK(T_STOCK_DATA[[#This Row],[Positive Change %]],T_STOCK_DATA[Positive Change %],0)+COUNTIF($D$3:$D160,T_STOCK_DATA[[#This Row],[Positive Change %]]),"")</f>
        <v/>
      </c>
      <c r="K161" s="10">
        <f>IFERROR(RANK(T_STOCK_DATA[[#This Row],[Negative Change %]],T_STOCK_DATA[Negative Change %],1)+COUNTIF($E$3:$E160,T_STOCK_DATA[[#This Row],[Negative Change %]]),"")</f>
        <v>1174</v>
      </c>
      <c r="L161" s="10">
        <f>IFERROR(RANK(T_STOCK_DATA[[#This Row],[Volume]],T_STOCK_DATA[Volume],0)+COUNTIF($H$3:$H160,T_STOCK_DATA[[#This Row],[Volume]]),"")</f>
        <v>992</v>
      </c>
      <c r="M161" s="18" cm="1">
        <f t="array" ref="M161">IFERROR(_FV(T_STOCK_DATA[[#This Row],[SYMBOL]],"Last trade time",TRUE),"")</f>
        <v>44585.469942129632</v>
      </c>
    </row>
    <row r="162" spans="1:13">
      <c r="A162" s="5" t="e" vm="216">
        <v>#VALUE!</v>
      </c>
      <c r="B162" s="7" cm="1">
        <f t="array" ref="B162">IFERROR(_FV(T_STOCK_DATA[[#This Row],[SYMBOL]],"Change"),"")</f>
        <v>-628.04999999999995</v>
      </c>
      <c r="C162" s="8" cm="1">
        <f t="array" ref="C162">IFERROR(IF(T_STOCK_DATA[[#This Row],[SYMBOL]]="","",_FV(T_STOCK_DATA[[#This Row],[SYMBOL]],"Change (%)",TRUE)),"")</f>
        <v>-3.8448000000000003E-2</v>
      </c>
      <c r="D162" s="8" t="str">
        <f>IF(T_STOCK_DATA[[#This Row],[Change (%)]]&gt;0,T_STOCK_DATA[[#This Row],[Change (%)]],"")</f>
        <v/>
      </c>
      <c r="E162" s="8">
        <f>IF(T_STOCK_DATA[[#This Row],[Change (%)]]&lt;0,T_STOCK_DATA[[#This Row],[Change (%)]],"")</f>
        <v>-3.8448000000000003E-2</v>
      </c>
      <c r="F162" s="7" t="str" cm="1">
        <f t="array" ref="F162">IFERROR(_FV(T_STOCK_DATA[[#This Row],[SYMBOL]],"Exchange"),"")</f>
        <v>National Stock Exchange of India</v>
      </c>
      <c r="G162" s="7" cm="1">
        <f t="array" ref="G162">IFERROR(_FV(T_STOCK_DATA[[#This Row],[SYMBOL]],"Price"),"")</f>
        <v>15707.15</v>
      </c>
      <c r="H162" s="9" cm="1">
        <f t="array" ref="H162">IFERROR(_FV(T_STOCK_DATA[[#This Row],[SYMBOL]],"Volume"),"")</f>
        <v>473643</v>
      </c>
      <c r="I162" s="7" t="str" cm="1">
        <f t="array" ref="I162">IFERROR(_FV(T_STOCK_DATA[[#This Row],[SYMBOL]],"Ticker symbol",TRUE),"")</f>
        <v>BAJAJFINSV</v>
      </c>
      <c r="J162" s="10" t="str">
        <f>IFERROR(RANK(T_STOCK_DATA[[#This Row],[Positive Change %]],T_STOCK_DATA[Positive Change %],0)+COUNTIF($D$3:$D161,T_STOCK_DATA[[#This Row],[Positive Change %]]),"")</f>
        <v/>
      </c>
      <c r="K162" s="10">
        <f>IFERROR(RANK(T_STOCK_DATA[[#This Row],[Negative Change %]],T_STOCK_DATA[Negative Change %],1)+COUNTIF($E$3:$E161,T_STOCK_DATA[[#This Row],[Negative Change %]]),"")</f>
        <v>1080</v>
      </c>
      <c r="L162" s="10">
        <f>IFERROR(RANK(T_STOCK_DATA[[#This Row],[Volume]],T_STOCK_DATA[Volume],0)+COUNTIF($H$3:$H161,T_STOCK_DATA[[#This Row],[Volume]]),"")</f>
        <v>513</v>
      </c>
      <c r="M162" s="18" cm="1">
        <f t="array" ref="M162">IFERROR(_FV(T_STOCK_DATA[[#This Row],[SYMBOL]],"Last trade time",TRUE),"")</f>
        <v>44585.469942129632</v>
      </c>
    </row>
    <row r="163" spans="1:13">
      <c r="A163" s="5" t="e" vm="217">
        <v>#VALUE!</v>
      </c>
      <c r="B163" s="7" cm="1">
        <f t="array" ref="B163">IFERROR(_FV(T_STOCK_DATA[[#This Row],[SYMBOL]],"Change"),"")</f>
        <v>-0.8</v>
      </c>
      <c r="C163" s="8" cm="1">
        <f t="array" ref="C163">IFERROR(IF(T_STOCK_DATA[[#This Row],[SYMBOL]]="","",_FV(T_STOCK_DATA[[#This Row],[SYMBOL]],"Change (%)",TRUE)),"")</f>
        <v>-4.8780000000000004E-2</v>
      </c>
      <c r="D163" s="8" t="str">
        <f>IF(T_STOCK_DATA[[#This Row],[Change (%)]]&gt;0,T_STOCK_DATA[[#This Row],[Change (%)]],"")</f>
        <v/>
      </c>
      <c r="E163" s="8">
        <f>IF(T_STOCK_DATA[[#This Row],[Change (%)]]&lt;0,T_STOCK_DATA[[#This Row],[Change (%)]],"")</f>
        <v>-4.8780000000000004E-2</v>
      </c>
      <c r="F163" s="7" t="str" cm="1">
        <f t="array" ref="F163">IFERROR(_FV(T_STOCK_DATA[[#This Row],[SYMBOL]],"Exchange"),"")</f>
        <v>National Stock Exchange of India</v>
      </c>
      <c r="G163" s="7" cm="1">
        <f t="array" ref="G163">IFERROR(_FV(T_STOCK_DATA[[#This Row],[SYMBOL]],"Price"),"")</f>
        <v>15.6</v>
      </c>
      <c r="H163" s="9" cm="1">
        <f t="array" ref="H163">IFERROR(_FV(T_STOCK_DATA[[#This Row],[SYMBOL]],"Volume"),"")</f>
        <v>7747223</v>
      </c>
      <c r="I163" s="7" t="str" cm="1">
        <f t="array" ref="I163">IFERROR(_FV(T_STOCK_DATA[[#This Row],[SYMBOL]],"Ticker symbol",TRUE),"")</f>
        <v>BAJAJHIND</v>
      </c>
      <c r="J163" s="10" t="str">
        <f>IFERROR(RANK(T_STOCK_DATA[[#This Row],[Positive Change %]],T_STOCK_DATA[Positive Change %],0)+COUNTIF($D$3:$D162,T_STOCK_DATA[[#This Row],[Positive Change %]]),"")</f>
        <v/>
      </c>
      <c r="K163" s="10">
        <f>IFERROR(RANK(T_STOCK_DATA[[#This Row],[Negative Change %]],T_STOCK_DATA[Negative Change %],1)+COUNTIF($E$3:$E162,T_STOCK_DATA[[#This Row],[Negative Change %]]),"")</f>
        <v>712</v>
      </c>
      <c r="L163" s="10">
        <f>IFERROR(RANK(T_STOCK_DATA[[#This Row],[Volume]],T_STOCK_DATA[Volume],0)+COUNTIF($H$3:$H162,T_STOCK_DATA[[#This Row],[Volume]]),"")</f>
        <v>67</v>
      </c>
      <c r="M163" s="18" cm="1">
        <f t="array" ref="M163">IFERROR(_FV(T_STOCK_DATA[[#This Row],[SYMBOL]],"Last trade time",TRUE),"")</f>
        <v>44585.469942129632</v>
      </c>
    </row>
    <row r="164" spans="1:13">
      <c r="A164" s="5" t="e" vm="218">
        <v>#VALUE!</v>
      </c>
      <c r="B164" s="7" cm="1">
        <f t="array" ref="B164">IFERROR(_FV(T_STOCK_DATA[[#This Row],[SYMBOL]],"Change"),"")</f>
        <v>-271.95</v>
      </c>
      <c r="C164" s="8" cm="1">
        <f t="array" ref="C164">IFERROR(IF(T_STOCK_DATA[[#This Row],[SYMBOL]]="","",_FV(T_STOCK_DATA[[#This Row],[SYMBOL]],"Change (%)",TRUE)),"")</f>
        <v>-5.083E-2</v>
      </c>
      <c r="D164" s="8" t="str">
        <f>IF(T_STOCK_DATA[[#This Row],[Change (%)]]&gt;0,T_STOCK_DATA[[#This Row],[Change (%)]],"")</f>
        <v/>
      </c>
      <c r="E164" s="8">
        <f>IF(T_STOCK_DATA[[#This Row],[Change (%)]]&lt;0,T_STOCK_DATA[[#This Row],[Change (%)]],"")</f>
        <v>-5.083E-2</v>
      </c>
      <c r="F164" s="7" t="str" cm="1">
        <f t="array" ref="F164">IFERROR(_FV(T_STOCK_DATA[[#This Row],[SYMBOL]],"Exchange"),"")</f>
        <v>National Stock Exchange of India</v>
      </c>
      <c r="G164" s="7" cm="1">
        <f t="array" ref="G164">IFERROR(_FV(T_STOCK_DATA[[#This Row],[SYMBOL]],"Price"),"")</f>
        <v>5078.2</v>
      </c>
      <c r="H164" s="9" cm="1">
        <f t="array" ref="H164">IFERROR(_FV(T_STOCK_DATA[[#This Row],[SYMBOL]],"Volume"),"")</f>
        <v>44253</v>
      </c>
      <c r="I164" s="7" t="str" cm="1">
        <f t="array" ref="I164">IFERROR(_FV(T_STOCK_DATA[[#This Row],[SYMBOL]],"Ticker symbol",TRUE),"")</f>
        <v>BAJAJHLDNG</v>
      </c>
      <c r="J164" s="10" t="str">
        <f>IFERROR(RANK(T_STOCK_DATA[[#This Row],[Positive Change %]],T_STOCK_DATA[Positive Change %],0)+COUNTIF($D$3:$D163,T_STOCK_DATA[[#This Row],[Positive Change %]]),"")</f>
        <v/>
      </c>
      <c r="K164" s="10">
        <f>IFERROR(RANK(T_STOCK_DATA[[#This Row],[Negative Change %]],T_STOCK_DATA[Negative Change %],1)+COUNTIF($E$3:$E163,T_STOCK_DATA[[#This Row],[Negative Change %]]),"")</f>
        <v>490</v>
      </c>
      <c r="L164" s="10">
        <f>IFERROR(RANK(T_STOCK_DATA[[#This Row],[Volume]],T_STOCK_DATA[Volume],0)+COUNTIF($H$3:$H163,T_STOCK_DATA[[#This Row],[Volume]]),"")</f>
        <v>1208</v>
      </c>
      <c r="M164" s="18" cm="1">
        <f t="array" ref="M164">IFERROR(_FV(T_STOCK_DATA[[#This Row],[SYMBOL]],"Last trade time",TRUE),"")</f>
        <v>44585.469942129632</v>
      </c>
    </row>
    <row r="165" spans="1:13">
      <c r="A165" s="5" t="e" vm="219">
        <v>#VALUE!</v>
      </c>
      <c r="B165" s="7" cm="1">
        <f t="array" ref="B165">IFERROR(_FV(T_STOCK_DATA[[#This Row],[SYMBOL]],"Change"),"")</f>
        <v>-442</v>
      </c>
      <c r="C165" s="8" cm="1">
        <f t="array" ref="C165">IFERROR(IF(T_STOCK_DATA[[#This Row],[SYMBOL]]="","",_FV(T_STOCK_DATA[[#This Row],[SYMBOL]],"Change (%)",TRUE)),"")</f>
        <v>-5.9942000000000002E-2</v>
      </c>
      <c r="D165" s="8" t="str">
        <f>IF(T_STOCK_DATA[[#This Row],[Change (%)]]&gt;0,T_STOCK_DATA[[#This Row],[Change (%)]],"")</f>
        <v/>
      </c>
      <c r="E165" s="8">
        <f>IF(T_STOCK_DATA[[#This Row],[Change (%)]]&lt;0,T_STOCK_DATA[[#This Row],[Change (%)]],"")</f>
        <v>-5.9942000000000002E-2</v>
      </c>
      <c r="F165" s="7" t="str" cm="1">
        <f t="array" ref="F165">IFERROR(_FV(T_STOCK_DATA[[#This Row],[SYMBOL]],"Exchange"),"")</f>
        <v>National Stock Exchange of India</v>
      </c>
      <c r="G165" s="7" cm="1">
        <f t="array" ref="G165">IFERROR(_FV(T_STOCK_DATA[[#This Row],[SYMBOL]],"Price"),"")</f>
        <v>6931.75</v>
      </c>
      <c r="H165" s="9" cm="1">
        <f t="array" ref="H165">IFERROR(_FV(T_STOCK_DATA[[#This Row],[SYMBOL]],"Volume"),"")</f>
        <v>2502582</v>
      </c>
      <c r="I165" s="7" t="str" cm="1">
        <f t="array" ref="I165">IFERROR(_FV(T_STOCK_DATA[[#This Row],[SYMBOL]],"Ticker symbol",TRUE),"")</f>
        <v>BAJFINANCE</v>
      </c>
      <c r="J165" s="10" t="str">
        <f>IFERROR(RANK(T_STOCK_DATA[[#This Row],[Positive Change %]],T_STOCK_DATA[Positive Change %],0)+COUNTIF($D$3:$D164,T_STOCK_DATA[[#This Row],[Positive Change %]]),"")</f>
        <v/>
      </c>
      <c r="K165" s="10">
        <f>IFERROR(RANK(T_STOCK_DATA[[#This Row],[Negative Change %]],T_STOCK_DATA[Negative Change %],1)+COUNTIF($E$3:$E164,T_STOCK_DATA[[#This Row],[Negative Change %]]),"")</f>
        <v>347</v>
      </c>
      <c r="L165" s="10">
        <f>IFERROR(RANK(T_STOCK_DATA[[#This Row],[Volume]],T_STOCK_DATA[Volume],0)+COUNTIF($H$3:$H164,T_STOCK_DATA[[#This Row],[Volume]]),"")</f>
        <v>171</v>
      </c>
      <c r="M165" s="18" cm="1">
        <f t="array" ref="M165">IFERROR(_FV(T_STOCK_DATA[[#This Row],[SYMBOL]],"Last trade time",TRUE),"")</f>
        <v>44585.469942129632</v>
      </c>
    </row>
    <row r="166" spans="1:13">
      <c r="A166" s="5" t="e" vm="220">
        <v>#VALUE!</v>
      </c>
      <c r="B166" s="7" cm="1">
        <f t="array" ref="B166">IFERROR(_FV(T_STOCK_DATA[[#This Row],[SYMBOL]],"Change"),"")</f>
        <v>-2.15</v>
      </c>
      <c r="C166" s="8" cm="1">
        <f t="array" ref="C166">IFERROR(IF(T_STOCK_DATA[[#This Row],[SYMBOL]]="","",_FV(T_STOCK_DATA[[#This Row],[SYMBOL]],"Change (%)",TRUE)),"")</f>
        <v>-3.5131000000000003E-2</v>
      </c>
      <c r="D166" s="8" t="str">
        <f>IF(T_STOCK_DATA[[#This Row],[Change (%)]]&gt;0,T_STOCK_DATA[[#This Row],[Change (%)]],"")</f>
        <v/>
      </c>
      <c r="E166" s="8">
        <f>IF(T_STOCK_DATA[[#This Row],[Change (%)]]&lt;0,T_STOCK_DATA[[#This Row],[Change (%)]],"")</f>
        <v>-3.5131000000000003E-2</v>
      </c>
      <c r="F166" s="7" t="str" cm="1">
        <f t="array" ref="F166">IFERROR(_FV(T_STOCK_DATA[[#This Row],[SYMBOL]],"Exchange"),"")</f>
        <v>National Stock Exchange of India</v>
      </c>
      <c r="G166" s="7" cm="1">
        <f t="array" ref="G166">IFERROR(_FV(T_STOCK_DATA[[#This Row],[SYMBOL]],"Price"),"")</f>
        <v>59.05</v>
      </c>
      <c r="H166" s="9" cm="1">
        <f t="array" ref="H166">IFERROR(_FV(T_STOCK_DATA[[#This Row],[SYMBOL]],"Volume"),"")</f>
        <v>239394</v>
      </c>
      <c r="I166" s="7" t="str" cm="1">
        <f t="array" ref="I166">IFERROR(_FV(T_STOCK_DATA[[#This Row],[SYMBOL]],"Ticker symbol",TRUE),"")</f>
        <v>BALAJITELE</v>
      </c>
      <c r="J166" s="10" t="str">
        <f>IFERROR(RANK(T_STOCK_DATA[[#This Row],[Positive Change %]],T_STOCK_DATA[Positive Change %],0)+COUNTIF($D$3:$D165,T_STOCK_DATA[[#This Row],[Positive Change %]]),"")</f>
        <v/>
      </c>
      <c r="K166" s="10">
        <f>IFERROR(RANK(T_STOCK_DATA[[#This Row],[Negative Change %]],T_STOCK_DATA[Negative Change %],1)+COUNTIF($E$3:$E165,T_STOCK_DATA[[#This Row],[Negative Change %]]),"")</f>
        <v>1154</v>
      </c>
      <c r="L166" s="10">
        <f>IFERROR(RANK(T_STOCK_DATA[[#This Row],[Volume]],T_STOCK_DATA[Volume],0)+COUNTIF($H$3:$H165,T_STOCK_DATA[[#This Row],[Volume]]),"")</f>
        <v>702</v>
      </c>
      <c r="M166" s="18" cm="1">
        <f t="array" ref="M166">IFERROR(_FV(T_STOCK_DATA[[#This Row],[SYMBOL]],"Last trade time",TRUE),"")</f>
        <v>44585.469942129632</v>
      </c>
    </row>
    <row r="167" spans="1:13">
      <c r="A167" s="5" t="e" vm="221">
        <v>#VALUE!</v>
      </c>
      <c r="B167" s="7" cm="1">
        <f t="array" ref="B167">IFERROR(_FV(T_STOCK_DATA[[#This Row],[SYMBOL]],"Change"),"")</f>
        <v>-173.5</v>
      </c>
      <c r="C167" s="8" cm="1">
        <f t="array" ref="C167">IFERROR(IF(T_STOCK_DATA[[#This Row],[SYMBOL]]="","",_FV(T_STOCK_DATA[[#This Row],[SYMBOL]],"Change (%)",TRUE)),"")</f>
        <v>-5.1780999999999994E-2</v>
      </c>
      <c r="D167" s="8" t="str">
        <f>IF(T_STOCK_DATA[[#This Row],[Change (%)]]&gt;0,T_STOCK_DATA[[#This Row],[Change (%)]],"")</f>
        <v/>
      </c>
      <c r="E167" s="8">
        <f>IF(T_STOCK_DATA[[#This Row],[Change (%)]]&lt;0,T_STOCK_DATA[[#This Row],[Change (%)]],"")</f>
        <v>-5.1780999999999994E-2</v>
      </c>
      <c r="F167" s="7" t="str" cm="1">
        <f t="array" ref="F167">IFERROR(_FV(T_STOCK_DATA[[#This Row],[SYMBOL]],"Exchange"),"")</f>
        <v>National Stock Exchange of India</v>
      </c>
      <c r="G167" s="7" cm="1">
        <f t="array" ref="G167">IFERROR(_FV(T_STOCK_DATA[[#This Row],[SYMBOL]],"Price"),"")</f>
        <v>3177.15</v>
      </c>
      <c r="H167" s="9" cm="1">
        <f t="array" ref="H167">IFERROR(_FV(T_STOCK_DATA[[#This Row],[SYMBOL]],"Volume"),"")</f>
        <v>97558</v>
      </c>
      <c r="I167" s="7" t="str" cm="1">
        <f t="array" ref="I167">IFERROR(_FV(T_STOCK_DATA[[#This Row],[SYMBOL]],"Ticker symbol",TRUE),"")</f>
        <v>BALAMINES</v>
      </c>
      <c r="J167" s="10" t="str">
        <f>IFERROR(RANK(T_STOCK_DATA[[#This Row],[Positive Change %]],T_STOCK_DATA[Positive Change %],0)+COUNTIF($D$3:$D166,T_STOCK_DATA[[#This Row],[Positive Change %]]),"")</f>
        <v/>
      </c>
      <c r="K167" s="10">
        <f>IFERROR(RANK(T_STOCK_DATA[[#This Row],[Negative Change %]],T_STOCK_DATA[Negative Change %],1)+COUNTIF($E$3:$E166,T_STOCK_DATA[[#This Row],[Negative Change %]]),"")</f>
        <v>472</v>
      </c>
      <c r="L167" s="10">
        <f>IFERROR(RANK(T_STOCK_DATA[[#This Row],[Volume]],T_STOCK_DATA[Volume],0)+COUNTIF($H$3:$H166,T_STOCK_DATA[[#This Row],[Volume]]),"")</f>
        <v>975</v>
      </c>
      <c r="M167" s="18" cm="1">
        <f t="array" ref="M167">IFERROR(_FV(T_STOCK_DATA[[#This Row],[SYMBOL]],"Last trade time",TRUE),"")</f>
        <v>44585.469942129632</v>
      </c>
    </row>
    <row r="168" spans="1:13">
      <c r="A168" s="5" t="e" vm="222">
        <v>#VALUE!</v>
      </c>
      <c r="B168" s="7" cm="1">
        <f t="array" ref="B168">IFERROR(_FV(T_STOCK_DATA[[#This Row],[SYMBOL]],"Change"),"")</f>
        <v>13.7</v>
      </c>
      <c r="C168" s="8" cm="1">
        <f t="array" ref="C168">IFERROR(IF(T_STOCK_DATA[[#This Row],[SYMBOL]]="","",_FV(T_STOCK_DATA[[#This Row],[SYMBOL]],"Change (%)",TRUE)),"")</f>
        <v>2.7309999999999997E-2</v>
      </c>
      <c r="D168" s="8">
        <f>IF(T_STOCK_DATA[[#This Row],[Change (%)]]&gt;0,T_STOCK_DATA[[#This Row],[Change (%)]],"")</f>
        <v>2.7309999999999997E-2</v>
      </c>
      <c r="E168" s="8" t="str">
        <f>IF(T_STOCK_DATA[[#This Row],[Change (%)]]&lt;0,T_STOCK_DATA[[#This Row],[Change (%)]],"")</f>
        <v/>
      </c>
      <c r="F168" s="7" t="str" cm="1">
        <f t="array" ref="F168">IFERROR(_FV(T_STOCK_DATA[[#This Row],[SYMBOL]],"Exchange"),"")</f>
        <v>National Stock Exchange of India</v>
      </c>
      <c r="G168" s="7" cm="1">
        <f t="array" ref="G168">IFERROR(_FV(T_STOCK_DATA[[#This Row],[SYMBOL]],"Price"),"")</f>
        <v>515.35</v>
      </c>
      <c r="H168" s="9" cm="1">
        <f t="array" ref="H168">IFERROR(_FV(T_STOCK_DATA[[#This Row],[SYMBOL]],"Volume"),"")</f>
        <v>50766</v>
      </c>
      <c r="I168" s="7" t="str" cm="1">
        <f t="array" ref="I168">IFERROR(_FV(T_STOCK_DATA[[#This Row],[SYMBOL]],"Ticker symbol",TRUE),"")</f>
        <v>BALAXI</v>
      </c>
      <c r="J168" s="10">
        <f>IFERROR(RANK(T_STOCK_DATA[[#This Row],[Positive Change %]],T_STOCK_DATA[Positive Change %],0)+COUNTIF($D$3:$D167,T_STOCK_DATA[[#This Row],[Positive Change %]]),"")</f>
        <v>26</v>
      </c>
      <c r="K168" s="10" t="str">
        <f>IFERROR(RANK(T_STOCK_DATA[[#This Row],[Negative Change %]],T_STOCK_DATA[Negative Change %],1)+COUNTIF($E$3:$E167,T_STOCK_DATA[[#This Row],[Negative Change %]]),"")</f>
        <v/>
      </c>
      <c r="L168" s="10">
        <f>IFERROR(RANK(T_STOCK_DATA[[#This Row],[Volume]],T_STOCK_DATA[Volume],0)+COUNTIF($H$3:$H167,T_STOCK_DATA[[#This Row],[Volume]]),"")</f>
        <v>1166</v>
      </c>
      <c r="M168" s="18" cm="1">
        <f t="array" ref="M168">IFERROR(_FV(T_STOCK_DATA[[#This Row],[SYMBOL]],"Last trade time",TRUE),"")</f>
        <v>44585.469942129632</v>
      </c>
    </row>
    <row r="169" spans="1:13">
      <c r="A169" s="5" t="e" vm="223">
        <v>#VALUE!</v>
      </c>
      <c r="B169" s="7" cm="1">
        <f t="array" ref="B169">IFERROR(_FV(T_STOCK_DATA[[#This Row],[SYMBOL]],"Change"),"")</f>
        <v>-1.7</v>
      </c>
      <c r="C169" s="8" cm="1">
        <f t="array" ref="C169">IFERROR(IF(T_STOCK_DATA[[#This Row],[SYMBOL]]="","",_FV(T_STOCK_DATA[[#This Row],[SYMBOL]],"Change (%)",TRUE)),"")</f>
        <v>-4.5213000000000003E-2</v>
      </c>
      <c r="D169" s="8" t="str">
        <f>IF(T_STOCK_DATA[[#This Row],[Change (%)]]&gt;0,T_STOCK_DATA[[#This Row],[Change (%)]],"")</f>
        <v/>
      </c>
      <c r="E169" s="8">
        <f>IF(T_STOCK_DATA[[#This Row],[Change (%)]]&lt;0,T_STOCK_DATA[[#This Row],[Change (%)]],"")</f>
        <v>-4.5213000000000003E-2</v>
      </c>
      <c r="F169" s="7" t="str" cm="1">
        <f t="array" ref="F169">IFERROR(_FV(T_STOCK_DATA[[#This Row],[SYMBOL]],"Exchange"),"")</f>
        <v>National Stock Exchange of India</v>
      </c>
      <c r="G169" s="7" cm="1">
        <f t="array" ref="G169">IFERROR(_FV(T_STOCK_DATA[[#This Row],[SYMBOL]],"Price"),"")</f>
        <v>35.9</v>
      </c>
      <c r="H169" s="9" cm="1">
        <f t="array" ref="H169">IFERROR(_FV(T_STOCK_DATA[[#This Row],[SYMBOL]],"Volume"),"")</f>
        <v>25593</v>
      </c>
      <c r="I169" s="7" t="str" cm="1">
        <f t="array" ref="I169">IFERROR(_FV(T_STOCK_DATA[[#This Row],[SYMBOL]],"Ticker symbol",TRUE),"")</f>
        <v>BALKRISHNA</v>
      </c>
      <c r="J169" s="10" t="str">
        <f>IFERROR(RANK(T_STOCK_DATA[[#This Row],[Positive Change %]],T_STOCK_DATA[Positive Change %],0)+COUNTIF($D$3:$D168,T_STOCK_DATA[[#This Row],[Positive Change %]]),"")</f>
        <v/>
      </c>
      <c r="K169" s="10">
        <f>IFERROR(RANK(T_STOCK_DATA[[#This Row],[Negative Change %]],T_STOCK_DATA[Negative Change %],1)+COUNTIF($E$3:$E168,T_STOCK_DATA[[#This Row],[Negative Change %]]),"")</f>
        <v>890</v>
      </c>
      <c r="L169" s="10">
        <f>IFERROR(RANK(T_STOCK_DATA[[#This Row],[Volume]],T_STOCK_DATA[Volume],0)+COUNTIF($H$3:$H168,T_STOCK_DATA[[#This Row],[Volume]]),"")</f>
        <v>1342</v>
      </c>
      <c r="M169" s="18" cm="1">
        <f t="array" ref="M169">IFERROR(_FV(T_STOCK_DATA[[#This Row],[SYMBOL]],"Last trade time",TRUE),"")</f>
        <v>44585.469942129632</v>
      </c>
    </row>
    <row r="170" spans="1:13">
      <c r="A170" s="5" t="e" vm="224">
        <v>#VALUE!</v>
      </c>
      <c r="B170" s="7" cm="1">
        <f t="array" ref="B170">IFERROR(_FV(T_STOCK_DATA[[#This Row],[SYMBOL]],"Change"),"")</f>
        <v>-85.2</v>
      </c>
      <c r="C170" s="8" cm="1">
        <f t="array" ref="C170">IFERROR(IF(T_STOCK_DATA[[#This Row],[SYMBOL]]="","",_FV(T_STOCK_DATA[[#This Row],[SYMBOL]],"Change (%)",TRUE)),"")</f>
        <v>-3.4865E-2</v>
      </c>
      <c r="D170" s="8" t="str">
        <f>IF(T_STOCK_DATA[[#This Row],[Change (%)]]&gt;0,T_STOCK_DATA[[#This Row],[Change (%)]],"")</f>
        <v/>
      </c>
      <c r="E170" s="8">
        <f>IF(T_STOCK_DATA[[#This Row],[Change (%)]]&lt;0,T_STOCK_DATA[[#This Row],[Change (%)]],"")</f>
        <v>-3.4865E-2</v>
      </c>
      <c r="F170" s="7" t="str" cm="1">
        <f t="array" ref="F170">IFERROR(_FV(T_STOCK_DATA[[#This Row],[SYMBOL]],"Exchange"),"")</f>
        <v>National Stock Exchange of India</v>
      </c>
      <c r="G170" s="7" cm="1">
        <f t="array" ref="G170">IFERROR(_FV(T_STOCK_DATA[[#This Row],[SYMBOL]],"Price"),"")</f>
        <v>2358.5</v>
      </c>
      <c r="H170" s="9" cm="1">
        <f t="array" ref="H170">IFERROR(_FV(T_STOCK_DATA[[#This Row],[SYMBOL]],"Volume"),"")</f>
        <v>141089</v>
      </c>
      <c r="I170" s="7" t="str" cm="1">
        <f t="array" ref="I170">IFERROR(_FV(T_STOCK_DATA[[#This Row],[SYMBOL]],"Ticker symbol",TRUE),"")</f>
        <v>BALKRISIND</v>
      </c>
      <c r="J170" s="10" t="str">
        <f>IFERROR(RANK(T_STOCK_DATA[[#This Row],[Positive Change %]],T_STOCK_DATA[Positive Change %],0)+COUNTIF($D$3:$D169,T_STOCK_DATA[[#This Row],[Positive Change %]]),"")</f>
        <v/>
      </c>
      <c r="K170" s="10">
        <f>IFERROR(RANK(T_STOCK_DATA[[#This Row],[Negative Change %]],T_STOCK_DATA[Negative Change %],1)+COUNTIF($E$3:$E169,T_STOCK_DATA[[#This Row],[Negative Change %]]),"")</f>
        <v>1160</v>
      </c>
      <c r="L170" s="10">
        <f>IFERROR(RANK(T_STOCK_DATA[[#This Row],[Volume]],T_STOCK_DATA[Volume],0)+COUNTIF($H$3:$H169,T_STOCK_DATA[[#This Row],[Volume]]),"")</f>
        <v>869</v>
      </c>
      <c r="M170" s="18" cm="1">
        <f t="array" ref="M170">IFERROR(_FV(T_STOCK_DATA[[#This Row],[SYMBOL]],"Last trade time",TRUE),"")</f>
        <v>44585.469942129632</v>
      </c>
    </row>
    <row r="171" spans="1:13">
      <c r="A171" s="5" t="e" vm="225">
        <v>#VALUE!</v>
      </c>
      <c r="B171" s="7" cm="1">
        <f t="array" ref="B171">IFERROR(_FV(T_STOCK_DATA[[#This Row],[SYMBOL]],"Change"),"")</f>
        <v>-0.1</v>
      </c>
      <c r="C171" s="8" cm="1">
        <f t="array" ref="C171">IFERROR(IF(T_STOCK_DATA[[#This Row],[SYMBOL]]="","",_FV(T_STOCK_DATA[[#This Row],[SYMBOL]],"Change (%)",TRUE)),"")</f>
        <v>-0.04</v>
      </c>
      <c r="D171" s="8" t="str">
        <f>IF(T_STOCK_DATA[[#This Row],[Change (%)]]&gt;0,T_STOCK_DATA[[#This Row],[Change (%)]],"")</f>
        <v/>
      </c>
      <c r="E171" s="8">
        <f>IF(T_STOCK_DATA[[#This Row],[Change (%)]]&lt;0,T_STOCK_DATA[[#This Row],[Change (%)]],"")</f>
        <v>-0.04</v>
      </c>
      <c r="F171" s="7" t="str" cm="1">
        <f t="array" ref="F171">IFERROR(_FV(T_STOCK_DATA[[#This Row],[SYMBOL]],"Exchange"),"")</f>
        <v>National Stock Exchange of India</v>
      </c>
      <c r="G171" s="7" cm="1">
        <f t="array" ref="G171">IFERROR(_FV(T_STOCK_DATA[[#This Row],[SYMBOL]],"Price"),"")</f>
        <v>2.4</v>
      </c>
      <c r="H171" s="9" cm="1">
        <f t="array" ref="H171">IFERROR(_FV(T_STOCK_DATA[[#This Row],[SYMBOL]],"Volume"),"")</f>
        <v>494639</v>
      </c>
      <c r="I171" s="7" t="str" cm="1">
        <f t="array" ref="I171">IFERROR(_FV(T_STOCK_DATA[[#This Row],[SYMBOL]],"Ticker symbol",TRUE),"")</f>
        <v>BALLARPUR</v>
      </c>
      <c r="J171" s="10" t="str">
        <f>IFERROR(RANK(T_STOCK_DATA[[#This Row],[Positive Change %]],T_STOCK_DATA[Positive Change %],0)+COUNTIF($D$3:$D170,T_STOCK_DATA[[#This Row],[Positive Change %]]),"")</f>
        <v/>
      </c>
      <c r="K171" s="10">
        <f>IFERROR(RANK(T_STOCK_DATA[[#This Row],[Negative Change %]],T_STOCK_DATA[Negative Change %],1)+COUNTIF($E$3:$E170,T_STOCK_DATA[[#This Row],[Negative Change %]]),"")</f>
        <v>1041</v>
      </c>
      <c r="L171" s="10">
        <f>IFERROR(RANK(T_STOCK_DATA[[#This Row],[Volume]],T_STOCK_DATA[Volume],0)+COUNTIF($H$3:$H170,T_STOCK_DATA[[#This Row],[Volume]]),"")</f>
        <v>501</v>
      </c>
      <c r="M171" s="18" cm="1">
        <f t="array" ref="M171">IFERROR(_FV(T_STOCK_DATA[[#This Row],[SYMBOL]],"Last trade time",TRUE),"")</f>
        <v>44585.469942129632</v>
      </c>
    </row>
    <row r="172" spans="1:13">
      <c r="A172" s="5" t="e" vm="226">
        <v>#VALUE!</v>
      </c>
      <c r="B172" s="7" cm="1">
        <f t="array" ref="B172">IFERROR(_FV(T_STOCK_DATA[[#This Row],[SYMBOL]],"Change"),"")</f>
        <v>-7.2</v>
      </c>
      <c r="C172" s="8" cm="1">
        <f t="array" ref="C172">IFERROR(IF(T_STOCK_DATA[[#This Row],[SYMBOL]]="","",_FV(T_STOCK_DATA[[#This Row],[SYMBOL]],"Change (%)",TRUE)),"")</f>
        <v>-5.5426999999999997E-2</v>
      </c>
      <c r="D172" s="8" t="str">
        <f>IF(T_STOCK_DATA[[#This Row],[Change (%)]]&gt;0,T_STOCK_DATA[[#This Row],[Change (%)]],"")</f>
        <v/>
      </c>
      <c r="E172" s="8">
        <f>IF(T_STOCK_DATA[[#This Row],[Change (%)]]&lt;0,T_STOCK_DATA[[#This Row],[Change (%)]],"")</f>
        <v>-5.5426999999999997E-2</v>
      </c>
      <c r="F172" s="7" t="str" cm="1">
        <f t="array" ref="F172">IFERROR(_FV(T_STOCK_DATA[[#This Row],[SYMBOL]],"Exchange"),"")</f>
        <v>National Stock Exchange of India</v>
      </c>
      <c r="G172" s="7" cm="1">
        <f t="array" ref="G172">IFERROR(_FV(T_STOCK_DATA[[#This Row],[SYMBOL]],"Price"),"")</f>
        <v>122.7</v>
      </c>
      <c r="H172" s="9" cm="1">
        <f t="array" ref="H172">IFERROR(_FV(T_STOCK_DATA[[#This Row],[SYMBOL]],"Volume"),"")</f>
        <v>393620</v>
      </c>
      <c r="I172" s="7" t="str" cm="1">
        <f t="array" ref="I172">IFERROR(_FV(T_STOCK_DATA[[#This Row],[SYMBOL]],"Ticker symbol",TRUE),"")</f>
        <v>BALMLAWRIE</v>
      </c>
      <c r="J172" s="10" t="str">
        <f>IFERROR(RANK(T_STOCK_DATA[[#This Row],[Positive Change %]],T_STOCK_DATA[Positive Change %],0)+COUNTIF($D$3:$D171,T_STOCK_DATA[[#This Row],[Positive Change %]]),"")</f>
        <v/>
      </c>
      <c r="K172" s="10">
        <f>IFERROR(RANK(T_STOCK_DATA[[#This Row],[Negative Change %]],T_STOCK_DATA[Negative Change %],1)+COUNTIF($E$3:$E171,T_STOCK_DATA[[#This Row],[Negative Change %]]),"")</f>
        <v>411</v>
      </c>
      <c r="L172" s="10">
        <f>IFERROR(RANK(T_STOCK_DATA[[#This Row],[Volume]],T_STOCK_DATA[Volume],0)+COUNTIF($H$3:$H171,T_STOCK_DATA[[#This Row],[Volume]]),"")</f>
        <v>572</v>
      </c>
      <c r="M172" s="18" cm="1">
        <f t="array" ref="M172">IFERROR(_FV(T_STOCK_DATA[[#This Row],[SYMBOL]],"Last trade time",TRUE),"")</f>
        <v>44585.469942129632</v>
      </c>
    </row>
    <row r="173" spans="1:13">
      <c r="A173" s="5" t="e" vm="227">
        <v>#VALUE!</v>
      </c>
      <c r="B173" s="7" cm="1">
        <f t="array" ref="B173">IFERROR(_FV(T_STOCK_DATA[[#This Row],[SYMBOL]],"Change"),"")</f>
        <v>-13.55</v>
      </c>
      <c r="C173" s="8" cm="1">
        <f t="array" ref="C173">IFERROR(IF(T_STOCK_DATA[[#This Row],[SYMBOL]]="","",_FV(T_STOCK_DATA[[#This Row],[SYMBOL]],"Change (%)",TRUE)),"")</f>
        <v>-9.9304000000000003E-2</v>
      </c>
      <c r="D173" s="8" t="str">
        <f>IF(T_STOCK_DATA[[#This Row],[Change (%)]]&gt;0,T_STOCK_DATA[[#This Row],[Change (%)]],"")</f>
        <v/>
      </c>
      <c r="E173" s="8">
        <f>IF(T_STOCK_DATA[[#This Row],[Change (%)]]&lt;0,T_STOCK_DATA[[#This Row],[Change (%)]],"")</f>
        <v>-9.9304000000000003E-2</v>
      </c>
      <c r="F173" s="7" t="str" cm="1">
        <f t="array" ref="F173">IFERROR(_FV(T_STOCK_DATA[[#This Row],[SYMBOL]],"Exchange"),"")</f>
        <v>National Stock Exchange of India</v>
      </c>
      <c r="G173" s="7" cm="1">
        <f t="array" ref="G173">IFERROR(_FV(T_STOCK_DATA[[#This Row],[SYMBOL]],"Price"),"")</f>
        <v>122.9</v>
      </c>
      <c r="H173" s="9" cm="1">
        <f t="array" ref="H173">IFERROR(_FV(T_STOCK_DATA[[#This Row],[SYMBOL]],"Volume"),"")</f>
        <v>220176</v>
      </c>
      <c r="I173" s="7" t="str" cm="1">
        <f t="array" ref="I173">IFERROR(_FV(T_STOCK_DATA[[#This Row],[SYMBOL]],"Ticker symbol",TRUE),"")</f>
        <v>BALPHARMA</v>
      </c>
      <c r="J173" s="10" t="str">
        <f>IFERROR(RANK(T_STOCK_DATA[[#This Row],[Positive Change %]],T_STOCK_DATA[Positive Change %],0)+COUNTIF($D$3:$D172,T_STOCK_DATA[[#This Row],[Positive Change %]]),"")</f>
        <v/>
      </c>
      <c r="K173" s="10">
        <f>IFERROR(RANK(T_STOCK_DATA[[#This Row],[Negative Change %]],T_STOCK_DATA[Negative Change %],1)+COUNTIF($E$3:$E172,T_STOCK_DATA[[#This Row],[Negative Change %]]),"")</f>
        <v>28</v>
      </c>
      <c r="L173" s="10">
        <f>IFERROR(RANK(T_STOCK_DATA[[#This Row],[Volume]],T_STOCK_DATA[Volume],0)+COUNTIF($H$3:$H172,T_STOCK_DATA[[#This Row],[Volume]]),"")</f>
        <v>730</v>
      </c>
      <c r="M173" s="18" cm="1">
        <f t="array" ref="M173">IFERROR(_FV(T_STOCK_DATA[[#This Row],[SYMBOL]],"Last trade time",TRUE),"")</f>
        <v>44585.469942129632</v>
      </c>
    </row>
    <row r="174" spans="1:13">
      <c r="A174" s="5" t="e" vm="228">
        <v>#VALUE!</v>
      </c>
      <c r="B174" s="7" cm="1">
        <f t="array" ref="B174">IFERROR(_FV(T_STOCK_DATA[[#This Row],[SYMBOL]],"Change"),"")</f>
        <v>-23.95</v>
      </c>
      <c r="C174" s="8" cm="1">
        <f t="array" ref="C174">IFERROR(IF(T_STOCK_DATA[[#This Row],[SYMBOL]]="","",_FV(T_STOCK_DATA[[#This Row],[SYMBOL]],"Change (%)",TRUE)),"")</f>
        <v>-5.6685999999999993E-2</v>
      </c>
      <c r="D174" s="8" t="str">
        <f>IF(T_STOCK_DATA[[#This Row],[Change (%)]]&gt;0,T_STOCK_DATA[[#This Row],[Change (%)]],"")</f>
        <v/>
      </c>
      <c r="E174" s="8">
        <f>IF(T_STOCK_DATA[[#This Row],[Change (%)]]&lt;0,T_STOCK_DATA[[#This Row],[Change (%)]],"")</f>
        <v>-5.6685999999999993E-2</v>
      </c>
      <c r="F174" s="7" t="str" cm="1">
        <f t="array" ref="F174">IFERROR(_FV(T_STOCK_DATA[[#This Row],[SYMBOL]],"Exchange"),"")</f>
        <v>National Stock Exchange of India</v>
      </c>
      <c r="G174" s="7" cm="1">
        <f t="array" ref="G174">IFERROR(_FV(T_STOCK_DATA[[#This Row],[SYMBOL]],"Price"),"")</f>
        <v>398.55</v>
      </c>
      <c r="H174" s="9" cm="1">
        <f t="array" ref="H174">IFERROR(_FV(T_STOCK_DATA[[#This Row],[SYMBOL]],"Volume"),"")</f>
        <v>3835555</v>
      </c>
      <c r="I174" s="7" t="str" cm="1">
        <f t="array" ref="I174">IFERROR(_FV(T_STOCK_DATA[[#This Row],[SYMBOL]],"Ticker symbol",TRUE),"")</f>
        <v>BALRAMCHIN</v>
      </c>
      <c r="J174" s="10" t="str">
        <f>IFERROR(RANK(T_STOCK_DATA[[#This Row],[Positive Change %]],T_STOCK_DATA[Positive Change %],0)+COUNTIF($D$3:$D173,T_STOCK_DATA[[#This Row],[Positive Change %]]),"")</f>
        <v/>
      </c>
      <c r="K174" s="10">
        <f>IFERROR(RANK(T_STOCK_DATA[[#This Row],[Negative Change %]],T_STOCK_DATA[Negative Change %],1)+COUNTIF($E$3:$E173,T_STOCK_DATA[[#This Row],[Negative Change %]]),"")</f>
        <v>391</v>
      </c>
      <c r="L174" s="10">
        <f>IFERROR(RANK(T_STOCK_DATA[[#This Row],[Volume]],T_STOCK_DATA[Volume],0)+COUNTIF($H$3:$H173,T_STOCK_DATA[[#This Row],[Volume]]),"")</f>
        <v>127</v>
      </c>
      <c r="M174" s="18" cm="1">
        <f t="array" ref="M174">IFERROR(_FV(T_STOCK_DATA[[#This Row],[SYMBOL]],"Last trade time",TRUE),"")</f>
        <v>44585.469942129632</v>
      </c>
    </row>
    <row r="175" spans="1:13">
      <c r="A175" s="5" t="e" vm="3">
        <v>#VALUE!</v>
      </c>
      <c r="B175" s="7" cm="1">
        <f t="array" ref="B175">IFERROR(_FV(T_STOCK_DATA[[#This Row],[SYMBOL]],"Change"),"")</f>
        <v>7.9</v>
      </c>
      <c r="C175" s="8" cm="1">
        <f t="array" ref="C175">IFERROR(IF(T_STOCK_DATA[[#This Row],[SYMBOL]]="","",_FV(T_STOCK_DATA[[#This Row],[SYMBOL]],"Change (%)",TRUE)),"")</f>
        <v>8.5915999999999992E-2</v>
      </c>
      <c r="D175" s="8">
        <f>IF(T_STOCK_DATA[[#This Row],[Change (%)]]&gt;0,T_STOCK_DATA[[#This Row],[Change (%)]],"")</f>
        <v>8.5915999999999992E-2</v>
      </c>
      <c r="E175" s="8" t="str">
        <f>IF(T_STOCK_DATA[[#This Row],[Change (%)]]&lt;0,T_STOCK_DATA[[#This Row],[Change (%)]],"")</f>
        <v/>
      </c>
      <c r="F175" s="7" t="str" cm="1">
        <f t="array" ref="F175">IFERROR(_FV(T_STOCK_DATA[[#This Row],[SYMBOL]],"Exchange"),"")</f>
        <v>National Stock Exchange of India</v>
      </c>
      <c r="G175" s="7" cm="1">
        <f t="array" ref="G175">IFERROR(_FV(T_STOCK_DATA[[#This Row],[SYMBOL]],"Price"),"")</f>
        <v>99.85</v>
      </c>
      <c r="H175" s="9" cm="1">
        <f t="array" ref="H175">IFERROR(_FV(T_STOCK_DATA[[#This Row],[SYMBOL]],"Volume"),"")</f>
        <v>342992</v>
      </c>
      <c r="I175" s="7" t="str" cm="1">
        <f t="array" ref="I175">IFERROR(_FV(T_STOCK_DATA[[#This Row],[SYMBOL]],"Ticker symbol",TRUE),"")</f>
        <v>BANARBEADS</v>
      </c>
      <c r="J175" s="10">
        <f>IFERROR(RANK(T_STOCK_DATA[[#This Row],[Positive Change %]],T_STOCK_DATA[Positive Change %],0)+COUNTIF($D$3:$D174,T_STOCK_DATA[[#This Row],[Positive Change %]]),"")</f>
        <v>3</v>
      </c>
      <c r="K175" s="10" t="str">
        <f>IFERROR(RANK(T_STOCK_DATA[[#This Row],[Negative Change %]],T_STOCK_DATA[Negative Change %],1)+COUNTIF($E$3:$E174,T_STOCK_DATA[[#This Row],[Negative Change %]]),"")</f>
        <v/>
      </c>
      <c r="L175" s="10">
        <f>IFERROR(RANK(T_STOCK_DATA[[#This Row],[Volume]],T_STOCK_DATA[Volume],0)+COUNTIF($H$3:$H174,T_STOCK_DATA[[#This Row],[Volume]]),"")</f>
        <v>609</v>
      </c>
      <c r="M175" s="18" cm="1">
        <f t="array" ref="M175">IFERROR(_FV(T_STOCK_DATA[[#This Row],[SYMBOL]],"Last trade time",TRUE),"")</f>
        <v>44585.469942129632</v>
      </c>
    </row>
    <row r="176" spans="1:13">
      <c r="A176" s="5" t="e" vm="229">
        <v>#VALUE!</v>
      </c>
      <c r="B176" s="7" cm="1">
        <f t="array" ref="B176">IFERROR(_FV(T_STOCK_DATA[[#This Row],[SYMBOL]],"Change"),"")</f>
        <v>-136.69999999999999</v>
      </c>
      <c r="C176" s="8" cm="1">
        <f t="array" ref="C176">IFERROR(IF(T_STOCK_DATA[[#This Row],[SYMBOL]]="","",_FV(T_STOCK_DATA[[#This Row],[SYMBOL]],"Change (%)",TRUE)),"")</f>
        <v>-4.8007999999999995E-2</v>
      </c>
      <c r="D176" s="8" t="str">
        <f>IF(T_STOCK_DATA[[#This Row],[Change (%)]]&gt;0,T_STOCK_DATA[[#This Row],[Change (%)]],"")</f>
        <v/>
      </c>
      <c r="E176" s="8">
        <f>IF(T_STOCK_DATA[[#This Row],[Change (%)]]&lt;0,T_STOCK_DATA[[#This Row],[Change (%)]],"")</f>
        <v>-4.8007999999999995E-2</v>
      </c>
      <c r="F176" s="7" t="str" cm="1">
        <f t="array" ref="F176">IFERROR(_FV(T_STOCK_DATA[[#This Row],[SYMBOL]],"Exchange"),"")</f>
        <v>National Stock Exchange of India</v>
      </c>
      <c r="G176" s="7" cm="1">
        <f t="array" ref="G176">IFERROR(_FV(T_STOCK_DATA[[#This Row],[SYMBOL]],"Price"),"")</f>
        <v>2710.75</v>
      </c>
      <c r="H176" s="9" cm="1">
        <f t="array" ref="H176">IFERROR(_FV(T_STOCK_DATA[[#This Row],[SYMBOL]],"Volume"),"")</f>
        <v>3337</v>
      </c>
      <c r="I176" s="7" t="str" cm="1">
        <f t="array" ref="I176">IFERROR(_FV(T_STOCK_DATA[[#This Row],[SYMBOL]],"Ticker symbol",TRUE),"")</f>
        <v>BANARISUG</v>
      </c>
      <c r="J176" s="10" t="str">
        <f>IFERROR(RANK(T_STOCK_DATA[[#This Row],[Positive Change %]],T_STOCK_DATA[Positive Change %],0)+COUNTIF($D$3:$D175,T_STOCK_DATA[[#This Row],[Positive Change %]]),"")</f>
        <v/>
      </c>
      <c r="K176" s="10">
        <f>IFERROR(RANK(T_STOCK_DATA[[#This Row],[Negative Change %]],T_STOCK_DATA[Negative Change %],1)+COUNTIF($E$3:$E175,T_STOCK_DATA[[#This Row],[Negative Change %]]),"")</f>
        <v>764</v>
      </c>
      <c r="L176" s="10">
        <f>IFERROR(RANK(T_STOCK_DATA[[#This Row],[Volume]],T_STOCK_DATA[Volume],0)+COUNTIF($H$3:$H175,T_STOCK_DATA[[#This Row],[Volume]]),"")</f>
        <v>1583</v>
      </c>
      <c r="M176" s="18" cm="1">
        <f t="array" ref="M176">IFERROR(_FV(T_STOCK_DATA[[#This Row],[SYMBOL]],"Last trade time",TRUE),"")</f>
        <v>44585.469942129632</v>
      </c>
    </row>
    <row r="177" spans="1:13">
      <c r="A177" s="5" t="e" vm="230">
        <v>#VALUE!</v>
      </c>
      <c r="B177" s="7" cm="1">
        <f t="array" ref="B177">IFERROR(_FV(T_STOCK_DATA[[#This Row],[SYMBOL]],"Change"),"")</f>
        <v>-6.4</v>
      </c>
      <c r="C177" s="8" cm="1">
        <f t="array" ref="C177">IFERROR(IF(T_STOCK_DATA[[#This Row],[SYMBOL]]="","",_FV(T_STOCK_DATA[[#This Row],[SYMBOL]],"Change (%)",TRUE)),"")</f>
        <v>-3.5001000000000004E-2</v>
      </c>
      <c r="D177" s="8" t="str">
        <f>IF(T_STOCK_DATA[[#This Row],[Change (%)]]&gt;0,T_STOCK_DATA[[#This Row],[Change (%)]],"")</f>
        <v/>
      </c>
      <c r="E177" s="8">
        <f>IF(T_STOCK_DATA[[#This Row],[Change (%)]]&lt;0,T_STOCK_DATA[[#This Row],[Change (%)]],"")</f>
        <v>-3.5001000000000004E-2</v>
      </c>
      <c r="F177" s="7" t="str" cm="1">
        <f t="array" ref="F177">IFERROR(_FV(T_STOCK_DATA[[#This Row],[SYMBOL]],"Exchange"),"")</f>
        <v>National Stock Exchange of India</v>
      </c>
      <c r="G177" s="7" cm="1">
        <f t="array" ref="G177">IFERROR(_FV(T_STOCK_DATA[[#This Row],[SYMBOL]],"Price"),"")</f>
        <v>176.45</v>
      </c>
      <c r="H177" s="9" cm="1">
        <f t="array" ref="H177">IFERROR(_FV(T_STOCK_DATA[[#This Row],[SYMBOL]],"Volume"),"")</f>
        <v>94364</v>
      </c>
      <c r="I177" s="7" t="str" cm="1">
        <f t="array" ref="I177">IFERROR(_FV(T_STOCK_DATA[[#This Row],[SYMBOL]],"Ticker symbol",TRUE),"")</f>
        <v>BANCOINDIA</v>
      </c>
      <c r="J177" s="10" t="str">
        <f>IFERROR(RANK(T_STOCK_DATA[[#This Row],[Positive Change %]],T_STOCK_DATA[Positive Change %],0)+COUNTIF($D$3:$D176,T_STOCK_DATA[[#This Row],[Positive Change %]]),"")</f>
        <v/>
      </c>
      <c r="K177" s="10">
        <f>IFERROR(RANK(T_STOCK_DATA[[#This Row],[Negative Change %]],T_STOCK_DATA[Negative Change %],1)+COUNTIF($E$3:$E176,T_STOCK_DATA[[#This Row],[Negative Change %]]),"")</f>
        <v>1159</v>
      </c>
      <c r="L177" s="10">
        <f>IFERROR(RANK(T_STOCK_DATA[[#This Row],[Volume]],T_STOCK_DATA[Volume],0)+COUNTIF($H$3:$H176,T_STOCK_DATA[[#This Row],[Volume]]),"")</f>
        <v>989</v>
      </c>
      <c r="M177" s="18" cm="1">
        <f t="array" ref="M177">IFERROR(_FV(T_STOCK_DATA[[#This Row],[SYMBOL]],"Last trade time",TRUE),"")</f>
        <v>44585.469942129632</v>
      </c>
    </row>
    <row r="178" spans="1:13">
      <c r="A178" s="5" t="e" vm="19">
        <v>#VALUE!</v>
      </c>
      <c r="B178" s="7" cm="1">
        <f t="array" ref="B178">IFERROR(_FV(T_STOCK_DATA[[#This Row],[SYMBOL]],"Change"),"")</f>
        <v>12.35</v>
      </c>
      <c r="C178" s="8" cm="1">
        <f t="array" ref="C178">IFERROR(IF(T_STOCK_DATA[[#This Row],[SYMBOL]]="","",_FV(T_STOCK_DATA[[#This Row],[SYMBOL]],"Change (%)",TRUE)),"")</f>
        <v>4.1794000000000005E-2</v>
      </c>
      <c r="D178" s="8">
        <f>IF(T_STOCK_DATA[[#This Row],[Change (%)]]&gt;0,T_STOCK_DATA[[#This Row],[Change (%)]],"")</f>
        <v>4.1794000000000005E-2</v>
      </c>
      <c r="E178" s="8" t="str">
        <f>IF(T_STOCK_DATA[[#This Row],[Change (%)]]&lt;0,T_STOCK_DATA[[#This Row],[Change (%)]],"")</f>
        <v/>
      </c>
      <c r="F178" s="7" t="str" cm="1">
        <f t="array" ref="F178">IFERROR(_FV(T_STOCK_DATA[[#This Row],[SYMBOL]],"Exchange"),"")</f>
        <v>National Stock Exchange of India</v>
      </c>
      <c r="G178" s="7" cm="1">
        <f t="array" ref="G178">IFERROR(_FV(T_STOCK_DATA[[#This Row],[SYMBOL]],"Price"),"")</f>
        <v>307.85000000000002</v>
      </c>
      <c r="H178" s="9" cm="1">
        <f t="array" ref="H178">IFERROR(_FV(T_STOCK_DATA[[#This Row],[SYMBOL]],"Volume"),"")</f>
        <v>33321083</v>
      </c>
      <c r="I178" s="7" t="str" cm="1">
        <f t="array" ref="I178">IFERROR(_FV(T_STOCK_DATA[[#This Row],[SYMBOL]],"Ticker symbol",TRUE),"")</f>
        <v>BANDHANBNK</v>
      </c>
      <c r="J178" s="10">
        <f>IFERROR(RANK(T_STOCK_DATA[[#This Row],[Positive Change %]],T_STOCK_DATA[Positive Change %],0)+COUNTIF($D$3:$D177,T_STOCK_DATA[[#This Row],[Positive Change %]]),"")</f>
        <v>19</v>
      </c>
      <c r="K178" s="10" t="str">
        <f>IFERROR(RANK(T_STOCK_DATA[[#This Row],[Negative Change %]],T_STOCK_DATA[Negative Change %],1)+COUNTIF($E$3:$E177,T_STOCK_DATA[[#This Row],[Negative Change %]]),"")</f>
        <v/>
      </c>
      <c r="L178" s="10">
        <f>IFERROR(RANK(T_STOCK_DATA[[#This Row],[Volume]],T_STOCK_DATA[Volume],0)+COUNTIF($H$3:$H177,T_STOCK_DATA[[#This Row],[Volume]]),"")</f>
        <v>12</v>
      </c>
      <c r="M178" s="18" cm="1">
        <f t="array" ref="M178">IFERROR(_FV(T_STOCK_DATA[[#This Row],[SYMBOL]],"Last trade time",TRUE),"")</f>
        <v>44585.469942129632</v>
      </c>
    </row>
    <row r="179" spans="1:13">
      <c r="A179" s="5" t="e" vm="231">
        <v>#VALUE!</v>
      </c>
      <c r="B179" s="7" cm="1">
        <f t="array" ref="B179">IFERROR(_FV(T_STOCK_DATA[[#This Row],[SYMBOL]],"Change"),"")</f>
        <v>-1.95</v>
      </c>
      <c r="C179" s="8" cm="1">
        <f t="array" ref="C179">IFERROR(IF(T_STOCK_DATA[[#This Row],[SYMBOL]]="","",_FV(T_STOCK_DATA[[#This Row],[SYMBOL]],"Change (%)",TRUE)),"")</f>
        <v>-4.8994999999999997E-2</v>
      </c>
      <c r="D179" s="8" t="str">
        <f>IF(T_STOCK_DATA[[#This Row],[Change (%)]]&gt;0,T_STOCK_DATA[[#This Row],[Change (%)]],"")</f>
        <v/>
      </c>
      <c r="E179" s="8">
        <f>IF(T_STOCK_DATA[[#This Row],[Change (%)]]&lt;0,T_STOCK_DATA[[#This Row],[Change (%)]],"")</f>
        <v>-4.8994999999999997E-2</v>
      </c>
      <c r="F179" s="7" t="str" cm="1">
        <f t="array" ref="F179">IFERROR(_FV(T_STOCK_DATA[[#This Row],[SYMBOL]],"Exchange"),"")</f>
        <v>National Stock Exchange of India</v>
      </c>
      <c r="G179" s="7" cm="1">
        <f t="array" ref="G179">IFERROR(_FV(T_STOCK_DATA[[#This Row],[SYMBOL]],"Price"),"")</f>
        <v>37.85</v>
      </c>
      <c r="H179" s="9" cm="1">
        <f t="array" ref="H179">IFERROR(_FV(T_STOCK_DATA[[#This Row],[SYMBOL]],"Volume"),"")</f>
        <v>11319</v>
      </c>
      <c r="I179" s="7" t="str" cm="1">
        <f t="array" ref="I179">IFERROR(_FV(T_STOCK_DATA[[#This Row],[SYMBOL]],"Ticker symbol",TRUE),"")</f>
        <v>BANG</v>
      </c>
      <c r="J179" s="10" t="str">
        <f>IFERROR(RANK(T_STOCK_DATA[[#This Row],[Positive Change %]],T_STOCK_DATA[Positive Change %],0)+COUNTIF($D$3:$D178,T_STOCK_DATA[[#This Row],[Positive Change %]]),"")</f>
        <v/>
      </c>
      <c r="K179" s="10">
        <f>IFERROR(RANK(T_STOCK_DATA[[#This Row],[Negative Change %]],T_STOCK_DATA[Negative Change %],1)+COUNTIF($E$3:$E178,T_STOCK_DATA[[#This Row],[Negative Change %]]),"")</f>
        <v>689</v>
      </c>
      <c r="L179" s="10">
        <f>IFERROR(RANK(T_STOCK_DATA[[#This Row],[Volume]],T_STOCK_DATA[Volume],0)+COUNTIF($H$3:$H178,T_STOCK_DATA[[#This Row],[Volume]]),"")</f>
        <v>1494</v>
      </c>
      <c r="M179" s="18" cm="1">
        <f t="array" ref="M179">IFERROR(_FV(T_STOCK_DATA[[#This Row],[SYMBOL]],"Last trade time",TRUE),"")</f>
        <v>44585.469942129632</v>
      </c>
    </row>
    <row r="180" spans="1:13">
      <c r="A180" s="5" t="e" vm="232">
        <v>#VALUE!</v>
      </c>
      <c r="B180" s="7" cm="1">
        <f t="array" ref="B180">IFERROR(_FV(T_STOCK_DATA[[#This Row],[SYMBOL]],"Change"),"")</f>
        <v>-4.3</v>
      </c>
      <c r="C180" s="8" cm="1">
        <f t="array" ref="C180">IFERROR(IF(T_STOCK_DATA[[#This Row],[SYMBOL]]="","",_FV(T_STOCK_DATA[[#This Row],[SYMBOL]],"Change (%)",TRUE)),"")</f>
        <v>-4.9884000000000005E-2</v>
      </c>
      <c r="D180" s="8" t="str">
        <f>IF(T_STOCK_DATA[[#This Row],[Change (%)]]&gt;0,T_STOCK_DATA[[#This Row],[Change (%)]],"")</f>
        <v/>
      </c>
      <c r="E180" s="8">
        <f>IF(T_STOCK_DATA[[#This Row],[Change (%)]]&lt;0,T_STOCK_DATA[[#This Row],[Change (%)]],"")</f>
        <v>-4.9884000000000005E-2</v>
      </c>
      <c r="F180" s="7" t="str" cm="1">
        <f t="array" ref="F180">IFERROR(_FV(T_STOCK_DATA[[#This Row],[SYMBOL]],"Exchange"),"")</f>
        <v>National Stock Exchange of India</v>
      </c>
      <c r="G180" s="7" cm="1">
        <f t="array" ref="G180">IFERROR(_FV(T_STOCK_DATA[[#This Row],[SYMBOL]],"Price"),"")</f>
        <v>81.900000000000006</v>
      </c>
      <c r="H180" s="9" cm="1">
        <f t="array" ref="H180">IFERROR(_FV(T_STOCK_DATA[[#This Row],[SYMBOL]],"Volume"),"")</f>
        <v>5916</v>
      </c>
      <c r="I180" s="7" t="str" cm="1">
        <f t="array" ref="I180">IFERROR(_FV(T_STOCK_DATA[[#This Row],[SYMBOL]],"Ticker symbol",TRUE),"")</f>
        <v>BANKA</v>
      </c>
      <c r="J180" s="10" t="str">
        <f>IFERROR(RANK(T_STOCK_DATA[[#This Row],[Positive Change %]],T_STOCK_DATA[Positive Change %],0)+COUNTIF($D$3:$D179,T_STOCK_DATA[[#This Row],[Positive Change %]]),"")</f>
        <v/>
      </c>
      <c r="K180" s="10">
        <f>IFERROR(RANK(T_STOCK_DATA[[#This Row],[Negative Change %]],T_STOCK_DATA[Negative Change %],1)+COUNTIF($E$3:$E179,T_STOCK_DATA[[#This Row],[Negative Change %]]),"")</f>
        <v>564</v>
      </c>
      <c r="L180" s="10">
        <f>IFERROR(RANK(T_STOCK_DATA[[#This Row],[Volume]],T_STOCK_DATA[Volume],0)+COUNTIF($H$3:$H179,T_STOCK_DATA[[#This Row],[Volume]]),"")</f>
        <v>1559</v>
      </c>
      <c r="M180" s="18" cm="1">
        <f t="array" ref="M180">IFERROR(_FV(T_STOCK_DATA[[#This Row],[SYMBOL]],"Last trade time",TRUE),"")</f>
        <v>44585.469942129632</v>
      </c>
    </row>
    <row r="181" spans="1:13">
      <c r="A181" s="5" t="e" vm="46">
        <v>#VALUE!</v>
      </c>
      <c r="B181" s="7" cm="1">
        <f t="array" ref="B181">IFERROR(_FV(T_STOCK_DATA[[#This Row],[SYMBOL]],"Change"),"")</f>
        <v>-0.1</v>
      </c>
      <c r="C181" s="8" cm="1">
        <f t="array" ref="C181">IFERROR(IF(T_STOCK_DATA[[#This Row],[SYMBOL]]="","",_FV(T_STOCK_DATA[[#This Row],[SYMBOL]],"Change (%)",TRUE)),"")</f>
        <v>-1.0789999999999999E-3</v>
      </c>
      <c r="D181" s="8" t="str">
        <f>IF(T_STOCK_DATA[[#This Row],[Change (%)]]&gt;0,T_STOCK_DATA[[#This Row],[Change (%)]],"")</f>
        <v/>
      </c>
      <c r="E181" s="8">
        <f>IF(T_STOCK_DATA[[#This Row],[Change (%)]]&lt;0,T_STOCK_DATA[[#This Row],[Change (%)]],"")</f>
        <v>-1.0789999999999999E-3</v>
      </c>
      <c r="F181" s="7" t="str" cm="1">
        <f t="array" ref="F181">IFERROR(_FV(T_STOCK_DATA[[#This Row],[SYMBOL]],"Exchange"),"")</f>
        <v>National Stock Exchange of India</v>
      </c>
      <c r="G181" s="7" cm="1">
        <f t="array" ref="G181">IFERROR(_FV(T_STOCK_DATA[[#This Row],[SYMBOL]],"Price"),"")</f>
        <v>92.6</v>
      </c>
      <c r="H181" s="9" cm="1">
        <f t="array" ref="H181">IFERROR(_FV(T_STOCK_DATA[[#This Row],[SYMBOL]],"Volume"),"")</f>
        <v>56181631</v>
      </c>
      <c r="I181" s="7" t="str" cm="1">
        <f t="array" ref="I181">IFERROR(_FV(T_STOCK_DATA[[#This Row],[SYMBOL]],"Ticker symbol",TRUE),"")</f>
        <v>BANKBARODA</v>
      </c>
      <c r="J181" s="10" t="str">
        <f>IFERROR(RANK(T_STOCK_DATA[[#This Row],[Positive Change %]],T_STOCK_DATA[Positive Change %],0)+COUNTIF($D$3:$D180,T_STOCK_DATA[[#This Row],[Positive Change %]]),"")</f>
        <v/>
      </c>
      <c r="K181" s="10">
        <f>IFERROR(RANK(T_STOCK_DATA[[#This Row],[Negative Change %]],T_STOCK_DATA[Negative Change %],1)+COUNTIF($E$3:$E180,T_STOCK_DATA[[#This Row],[Negative Change %]]),"")</f>
        <v>1568</v>
      </c>
      <c r="L181" s="10">
        <f>IFERROR(RANK(T_STOCK_DATA[[#This Row],[Volume]],T_STOCK_DATA[Volume],0)+COUNTIF($H$3:$H180,T_STOCK_DATA[[#This Row],[Volume]]),"")</f>
        <v>7</v>
      </c>
      <c r="M181" s="18" cm="1">
        <f t="array" ref="M181">IFERROR(_FV(T_STOCK_DATA[[#This Row],[SYMBOL]],"Last trade time",TRUE),"")</f>
        <v>44585.469942129632</v>
      </c>
    </row>
    <row r="182" spans="1:13">
      <c r="A182" s="5" t="e" vm="233">
        <v>#VALUE!</v>
      </c>
      <c r="B182" s="7" cm="1">
        <f t="array" ref="B182">IFERROR(_FV(T_STOCK_DATA[[#This Row],[SYMBOL]],"Change"),"")</f>
        <v>-1.1499999999999999</v>
      </c>
      <c r="C182" s="8" cm="1">
        <f t="array" ref="C182">IFERROR(IF(T_STOCK_DATA[[#This Row],[SYMBOL]]="","",_FV(T_STOCK_DATA[[#This Row],[SYMBOL]],"Change (%)",TRUE)),"")</f>
        <v>-2.1989000000000002E-2</v>
      </c>
      <c r="D182" s="8" t="str">
        <f>IF(T_STOCK_DATA[[#This Row],[Change (%)]]&gt;0,T_STOCK_DATA[[#This Row],[Change (%)]],"")</f>
        <v/>
      </c>
      <c r="E182" s="8">
        <f>IF(T_STOCK_DATA[[#This Row],[Change (%)]]&lt;0,T_STOCK_DATA[[#This Row],[Change (%)]],"")</f>
        <v>-2.1989000000000002E-2</v>
      </c>
      <c r="F182" s="7" t="str" cm="1">
        <f t="array" ref="F182">IFERROR(_FV(T_STOCK_DATA[[#This Row],[SYMBOL]],"Exchange"),"")</f>
        <v>National Stock Exchange of India</v>
      </c>
      <c r="G182" s="7" cm="1">
        <f t="array" ref="G182">IFERROR(_FV(T_STOCK_DATA[[#This Row],[SYMBOL]],"Price"),"")</f>
        <v>51.15</v>
      </c>
      <c r="H182" s="9" cm="1">
        <f t="array" ref="H182">IFERROR(_FV(T_STOCK_DATA[[#This Row],[SYMBOL]],"Volume"),"")</f>
        <v>5174254</v>
      </c>
      <c r="I182" s="7" t="str" cm="1">
        <f t="array" ref="I182">IFERROR(_FV(T_STOCK_DATA[[#This Row],[SYMBOL]],"Ticker symbol",TRUE),"")</f>
        <v>BANKINDIA</v>
      </c>
      <c r="J182" s="10" t="str">
        <f>IFERROR(RANK(T_STOCK_DATA[[#This Row],[Positive Change %]],T_STOCK_DATA[Positive Change %],0)+COUNTIF($D$3:$D181,T_STOCK_DATA[[#This Row],[Positive Change %]]),"")</f>
        <v/>
      </c>
      <c r="K182" s="10">
        <f>IFERROR(RANK(T_STOCK_DATA[[#This Row],[Negative Change %]],T_STOCK_DATA[Negative Change %],1)+COUNTIF($E$3:$E181,T_STOCK_DATA[[#This Row],[Negative Change %]]),"")</f>
        <v>1394</v>
      </c>
      <c r="L182" s="10">
        <f>IFERROR(RANK(T_STOCK_DATA[[#This Row],[Volume]],T_STOCK_DATA[Volume],0)+COUNTIF($H$3:$H181,T_STOCK_DATA[[#This Row],[Volume]]),"")</f>
        <v>96</v>
      </c>
      <c r="M182" s="18" cm="1">
        <f t="array" ref="M182">IFERROR(_FV(T_STOCK_DATA[[#This Row],[SYMBOL]],"Last trade time",TRUE),"")</f>
        <v>44585.469942129632</v>
      </c>
    </row>
    <row r="183" spans="1:13">
      <c r="A183" s="5" t="e" vm="234">
        <v>#VALUE!</v>
      </c>
      <c r="B183" s="7" cm="1">
        <f t="array" ref="B183">IFERROR(_FV(T_STOCK_DATA[[#This Row],[SYMBOL]],"Change"),"")</f>
        <v>-9.25</v>
      </c>
      <c r="C183" s="8" cm="1">
        <f t="array" ref="C183">IFERROR(IF(T_STOCK_DATA[[#This Row],[SYMBOL]]="","",_FV(T_STOCK_DATA[[#This Row],[SYMBOL]],"Change (%)",TRUE)),"")</f>
        <v>-3.0844E-2</v>
      </c>
      <c r="D183" s="8" t="str">
        <f>IF(T_STOCK_DATA[[#This Row],[Change (%)]]&gt;0,T_STOCK_DATA[[#This Row],[Change (%)]],"")</f>
        <v/>
      </c>
      <c r="E183" s="8">
        <f>IF(T_STOCK_DATA[[#This Row],[Change (%)]]&lt;0,T_STOCK_DATA[[#This Row],[Change (%)]],"")</f>
        <v>-3.0844E-2</v>
      </c>
      <c r="F183" s="7" t="str" cm="1">
        <f t="array" ref="F183">IFERROR(_FV(T_STOCK_DATA[[#This Row],[SYMBOL]],"Exchange"),"")</f>
        <v>National Stock Exchange of India</v>
      </c>
      <c r="G183" s="7" cm="1">
        <f t="array" ref="G183">IFERROR(_FV(T_STOCK_DATA[[#This Row],[SYMBOL]],"Price"),"")</f>
        <v>290.64999999999998</v>
      </c>
      <c r="H183" s="9" cm="1">
        <f t="array" ref="H183">IFERROR(_FV(T_STOCK_DATA[[#This Row],[SYMBOL]],"Volume"),"")</f>
        <v>109369</v>
      </c>
      <c r="I183" s="7" t="str" cm="1">
        <f t="array" ref="I183">IFERROR(_FV(T_STOCK_DATA[[#This Row],[SYMBOL]],"Ticker symbol",TRUE),"")</f>
        <v>BANSWRAS</v>
      </c>
      <c r="J183" s="10" t="str">
        <f>IFERROR(RANK(T_STOCK_DATA[[#This Row],[Positive Change %]],T_STOCK_DATA[Positive Change %],0)+COUNTIF($D$3:$D182,T_STOCK_DATA[[#This Row],[Positive Change %]]),"")</f>
        <v/>
      </c>
      <c r="K183" s="10">
        <f>IFERROR(RANK(T_STOCK_DATA[[#This Row],[Negative Change %]],T_STOCK_DATA[Negative Change %],1)+COUNTIF($E$3:$E182,T_STOCK_DATA[[#This Row],[Negative Change %]]),"")</f>
        <v>1231</v>
      </c>
      <c r="L183" s="10">
        <f>IFERROR(RANK(T_STOCK_DATA[[#This Row],[Volume]],T_STOCK_DATA[Volume],0)+COUNTIF($H$3:$H182,T_STOCK_DATA[[#This Row],[Volume]]),"")</f>
        <v>946</v>
      </c>
      <c r="M183" s="18" cm="1">
        <f t="array" ref="M183">IFERROR(_FV(T_STOCK_DATA[[#This Row],[SYMBOL]],"Last trade time",TRUE),"")</f>
        <v>44585.469942129632</v>
      </c>
    </row>
    <row r="184" spans="1:13">
      <c r="A184" s="5" t="e" vm="235">
        <v>#VALUE!</v>
      </c>
      <c r="B184" s="7" cm="1">
        <f t="array" ref="B184">IFERROR(_FV(T_STOCK_DATA[[#This Row],[SYMBOL]],"Change"),"")</f>
        <v>-0.4</v>
      </c>
      <c r="C184" s="8" cm="1">
        <f t="array" ref="C184">IFERROR(IF(T_STOCK_DATA[[#This Row],[SYMBOL]]="","",_FV(T_STOCK_DATA[[#This Row],[SYMBOL]],"Change (%)",TRUE)),"")</f>
        <v>-4.8484999999999993E-2</v>
      </c>
      <c r="D184" s="8" t="str">
        <f>IF(T_STOCK_DATA[[#This Row],[Change (%)]]&gt;0,T_STOCK_DATA[[#This Row],[Change (%)]],"")</f>
        <v/>
      </c>
      <c r="E184" s="8">
        <f>IF(T_STOCK_DATA[[#This Row],[Change (%)]]&lt;0,T_STOCK_DATA[[#This Row],[Change (%)]],"")</f>
        <v>-4.8484999999999993E-2</v>
      </c>
      <c r="F184" s="7" t="str" cm="1">
        <f t="array" ref="F184">IFERROR(_FV(T_STOCK_DATA[[#This Row],[SYMBOL]],"Exchange"),"")</f>
        <v>National Stock Exchange of India</v>
      </c>
      <c r="G184" s="7" cm="1">
        <f t="array" ref="G184">IFERROR(_FV(T_STOCK_DATA[[#This Row],[SYMBOL]],"Price"),"")</f>
        <v>7.85</v>
      </c>
      <c r="H184" s="9" cm="1">
        <f t="array" ref="H184">IFERROR(_FV(T_STOCK_DATA[[#This Row],[SYMBOL]],"Volume"),"")</f>
        <v>29267</v>
      </c>
      <c r="I184" s="7" t="str" cm="1">
        <f t="array" ref="I184">IFERROR(_FV(T_STOCK_DATA[[#This Row],[SYMBOL]],"Ticker symbol",TRUE),"")</f>
        <v>BARTRONICS</v>
      </c>
      <c r="J184" s="10" t="str">
        <f>IFERROR(RANK(T_STOCK_DATA[[#This Row],[Positive Change %]],T_STOCK_DATA[Positive Change %],0)+COUNTIF($D$3:$D183,T_STOCK_DATA[[#This Row],[Positive Change %]]),"")</f>
        <v/>
      </c>
      <c r="K184" s="10">
        <f>IFERROR(RANK(T_STOCK_DATA[[#This Row],[Negative Change %]],T_STOCK_DATA[Negative Change %],1)+COUNTIF($E$3:$E183,T_STOCK_DATA[[#This Row],[Negative Change %]]),"")</f>
        <v>736</v>
      </c>
      <c r="L184" s="10">
        <f>IFERROR(RANK(T_STOCK_DATA[[#This Row],[Volume]],T_STOCK_DATA[Volume],0)+COUNTIF($H$3:$H183,T_STOCK_DATA[[#This Row],[Volume]]),"")</f>
        <v>1318</v>
      </c>
      <c r="M184" s="18" cm="1">
        <f t="array" ref="M184">IFERROR(_FV(T_STOCK_DATA[[#This Row],[SYMBOL]],"Last trade time",TRUE),"")</f>
        <v>44585.469942129632</v>
      </c>
    </row>
    <row r="185" spans="1:13">
      <c r="A185" s="5" t="e" vm="236">
        <v>#VALUE!</v>
      </c>
      <c r="B185" s="7" cm="1">
        <f t="array" ref="B185">IFERROR(_FV(T_STOCK_DATA[[#This Row],[SYMBOL]],"Change"),"")</f>
        <v>-208.55</v>
      </c>
      <c r="C185" s="8" cm="1">
        <f t="array" ref="C185">IFERROR(IF(T_STOCK_DATA[[#This Row],[SYMBOL]]="","",_FV(T_STOCK_DATA[[#This Row],[SYMBOL]],"Change (%)",TRUE)),"")</f>
        <v>-6.4653000000000002E-2</v>
      </c>
      <c r="D185" s="8" t="str">
        <f>IF(T_STOCK_DATA[[#This Row],[Change (%)]]&gt;0,T_STOCK_DATA[[#This Row],[Change (%)]],"")</f>
        <v/>
      </c>
      <c r="E185" s="8">
        <f>IF(T_STOCK_DATA[[#This Row],[Change (%)]]&lt;0,T_STOCK_DATA[[#This Row],[Change (%)]],"")</f>
        <v>-6.4653000000000002E-2</v>
      </c>
      <c r="F185" s="7" t="str" cm="1">
        <f t="array" ref="F185">IFERROR(_FV(T_STOCK_DATA[[#This Row],[SYMBOL]],"Exchange"),"")</f>
        <v>National Stock Exchange of India</v>
      </c>
      <c r="G185" s="7" cm="1">
        <f t="array" ref="G185">IFERROR(_FV(T_STOCK_DATA[[#This Row],[SYMBOL]],"Price"),"")</f>
        <v>3017.15</v>
      </c>
      <c r="H185" s="9" cm="1">
        <f t="array" ref="H185">IFERROR(_FV(T_STOCK_DATA[[#This Row],[SYMBOL]],"Volume"),"")</f>
        <v>95144</v>
      </c>
      <c r="I185" s="7" t="str" cm="1">
        <f t="array" ref="I185">IFERROR(_FV(T_STOCK_DATA[[#This Row],[SYMBOL]],"Ticker symbol",TRUE),"")</f>
        <v>BASF</v>
      </c>
      <c r="J185" s="10" t="str">
        <f>IFERROR(RANK(T_STOCK_DATA[[#This Row],[Positive Change %]],T_STOCK_DATA[Positive Change %],0)+COUNTIF($D$3:$D184,T_STOCK_DATA[[#This Row],[Positive Change %]]),"")</f>
        <v/>
      </c>
      <c r="K185" s="10">
        <f>IFERROR(RANK(T_STOCK_DATA[[#This Row],[Negative Change %]],T_STOCK_DATA[Negative Change %],1)+COUNTIF($E$3:$E184,T_STOCK_DATA[[#This Row],[Negative Change %]]),"")</f>
        <v>274</v>
      </c>
      <c r="L185" s="10">
        <f>IFERROR(RANK(T_STOCK_DATA[[#This Row],[Volume]],T_STOCK_DATA[Volume],0)+COUNTIF($H$3:$H184,T_STOCK_DATA[[#This Row],[Volume]]),"")</f>
        <v>986</v>
      </c>
      <c r="M185" s="18" cm="1">
        <f t="array" ref="M185">IFERROR(_FV(T_STOCK_DATA[[#This Row],[SYMBOL]],"Last trade time",TRUE),"")</f>
        <v>44585.469942129632</v>
      </c>
    </row>
    <row r="186" spans="1:13">
      <c r="A186" s="5" t="e" vm="237">
        <v>#VALUE!</v>
      </c>
      <c r="B186" s="7" cm="1">
        <f t="array" ref="B186">IFERROR(_FV(T_STOCK_DATA[[#This Row],[SYMBOL]],"Change"),"")</f>
        <v>-5.7</v>
      </c>
      <c r="C186" s="8" cm="1">
        <f t="array" ref="C186">IFERROR(IF(T_STOCK_DATA[[#This Row],[SYMBOL]]="","",_FV(T_STOCK_DATA[[#This Row],[SYMBOL]],"Change (%)",TRUE)),"")</f>
        <v>-6.4552999999999999E-2</v>
      </c>
      <c r="D186" s="8" t="str">
        <f>IF(T_STOCK_DATA[[#This Row],[Change (%)]]&gt;0,T_STOCK_DATA[[#This Row],[Change (%)]],"")</f>
        <v/>
      </c>
      <c r="E186" s="8">
        <f>IF(T_STOCK_DATA[[#This Row],[Change (%)]]&lt;0,T_STOCK_DATA[[#This Row],[Change (%)]],"")</f>
        <v>-6.4552999999999999E-2</v>
      </c>
      <c r="F186" s="7" t="str" cm="1">
        <f t="array" ref="F186">IFERROR(_FV(T_STOCK_DATA[[#This Row],[SYMBOL]],"Exchange"),"")</f>
        <v>National Stock Exchange of India</v>
      </c>
      <c r="G186" s="7" cm="1">
        <f t="array" ref="G186">IFERROR(_FV(T_STOCK_DATA[[#This Row],[SYMBOL]],"Price"),"")</f>
        <v>82.6</v>
      </c>
      <c r="H186" s="9" cm="1">
        <f t="array" ref="H186">IFERROR(_FV(T_STOCK_DATA[[#This Row],[SYMBOL]],"Volume"),"")</f>
        <v>329210</v>
      </c>
      <c r="I186" s="7" t="str" cm="1">
        <f t="array" ref="I186">IFERROR(_FV(T_STOCK_DATA[[#This Row],[SYMBOL]],"Ticker symbol",TRUE),"")</f>
        <v>BASML</v>
      </c>
      <c r="J186" s="10" t="str">
        <f>IFERROR(RANK(T_STOCK_DATA[[#This Row],[Positive Change %]],T_STOCK_DATA[Positive Change %],0)+COUNTIF($D$3:$D185,T_STOCK_DATA[[#This Row],[Positive Change %]]),"")</f>
        <v/>
      </c>
      <c r="K186" s="10">
        <f>IFERROR(RANK(T_STOCK_DATA[[#This Row],[Negative Change %]],T_STOCK_DATA[Negative Change %],1)+COUNTIF($E$3:$E185,T_STOCK_DATA[[#This Row],[Negative Change %]]),"")</f>
        <v>275</v>
      </c>
      <c r="L186" s="10">
        <f>IFERROR(RANK(T_STOCK_DATA[[#This Row],[Volume]],T_STOCK_DATA[Volume],0)+COUNTIF($H$3:$H185,T_STOCK_DATA[[#This Row],[Volume]]),"")</f>
        <v>618</v>
      </c>
      <c r="M186" s="18" cm="1">
        <f t="array" ref="M186">IFERROR(_FV(T_STOCK_DATA[[#This Row],[SYMBOL]],"Last trade time",TRUE),"")</f>
        <v>44585.469942129632</v>
      </c>
    </row>
    <row r="187" spans="1:13">
      <c r="A187" s="5" t="e" vm="238">
        <v>#VALUE!</v>
      </c>
      <c r="B187" s="7" cm="1">
        <f t="array" ref="B187">IFERROR(_FV(T_STOCK_DATA[[#This Row],[SYMBOL]],"Change"),"")</f>
        <v>-96.7</v>
      </c>
      <c r="C187" s="8" cm="1">
        <f t="array" ref="C187">IFERROR(IF(T_STOCK_DATA[[#This Row],[SYMBOL]]="","",_FV(T_STOCK_DATA[[#This Row],[SYMBOL]],"Change (%)",TRUE)),"")</f>
        <v>-4.7668000000000002E-2</v>
      </c>
      <c r="D187" s="8" t="str">
        <f>IF(T_STOCK_DATA[[#This Row],[Change (%)]]&gt;0,T_STOCK_DATA[[#This Row],[Change (%)]],"")</f>
        <v/>
      </c>
      <c r="E187" s="8">
        <f>IF(T_STOCK_DATA[[#This Row],[Change (%)]]&lt;0,T_STOCK_DATA[[#This Row],[Change (%)]],"")</f>
        <v>-4.7668000000000002E-2</v>
      </c>
      <c r="F187" s="7" t="str" cm="1">
        <f t="array" ref="F187">IFERROR(_FV(T_STOCK_DATA[[#This Row],[SYMBOL]],"Exchange"),"")</f>
        <v>National Stock Exchange of India</v>
      </c>
      <c r="G187" s="7" cm="1">
        <f t="array" ref="G187">IFERROR(_FV(T_STOCK_DATA[[#This Row],[SYMBOL]],"Price"),"")</f>
        <v>1931.9</v>
      </c>
      <c r="H187" s="9" cm="1">
        <f t="array" ref="H187">IFERROR(_FV(T_STOCK_DATA[[#This Row],[SYMBOL]],"Volume"),"")</f>
        <v>423414</v>
      </c>
      <c r="I187" s="7" t="str" cm="1">
        <f t="array" ref="I187">IFERROR(_FV(T_STOCK_DATA[[#This Row],[SYMBOL]],"Ticker symbol",TRUE),"")</f>
        <v>BATAINDIA</v>
      </c>
      <c r="J187" s="10" t="str">
        <f>IFERROR(RANK(T_STOCK_DATA[[#This Row],[Positive Change %]],T_STOCK_DATA[Positive Change %],0)+COUNTIF($D$3:$D186,T_STOCK_DATA[[#This Row],[Positive Change %]]),"")</f>
        <v/>
      </c>
      <c r="K187" s="10">
        <f>IFERROR(RANK(T_STOCK_DATA[[#This Row],[Negative Change %]],T_STOCK_DATA[Negative Change %],1)+COUNTIF($E$3:$E186,T_STOCK_DATA[[#This Row],[Negative Change %]]),"")</f>
        <v>780</v>
      </c>
      <c r="L187" s="10">
        <f>IFERROR(RANK(T_STOCK_DATA[[#This Row],[Volume]],T_STOCK_DATA[Volume],0)+COUNTIF($H$3:$H186,T_STOCK_DATA[[#This Row],[Volume]]),"")</f>
        <v>540</v>
      </c>
      <c r="M187" s="18" cm="1">
        <f t="array" ref="M187">IFERROR(_FV(T_STOCK_DATA[[#This Row],[SYMBOL]],"Last trade time",TRUE),"")</f>
        <v>44585.469942129632</v>
      </c>
    </row>
    <row r="188" spans="1:13">
      <c r="A188" s="5" t="e" vm="239">
        <v>#VALUE!</v>
      </c>
      <c r="B188" s="7" cm="1">
        <f t="array" ref="B188">IFERROR(_FV(T_STOCK_DATA[[#This Row],[SYMBOL]],"Change"),"")</f>
        <v>-72.650000000000006</v>
      </c>
      <c r="C188" s="8" cm="1">
        <f t="array" ref="C188">IFERROR(IF(T_STOCK_DATA[[#This Row],[SYMBOL]]="","",_FV(T_STOCK_DATA[[#This Row],[SYMBOL]],"Change (%)",TRUE)),"")</f>
        <v>-1.4247000000000001E-2</v>
      </c>
      <c r="D188" s="8" t="str">
        <f>IF(T_STOCK_DATA[[#This Row],[Change (%)]]&gt;0,T_STOCK_DATA[[#This Row],[Change (%)]],"")</f>
        <v/>
      </c>
      <c r="E188" s="8">
        <f>IF(T_STOCK_DATA[[#This Row],[Change (%)]]&lt;0,T_STOCK_DATA[[#This Row],[Change (%)]],"")</f>
        <v>-1.4247000000000001E-2</v>
      </c>
      <c r="F188" s="7" t="str" cm="1">
        <f t="array" ref="F188">IFERROR(_FV(T_STOCK_DATA[[#This Row],[SYMBOL]],"Exchange"),"")</f>
        <v>National Stock Exchange of India</v>
      </c>
      <c r="G188" s="7" cm="1">
        <f t="array" ref="G188">IFERROR(_FV(T_STOCK_DATA[[#This Row],[SYMBOL]],"Price"),"")</f>
        <v>5026.75</v>
      </c>
      <c r="H188" s="9" cm="1">
        <f t="array" ref="H188">IFERROR(_FV(T_STOCK_DATA[[#This Row],[SYMBOL]],"Volume"),"")</f>
        <v>14342</v>
      </c>
      <c r="I188" s="7" t="str" cm="1">
        <f t="array" ref="I188">IFERROR(_FV(T_STOCK_DATA[[#This Row],[SYMBOL]],"Ticker symbol",TRUE),"")</f>
        <v>BAYERCROP</v>
      </c>
      <c r="J188" s="10" t="str">
        <f>IFERROR(RANK(T_STOCK_DATA[[#This Row],[Positive Change %]],T_STOCK_DATA[Positive Change %],0)+COUNTIF($D$3:$D187,T_STOCK_DATA[[#This Row],[Positive Change %]]),"")</f>
        <v/>
      </c>
      <c r="K188" s="10">
        <f>IFERROR(RANK(T_STOCK_DATA[[#This Row],[Negative Change %]],T_STOCK_DATA[Negative Change %],1)+COUNTIF($E$3:$E187,T_STOCK_DATA[[#This Row],[Negative Change %]]),"")</f>
        <v>1486</v>
      </c>
      <c r="L188" s="10">
        <f>IFERROR(RANK(T_STOCK_DATA[[#This Row],[Volume]],T_STOCK_DATA[Volume],0)+COUNTIF($H$3:$H187,T_STOCK_DATA[[#This Row],[Volume]]),"")</f>
        <v>1453</v>
      </c>
      <c r="M188" s="18" cm="1">
        <f t="array" ref="M188">IFERROR(_FV(T_STOCK_DATA[[#This Row],[SYMBOL]],"Last trade time",TRUE),"")</f>
        <v>44585.469942129632</v>
      </c>
    </row>
    <row r="189" spans="1:13">
      <c r="A189" s="5" t="e" vm="240">
        <v>#VALUE!</v>
      </c>
      <c r="B189" s="7" cm="1">
        <f t="array" ref="B189">IFERROR(_FV(T_STOCK_DATA[[#This Row],[SYMBOL]],"Change"),"")</f>
        <v>-90.3</v>
      </c>
      <c r="C189" s="8" cm="1">
        <f t="array" ref="C189">IFERROR(IF(T_STOCK_DATA[[#This Row],[SYMBOL]]="","",_FV(T_STOCK_DATA[[#This Row],[SYMBOL]],"Change (%)",TRUE)),"")</f>
        <v>-4.3609000000000002E-2</v>
      </c>
      <c r="D189" s="8" t="str">
        <f>IF(T_STOCK_DATA[[#This Row],[Change (%)]]&gt;0,T_STOCK_DATA[[#This Row],[Change (%)]],"")</f>
        <v/>
      </c>
      <c r="E189" s="8">
        <f>IF(T_STOCK_DATA[[#This Row],[Change (%)]]&lt;0,T_STOCK_DATA[[#This Row],[Change (%)]],"")</f>
        <v>-4.3609000000000002E-2</v>
      </c>
      <c r="F189" s="7" t="str" cm="1">
        <f t="array" ref="F189">IFERROR(_FV(T_STOCK_DATA[[#This Row],[SYMBOL]],"Exchange"),"")</f>
        <v>National Stock Exchange of India</v>
      </c>
      <c r="G189" s="7" cm="1">
        <f t="array" ref="G189">IFERROR(_FV(T_STOCK_DATA[[#This Row],[SYMBOL]],"Price"),"")</f>
        <v>1980.35</v>
      </c>
      <c r="H189" s="9" cm="1">
        <f t="array" ref="H189">IFERROR(_FV(T_STOCK_DATA[[#This Row],[SYMBOL]],"Volume"),"")</f>
        <v>69338</v>
      </c>
      <c r="I189" s="7" t="str" cm="1">
        <f t="array" ref="I189">IFERROR(_FV(T_STOCK_DATA[[#This Row],[SYMBOL]],"Ticker symbol",TRUE),"")</f>
        <v>BBL</v>
      </c>
      <c r="J189" s="10" t="str">
        <f>IFERROR(RANK(T_STOCK_DATA[[#This Row],[Positive Change %]],T_STOCK_DATA[Positive Change %],0)+COUNTIF($D$3:$D188,T_STOCK_DATA[[#This Row],[Positive Change %]]),"")</f>
        <v/>
      </c>
      <c r="K189" s="10">
        <f>IFERROR(RANK(T_STOCK_DATA[[#This Row],[Negative Change %]],T_STOCK_DATA[Negative Change %],1)+COUNTIF($E$3:$E188,T_STOCK_DATA[[#This Row],[Negative Change %]]),"")</f>
        <v>941</v>
      </c>
      <c r="L189" s="10">
        <f>IFERROR(RANK(T_STOCK_DATA[[#This Row],[Volume]],T_STOCK_DATA[Volume],0)+COUNTIF($H$3:$H188,T_STOCK_DATA[[#This Row],[Volume]]),"")</f>
        <v>1071</v>
      </c>
      <c r="M189" s="18" cm="1">
        <f t="array" ref="M189">IFERROR(_FV(T_STOCK_DATA[[#This Row],[SYMBOL]],"Last trade time",TRUE),"")</f>
        <v>44585.469942129632</v>
      </c>
    </row>
    <row r="190" spans="1:13">
      <c r="A190" s="5" t="e" vm="241">
        <v>#VALUE!</v>
      </c>
      <c r="B190" s="7" cm="1">
        <f t="array" ref="B190">IFERROR(_FV(T_STOCK_DATA[[#This Row],[SYMBOL]],"Change"),"")</f>
        <v>-56.65</v>
      </c>
      <c r="C190" s="8" cm="1">
        <f t="array" ref="C190">IFERROR(IF(T_STOCK_DATA[[#This Row],[SYMBOL]]="","",_FV(T_STOCK_DATA[[#This Row],[SYMBOL]],"Change (%)",TRUE)),"")</f>
        <v>-5.2439E-2</v>
      </c>
      <c r="D190" s="8" t="str">
        <f>IF(T_STOCK_DATA[[#This Row],[Change (%)]]&gt;0,T_STOCK_DATA[[#This Row],[Change (%)]],"")</f>
        <v/>
      </c>
      <c r="E190" s="8">
        <f>IF(T_STOCK_DATA[[#This Row],[Change (%)]]&lt;0,T_STOCK_DATA[[#This Row],[Change (%)]],"")</f>
        <v>-5.2439E-2</v>
      </c>
      <c r="F190" s="7" t="str" cm="1">
        <f t="array" ref="F190">IFERROR(_FV(T_STOCK_DATA[[#This Row],[SYMBOL]],"Exchange"),"")</f>
        <v>National Stock Exchange of India</v>
      </c>
      <c r="G190" s="7" cm="1">
        <f t="array" ref="G190">IFERROR(_FV(T_STOCK_DATA[[#This Row],[SYMBOL]],"Price"),"")</f>
        <v>1023.65</v>
      </c>
      <c r="H190" s="9" cm="1">
        <f t="array" ref="H190">IFERROR(_FV(T_STOCK_DATA[[#This Row],[SYMBOL]],"Volume"),"")</f>
        <v>50174</v>
      </c>
      <c r="I190" s="7" t="str" cm="1">
        <f t="array" ref="I190">IFERROR(_FV(T_STOCK_DATA[[#This Row],[SYMBOL]],"Ticker symbol",TRUE),"")</f>
        <v>BBTC</v>
      </c>
      <c r="J190" s="10" t="str">
        <f>IFERROR(RANK(T_STOCK_DATA[[#This Row],[Positive Change %]],T_STOCK_DATA[Positive Change %],0)+COUNTIF($D$3:$D189,T_STOCK_DATA[[#This Row],[Positive Change %]]),"")</f>
        <v/>
      </c>
      <c r="K190" s="10">
        <f>IFERROR(RANK(T_STOCK_DATA[[#This Row],[Negative Change %]],T_STOCK_DATA[Negative Change %],1)+COUNTIF($E$3:$E189,T_STOCK_DATA[[#This Row],[Negative Change %]]),"")</f>
        <v>461</v>
      </c>
      <c r="L190" s="10">
        <f>IFERROR(RANK(T_STOCK_DATA[[#This Row],[Volume]],T_STOCK_DATA[Volume],0)+COUNTIF($H$3:$H189,T_STOCK_DATA[[#This Row],[Volume]]),"")</f>
        <v>1173</v>
      </c>
      <c r="M190" s="18" cm="1">
        <f t="array" ref="M190">IFERROR(_FV(T_STOCK_DATA[[#This Row],[SYMBOL]],"Last trade time",TRUE),"")</f>
        <v>44585.469942129632</v>
      </c>
    </row>
    <row r="191" spans="1:13">
      <c r="A191" s="5" t="e" vm="242">
        <v>#VALUE!</v>
      </c>
      <c r="B191" s="7" cm="1">
        <f t="array" ref="B191">IFERROR(_FV(T_STOCK_DATA[[#This Row],[SYMBOL]],"Change"),"")</f>
        <v>-8.8000000000000007</v>
      </c>
      <c r="C191" s="8" cm="1">
        <f t="array" ref="C191">IFERROR(IF(T_STOCK_DATA[[#This Row],[SYMBOL]]="","",_FV(T_STOCK_DATA[[#This Row],[SYMBOL]],"Change (%)",TRUE)),"")</f>
        <v>-4.9732000000000005E-2</v>
      </c>
      <c r="D191" s="8" t="str">
        <f>IF(T_STOCK_DATA[[#This Row],[Change (%)]]&gt;0,T_STOCK_DATA[[#This Row],[Change (%)]],"")</f>
        <v/>
      </c>
      <c r="E191" s="8">
        <f>IF(T_STOCK_DATA[[#This Row],[Change (%)]]&lt;0,T_STOCK_DATA[[#This Row],[Change (%)]],"")</f>
        <v>-4.9732000000000005E-2</v>
      </c>
      <c r="F191" s="7" t="str" cm="1">
        <f t="array" ref="F191">IFERROR(_FV(T_STOCK_DATA[[#This Row],[SYMBOL]],"Exchange"),"")</f>
        <v>National Stock Exchange of India</v>
      </c>
      <c r="G191" s="7" cm="1">
        <f t="array" ref="G191">IFERROR(_FV(T_STOCK_DATA[[#This Row],[SYMBOL]],"Price"),"")</f>
        <v>168.15</v>
      </c>
      <c r="H191" s="9" cm="1">
        <f t="array" ref="H191">IFERROR(_FV(T_STOCK_DATA[[#This Row],[SYMBOL]],"Volume"),"")</f>
        <v>1700543</v>
      </c>
      <c r="I191" s="7" t="str" cm="1">
        <f t="array" ref="I191">IFERROR(_FV(T_STOCK_DATA[[#This Row],[SYMBOL]],"Ticker symbol",TRUE),"")</f>
        <v>BCG</v>
      </c>
      <c r="J191" s="10" t="str">
        <f>IFERROR(RANK(T_STOCK_DATA[[#This Row],[Positive Change %]],T_STOCK_DATA[Positive Change %],0)+COUNTIF($D$3:$D190,T_STOCK_DATA[[#This Row],[Positive Change %]]),"")</f>
        <v/>
      </c>
      <c r="K191" s="10">
        <f>IFERROR(RANK(T_STOCK_DATA[[#This Row],[Negative Change %]],T_STOCK_DATA[Negative Change %],1)+COUNTIF($E$3:$E190,T_STOCK_DATA[[#This Row],[Negative Change %]]),"")</f>
        <v>604</v>
      </c>
      <c r="L191" s="10">
        <f>IFERROR(RANK(T_STOCK_DATA[[#This Row],[Volume]],T_STOCK_DATA[Volume],0)+COUNTIF($H$3:$H190,T_STOCK_DATA[[#This Row],[Volume]]),"")</f>
        <v>232</v>
      </c>
      <c r="M191" s="18" cm="1">
        <f t="array" ref="M191">IFERROR(_FV(T_STOCK_DATA[[#This Row],[SYMBOL]],"Last trade time",TRUE),"")</f>
        <v>44585.469942129632</v>
      </c>
    </row>
    <row r="192" spans="1:13">
      <c r="A192" s="5" t="e" vm="243">
        <v>#VALUE!</v>
      </c>
      <c r="B192" s="7" cm="1">
        <f t="array" ref="B192">IFERROR(_FV(T_STOCK_DATA[[#This Row],[SYMBOL]],"Change"),"")</f>
        <v>-0.35</v>
      </c>
      <c r="C192" s="8" cm="1">
        <f t="array" ref="C192">IFERROR(IF(T_STOCK_DATA[[#This Row],[SYMBOL]]="","",_FV(T_STOCK_DATA[[#This Row],[SYMBOL]],"Change (%)",TRUE)),"")</f>
        <v>-4.6052999999999997E-2</v>
      </c>
      <c r="D192" s="8" t="str">
        <f>IF(T_STOCK_DATA[[#This Row],[Change (%)]]&gt;0,T_STOCK_DATA[[#This Row],[Change (%)]],"")</f>
        <v/>
      </c>
      <c r="E192" s="8">
        <f>IF(T_STOCK_DATA[[#This Row],[Change (%)]]&lt;0,T_STOCK_DATA[[#This Row],[Change (%)]],"")</f>
        <v>-4.6052999999999997E-2</v>
      </c>
      <c r="F192" s="7" t="str" cm="1">
        <f t="array" ref="F192">IFERROR(_FV(T_STOCK_DATA[[#This Row],[SYMBOL]],"Exchange"),"")</f>
        <v>National Stock Exchange of India</v>
      </c>
      <c r="G192" s="7" cm="1">
        <f t="array" ref="G192">IFERROR(_FV(T_STOCK_DATA[[#This Row],[SYMBOL]],"Price"),"")</f>
        <v>7.25</v>
      </c>
      <c r="H192" s="9" cm="1">
        <f t="array" ref="H192">IFERROR(_FV(T_STOCK_DATA[[#This Row],[SYMBOL]],"Volume"),"")</f>
        <v>139256</v>
      </c>
      <c r="I192" s="7" t="str" cm="1">
        <f t="array" ref="I192">IFERROR(_FV(T_STOCK_DATA[[#This Row],[SYMBOL]],"Ticker symbol",TRUE),"")</f>
        <v>BCP</v>
      </c>
      <c r="J192" s="10" t="str">
        <f>IFERROR(RANK(T_STOCK_DATA[[#This Row],[Positive Change %]],T_STOCK_DATA[Positive Change %],0)+COUNTIF($D$3:$D191,T_STOCK_DATA[[#This Row],[Positive Change %]]),"")</f>
        <v/>
      </c>
      <c r="K192" s="10">
        <f>IFERROR(RANK(T_STOCK_DATA[[#This Row],[Negative Change %]],T_STOCK_DATA[Negative Change %],1)+COUNTIF($E$3:$E191,T_STOCK_DATA[[#This Row],[Negative Change %]]),"")</f>
        <v>863</v>
      </c>
      <c r="L192" s="10">
        <f>IFERROR(RANK(T_STOCK_DATA[[#This Row],[Volume]],T_STOCK_DATA[Volume],0)+COUNTIF($H$3:$H191,T_STOCK_DATA[[#This Row],[Volume]]),"")</f>
        <v>871</v>
      </c>
      <c r="M192" s="18" cm="1">
        <f t="array" ref="M192">IFERROR(_FV(T_STOCK_DATA[[#This Row],[SYMBOL]],"Last trade time",TRUE),"")</f>
        <v>44585.469942129632</v>
      </c>
    </row>
    <row r="193" spans="1:13">
      <c r="A193" s="5" t="e" vm="244">
        <v>#VALUE!</v>
      </c>
      <c r="B193" s="7" cm="1">
        <f t="array" ref="B193">IFERROR(_FV(T_STOCK_DATA[[#This Row],[SYMBOL]],"Change"),"")</f>
        <v>-12.35</v>
      </c>
      <c r="C193" s="8" cm="1">
        <f t="array" ref="C193">IFERROR(IF(T_STOCK_DATA[[#This Row],[SYMBOL]]="","",_FV(T_STOCK_DATA[[#This Row],[SYMBOL]],"Change (%)",TRUE)),"")</f>
        <v>-2.69E-2</v>
      </c>
      <c r="D193" s="8" t="str">
        <f>IF(T_STOCK_DATA[[#This Row],[Change (%)]]&gt;0,T_STOCK_DATA[[#This Row],[Change (%)]],"")</f>
        <v/>
      </c>
      <c r="E193" s="8">
        <f>IF(T_STOCK_DATA[[#This Row],[Change (%)]]&lt;0,T_STOCK_DATA[[#This Row],[Change (%)]],"")</f>
        <v>-2.69E-2</v>
      </c>
      <c r="F193" s="7" t="str" cm="1">
        <f t="array" ref="F193">IFERROR(_FV(T_STOCK_DATA[[#This Row],[SYMBOL]],"Exchange"),"")</f>
        <v>National Stock Exchange of India</v>
      </c>
      <c r="G193" s="7" cm="1">
        <f t="array" ref="G193">IFERROR(_FV(T_STOCK_DATA[[#This Row],[SYMBOL]],"Price"),"")</f>
        <v>446.75</v>
      </c>
      <c r="H193" s="9" cm="1">
        <f t="array" ref="H193">IFERROR(_FV(T_STOCK_DATA[[#This Row],[SYMBOL]],"Volume"),"")</f>
        <v>857732</v>
      </c>
      <c r="I193" s="7" t="str" cm="1">
        <f t="array" ref="I193">IFERROR(_FV(T_STOCK_DATA[[#This Row],[SYMBOL]],"Ticker symbol",TRUE),"")</f>
        <v>BDL</v>
      </c>
      <c r="J193" s="10" t="str">
        <f>IFERROR(RANK(T_STOCK_DATA[[#This Row],[Positive Change %]],T_STOCK_DATA[Positive Change %],0)+COUNTIF($D$3:$D192,T_STOCK_DATA[[#This Row],[Positive Change %]]),"")</f>
        <v/>
      </c>
      <c r="K193" s="10">
        <f>IFERROR(RANK(T_STOCK_DATA[[#This Row],[Negative Change %]],T_STOCK_DATA[Negative Change %],1)+COUNTIF($E$3:$E192,T_STOCK_DATA[[#This Row],[Negative Change %]]),"")</f>
        <v>1306</v>
      </c>
      <c r="L193" s="10">
        <f>IFERROR(RANK(T_STOCK_DATA[[#This Row],[Volume]],T_STOCK_DATA[Volume],0)+COUNTIF($H$3:$H192,T_STOCK_DATA[[#This Row],[Volume]]),"")</f>
        <v>377</v>
      </c>
      <c r="M193" s="18" cm="1">
        <f t="array" ref="M193">IFERROR(_FV(T_STOCK_DATA[[#This Row],[SYMBOL]],"Last trade time",TRUE),"")</f>
        <v>44585.469942129632</v>
      </c>
    </row>
    <row r="194" spans="1:13">
      <c r="A194" s="5" t="e" vm="245">
        <v>#VALUE!</v>
      </c>
      <c r="B194" s="7" cm="1">
        <f t="array" ref="B194">IFERROR(_FV(T_STOCK_DATA[[#This Row],[SYMBOL]],"Change"),"")</f>
        <v>-0.8</v>
      </c>
      <c r="C194" s="8" cm="1">
        <f t="array" ref="C194">IFERROR(IF(T_STOCK_DATA[[#This Row],[SYMBOL]]="","",_FV(T_STOCK_DATA[[#This Row],[SYMBOL]],"Change (%)",TRUE)),"")</f>
        <v>-4.9535999999999997E-2</v>
      </c>
      <c r="D194" s="8" t="str">
        <f>IF(T_STOCK_DATA[[#This Row],[Change (%)]]&gt;0,T_STOCK_DATA[[#This Row],[Change (%)]],"")</f>
        <v/>
      </c>
      <c r="E194" s="8">
        <f>IF(T_STOCK_DATA[[#This Row],[Change (%)]]&lt;0,T_STOCK_DATA[[#This Row],[Change (%)]],"")</f>
        <v>-4.9535999999999997E-2</v>
      </c>
      <c r="F194" s="7" t="str" cm="1">
        <f t="array" ref="F194">IFERROR(_FV(T_STOCK_DATA[[#This Row],[SYMBOL]],"Exchange"),"")</f>
        <v>National Stock Exchange of India</v>
      </c>
      <c r="G194" s="7" cm="1">
        <f t="array" ref="G194">IFERROR(_FV(T_STOCK_DATA[[#This Row],[SYMBOL]],"Price"),"")</f>
        <v>15.35</v>
      </c>
      <c r="H194" s="9" cm="1">
        <f t="array" ref="H194">IFERROR(_FV(T_STOCK_DATA[[#This Row],[SYMBOL]],"Volume"),"")</f>
        <v>62728</v>
      </c>
      <c r="I194" s="7" t="str" cm="1">
        <f t="array" ref="I194">IFERROR(_FV(T_STOCK_DATA[[#This Row],[SYMBOL]],"Ticker symbol",TRUE),"")</f>
        <v>BEARDSELL</v>
      </c>
      <c r="J194" s="10" t="str">
        <f>IFERROR(RANK(T_STOCK_DATA[[#This Row],[Positive Change %]],T_STOCK_DATA[Positive Change %],0)+COUNTIF($D$3:$D193,T_STOCK_DATA[[#This Row],[Positive Change %]]),"")</f>
        <v/>
      </c>
      <c r="K194" s="10">
        <f>IFERROR(RANK(T_STOCK_DATA[[#This Row],[Negative Change %]],T_STOCK_DATA[Negative Change %],1)+COUNTIF($E$3:$E193,T_STOCK_DATA[[#This Row],[Negative Change %]]),"")</f>
        <v>638</v>
      </c>
      <c r="L194" s="10">
        <f>IFERROR(RANK(T_STOCK_DATA[[#This Row],[Volume]],T_STOCK_DATA[Volume],0)+COUNTIF($H$3:$H193,T_STOCK_DATA[[#This Row],[Volume]]),"")</f>
        <v>1102</v>
      </c>
      <c r="M194" s="18" cm="1">
        <f t="array" ref="M194">IFERROR(_FV(T_STOCK_DATA[[#This Row],[SYMBOL]],"Last trade time",TRUE),"")</f>
        <v>44585.469942129632</v>
      </c>
    </row>
    <row r="195" spans="1:13">
      <c r="A195" s="5" t="e" vm="246">
        <v>#VALUE!</v>
      </c>
      <c r="B195" s="7" cm="1">
        <f t="array" ref="B195">IFERROR(_FV(T_STOCK_DATA[[#This Row],[SYMBOL]],"Change"),"")</f>
        <v>-9.4</v>
      </c>
      <c r="C195" s="8" cm="1">
        <f t="array" ref="C195">IFERROR(IF(T_STOCK_DATA[[#This Row],[SYMBOL]]="","",_FV(T_STOCK_DATA[[#This Row],[SYMBOL]],"Change (%)",TRUE)),"")</f>
        <v>-2.5242000000000001E-2</v>
      </c>
      <c r="D195" s="8" t="str">
        <f>IF(T_STOCK_DATA[[#This Row],[Change (%)]]&gt;0,T_STOCK_DATA[[#This Row],[Change (%)]],"")</f>
        <v/>
      </c>
      <c r="E195" s="8">
        <f>IF(T_STOCK_DATA[[#This Row],[Change (%)]]&lt;0,T_STOCK_DATA[[#This Row],[Change (%)]],"")</f>
        <v>-2.5242000000000001E-2</v>
      </c>
      <c r="F195" s="7" t="str" cm="1">
        <f t="array" ref="F195">IFERROR(_FV(T_STOCK_DATA[[#This Row],[SYMBOL]],"Exchange"),"")</f>
        <v>National Stock Exchange of India</v>
      </c>
      <c r="G195" s="7" cm="1">
        <f t="array" ref="G195">IFERROR(_FV(T_STOCK_DATA[[#This Row],[SYMBOL]],"Price"),"")</f>
        <v>363</v>
      </c>
      <c r="H195" s="9" cm="1">
        <f t="array" ref="H195">IFERROR(_FV(T_STOCK_DATA[[#This Row],[SYMBOL]],"Volume"),"")</f>
        <v>122269</v>
      </c>
      <c r="I195" s="7" t="str" cm="1">
        <f t="array" ref="I195">IFERROR(_FV(T_STOCK_DATA[[#This Row],[SYMBOL]],"Ticker symbol",TRUE),"")</f>
        <v>BECTORFOOD</v>
      </c>
      <c r="J195" s="10" t="str">
        <f>IFERROR(RANK(T_STOCK_DATA[[#This Row],[Positive Change %]],T_STOCK_DATA[Positive Change %],0)+COUNTIF($D$3:$D194,T_STOCK_DATA[[#This Row],[Positive Change %]]),"")</f>
        <v/>
      </c>
      <c r="K195" s="10">
        <f>IFERROR(RANK(T_STOCK_DATA[[#This Row],[Negative Change %]],T_STOCK_DATA[Negative Change %],1)+COUNTIF($E$3:$E194,T_STOCK_DATA[[#This Row],[Negative Change %]]),"")</f>
        <v>1332</v>
      </c>
      <c r="L195" s="10">
        <f>IFERROR(RANK(T_STOCK_DATA[[#This Row],[Volume]],T_STOCK_DATA[Volume],0)+COUNTIF($H$3:$H194,T_STOCK_DATA[[#This Row],[Volume]]),"")</f>
        <v>911</v>
      </c>
      <c r="M195" s="18" cm="1">
        <f t="array" ref="M195">IFERROR(_FV(T_STOCK_DATA[[#This Row],[SYMBOL]],"Last trade time",TRUE),"")</f>
        <v>44585.469942129632</v>
      </c>
    </row>
    <row r="196" spans="1:13">
      <c r="A196" s="5" t="e" vm="247">
        <v>#VALUE!</v>
      </c>
      <c r="B196" s="7" cm="1">
        <f t="array" ref="B196">IFERROR(_FV(T_STOCK_DATA[[#This Row],[SYMBOL]],"Change"),"")</f>
        <v>-3.9</v>
      </c>
      <c r="C196" s="8" cm="1">
        <f t="array" ref="C196">IFERROR(IF(T_STOCK_DATA[[#This Row],[SYMBOL]]="","",_FV(T_STOCK_DATA[[#This Row],[SYMBOL]],"Change (%)",TRUE)),"")</f>
        <v>-4.9618000000000002E-2</v>
      </c>
      <c r="D196" s="8" t="str">
        <f>IF(T_STOCK_DATA[[#This Row],[Change (%)]]&gt;0,T_STOCK_DATA[[#This Row],[Change (%)]],"")</f>
        <v/>
      </c>
      <c r="E196" s="8">
        <f>IF(T_STOCK_DATA[[#This Row],[Change (%)]]&lt;0,T_STOCK_DATA[[#This Row],[Change (%)]],"")</f>
        <v>-4.9618000000000002E-2</v>
      </c>
      <c r="F196" s="7" t="str" cm="1">
        <f t="array" ref="F196">IFERROR(_FV(T_STOCK_DATA[[#This Row],[SYMBOL]],"Exchange"),"")</f>
        <v>National Stock Exchange of India</v>
      </c>
      <c r="G196" s="7" cm="1">
        <f t="array" ref="G196">IFERROR(_FV(T_STOCK_DATA[[#This Row],[SYMBOL]],"Price"),"")</f>
        <v>74.7</v>
      </c>
      <c r="H196" s="9" cm="1">
        <f t="array" ref="H196">IFERROR(_FV(T_STOCK_DATA[[#This Row],[SYMBOL]],"Volume"),"")</f>
        <v>20961</v>
      </c>
      <c r="I196" s="7" t="str" cm="1">
        <f t="array" ref="I196">IFERROR(_FV(T_STOCK_DATA[[#This Row],[SYMBOL]],"Ticker symbol",TRUE),"")</f>
        <v>BEDMUTHA</v>
      </c>
      <c r="J196" s="10" t="str">
        <f>IFERROR(RANK(T_STOCK_DATA[[#This Row],[Positive Change %]],T_STOCK_DATA[Positive Change %],0)+COUNTIF($D$3:$D195,T_STOCK_DATA[[#This Row],[Positive Change %]]),"")</f>
        <v/>
      </c>
      <c r="K196" s="10">
        <f>IFERROR(RANK(T_STOCK_DATA[[#This Row],[Negative Change %]],T_STOCK_DATA[Negative Change %],1)+COUNTIF($E$3:$E195,T_STOCK_DATA[[#This Row],[Negative Change %]]),"")</f>
        <v>629</v>
      </c>
      <c r="L196" s="10">
        <f>IFERROR(RANK(T_STOCK_DATA[[#This Row],[Volume]],T_STOCK_DATA[Volume],0)+COUNTIF($H$3:$H195,T_STOCK_DATA[[#This Row],[Volume]]),"")</f>
        <v>1377</v>
      </c>
      <c r="M196" s="18" cm="1">
        <f t="array" ref="M196">IFERROR(_FV(T_STOCK_DATA[[#This Row],[SYMBOL]],"Last trade time",TRUE),"")</f>
        <v>44585.469942129632</v>
      </c>
    </row>
    <row r="197" spans="1:13">
      <c r="A197" s="5" t="e" vm="248">
        <v>#VALUE!</v>
      </c>
      <c r="B197" s="7" cm="1">
        <f t="array" ref="B197">IFERROR(_FV(T_STOCK_DATA[[#This Row],[SYMBOL]],"Change"),"")</f>
        <v>-9.65</v>
      </c>
      <c r="C197" s="8" cm="1">
        <f t="array" ref="C197">IFERROR(IF(T_STOCK_DATA[[#This Row],[SYMBOL]]="","",_FV(T_STOCK_DATA[[#This Row],[SYMBOL]],"Change (%)",TRUE)),"")</f>
        <v>-4.6630000000000005E-2</v>
      </c>
      <c r="D197" s="8" t="str">
        <f>IF(T_STOCK_DATA[[#This Row],[Change (%)]]&gt;0,T_STOCK_DATA[[#This Row],[Change (%)]],"")</f>
        <v/>
      </c>
      <c r="E197" s="8">
        <f>IF(T_STOCK_DATA[[#This Row],[Change (%)]]&lt;0,T_STOCK_DATA[[#This Row],[Change (%)]],"")</f>
        <v>-4.6630000000000005E-2</v>
      </c>
      <c r="F197" s="7" t="str" cm="1">
        <f t="array" ref="F197">IFERROR(_FV(T_STOCK_DATA[[#This Row],[SYMBOL]],"Exchange"),"")</f>
        <v>National Stock Exchange of India</v>
      </c>
      <c r="G197" s="7" cm="1">
        <f t="array" ref="G197">IFERROR(_FV(T_STOCK_DATA[[#This Row],[SYMBOL]],"Price"),"")</f>
        <v>197.3</v>
      </c>
      <c r="H197" s="9" cm="1">
        <f t="array" ref="H197">IFERROR(_FV(T_STOCK_DATA[[#This Row],[SYMBOL]],"Volume"),"")</f>
        <v>6675179</v>
      </c>
      <c r="I197" s="7" t="str" cm="1">
        <f t="array" ref="I197">IFERROR(_FV(T_STOCK_DATA[[#This Row],[SYMBOL]],"Ticker symbol",TRUE),"")</f>
        <v>BEL</v>
      </c>
      <c r="J197" s="10" t="str">
        <f>IFERROR(RANK(T_STOCK_DATA[[#This Row],[Positive Change %]],T_STOCK_DATA[Positive Change %],0)+COUNTIF($D$3:$D196,T_STOCK_DATA[[#This Row],[Positive Change %]]),"")</f>
        <v/>
      </c>
      <c r="K197" s="10">
        <f>IFERROR(RANK(T_STOCK_DATA[[#This Row],[Negative Change %]],T_STOCK_DATA[Negative Change %],1)+COUNTIF($E$3:$E196,T_STOCK_DATA[[#This Row],[Negative Change %]]),"")</f>
        <v>834</v>
      </c>
      <c r="L197" s="10">
        <f>IFERROR(RANK(T_STOCK_DATA[[#This Row],[Volume]],T_STOCK_DATA[Volume],0)+COUNTIF($H$3:$H196,T_STOCK_DATA[[#This Row],[Volume]]),"")</f>
        <v>78</v>
      </c>
      <c r="M197" s="18" cm="1">
        <f t="array" ref="M197">IFERROR(_FV(T_STOCK_DATA[[#This Row],[SYMBOL]],"Last trade time",TRUE),"")</f>
        <v>44585.469942129632</v>
      </c>
    </row>
    <row r="198" spans="1:13">
      <c r="A198" s="5" t="e" vm="249">
        <v>#VALUE!</v>
      </c>
      <c r="B198" s="7" cm="1">
        <f t="array" ref="B198">IFERROR(_FV(T_STOCK_DATA[[#This Row],[SYMBOL]],"Change"),"")</f>
        <v>-24</v>
      </c>
      <c r="C198" s="8" cm="1">
        <f t="array" ref="C198">IFERROR(IF(T_STOCK_DATA[[#This Row],[SYMBOL]]="","",_FV(T_STOCK_DATA[[#This Row],[SYMBOL]],"Change (%)",TRUE)),"")</f>
        <v>-1.3295999999999999E-2</v>
      </c>
      <c r="D198" s="8" t="str">
        <f>IF(T_STOCK_DATA[[#This Row],[Change (%)]]&gt;0,T_STOCK_DATA[[#This Row],[Change (%)]],"")</f>
        <v/>
      </c>
      <c r="E198" s="8">
        <f>IF(T_STOCK_DATA[[#This Row],[Change (%)]]&lt;0,T_STOCK_DATA[[#This Row],[Change (%)]],"")</f>
        <v>-1.3295999999999999E-2</v>
      </c>
      <c r="F198" s="7" t="str" cm="1">
        <f t="array" ref="F198">IFERROR(_FV(T_STOCK_DATA[[#This Row],[SYMBOL]],"Exchange"),"")</f>
        <v>National Stock Exchange of India</v>
      </c>
      <c r="G198" s="7" cm="1">
        <f t="array" ref="G198">IFERROR(_FV(T_STOCK_DATA[[#This Row],[SYMBOL]],"Price"),"")</f>
        <v>1781</v>
      </c>
      <c r="H198" s="9" cm="1">
        <f t="array" ref="H198">IFERROR(_FV(T_STOCK_DATA[[#This Row],[SYMBOL]],"Volume"),"")</f>
        <v>379139</v>
      </c>
      <c r="I198" s="7" t="str" cm="1">
        <f t="array" ref="I198">IFERROR(_FV(T_STOCK_DATA[[#This Row],[SYMBOL]],"Ticker symbol",TRUE),"")</f>
        <v>BEML</v>
      </c>
      <c r="J198" s="10" t="str">
        <f>IFERROR(RANK(T_STOCK_DATA[[#This Row],[Positive Change %]],T_STOCK_DATA[Positive Change %],0)+COUNTIF($D$3:$D197,T_STOCK_DATA[[#This Row],[Positive Change %]]),"")</f>
        <v/>
      </c>
      <c r="K198" s="10">
        <f>IFERROR(RANK(T_STOCK_DATA[[#This Row],[Negative Change %]],T_STOCK_DATA[Negative Change %],1)+COUNTIF($E$3:$E197,T_STOCK_DATA[[#This Row],[Negative Change %]]),"")</f>
        <v>1493</v>
      </c>
      <c r="L198" s="10">
        <f>IFERROR(RANK(T_STOCK_DATA[[#This Row],[Volume]],T_STOCK_DATA[Volume],0)+COUNTIF($H$3:$H197,T_STOCK_DATA[[#This Row],[Volume]]),"")</f>
        <v>581</v>
      </c>
      <c r="M198" s="18" cm="1">
        <f t="array" ref="M198">IFERROR(_FV(T_STOCK_DATA[[#This Row],[SYMBOL]],"Last trade time",TRUE),"")</f>
        <v>44585.469942129632</v>
      </c>
    </row>
    <row r="199" spans="1:13">
      <c r="A199" s="5" t="e" vm="250">
        <v>#VALUE!</v>
      </c>
      <c r="B199" s="7" cm="1">
        <f t="array" ref="B199">IFERROR(_FV(T_STOCK_DATA[[#This Row],[SYMBOL]],"Change"),"")</f>
        <v>-10.45</v>
      </c>
      <c r="C199" s="8" cm="1">
        <f t="array" ref="C199">IFERROR(IF(T_STOCK_DATA[[#This Row],[SYMBOL]]="","",_FV(T_STOCK_DATA[[#This Row],[SYMBOL]],"Change (%)",TRUE)),"")</f>
        <v>-7.1649000000000004E-2</v>
      </c>
      <c r="D199" s="8" t="str">
        <f>IF(T_STOCK_DATA[[#This Row],[Change (%)]]&gt;0,T_STOCK_DATA[[#This Row],[Change (%)]],"")</f>
        <v/>
      </c>
      <c r="E199" s="8">
        <f>IF(T_STOCK_DATA[[#This Row],[Change (%)]]&lt;0,T_STOCK_DATA[[#This Row],[Change (%)]],"")</f>
        <v>-7.1649000000000004E-2</v>
      </c>
      <c r="F199" s="7" t="str" cm="1">
        <f t="array" ref="F199">IFERROR(_FV(T_STOCK_DATA[[#This Row],[SYMBOL]],"Exchange"),"")</f>
        <v>National Stock Exchange of India</v>
      </c>
      <c r="G199" s="7" cm="1">
        <f t="array" ref="G199">IFERROR(_FV(T_STOCK_DATA[[#This Row],[SYMBOL]],"Price"),"")</f>
        <v>135.4</v>
      </c>
      <c r="H199" s="9" cm="1">
        <f t="array" ref="H199">IFERROR(_FV(T_STOCK_DATA[[#This Row],[SYMBOL]],"Volume"),"")</f>
        <v>997003</v>
      </c>
      <c r="I199" s="7" t="str" cm="1">
        <f t="array" ref="I199">IFERROR(_FV(T_STOCK_DATA[[#This Row],[SYMBOL]],"Ticker symbol",TRUE),"")</f>
        <v>BEPL</v>
      </c>
      <c r="J199" s="10" t="str">
        <f>IFERROR(RANK(T_STOCK_DATA[[#This Row],[Positive Change %]],T_STOCK_DATA[Positive Change %],0)+COUNTIF($D$3:$D198,T_STOCK_DATA[[#This Row],[Positive Change %]]),"")</f>
        <v/>
      </c>
      <c r="K199" s="10">
        <f>IFERROR(RANK(T_STOCK_DATA[[#This Row],[Negative Change %]],T_STOCK_DATA[Negative Change %],1)+COUNTIF($E$3:$E198,T_STOCK_DATA[[#This Row],[Negative Change %]]),"")</f>
        <v>182</v>
      </c>
      <c r="L199" s="10">
        <f>IFERROR(RANK(T_STOCK_DATA[[#This Row],[Volume]],T_STOCK_DATA[Volume],0)+COUNTIF($H$3:$H198,T_STOCK_DATA[[#This Row],[Volume]]),"")</f>
        <v>340</v>
      </c>
      <c r="M199" s="18" cm="1">
        <f t="array" ref="M199">IFERROR(_FV(T_STOCK_DATA[[#This Row],[SYMBOL]],"Last trade time",TRUE),"")</f>
        <v>44585.469942129632</v>
      </c>
    </row>
    <row r="200" spans="1:13">
      <c r="A200" s="5" t="e" vm="251">
        <v>#VALUE!</v>
      </c>
      <c r="B200" s="7" cm="1">
        <f t="array" ref="B200">IFERROR(_FV(T_STOCK_DATA[[#This Row],[SYMBOL]],"Change"),"")</f>
        <v>-31.3</v>
      </c>
      <c r="C200" s="8" cm="1">
        <f t="array" ref="C200">IFERROR(IF(T_STOCK_DATA[[#This Row],[SYMBOL]]="","",_FV(T_STOCK_DATA[[#This Row],[SYMBOL]],"Change (%)",TRUE)),"")</f>
        <v>-4.2027999999999996E-2</v>
      </c>
      <c r="D200" s="8" t="str">
        <f>IF(T_STOCK_DATA[[#This Row],[Change (%)]]&gt;0,T_STOCK_DATA[[#This Row],[Change (%)]],"")</f>
        <v/>
      </c>
      <c r="E200" s="8">
        <f>IF(T_STOCK_DATA[[#This Row],[Change (%)]]&lt;0,T_STOCK_DATA[[#This Row],[Change (%)]],"")</f>
        <v>-4.2027999999999996E-2</v>
      </c>
      <c r="F200" s="7" t="str" cm="1">
        <f t="array" ref="F200">IFERROR(_FV(T_STOCK_DATA[[#This Row],[SYMBOL]],"Exchange"),"")</f>
        <v>National Stock Exchange of India</v>
      </c>
      <c r="G200" s="7" cm="1">
        <f t="array" ref="G200">IFERROR(_FV(T_STOCK_DATA[[#This Row],[SYMBOL]],"Price"),"")</f>
        <v>713.45</v>
      </c>
      <c r="H200" s="9" cm="1">
        <f t="array" ref="H200">IFERROR(_FV(T_STOCK_DATA[[#This Row],[SYMBOL]],"Volume"),"")</f>
        <v>701088</v>
      </c>
      <c r="I200" s="7" t="str" cm="1">
        <f t="array" ref="I200">IFERROR(_FV(T_STOCK_DATA[[#This Row],[SYMBOL]],"Ticker symbol",TRUE),"")</f>
        <v>BERGEPAINT</v>
      </c>
      <c r="J200" s="10" t="str">
        <f>IFERROR(RANK(T_STOCK_DATA[[#This Row],[Positive Change %]],T_STOCK_DATA[Positive Change %],0)+COUNTIF($D$3:$D199,T_STOCK_DATA[[#This Row],[Positive Change %]]),"")</f>
        <v/>
      </c>
      <c r="K200" s="10">
        <f>IFERROR(RANK(T_STOCK_DATA[[#This Row],[Negative Change %]],T_STOCK_DATA[Negative Change %],1)+COUNTIF($E$3:$E199,T_STOCK_DATA[[#This Row],[Negative Change %]]),"")</f>
        <v>992</v>
      </c>
      <c r="L200" s="10">
        <f>IFERROR(RANK(T_STOCK_DATA[[#This Row],[Volume]],T_STOCK_DATA[Volume],0)+COUNTIF($H$3:$H199,T_STOCK_DATA[[#This Row],[Volume]]),"")</f>
        <v>413</v>
      </c>
      <c r="M200" s="18" cm="1">
        <f t="array" ref="M200">IFERROR(_FV(T_STOCK_DATA[[#This Row],[SYMBOL]],"Last trade time",TRUE),"")</f>
        <v>44585.469942129632</v>
      </c>
    </row>
    <row r="201" spans="1:13">
      <c r="A201" s="5" t="e" vm="252">
        <v>#VALUE!</v>
      </c>
      <c r="B201" s="7" cm="1">
        <f t="array" ref="B201">IFERROR(_FV(T_STOCK_DATA[[#This Row],[SYMBOL]],"Change"),"")</f>
        <v>-17.399999999999999</v>
      </c>
      <c r="C201" s="8" cm="1">
        <f t="array" ref="C201">IFERROR(IF(T_STOCK_DATA[[#This Row],[SYMBOL]]="","",_FV(T_STOCK_DATA[[#This Row],[SYMBOL]],"Change (%)",TRUE)),"")</f>
        <v>-5.1639999999999998E-2</v>
      </c>
      <c r="D201" s="8" t="str">
        <f>IF(T_STOCK_DATA[[#This Row],[Change (%)]]&gt;0,T_STOCK_DATA[[#This Row],[Change (%)]],"")</f>
        <v/>
      </c>
      <c r="E201" s="8">
        <f>IF(T_STOCK_DATA[[#This Row],[Change (%)]]&lt;0,T_STOCK_DATA[[#This Row],[Change (%)]],"")</f>
        <v>-5.1639999999999998E-2</v>
      </c>
      <c r="F201" s="7" t="str" cm="1">
        <f t="array" ref="F201">IFERROR(_FV(T_STOCK_DATA[[#This Row],[SYMBOL]],"Exchange"),"")</f>
        <v>National Stock Exchange of India</v>
      </c>
      <c r="G201" s="7" cm="1">
        <f t="array" ref="G201">IFERROR(_FV(T_STOCK_DATA[[#This Row],[SYMBOL]],"Price"),"")</f>
        <v>319.55</v>
      </c>
      <c r="H201" s="9" cm="1">
        <f t="array" ref="H201">IFERROR(_FV(T_STOCK_DATA[[#This Row],[SYMBOL]],"Volume"),"")</f>
        <v>28687</v>
      </c>
      <c r="I201" s="7" t="str" cm="1">
        <f t="array" ref="I201">IFERROR(_FV(T_STOCK_DATA[[#This Row],[SYMBOL]],"Ticker symbol",TRUE),"")</f>
        <v>BFINVEST</v>
      </c>
      <c r="J201" s="10" t="str">
        <f>IFERROR(RANK(T_STOCK_DATA[[#This Row],[Positive Change %]],T_STOCK_DATA[Positive Change %],0)+COUNTIF($D$3:$D200,T_STOCK_DATA[[#This Row],[Positive Change %]]),"")</f>
        <v/>
      </c>
      <c r="K201" s="10">
        <f>IFERROR(RANK(T_STOCK_DATA[[#This Row],[Negative Change %]],T_STOCK_DATA[Negative Change %],1)+COUNTIF($E$3:$E200,T_STOCK_DATA[[#This Row],[Negative Change %]]),"")</f>
        <v>475</v>
      </c>
      <c r="L201" s="10">
        <f>IFERROR(RANK(T_STOCK_DATA[[#This Row],[Volume]],T_STOCK_DATA[Volume],0)+COUNTIF($H$3:$H200,T_STOCK_DATA[[#This Row],[Volume]]),"")</f>
        <v>1321</v>
      </c>
      <c r="M201" s="18" cm="1">
        <f t="array" ref="M201">IFERROR(_FV(T_STOCK_DATA[[#This Row],[SYMBOL]],"Last trade time",TRUE),"")</f>
        <v>44585.469942129632</v>
      </c>
    </row>
    <row r="202" spans="1:13">
      <c r="A202" s="5" t="e" vm="253">
        <v>#VALUE!</v>
      </c>
      <c r="B202" s="7" cm="1">
        <f t="array" ref="B202">IFERROR(_FV(T_STOCK_DATA[[#This Row],[SYMBOL]],"Change"),"")</f>
        <v>-33.799999999999997</v>
      </c>
      <c r="C202" s="8" cm="1">
        <f t="array" ref="C202">IFERROR(IF(T_STOCK_DATA[[#This Row],[SYMBOL]]="","",_FV(T_STOCK_DATA[[#This Row],[SYMBOL]],"Change (%)",TRUE)),"")</f>
        <v>-8.1721000000000002E-2</v>
      </c>
      <c r="D202" s="8" t="str">
        <f>IF(T_STOCK_DATA[[#This Row],[Change (%)]]&gt;0,T_STOCK_DATA[[#This Row],[Change (%)]],"")</f>
        <v/>
      </c>
      <c r="E202" s="8">
        <f>IF(T_STOCK_DATA[[#This Row],[Change (%)]]&lt;0,T_STOCK_DATA[[#This Row],[Change (%)]],"")</f>
        <v>-8.1721000000000002E-2</v>
      </c>
      <c r="F202" s="7" t="str" cm="1">
        <f t="array" ref="F202">IFERROR(_FV(T_STOCK_DATA[[#This Row],[SYMBOL]],"Exchange"),"")</f>
        <v>National Stock Exchange of India</v>
      </c>
      <c r="G202" s="7" cm="1">
        <f t="array" ref="G202">IFERROR(_FV(T_STOCK_DATA[[#This Row],[SYMBOL]],"Price"),"")</f>
        <v>379.8</v>
      </c>
      <c r="H202" s="9" cm="1">
        <f t="array" ref="H202">IFERROR(_FV(T_STOCK_DATA[[#This Row],[SYMBOL]],"Volume"),"")</f>
        <v>324692</v>
      </c>
      <c r="I202" s="7" t="str" cm="1">
        <f t="array" ref="I202">IFERROR(_FV(T_STOCK_DATA[[#This Row],[SYMBOL]],"Ticker symbol",TRUE),"")</f>
        <v>BFUTILITIE</v>
      </c>
      <c r="J202" s="10" t="str">
        <f>IFERROR(RANK(T_STOCK_DATA[[#This Row],[Positive Change %]],T_STOCK_DATA[Positive Change %],0)+COUNTIF($D$3:$D201,T_STOCK_DATA[[#This Row],[Positive Change %]]),"")</f>
        <v/>
      </c>
      <c r="K202" s="10">
        <f>IFERROR(RANK(T_STOCK_DATA[[#This Row],[Negative Change %]],T_STOCK_DATA[Negative Change %],1)+COUNTIF($E$3:$E201,T_STOCK_DATA[[#This Row],[Negative Change %]]),"")</f>
        <v>98</v>
      </c>
      <c r="L202" s="10">
        <f>IFERROR(RANK(T_STOCK_DATA[[#This Row],[Volume]],T_STOCK_DATA[Volume],0)+COUNTIF($H$3:$H201,T_STOCK_DATA[[#This Row],[Volume]]),"")</f>
        <v>625</v>
      </c>
      <c r="M202" s="18" cm="1">
        <f t="array" ref="M202">IFERROR(_FV(T_STOCK_DATA[[#This Row],[SYMBOL]],"Last trade time",TRUE),"")</f>
        <v>44585.469942129632</v>
      </c>
    </row>
    <row r="203" spans="1:13">
      <c r="A203" s="5" t="e" vm="254">
        <v>#VALUE!</v>
      </c>
      <c r="B203" s="7" cm="1">
        <f t="array" ref="B203">IFERROR(_FV(T_STOCK_DATA[[#This Row],[SYMBOL]],"Change"),"")</f>
        <v>-5.2</v>
      </c>
      <c r="C203" s="8" cm="1">
        <f t="array" ref="C203">IFERROR(IF(T_STOCK_DATA[[#This Row],[SYMBOL]]="","",_FV(T_STOCK_DATA[[#This Row],[SYMBOL]],"Change (%)",TRUE)),"")</f>
        <v>-4.9904000000000004E-2</v>
      </c>
      <c r="D203" s="8" t="str">
        <f>IF(T_STOCK_DATA[[#This Row],[Change (%)]]&gt;0,T_STOCK_DATA[[#This Row],[Change (%)]],"")</f>
        <v/>
      </c>
      <c r="E203" s="8">
        <f>IF(T_STOCK_DATA[[#This Row],[Change (%)]]&lt;0,T_STOCK_DATA[[#This Row],[Change (%)]],"")</f>
        <v>-4.9904000000000004E-2</v>
      </c>
      <c r="F203" s="7" t="str" cm="1">
        <f t="array" ref="F203">IFERROR(_FV(T_STOCK_DATA[[#This Row],[SYMBOL]],"Exchange"),"")</f>
        <v>National Stock Exchange of India</v>
      </c>
      <c r="G203" s="7" cm="1">
        <f t="array" ref="G203">IFERROR(_FV(T_STOCK_DATA[[#This Row],[SYMBOL]],"Price"),"")</f>
        <v>99</v>
      </c>
      <c r="H203" s="9" cm="1">
        <f t="array" ref="H203">IFERROR(_FV(T_STOCK_DATA[[#This Row],[SYMBOL]],"Volume"),"")</f>
        <v>454495</v>
      </c>
      <c r="I203" s="7" t="str" cm="1">
        <f t="array" ref="I203">IFERROR(_FV(T_STOCK_DATA[[#This Row],[SYMBOL]],"Ticker symbol",TRUE),"")</f>
        <v>BGRENERGY</v>
      </c>
      <c r="J203" s="10" t="str">
        <f>IFERROR(RANK(T_STOCK_DATA[[#This Row],[Positive Change %]],T_STOCK_DATA[Positive Change %],0)+COUNTIF($D$3:$D202,T_STOCK_DATA[[#This Row],[Positive Change %]]),"")</f>
        <v/>
      </c>
      <c r="K203" s="10">
        <f>IFERROR(RANK(T_STOCK_DATA[[#This Row],[Negative Change %]],T_STOCK_DATA[Negative Change %],1)+COUNTIF($E$3:$E202,T_STOCK_DATA[[#This Row],[Negative Change %]]),"")</f>
        <v>559</v>
      </c>
      <c r="L203" s="10">
        <f>IFERROR(RANK(T_STOCK_DATA[[#This Row],[Volume]],T_STOCK_DATA[Volume],0)+COUNTIF($H$3:$H202,T_STOCK_DATA[[#This Row],[Volume]]),"")</f>
        <v>526</v>
      </c>
      <c r="M203" s="18" cm="1">
        <f t="array" ref="M203">IFERROR(_FV(T_STOCK_DATA[[#This Row],[SYMBOL]],"Last trade time",TRUE),"")</f>
        <v>44585.469942129632</v>
      </c>
    </row>
    <row r="204" spans="1:13">
      <c r="A204" s="5" t="e" vm="255">
        <v>#VALUE!</v>
      </c>
      <c r="B204" s="7" cm="1">
        <f t="array" ref="B204">IFERROR(_FV(T_STOCK_DATA[[#This Row],[SYMBOL]],"Change"),"")</f>
        <v>-6.05</v>
      </c>
      <c r="C204" s="8" cm="1">
        <f t="array" ref="C204">IFERROR(IF(T_STOCK_DATA[[#This Row],[SYMBOL]]="","",_FV(T_STOCK_DATA[[#This Row],[SYMBOL]],"Change (%)",TRUE)),"")</f>
        <v>-2.5172E-2</v>
      </c>
      <c r="D204" s="8" t="str">
        <f>IF(T_STOCK_DATA[[#This Row],[Change (%)]]&gt;0,T_STOCK_DATA[[#This Row],[Change (%)]],"")</f>
        <v/>
      </c>
      <c r="E204" s="8">
        <f>IF(T_STOCK_DATA[[#This Row],[Change (%)]]&lt;0,T_STOCK_DATA[[#This Row],[Change (%)]],"")</f>
        <v>-2.5172E-2</v>
      </c>
      <c r="F204" s="7" t="str" cm="1">
        <f t="array" ref="F204">IFERROR(_FV(T_STOCK_DATA[[#This Row],[SYMBOL]],"Exchange"),"")</f>
        <v>National Stock Exchange of India</v>
      </c>
      <c r="G204" s="7" cm="1">
        <f t="array" ref="G204">IFERROR(_FV(T_STOCK_DATA[[#This Row],[SYMBOL]],"Price"),"")</f>
        <v>234.3</v>
      </c>
      <c r="H204" s="9" cm="1">
        <f t="array" ref="H204">IFERROR(_FV(T_STOCK_DATA[[#This Row],[SYMBOL]],"Volume"),"")</f>
        <v>26293</v>
      </c>
      <c r="I204" s="7" t="str" cm="1">
        <f t="array" ref="I204">IFERROR(_FV(T_STOCK_DATA[[#This Row],[SYMBOL]],"Ticker symbol",TRUE),"")</f>
        <v>BHAGERIA</v>
      </c>
      <c r="J204" s="10" t="str">
        <f>IFERROR(RANK(T_STOCK_DATA[[#This Row],[Positive Change %]],T_STOCK_DATA[Positive Change %],0)+COUNTIF($D$3:$D203,T_STOCK_DATA[[#This Row],[Positive Change %]]),"")</f>
        <v/>
      </c>
      <c r="K204" s="10">
        <f>IFERROR(RANK(T_STOCK_DATA[[#This Row],[Negative Change %]],T_STOCK_DATA[Negative Change %],1)+COUNTIF($E$3:$E203,T_STOCK_DATA[[#This Row],[Negative Change %]]),"")</f>
        <v>1333</v>
      </c>
      <c r="L204" s="10">
        <f>IFERROR(RANK(T_STOCK_DATA[[#This Row],[Volume]],T_STOCK_DATA[Volume],0)+COUNTIF($H$3:$H203,T_STOCK_DATA[[#This Row],[Volume]]),"")</f>
        <v>1331</v>
      </c>
      <c r="M204" s="18" cm="1">
        <f t="array" ref="M204">IFERROR(_FV(T_STOCK_DATA[[#This Row],[SYMBOL]],"Last trade time",TRUE),"")</f>
        <v>44585.469942129632</v>
      </c>
    </row>
    <row r="205" spans="1:13">
      <c r="A205" s="5" t="e" vm="256">
        <v>#VALUE!</v>
      </c>
      <c r="B205" s="7" cm="1">
        <f t="array" ref="B205">IFERROR(_FV(T_STOCK_DATA[[#This Row],[SYMBOL]],"Change"),"")</f>
        <v>-2</v>
      </c>
      <c r="C205" s="8" cm="1">
        <f t="array" ref="C205">IFERROR(IF(T_STOCK_DATA[[#This Row],[SYMBOL]]="","",_FV(T_STOCK_DATA[[#This Row],[SYMBOL]],"Change (%)",TRUE)),"")</f>
        <v>-4.0527000000000001E-2</v>
      </c>
      <c r="D205" s="8" t="str">
        <f>IF(T_STOCK_DATA[[#This Row],[Change (%)]]&gt;0,T_STOCK_DATA[[#This Row],[Change (%)]],"")</f>
        <v/>
      </c>
      <c r="E205" s="8">
        <f>IF(T_STOCK_DATA[[#This Row],[Change (%)]]&lt;0,T_STOCK_DATA[[#This Row],[Change (%)]],"")</f>
        <v>-4.0527000000000001E-2</v>
      </c>
      <c r="F205" s="7" t="str" cm="1">
        <f t="array" ref="F205">IFERROR(_FV(T_STOCK_DATA[[#This Row],[SYMBOL]],"Exchange"),"")</f>
        <v>National Stock Exchange of India</v>
      </c>
      <c r="G205" s="7" cm="1">
        <f t="array" ref="G205">IFERROR(_FV(T_STOCK_DATA[[#This Row],[SYMBOL]],"Price"),"")</f>
        <v>47.35</v>
      </c>
      <c r="H205" s="9" cm="1">
        <f t="array" ref="H205">IFERROR(_FV(T_STOCK_DATA[[#This Row],[SYMBOL]],"Volume"),"")</f>
        <v>50869</v>
      </c>
      <c r="I205" s="7" t="str" cm="1">
        <f t="array" ref="I205">IFERROR(_FV(T_STOCK_DATA[[#This Row],[SYMBOL]],"Ticker symbol",TRUE),"")</f>
        <v>BHAGYANGR</v>
      </c>
      <c r="J205" s="10" t="str">
        <f>IFERROR(RANK(T_STOCK_DATA[[#This Row],[Positive Change %]],T_STOCK_DATA[Positive Change %],0)+COUNTIF($D$3:$D204,T_STOCK_DATA[[#This Row],[Positive Change %]]),"")</f>
        <v/>
      </c>
      <c r="K205" s="10">
        <f>IFERROR(RANK(T_STOCK_DATA[[#This Row],[Negative Change %]],T_STOCK_DATA[Negative Change %],1)+COUNTIF($E$3:$E204,T_STOCK_DATA[[#This Row],[Negative Change %]]),"")</f>
        <v>1030</v>
      </c>
      <c r="L205" s="10">
        <f>IFERROR(RANK(T_STOCK_DATA[[#This Row],[Volume]],T_STOCK_DATA[Volume],0)+COUNTIF($H$3:$H204,T_STOCK_DATA[[#This Row],[Volume]]),"")</f>
        <v>1164</v>
      </c>
      <c r="M205" s="18" cm="1">
        <f t="array" ref="M205">IFERROR(_FV(T_STOCK_DATA[[#This Row],[SYMBOL]],"Last trade time",TRUE),"")</f>
        <v>44585.469942129632</v>
      </c>
    </row>
    <row r="206" spans="1:13">
      <c r="A206" s="5" t="e" vm="257">
        <v>#VALUE!</v>
      </c>
      <c r="B206" s="7" cm="1">
        <f t="array" ref="B206">IFERROR(_FV(T_STOCK_DATA[[#This Row],[SYMBOL]],"Change"),"")</f>
        <v>-2.2000000000000002</v>
      </c>
      <c r="C206" s="8" cm="1">
        <f t="array" ref="C206">IFERROR(IF(T_STOCK_DATA[[#This Row],[SYMBOL]]="","",_FV(T_STOCK_DATA[[#This Row],[SYMBOL]],"Change (%)",TRUE)),"")</f>
        <v>-6.2323000000000003E-2</v>
      </c>
      <c r="D206" s="8" t="str">
        <f>IF(T_STOCK_DATA[[#This Row],[Change (%)]]&gt;0,T_STOCK_DATA[[#This Row],[Change (%)]],"")</f>
        <v/>
      </c>
      <c r="E206" s="8">
        <f>IF(T_STOCK_DATA[[#This Row],[Change (%)]]&lt;0,T_STOCK_DATA[[#This Row],[Change (%)]],"")</f>
        <v>-6.2323000000000003E-2</v>
      </c>
      <c r="F206" s="7" t="str" cm="1">
        <f t="array" ref="F206">IFERROR(_FV(T_STOCK_DATA[[#This Row],[SYMBOL]],"Exchange"),"")</f>
        <v>National Stock Exchange of India</v>
      </c>
      <c r="G206" s="7" cm="1">
        <f t="array" ref="G206">IFERROR(_FV(T_STOCK_DATA[[#This Row],[SYMBOL]],"Price"),"")</f>
        <v>33.1</v>
      </c>
      <c r="H206" s="9" cm="1">
        <f t="array" ref="H206">IFERROR(_FV(T_STOCK_DATA[[#This Row],[SYMBOL]],"Volume"),"")</f>
        <v>20943</v>
      </c>
      <c r="I206" s="7" t="str" cm="1">
        <f t="array" ref="I206">IFERROR(_FV(T_STOCK_DATA[[#This Row],[SYMBOL]],"Ticker symbol",TRUE),"")</f>
        <v>BHAGYAPROP</v>
      </c>
      <c r="J206" s="10" t="str">
        <f>IFERROR(RANK(T_STOCK_DATA[[#This Row],[Positive Change %]],T_STOCK_DATA[Positive Change %],0)+COUNTIF($D$3:$D205,T_STOCK_DATA[[#This Row],[Positive Change %]]),"")</f>
        <v/>
      </c>
      <c r="K206" s="10">
        <f>IFERROR(RANK(T_STOCK_DATA[[#This Row],[Negative Change %]],T_STOCK_DATA[Negative Change %],1)+COUNTIF($E$3:$E205,T_STOCK_DATA[[#This Row],[Negative Change %]]),"")</f>
        <v>309</v>
      </c>
      <c r="L206" s="10">
        <f>IFERROR(RANK(T_STOCK_DATA[[#This Row],[Volume]],T_STOCK_DATA[Volume],0)+COUNTIF($H$3:$H205,T_STOCK_DATA[[#This Row],[Volume]]),"")</f>
        <v>1378</v>
      </c>
      <c r="M206" s="18" cm="1">
        <f t="array" ref="M206">IFERROR(_FV(T_STOCK_DATA[[#This Row],[SYMBOL]],"Last trade time",TRUE),"")</f>
        <v>44585.469942129632</v>
      </c>
    </row>
    <row r="207" spans="1:13">
      <c r="A207" s="5" t="e" vm="258">
        <v>#VALUE!</v>
      </c>
      <c r="B207" s="7" cm="1">
        <f t="array" ref="B207">IFERROR(_FV(T_STOCK_DATA[[#This Row],[SYMBOL]],"Change"),"")</f>
        <v>-0.5</v>
      </c>
      <c r="C207" s="8" cm="1">
        <f t="array" ref="C207">IFERROR(IF(T_STOCK_DATA[[#This Row],[SYMBOL]]="","",_FV(T_STOCK_DATA[[#This Row],[SYMBOL]],"Change (%)",TRUE)),"")</f>
        <v>-4.9020000000000001E-2</v>
      </c>
      <c r="D207" s="8" t="str">
        <f>IF(T_STOCK_DATA[[#This Row],[Change (%)]]&gt;0,T_STOCK_DATA[[#This Row],[Change (%)]],"")</f>
        <v/>
      </c>
      <c r="E207" s="8">
        <f>IF(T_STOCK_DATA[[#This Row],[Change (%)]]&lt;0,T_STOCK_DATA[[#This Row],[Change (%)]],"")</f>
        <v>-4.9020000000000001E-2</v>
      </c>
      <c r="F207" s="7" t="str" cm="1">
        <f t="array" ref="F207">IFERROR(_FV(T_STOCK_DATA[[#This Row],[SYMBOL]],"Exchange"),"")</f>
        <v>National Stock Exchange of India</v>
      </c>
      <c r="G207" s="7" cm="1">
        <f t="array" ref="G207">IFERROR(_FV(T_STOCK_DATA[[#This Row],[SYMBOL]],"Price"),"")</f>
        <v>9.6999999999999993</v>
      </c>
      <c r="H207" s="9" cm="1">
        <f t="array" ref="H207">IFERROR(_FV(T_STOCK_DATA[[#This Row],[SYMBOL]],"Volume"),"")</f>
        <v>108653</v>
      </c>
      <c r="I207" s="7" t="str" cm="1">
        <f t="array" ref="I207">IFERROR(_FV(T_STOCK_DATA[[#This Row],[SYMBOL]],"Ticker symbol",TRUE),"")</f>
        <v>BHANDARI</v>
      </c>
      <c r="J207" s="10" t="str">
        <f>IFERROR(RANK(T_STOCK_DATA[[#This Row],[Positive Change %]],T_STOCK_DATA[Positive Change %],0)+COUNTIF($D$3:$D206,T_STOCK_DATA[[#This Row],[Positive Change %]]),"")</f>
        <v/>
      </c>
      <c r="K207" s="10">
        <f>IFERROR(RANK(T_STOCK_DATA[[#This Row],[Negative Change %]],T_STOCK_DATA[Negative Change %],1)+COUNTIF($E$3:$E206,T_STOCK_DATA[[#This Row],[Negative Change %]]),"")</f>
        <v>687</v>
      </c>
      <c r="L207" s="10">
        <f>IFERROR(RANK(T_STOCK_DATA[[#This Row],[Volume]],T_STOCK_DATA[Volume],0)+COUNTIF($H$3:$H206,T_STOCK_DATA[[#This Row],[Volume]]),"")</f>
        <v>947</v>
      </c>
      <c r="M207" s="18" cm="1">
        <f t="array" ref="M207">IFERROR(_FV(T_STOCK_DATA[[#This Row],[SYMBOL]],"Last trade time",TRUE),"")</f>
        <v>44585.469942129632</v>
      </c>
    </row>
    <row r="208" spans="1:13">
      <c r="A208" s="5" t="e" vm="259">
        <v>#VALUE!</v>
      </c>
      <c r="B208" s="7" cm="1">
        <f t="array" ref="B208">IFERROR(_FV(T_STOCK_DATA[[#This Row],[SYMBOL]],"Change"),"")</f>
        <v>-21.5</v>
      </c>
      <c r="C208" s="8" cm="1">
        <f t="array" ref="C208">IFERROR(IF(T_STOCK_DATA[[#This Row],[SYMBOL]]="","",_FV(T_STOCK_DATA[[#This Row],[SYMBOL]],"Change (%)",TRUE)),"")</f>
        <v>-2.9037999999999998E-2</v>
      </c>
      <c r="D208" s="8" t="str">
        <f>IF(T_STOCK_DATA[[#This Row],[Change (%)]]&gt;0,T_STOCK_DATA[[#This Row],[Change (%)]],"")</f>
        <v/>
      </c>
      <c r="E208" s="8">
        <f>IF(T_STOCK_DATA[[#This Row],[Change (%)]]&lt;0,T_STOCK_DATA[[#This Row],[Change (%)]],"")</f>
        <v>-2.9037999999999998E-2</v>
      </c>
      <c r="F208" s="7" t="str" cm="1">
        <f t="array" ref="F208">IFERROR(_FV(T_STOCK_DATA[[#This Row],[SYMBOL]],"Exchange"),"")</f>
        <v>National Stock Exchange of India</v>
      </c>
      <c r="G208" s="7" cm="1">
        <f t="array" ref="G208">IFERROR(_FV(T_STOCK_DATA[[#This Row],[SYMBOL]],"Price"),"")</f>
        <v>718.9</v>
      </c>
      <c r="H208" s="9" cm="1">
        <f t="array" ref="H208">IFERROR(_FV(T_STOCK_DATA[[#This Row],[SYMBOL]],"Volume"),"")</f>
        <v>1334962</v>
      </c>
      <c r="I208" s="7" t="str" cm="1">
        <f t="array" ref="I208">IFERROR(_FV(T_STOCK_DATA[[#This Row],[SYMBOL]],"Ticker symbol",TRUE),"")</f>
        <v>BHARATFORG</v>
      </c>
      <c r="J208" s="10" t="str">
        <f>IFERROR(RANK(T_STOCK_DATA[[#This Row],[Positive Change %]],T_STOCK_DATA[Positive Change %],0)+COUNTIF($D$3:$D207,T_STOCK_DATA[[#This Row],[Positive Change %]]),"")</f>
        <v/>
      </c>
      <c r="K208" s="10">
        <f>IFERROR(RANK(T_STOCK_DATA[[#This Row],[Negative Change %]],T_STOCK_DATA[Negative Change %],1)+COUNTIF($E$3:$E207,T_STOCK_DATA[[#This Row],[Negative Change %]]),"")</f>
        <v>1263</v>
      </c>
      <c r="L208" s="10">
        <f>IFERROR(RANK(T_STOCK_DATA[[#This Row],[Volume]],T_STOCK_DATA[Volume],0)+COUNTIF($H$3:$H207,T_STOCK_DATA[[#This Row],[Volume]]),"")</f>
        <v>276</v>
      </c>
      <c r="M208" s="18" cm="1">
        <f t="array" ref="M208">IFERROR(_FV(T_STOCK_DATA[[#This Row],[SYMBOL]],"Last trade time",TRUE),"")</f>
        <v>44585.469942129632</v>
      </c>
    </row>
    <row r="209" spans="1:13">
      <c r="A209" s="5" t="e" vm="260">
        <v>#VALUE!</v>
      </c>
      <c r="B209" s="7" cm="1">
        <f t="array" ref="B209">IFERROR(_FV(T_STOCK_DATA[[#This Row],[SYMBOL]],"Change"),"")</f>
        <v>-8.25</v>
      </c>
      <c r="C209" s="8" cm="1">
        <f t="array" ref="C209">IFERROR(IF(T_STOCK_DATA[[#This Row],[SYMBOL]]="","",_FV(T_STOCK_DATA[[#This Row],[SYMBOL]],"Change (%)",TRUE)),"")</f>
        <v>-4.8007000000000001E-2</v>
      </c>
      <c r="D209" s="8" t="str">
        <f>IF(T_STOCK_DATA[[#This Row],[Change (%)]]&gt;0,T_STOCK_DATA[[#This Row],[Change (%)]],"")</f>
        <v/>
      </c>
      <c r="E209" s="8">
        <f>IF(T_STOCK_DATA[[#This Row],[Change (%)]]&lt;0,T_STOCK_DATA[[#This Row],[Change (%)]],"")</f>
        <v>-4.8007000000000001E-2</v>
      </c>
      <c r="F209" s="7" t="str" cm="1">
        <f t="array" ref="F209">IFERROR(_FV(T_STOCK_DATA[[#This Row],[SYMBOL]],"Exchange"),"")</f>
        <v>National Stock Exchange of India</v>
      </c>
      <c r="G209" s="7" cm="1">
        <f t="array" ref="G209">IFERROR(_FV(T_STOCK_DATA[[#This Row],[SYMBOL]],"Price"),"")</f>
        <v>163.6</v>
      </c>
      <c r="H209" s="9" cm="1">
        <f t="array" ref="H209">IFERROR(_FV(T_STOCK_DATA[[#This Row],[SYMBOL]],"Volume"),"")</f>
        <v>62448</v>
      </c>
      <c r="I209" s="7" t="str" cm="1">
        <f t="array" ref="I209">IFERROR(_FV(T_STOCK_DATA[[#This Row],[SYMBOL]],"Ticker symbol",TRUE),"")</f>
        <v>BHARATGEAR</v>
      </c>
      <c r="J209" s="10" t="str">
        <f>IFERROR(RANK(T_STOCK_DATA[[#This Row],[Positive Change %]],T_STOCK_DATA[Positive Change %],0)+COUNTIF($D$3:$D208,T_STOCK_DATA[[#This Row],[Positive Change %]]),"")</f>
        <v/>
      </c>
      <c r="K209" s="10">
        <f>IFERROR(RANK(T_STOCK_DATA[[#This Row],[Negative Change %]],T_STOCK_DATA[Negative Change %],1)+COUNTIF($E$3:$E208,T_STOCK_DATA[[#This Row],[Negative Change %]]),"")</f>
        <v>765</v>
      </c>
      <c r="L209" s="10">
        <f>IFERROR(RANK(T_STOCK_DATA[[#This Row],[Volume]],T_STOCK_DATA[Volume],0)+COUNTIF($H$3:$H208,T_STOCK_DATA[[#This Row],[Volume]]),"")</f>
        <v>1104</v>
      </c>
      <c r="M209" s="18" cm="1">
        <f t="array" ref="M209">IFERROR(_FV(T_STOCK_DATA[[#This Row],[SYMBOL]],"Last trade time",TRUE),"")</f>
        <v>44585.469942129632</v>
      </c>
    </row>
    <row r="210" spans="1:13">
      <c r="A210" s="5" t="e" vm="261">
        <v>#VALUE!</v>
      </c>
      <c r="B210" s="7" cm="1">
        <f t="array" ref="B210">IFERROR(_FV(T_STOCK_DATA[[#This Row],[SYMBOL]],"Change"),"")</f>
        <v>-452.25</v>
      </c>
      <c r="C210" s="8" cm="1">
        <f t="array" ref="C210">IFERROR(IF(T_STOCK_DATA[[#This Row],[SYMBOL]]="","",_FV(T_STOCK_DATA[[#This Row],[SYMBOL]],"Change (%)",TRUE)),"")</f>
        <v>-3.6979999999999999E-2</v>
      </c>
      <c r="D210" s="8" t="str">
        <f>IF(T_STOCK_DATA[[#This Row],[Change (%)]]&gt;0,T_STOCK_DATA[[#This Row],[Change (%)]],"")</f>
        <v/>
      </c>
      <c r="E210" s="8">
        <f>IF(T_STOCK_DATA[[#This Row],[Change (%)]]&lt;0,T_STOCK_DATA[[#This Row],[Change (%)]],"")</f>
        <v>-3.6979999999999999E-2</v>
      </c>
      <c r="F210" s="7" t="str" cm="1">
        <f t="array" ref="F210">IFERROR(_FV(T_STOCK_DATA[[#This Row],[SYMBOL]],"Exchange"),"")</f>
        <v>National Stock Exchange of India</v>
      </c>
      <c r="G210" s="7" cm="1">
        <f t="array" ref="G210">IFERROR(_FV(T_STOCK_DATA[[#This Row],[SYMBOL]],"Price"),"")</f>
        <v>11777.2</v>
      </c>
      <c r="H210" s="9" cm="1">
        <f t="array" ref="H210">IFERROR(_FV(T_STOCK_DATA[[#This Row],[SYMBOL]],"Volume"),"")</f>
        <v>4171</v>
      </c>
      <c r="I210" s="7" t="str" cm="1">
        <f t="array" ref="I210">IFERROR(_FV(T_STOCK_DATA[[#This Row],[SYMBOL]],"Ticker symbol",TRUE),"")</f>
        <v>BHARATRAS</v>
      </c>
      <c r="J210" s="10" t="str">
        <f>IFERROR(RANK(T_STOCK_DATA[[#This Row],[Positive Change %]],T_STOCK_DATA[Positive Change %],0)+COUNTIF($D$3:$D209,T_STOCK_DATA[[#This Row],[Positive Change %]]),"")</f>
        <v/>
      </c>
      <c r="K210" s="10">
        <f>IFERROR(RANK(T_STOCK_DATA[[#This Row],[Negative Change %]],T_STOCK_DATA[Negative Change %],1)+COUNTIF($E$3:$E209,T_STOCK_DATA[[#This Row],[Negative Change %]]),"")</f>
        <v>1108</v>
      </c>
      <c r="L210" s="10">
        <f>IFERROR(RANK(T_STOCK_DATA[[#This Row],[Volume]],T_STOCK_DATA[Volume],0)+COUNTIF($H$3:$H209,T_STOCK_DATA[[#This Row],[Volume]]),"")</f>
        <v>1574</v>
      </c>
      <c r="M210" s="18" cm="1">
        <f t="array" ref="M210">IFERROR(_FV(T_STOCK_DATA[[#This Row],[SYMBOL]],"Last trade time",TRUE),"")</f>
        <v>44585.469942129632</v>
      </c>
    </row>
    <row r="211" spans="1:13">
      <c r="A211" s="5" t="e" vm="262">
        <v>#VALUE!</v>
      </c>
      <c r="B211" s="7" cm="1">
        <f t="array" ref="B211">IFERROR(_FV(T_STOCK_DATA[[#This Row],[SYMBOL]],"Change"),"")</f>
        <v>-3.8</v>
      </c>
      <c r="C211" s="8" cm="1">
        <f t="array" ref="C211">IFERROR(IF(T_STOCK_DATA[[#This Row],[SYMBOL]]="","",_FV(T_STOCK_DATA[[#This Row],[SYMBOL]],"Change (%)",TRUE)),"")</f>
        <v>-4.9641000000000005E-2</v>
      </c>
      <c r="D211" s="8" t="str">
        <f>IF(T_STOCK_DATA[[#This Row],[Change (%)]]&gt;0,T_STOCK_DATA[[#This Row],[Change (%)]],"")</f>
        <v/>
      </c>
      <c r="E211" s="8">
        <f>IF(T_STOCK_DATA[[#This Row],[Change (%)]]&lt;0,T_STOCK_DATA[[#This Row],[Change (%)]],"")</f>
        <v>-4.9641000000000005E-2</v>
      </c>
      <c r="F211" s="7" t="str" cm="1">
        <f t="array" ref="F211">IFERROR(_FV(T_STOCK_DATA[[#This Row],[SYMBOL]],"Exchange"),"")</f>
        <v>National Stock Exchange of India</v>
      </c>
      <c r="G211" s="7" cm="1">
        <f t="array" ref="G211">IFERROR(_FV(T_STOCK_DATA[[#This Row],[SYMBOL]],"Price"),"")</f>
        <v>72.75</v>
      </c>
      <c r="H211" s="9" cm="1">
        <f t="array" ref="H211">IFERROR(_FV(T_STOCK_DATA[[#This Row],[SYMBOL]],"Volume"),"")</f>
        <v>32545</v>
      </c>
      <c r="I211" s="7" t="str" cm="1">
        <f t="array" ref="I211">IFERROR(_FV(T_STOCK_DATA[[#This Row],[SYMBOL]],"Ticker symbol",TRUE),"")</f>
        <v>BHARATWIRE</v>
      </c>
      <c r="J211" s="10" t="str">
        <f>IFERROR(RANK(T_STOCK_DATA[[#This Row],[Positive Change %]],T_STOCK_DATA[Positive Change %],0)+COUNTIF($D$3:$D210,T_STOCK_DATA[[#This Row],[Positive Change %]]),"")</f>
        <v/>
      </c>
      <c r="K211" s="10">
        <f>IFERROR(RANK(T_STOCK_DATA[[#This Row],[Negative Change %]],T_STOCK_DATA[Negative Change %],1)+COUNTIF($E$3:$E210,T_STOCK_DATA[[#This Row],[Negative Change %]]),"")</f>
        <v>622</v>
      </c>
      <c r="L211" s="10">
        <f>IFERROR(RANK(T_STOCK_DATA[[#This Row],[Volume]],T_STOCK_DATA[Volume],0)+COUNTIF($H$3:$H210,T_STOCK_DATA[[#This Row],[Volume]]),"")</f>
        <v>1291</v>
      </c>
      <c r="M211" s="18" cm="1">
        <f t="array" ref="M211">IFERROR(_FV(T_STOCK_DATA[[#This Row],[SYMBOL]],"Last trade time",TRUE),"")</f>
        <v>44585.469942129632</v>
      </c>
    </row>
    <row r="212" spans="1:13">
      <c r="A212" s="5" t="e" vm="263">
        <v>#VALUE!</v>
      </c>
      <c r="B212" s="7" cm="1">
        <f t="array" ref="B212">IFERROR(_FV(T_STOCK_DATA[[#This Row],[SYMBOL]],"Change"),"")</f>
        <v>-5.35</v>
      </c>
      <c r="C212" s="8" cm="1">
        <f t="array" ref="C212">IFERROR(IF(T_STOCK_DATA[[#This Row],[SYMBOL]]="","",_FV(T_STOCK_DATA[[#This Row],[SYMBOL]],"Change (%)",TRUE)),"")</f>
        <v>-7.6949999999999996E-3</v>
      </c>
      <c r="D212" s="8" t="str">
        <f>IF(T_STOCK_DATA[[#This Row],[Change (%)]]&gt;0,T_STOCK_DATA[[#This Row],[Change (%)]],"")</f>
        <v/>
      </c>
      <c r="E212" s="8">
        <f>IF(T_STOCK_DATA[[#This Row],[Change (%)]]&lt;0,T_STOCK_DATA[[#This Row],[Change (%)]],"")</f>
        <v>-7.6949999999999996E-3</v>
      </c>
      <c r="F212" s="7" t="str" cm="1">
        <f t="array" ref="F212">IFERROR(_FV(T_STOCK_DATA[[#This Row],[SYMBOL]],"Exchange"),"")</f>
        <v>National Stock Exchange of India</v>
      </c>
      <c r="G212" s="7" cm="1">
        <f t="array" ref="G212">IFERROR(_FV(T_STOCK_DATA[[#This Row],[SYMBOL]],"Price"),"")</f>
        <v>689.9</v>
      </c>
      <c r="H212" s="9" cm="1">
        <f t="array" ref="H212">IFERROR(_FV(T_STOCK_DATA[[#This Row],[SYMBOL]],"Volume"),"")</f>
        <v>11091633</v>
      </c>
      <c r="I212" s="7" t="str" cm="1">
        <f t="array" ref="I212">IFERROR(_FV(T_STOCK_DATA[[#This Row],[SYMBOL]],"Ticker symbol",TRUE),"")</f>
        <v>BHARTIARTL</v>
      </c>
      <c r="J212" s="10" t="str">
        <f>IFERROR(RANK(T_STOCK_DATA[[#This Row],[Positive Change %]],T_STOCK_DATA[Positive Change %],0)+COUNTIF($D$3:$D211,T_STOCK_DATA[[#This Row],[Positive Change %]]),"")</f>
        <v/>
      </c>
      <c r="K212" s="10">
        <f>IFERROR(RANK(T_STOCK_DATA[[#This Row],[Negative Change %]],T_STOCK_DATA[Negative Change %],1)+COUNTIF($E$3:$E211,T_STOCK_DATA[[#This Row],[Negative Change %]]),"")</f>
        <v>1537</v>
      </c>
      <c r="L212" s="10">
        <f>IFERROR(RANK(T_STOCK_DATA[[#This Row],[Volume]],T_STOCK_DATA[Volume],0)+COUNTIF($H$3:$H211,T_STOCK_DATA[[#This Row],[Volume]]),"")</f>
        <v>43</v>
      </c>
      <c r="M212" s="18" cm="1">
        <f t="array" ref="M212">IFERROR(_FV(T_STOCK_DATA[[#This Row],[SYMBOL]],"Last trade time",TRUE),"")</f>
        <v>44585.469942129632</v>
      </c>
    </row>
    <row r="213" spans="1:13">
      <c r="A213" s="5" t="e" vm="52">
        <v>#VALUE!</v>
      </c>
      <c r="B213" s="7" cm="1">
        <f t="array" ref="B213">IFERROR(_FV(T_STOCK_DATA[[#This Row],[SYMBOL]],"Change"),"")</f>
        <v>-2.35</v>
      </c>
      <c r="C213" s="8" cm="1">
        <f t="array" ref="C213">IFERROR(IF(T_STOCK_DATA[[#This Row],[SYMBOL]]="","",_FV(T_STOCK_DATA[[#This Row],[SYMBOL]],"Change (%)",TRUE)),"")</f>
        <v>-3.943E-2</v>
      </c>
      <c r="D213" s="8" t="str">
        <f>IF(T_STOCK_DATA[[#This Row],[Change (%)]]&gt;0,T_STOCK_DATA[[#This Row],[Change (%)]],"")</f>
        <v/>
      </c>
      <c r="E213" s="8">
        <f>IF(T_STOCK_DATA[[#This Row],[Change (%)]]&lt;0,T_STOCK_DATA[[#This Row],[Change (%)]],"")</f>
        <v>-3.943E-2</v>
      </c>
      <c r="F213" s="7" t="str" cm="1">
        <f t="array" ref="F213">IFERROR(_FV(T_STOCK_DATA[[#This Row],[SYMBOL]],"Exchange"),"")</f>
        <v>National Stock Exchange of India</v>
      </c>
      <c r="G213" s="7" cm="1">
        <f t="array" ref="G213">IFERROR(_FV(T_STOCK_DATA[[#This Row],[SYMBOL]],"Price"),"")</f>
        <v>57.25</v>
      </c>
      <c r="H213" s="9" cm="1">
        <f t="array" ref="H213">IFERROR(_FV(T_STOCK_DATA[[#This Row],[SYMBOL]],"Volume"),"")</f>
        <v>29775640</v>
      </c>
      <c r="I213" s="7" t="str" cm="1">
        <f t="array" ref="I213">IFERROR(_FV(T_STOCK_DATA[[#This Row],[SYMBOL]],"Ticker symbol",TRUE),"")</f>
        <v>BHEL</v>
      </c>
      <c r="J213" s="10" t="str">
        <f>IFERROR(RANK(T_STOCK_DATA[[#This Row],[Positive Change %]],T_STOCK_DATA[Positive Change %],0)+COUNTIF($D$3:$D212,T_STOCK_DATA[[#This Row],[Positive Change %]]),"")</f>
        <v/>
      </c>
      <c r="K213" s="10">
        <f>IFERROR(RANK(T_STOCK_DATA[[#This Row],[Negative Change %]],T_STOCK_DATA[Negative Change %],1)+COUNTIF($E$3:$E212,T_STOCK_DATA[[#This Row],[Negative Change %]]),"")</f>
        <v>1056</v>
      </c>
      <c r="L213" s="10">
        <f>IFERROR(RANK(T_STOCK_DATA[[#This Row],[Volume]],T_STOCK_DATA[Volume],0)+COUNTIF($H$3:$H212,T_STOCK_DATA[[#This Row],[Volume]]),"")</f>
        <v>14</v>
      </c>
      <c r="M213" s="18" cm="1">
        <f t="array" ref="M213">IFERROR(_FV(T_STOCK_DATA[[#This Row],[SYMBOL]],"Last trade time",TRUE),"")</f>
        <v>44585.469942129632</v>
      </c>
    </row>
    <row r="214" spans="1:13">
      <c r="A214" s="5" t="e" vm="8">
        <v>#VALUE!</v>
      </c>
      <c r="B214" s="7" cm="1">
        <f t="array" ref="B214">IFERROR(_FV(T_STOCK_DATA[[#This Row],[SYMBOL]],"Change"),"")</f>
        <v>3.4</v>
      </c>
      <c r="C214" s="8" cm="1">
        <f t="array" ref="C214">IFERROR(IF(T_STOCK_DATA[[#This Row],[SYMBOL]]="","",_FV(T_STOCK_DATA[[#This Row],[SYMBOL]],"Change (%)",TRUE)),"")</f>
        <v>4.9926999999999999E-2</v>
      </c>
      <c r="D214" s="8">
        <f>IF(T_STOCK_DATA[[#This Row],[Change (%)]]&gt;0,T_STOCK_DATA[[#This Row],[Change (%)]],"")</f>
        <v>4.9926999999999999E-2</v>
      </c>
      <c r="E214" s="8" t="str">
        <f>IF(T_STOCK_DATA[[#This Row],[Change (%)]]&lt;0,T_STOCK_DATA[[#This Row],[Change (%)]],"")</f>
        <v/>
      </c>
      <c r="F214" s="7" t="str" cm="1">
        <f t="array" ref="F214">IFERROR(_FV(T_STOCK_DATA[[#This Row],[SYMBOL]],"Exchange"),"")</f>
        <v>National Stock Exchange of India</v>
      </c>
      <c r="G214" s="7" cm="1">
        <f t="array" ref="G214">IFERROR(_FV(T_STOCK_DATA[[#This Row],[SYMBOL]],"Price"),"")</f>
        <v>71.5</v>
      </c>
      <c r="H214" s="9" cm="1">
        <f t="array" ref="H214">IFERROR(_FV(T_STOCK_DATA[[#This Row],[SYMBOL]],"Volume"),"")</f>
        <v>480557</v>
      </c>
      <c r="I214" s="7" t="str" cm="1">
        <f t="array" ref="I214">IFERROR(_FV(T_STOCK_DATA[[#This Row],[SYMBOL]],"Ticker symbol",TRUE),"")</f>
        <v>BIGBLOC</v>
      </c>
      <c r="J214" s="10">
        <f>IFERROR(RANK(T_STOCK_DATA[[#This Row],[Positive Change %]],T_STOCK_DATA[Positive Change %],0)+COUNTIF($D$3:$D213,T_STOCK_DATA[[#This Row],[Positive Change %]]),"")</f>
        <v>8</v>
      </c>
      <c r="K214" s="10" t="str">
        <f>IFERROR(RANK(T_STOCK_DATA[[#This Row],[Negative Change %]],T_STOCK_DATA[Negative Change %],1)+COUNTIF($E$3:$E213,T_STOCK_DATA[[#This Row],[Negative Change %]]),"")</f>
        <v/>
      </c>
      <c r="L214" s="10">
        <f>IFERROR(RANK(T_STOCK_DATA[[#This Row],[Volume]],T_STOCK_DATA[Volume],0)+COUNTIF($H$3:$H213,T_STOCK_DATA[[#This Row],[Volume]]),"")</f>
        <v>511</v>
      </c>
      <c r="M214" s="18" cm="1">
        <f t="array" ref="M214">IFERROR(_FV(T_STOCK_DATA[[#This Row],[SYMBOL]],"Last trade time",TRUE),"")</f>
        <v>44585.469942129632</v>
      </c>
    </row>
    <row r="215" spans="1:13">
      <c r="A215" s="5" t="e" vm="264">
        <v>#VALUE!</v>
      </c>
      <c r="B215" s="7" cm="1">
        <f t="array" ref="B215">IFERROR(_FV(T_STOCK_DATA[[#This Row],[SYMBOL]],"Change"),"")</f>
        <v>-25.85</v>
      </c>
      <c r="C215" s="8" cm="1">
        <f t="array" ref="C215">IFERROR(IF(T_STOCK_DATA[[#This Row],[SYMBOL]]="","",_FV(T_STOCK_DATA[[#This Row],[SYMBOL]],"Change (%)",TRUE)),"")</f>
        <v>-8.7110000000000007E-2</v>
      </c>
      <c r="D215" s="8" t="str">
        <f>IF(T_STOCK_DATA[[#This Row],[Change (%)]]&gt;0,T_STOCK_DATA[[#This Row],[Change (%)]],"")</f>
        <v/>
      </c>
      <c r="E215" s="8">
        <f>IF(T_STOCK_DATA[[#This Row],[Change (%)]]&lt;0,T_STOCK_DATA[[#This Row],[Change (%)]],"")</f>
        <v>-8.7110000000000007E-2</v>
      </c>
      <c r="F215" s="7" t="str" cm="1">
        <f t="array" ref="F215">IFERROR(_FV(T_STOCK_DATA[[#This Row],[SYMBOL]],"Exchange"),"")</f>
        <v>National Stock Exchange of India</v>
      </c>
      <c r="G215" s="7" cm="1">
        <f t="array" ref="G215">IFERROR(_FV(T_STOCK_DATA[[#This Row],[SYMBOL]],"Price"),"")</f>
        <v>270.89999999999998</v>
      </c>
      <c r="H215" s="9" cm="1">
        <f t="array" ref="H215">IFERROR(_FV(T_STOCK_DATA[[#This Row],[SYMBOL]],"Volume"),"")</f>
        <v>12281</v>
      </c>
      <c r="I215" s="7" t="str" cm="1">
        <f t="array" ref="I215">IFERROR(_FV(T_STOCK_DATA[[#This Row],[SYMBOL]],"Ticker symbol",TRUE),"")</f>
        <v>BIL</v>
      </c>
      <c r="J215" s="10" t="str">
        <f>IFERROR(RANK(T_STOCK_DATA[[#This Row],[Positive Change %]],T_STOCK_DATA[Positive Change %],0)+COUNTIF($D$3:$D214,T_STOCK_DATA[[#This Row],[Positive Change %]]),"")</f>
        <v/>
      </c>
      <c r="K215" s="10">
        <f>IFERROR(RANK(T_STOCK_DATA[[#This Row],[Negative Change %]],T_STOCK_DATA[Negative Change %],1)+COUNTIF($E$3:$E214,T_STOCK_DATA[[#This Row],[Negative Change %]]),"")</f>
        <v>67</v>
      </c>
      <c r="L215" s="10">
        <f>IFERROR(RANK(T_STOCK_DATA[[#This Row],[Volume]],T_STOCK_DATA[Volume],0)+COUNTIF($H$3:$H214,T_STOCK_DATA[[#This Row],[Volume]]),"")</f>
        <v>1481</v>
      </c>
      <c r="M215" s="18" cm="1">
        <f t="array" ref="M215">IFERROR(_FV(T_STOCK_DATA[[#This Row],[SYMBOL]],"Last trade time",TRUE),"")</f>
        <v>44585.469942129632</v>
      </c>
    </row>
    <row r="216" spans="1:13">
      <c r="A216" s="5" t="e" vm="265">
        <v>#VALUE!</v>
      </c>
      <c r="B216" s="7" cm="1">
        <f t="array" ref="B216">IFERROR(_FV(T_STOCK_DATA[[#This Row],[SYMBOL]],"Change"),"")</f>
        <v>-1.95</v>
      </c>
      <c r="C216" s="8" cm="1">
        <f t="array" ref="C216">IFERROR(IF(T_STOCK_DATA[[#This Row],[SYMBOL]]="","",_FV(T_STOCK_DATA[[#This Row],[SYMBOL]],"Change (%)",TRUE)),"")</f>
        <v>-6.6214000000000009E-2</v>
      </c>
      <c r="D216" s="8" t="str">
        <f>IF(T_STOCK_DATA[[#This Row],[Change (%)]]&gt;0,T_STOCK_DATA[[#This Row],[Change (%)]],"")</f>
        <v/>
      </c>
      <c r="E216" s="8">
        <f>IF(T_STOCK_DATA[[#This Row],[Change (%)]]&lt;0,T_STOCK_DATA[[#This Row],[Change (%)]],"")</f>
        <v>-6.6214000000000009E-2</v>
      </c>
      <c r="F216" s="7" t="str" cm="1">
        <f t="array" ref="F216">IFERROR(_FV(T_STOCK_DATA[[#This Row],[SYMBOL]],"Exchange"),"")</f>
        <v>National Stock Exchange of India</v>
      </c>
      <c r="G216" s="7" cm="1">
        <f t="array" ref="G216">IFERROR(_FV(T_STOCK_DATA[[#This Row],[SYMBOL]],"Price"),"")</f>
        <v>27.5</v>
      </c>
      <c r="H216" s="9" cm="1">
        <f t="array" ref="H216">IFERROR(_FV(T_STOCK_DATA[[#This Row],[SYMBOL]],"Volume"),"")</f>
        <v>421313</v>
      </c>
      <c r="I216" s="7" t="str" cm="1">
        <f t="array" ref="I216">IFERROR(_FV(T_STOCK_DATA[[#This Row],[SYMBOL]],"Ticker symbol",TRUE),"")</f>
        <v>BINDALAGRO</v>
      </c>
      <c r="J216" s="10" t="str">
        <f>IFERROR(RANK(T_STOCK_DATA[[#This Row],[Positive Change %]],T_STOCK_DATA[Positive Change %],0)+COUNTIF($D$3:$D215,T_STOCK_DATA[[#This Row],[Positive Change %]]),"")</f>
        <v/>
      </c>
      <c r="K216" s="10">
        <f>IFERROR(RANK(T_STOCK_DATA[[#This Row],[Negative Change %]],T_STOCK_DATA[Negative Change %],1)+COUNTIF($E$3:$E215,T_STOCK_DATA[[#This Row],[Negative Change %]]),"")</f>
        <v>251</v>
      </c>
      <c r="L216" s="10">
        <f>IFERROR(RANK(T_STOCK_DATA[[#This Row],[Volume]],T_STOCK_DATA[Volume],0)+COUNTIF($H$3:$H215,T_STOCK_DATA[[#This Row],[Volume]]),"")</f>
        <v>544</v>
      </c>
      <c r="M216" s="18" cm="1">
        <f t="array" ref="M216">IFERROR(_FV(T_STOCK_DATA[[#This Row],[SYMBOL]],"Last trade time",TRUE),"")</f>
        <v>44585.469942129632</v>
      </c>
    </row>
    <row r="217" spans="1:13">
      <c r="A217" s="5" t="e" vm="266">
        <v>#VALUE!</v>
      </c>
      <c r="B217" s="7" cm="1">
        <f t="array" ref="B217">IFERROR(_FV(T_STOCK_DATA[[#This Row],[SYMBOL]],"Change"),"")</f>
        <v>-4.3</v>
      </c>
      <c r="C217" s="8" cm="1">
        <f t="array" ref="C217">IFERROR(IF(T_STOCK_DATA[[#This Row],[SYMBOL]]="","",_FV(T_STOCK_DATA[[#This Row],[SYMBOL]],"Change (%)",TRUE)),"")</f>
        <v>-1.1403000000000002E-2</v>
      </c>
      <c r="D217" s="8" t="str">
        <f>IF(T_STOCK_DATA[[#This Row],[Change (%)]]&gt;0,T_STOCK_DATA[[#This Row],[Change (%)]],"")</f>
        <v/>
      </c>
      <c r="E217" s="8">
        <f>IF(T_STOCK_DATA[[#This Row],[Change (%)]]&lt;0,T_STOCK_DATA[[#This Row],[Change (%)]],"")</f>
        <v>-1.1403000000000002E-2</v>
      </c>
      <c r="F217" s="7" t="str" cm="1">
        <f t="array" ref="F217">IFERROR(_FV(T_STOCK_DATA[[#This Row],[SYMBOL]],"Exchange"),"")</f>
        <v>National Stock Exchange of India</v>
      </c>
      <c r="G217" s="7" cm="1">
        <f t="array" ref="G217">IFERROR(_FV(T_STOCK_DATA[[#This Row],[SYMBOL]],"Price"),"")</f>
        <v>372.8</v>
      </c>
      <c r="H217" s="9" cm="1">
        <f t="array" ref="H217">IFERROR(_FV(T_STOCK_DATA[[#This Row],[SYMBOL]],"Volume"),"")</f>
        <v>4407054</v>
      </c>
      <c r="I217" s="7" t="str" cm="1">
        <f t="array" ref="I217">IFERROR(_FV(T_STOCK_DATA[[#This Row],[SYMBOL]],"Ticker symbol",TRUE),"")</f>
        <v>BIOCON</v>
      </c>
      <c r="J217" s="10" t="str">
        <f>IFERROR(RANK(T_STOCK_DATA[[#This Row],[Positive Change %]],T_STOCK_DATA[Positive Change %],0)+COUNTIF($D$3:$D216,T_STOCK_DATA[[#This Row],[Positive Change %]]),"")</f>
        <v/>
      </c>
      <c r="K217" s="10">
        <f>IFERROR(RANK(T_STOCK_DATA[[#This Row],[Negative Change %]],T_STOCK_DATA[Negative Change %],1)+COUNTIF($E$3:$E216,T_STOCK_DATA[[#This Row],[Negative Change %]]),"")</f>
        <v>1510</v>
      </c>
      <c r="L217" s="10">
        <f>IFERROR(RANK(T_STOCK_DATA[[#This Row],[Volume]],T_STOCK_DATA[Volume],0)+COUNTIF($H$3:$H216,T_STOCK_DATA[[#This Row],[Volume]]),"")</f>
        <v>115</v>
      </c>
      <c r="M217" s="18" cm="1">
        <f t="array" ref="M217">IFERROR(_FV(T_STOCK_DATA[[#This Row],[SYMBOL]],"Last trade time",TRUE),"")</f>
        <v>44585.469942129632</v>
      </c>
    </row>
    <row r="218" spans="1:13">
      <c r="A218" s="5" t="e" vm="267">
        <v>#VALUE!</v>
      </c>
      <c r="B218" s="7" cm="1">
        <f t="array" ref="B218">IFERROR(_FV(T_STOCK_DATA[[#This Row],[SYMBOL]],"Change"),"")</f>
        <v>-7.25</v>
      </c>
      <c r="C218" s="8" cm="1">
        <f t="array" ref="C218">IFERROR(IF(T_STOCK_DATA[[#This Row],[SYMBOL]]="","",_FV(T_STOCK_DATA[[#This Row],[SYMBOL]],"Change (%)",TRUE)),"")</f>
        <v>-8.2339999999999997E-2</v>
      </c>
      <c r="D218" s="8" t="str">
        <f>IF(T_STOCK_DATA[[#This Row],[Change (%)]]&gt;0,T_STOCK_DATA[[#This Row],[Change (%)]],"")</f>
        <v/>
      </c>
      <c r="E218" s="8">
        <f>IF(T_STOCK_DATA[[#This Row],[Change (%)]]&lt;0,T_STOCK_DATA[[#This Row],[Change (%)]],"")</f>
        <v>-8.2339999999999997E-2</v>
      </c>
      <c r="F218" s="7" t="str" cm="1">
        <f t="array" ref="F218">IFERROR(_FV(T_STOCK_DATA[[#This Row],[SYMBOL]],"Exchange"),"")</f>
        <v>National Stock Exchange of India</v>
      </c>
      <c r="G218" s="7" cm="1">
        <f t="array" ref="G218">IFERROR(_FV(T_STOCK_DATA[[#This Row],[SYMBOL]],"Price"),"")</f>
        <v>80.8</v>
      </c>
      <c r="H218" s="9" cm="1">
        <f t="array" ref="H218">IFERROR(_FV(T_STOCK_DATA[[#This Row],[SYMBOL]],"Volume"),"")</f>
        <v>146392</v>
      </c>
      <c r="I218" s="7" t="str" cm="1">
        <f t="array" ref="I218">IFERROR(_FV(T_STOCK_DATA[[#This Row],[SYMBOL]],"Ticker symbol",TRUE),"")</f>
        <v>BIOFILCHEM</v>
      </c>
      <c r="J218" s="10" t="str">
        <f>IFERROR(RANK(T_STOCK_DATA[[#This Row],[Positive Change %]],T_STOCK_DATA[Positive Change %],0)+COUNTIF($D$3:$D217,T_STOCK_DATA[[#This Row],[Positive Change %]]),"")</f>
        <v/>
      </c>
      <c r="K218" s="10">
        <f>IFERROR(RANK(T_STOCK_DATA[[#This Row],[Negative Change %]],T_STOCK_DATA[Negative Change %],1)+COUNTIF($E$3:$E217,T_STOCK_DATA[[#This Row],[Negative Change %]]),"")</f>
        <v>94</v>
      </c>
      <c r="L218" s="10">
        <f>IFERROR(RANK(T_STOCK_DATA[[#This Row],[Volume]],T_STOCK_DATA[Volume],0)+COUNTIF($H$3:$H217,T_STOCK_DATA[[#This Row],[Volume]]),"")</f>
        <v>859</v>
      </c>
      <c r="M218" s="18" cm="1">
        <f t="array" ref="M218">IFERROR(_FV(T_STOCK_DATA[[#This Row],[SYMBOL]],"Last trade time",TRUE),"")</f>
        <v>44585.469953703701</v>
      </c>
    </row>
    <row r="219" spans="1:13">
      <c r="A219" s="5" t="e" vm="268">
        <v>#VALUE!</v>
      </c>
      <c r="B219" s="7" cm="1">
        <f t="array" ref="B219">IFERROR(_FV(T_STOCK_DATA[[#This Row],[SYMBOL]],"Change"),"")</f>
        <v>-7</v>
      </c>
      <c r="C219" s="8" cm="1">
        <f t="array" ref="C219">IFERROR(IF(T_STOCK_DATA[[#This Row],[SYMBOL]]="","",_FV(T_STOCK_DATA[[#This Row],[SYMBOL]],"Change (%)",TRUE)),"")</f>
        <v>-7.0316000000000004E-2</v>
      </c>
      <c r="D219" s="8" t="str">
        <f>IF(T_STOCK_DATA[[#This Row],[Change (%)]]&gt;0,T_STOCK_DATA[[#This Row],[Change (%)]],"")</f>
        <v/>
      </c>
      <c r="E219" s="8">
        <f>IF(T_STOCK_DATA[[#This Row],[Change (%)]]&lt;0,T_STOCK_DATA[[#This Row],[Change (%)]],"")</f>
        <v>-7.0316000000000004E-2</v>
      </c>
      <c r="F219" s="7" t="str" cm="1">
        <f t="array" ref="F219">IFERROR(_FV(T_STOCK_DATA[[#This Row],[SYMBOL]],"Exchange"),"")</f>
        <v>National Stock Exchange of India</v>
      </c>
      <c r="G219" s="7" cm="1">
        <f t="array" ref="G219">IFERROR(_FV(T_STOCK_DATA[[#This Row],[SYMBOL]],"Price"),"")</f>
        <v>92.55</v>
      </c>
      <c r="H219" s="9" cm="1">
        <f t="array" ref="H219">IFERROR(_FV(T_STOCK_DATA[[#This Row],[SYMBOL]],"Volume"),"")</f>
        <v>86509</v>
      </c>
      <c r="I219" s="7" t="str" cm="1">
        <f t="array" ref="I219">IFERROR(_FV(T_STOCK_DATA[[#This Row],[SYMBOL]],"Ticker symbol",TRUE),"")</f>
        <v>BIRLACABLE</v>
      </c>
      <c r="J219" s="10" t="str">
        <f>IFERROR(RANK(T_STOCK_DATA[[#This Row],[Positive Change %]],T_STOCK_DATA[Positive Change %],0)+COUNTIF($D$3:$D218,T_STOCK_DATA[[#This Row],[Positive Change %]]),"")</f>
        <v/>
      </c>
      <c r="K219" s="10">
        <f>IFERROR(RANK(T_STOCK_DATA[[#This Row],[Negative Change %]],T_STOCK_DATA[Negative Change %],1)+COUNTIF($E$3:$E218,T_STOCK_DATA[[#This Row],[Negative Change %]]),"")</f>
        <v>196</v>
      </c>
      <c r="L219" s="10">
        <f>IFERROR(RANK(T_STOCK_DATA[[#This Row],[Volume]],T_STOCK_DATA[Volume],0)+COUNTIF($H$3:$H218,T_STOCK_DATA[[#This Row],[Volume]]),"")</f>
        <v>1015</v>
      </c>
      <c r="M219" s="18" cm="1">
        <f t="array" ref="M219">IFERROR(_FV(T_STOCK_DATA[[#This Row],[SYMBOL]],"Last trade time",TRUE),"")</f>
        <v>44585.469953703701</v>
      </c>
    </row>
    <row r="220" spans="1:13">
      <c r="A220" s="5" t="e" vm="269">
        <v>#VALUE!</v>
      </c>
      <c r="B220" s="7" cm="1">
        <f t="array" ref="B220">IFERROR(_FV(T_STOCK_DATA[[#This Row],[SYMBOL]],"Change"),"")</f>
        <v>-101.9</v>
      </c>
      <c r="C220" s="8" cm="1">
        <f t="array" ref="C220">IFERROR(IF(T_STOCK_DATA[[#This Row],[SYMBOL]]="","",_FV(T_STOCK_DATA[[#This Row],[SYMBOL]],"Change (%)",TRUE)),"")</f>
        <v>-6.9599000000000008E-2</v>
      </c>
      <c r="D220" s="8" t="str">
        <f>IF(T_STOCK_DATA[[#This Row],[Change (%)]]&gt;0,T_STOCK_DATA[[#This Row],[Change (%)]],"")</f>
        <v/>
      </c>
      <c r="E220" s="8">
        <f>IF(T_STOCK_DATA[[#This Row],[Change (%)]]&lt;0,T_STOCK_DATA[[#This Row],[Change (%)]],"")</f>
        <v>-6.9599000000000008E-2</v>
      </c>
      <c r="F220" s="7" t="str" cm="1">
        <f t="array" ref="F220">IFERROR(_FV(T_STOCK_DATA[[#This Row],[SYMBOL]],"Exchange"),"")</f>
        <v>National Stock Exchange of India</v>
      </c>
      <c r="G220" s="7" cm="1">
        <f t="array" ref="G220">IFERROR(_FV(T_STOCK_DATA[[#This Row],[SYMBOL]],"Price"),"")</f>
        <v>1362.2</v>
      </c>
      <c r="H220" s="9" cm="1">
        <f t="array" ref="H220">IFERROR(_FV(T_STOCK_DATA[[#This Row],[SYMBOL]],"Volume"),"")</f>
        <v>138444</v>
      </c>
      <c r="I220" s="7" t="str" cm="1">
        <f t="array" ref="I220">IFERROR(_FV(T_STOCK_DATA[[#This Row],[SYMBOL]],"Ticker symbol",TRUE),"")</f>
        <v>BIRLACORPN</v>
      </c>
      <c r="J220" s="10" t="str">
        <f>IFERROR(RANK(T_STOCK_DATA[[#This Row],[Positive Change %]],T_STOCK_DATA[Positive Change %],0)+COUNTIF($D$3:$D219,T_STOCK_DATA[[#This Row],[Positive Change %]]),"")</f>
        <v/>
      </c>
      <c r="K220" s="10">
        <f>IFERROR(RANK(T_STOCK_DATA[[#This Row],[Negative Change %]],T_STOCK_DATA[Negative Change %],1)+COUNTIF($E$3:$E219,T_STOCK_DATA[[#This Row],[Negative Change %]]),"")</f>
        <v>211</v>
      </c>
      <c r="L220" s="10">
        <f>IFERROR(RANK(T_STOCK_DATA[[#This Row],[Volume]],T_STOCK_DATA[Volume],0)+COUNTIF($H$3:$H219,T_STOCK_DATA[[#This Row],[Volume]]),"")</f>
        <v>874</v>
      </c>
      <c r="M220" s="18" cm="1">
        <f t="array" ref="M220">IFERROR(_FV(T_STOCK_DATA[[#This Row],[SYMBOL]],"Last trade time",TRUE),"")</f>
        <v>44585.469953703701</v>
      </c>
    </row>
    <row r="221" spans="1:13">
      <c r="A221" s="5" t="e" vm="270">
        <v>#VALUE!</v>
      </c>
      <c r="B221" s="7" cm="1">
        <f t="array" ref="B221">IFERROR(_FV(T_STOCK_DATA[[#This Row],[SYMBOL]],"Change"),"")</f>
        <v>-3.9</v>
      </c>
      <c r="C221" s="8" cm="1">
        <f t="array" ref="C221">IFERROR(IF(T_STOCK_DATA[[#This Row],[SYMBOL]]="","",_FV(T_STOCK_DATA[[#This Row],[SYMBOL]],"Change (%)",TRUE)),"")</f>
        <v>-5.7018000000000006E-2</v>
      </c>
      <c r="D221" s="8" t="str">
        <f>IF(T_STOCK_DATA[[#This Row],[Change (%)]]&gt;0,T_STOCK_DATA[[#This Row],[Change (%)]],"")</f>
        <v/>
      </c>
      <c r="E221" s="8">
        <f>IF(T_STOCK_DATA[[#This Row],[Change (%)]]&lt;0,T_STOCK_DATA[[#This Row],[Change (%)]],"")</f>
        <v>-5.7018000000000006E-2</v>
      </c>
      <c r="F221" s="7" t="str" cm="1">
        <f t="array" ref="F221">IFERROR(_FV(T_STOCK_DATA[[#This Row],[SYMBOL]],"Exchange"),"")</f>
        <v>National Stock Exchange of India</v>
      </c>
      <c r="G221" s="7" cm="1">
        <f t="array" ref="G221">IFERROR(_FV(T_STOCK_DATA[[#This Row],[SYMBOL]],"Price"),"")</f>
        <v>64.5</v>
      </c>
      <c r="H221" s="9" cm="1">
        <f t="array" ref="H221">IFERROR(_FV(T_STOCK_DATA[[#This Row],[SYMBOL]],"Volume"),"")</f>
        <v>185766</v>
      </c>
      <c r="I221" s="7" t="str" cm="1">
        <f t="array" ref="I221">IFERROR(_FV(T_STOCK_DATA[[#This Row],[SYMBOL]],"Ticker symbol",TRUE),"")</f>
        <v>BIRLAMONEY</v>
      </c>
      <c r="J221" s="10" t="str">
        <f>IFERROR(RANK(T_STOCK_DATA[[#This Row],[Positive Change %]],T_STOCK_DATA[Positive Change %],0)+COUNTIF($D$3:$D220,T_STOCK_DATA[[#This Row],[Positive Change %]]),"")</f>
        <v/>
      </c>
      <c r="K221" s="10">
        <f>IFERROR(RANK(T_STOCK_DATA[[#This Row],[Negative Change %]],T_STOCK_DATA[Negative Change %],1)+COUNTIF($E$3:$E220,T_STOCK_DATA[[#This Row],[Negative Change %]]),"")</f>
        <v>385</v>
      </c>
      <c r="L221" s="10">
        <f>IFERROR(RANK(T_STOCK_DATA[[#This Row],[Volume]],T_STOCK_DATA[Volume],0)+COUNTIF($H$3:$H220,T_STOCK_DATA[[#This Row],[Volume]]),"")</f>
        <v>780</v>
      </c>
      <c r="M221" s="18" cm="1">
        <f t="array" ref="M221">IFERROR(_FV(T_STOCK_DATA[[#This Row],[SYMBOL]],"Last trade time",TRUE),"")</f>
        <v>44585.469953703701</v>
      </c>
    </row>
    <row r="222" spans="1:13">
      <c r="A222" s="5" t="e" vm="271">
        <v>#VALUE!</v>
      </c>
      <c r="B222" s="7" cm="1">
        <f t="array" ref="B222">IFERROR(_FV(T_STOCK_DATA[[#This Row],[SYMBOL]],"Change"),"")</f>
        <v>-1.75</v>
      </c>
      <c r="C222" s="8" cm="1">
        <f t="array" ref="C222">IFERROR(IF(T_STOCK_DATA[[#This Row],[SYMBOL]]="","",_FV(T_STOCK_DATA[[#This Row],[SYMBOL]],"Change (%)",TRUE)),"")</f>
        <v>-6.5298999999999996E-2</v>
      </c>
      <c r="D222" s="8" t="str">
        <f>IF(T_STOCK_DATA[[#This Row],[Change (%)]]&gt;0,T_STOCK_DATA[[#This Row],[Change (%)]],"")</f>
        <v/>
      </c>
      <c r="E222" s="8">
        <f>IF(T_STOCK_DATA[[#This Row],[Change (%)]]&lt;0,T_STOCK_DATA[[#This Row],[Change (%)]],"")</f>
        <v>-6.5298999999999996E-2</v>
      </c>
      <c r="F222" s="7" t="str" cm="1">
        <f t="array" ref="F222">IFERROR(_FV(T_STOCK_DATA[[#This Row],[SYMBOL]],"Exchange"),"")</f>
        <v>National Stock Exchange of India</v>
      </c>
      <c r="G222" s="7" cm="1">
        <f t="array" ref="G222">IFERROR(_FV(T_STOCK_DATA[[#This Row],[SYMBOL]],"Price"),"")</f>
        <v>25.05</v>
      </c>
      <c r="H222" s="9" cm="1">
        <f t="array" ref="H222">IFERROR(_FV(T_STOCK_DATA[[#This Row],[SYMBOL]],"Volume"),"")</f>
        <v>1132398</v>
      </c>
      <c r="I222" s="7" t="str" cm="1">
        <f t="array" ref="I222">IFERROR(_FV(T_STOCK_DATA[[#This Row],[SYMBOL]],"Ticker symbol",TRUE),"")</f>
        <v>BIRLATYRE</v>
      </c>
      <c r="J222" s="10" t="str">
        <f>IFERROR(RANK(T_STOCK_DATA[[#This Row],[Positive Change %]],T_STOCK_DATA[Positive Change %],0)+COUNTIF($D$3:$D221,T_STOCK_DATA[[#This Row],[Positive Change %]]),"")</f>
        <v/>
      </c>
      <c r="K222" s="10">
        <f>IFERROR(RANK(T_STOCK_DATA[[#This Row],[Negative Change %]],T_STOCK_DATA[Negative Change %],1)+COUNTIF($E$3:$E221,T_STOCK_DATA[[#This Row],[Negative Change %]]),"")</f>
        <v>261</v>
      </c>
      <c r="L222" s="10">
        <f>IFERROR(RANK(T_STOCK_DATA[[#This Row],[Volume]],T_STOCK_DATA[Volume],0)+COUNTIF($H$3:$H221,T_STOCK_DATA[[#This Row],[Volume]]),"")</f>
        <v>309</v>
      </c>
      <c r="M222" s="18" cm="1">
        <f t="array" ref="M222">IFERROR(_FV(T_STOCK_DATA[[#This Row],[SYMBOL]],"Last trade time",TRUE),"")</f>
        <v>44585.469953703701</v>
      </c>
    </row>
    <row r="223" spans="1:13">
      <c r="A223" s="5" t="e" vm="272">
        <v>#VALUE!</v>
      </c>
      <c r="B223" s="7" cm="1">
        <f t="array" ref="B223">IFERROR(_FV(T_STOCK_DATA[[#This Row],[SYMBOL]],"Change"),"")</f>
        <v>-0.2</v>
      </c>
      <c r="C223" s="8" cm="1">
        <f t="array" ref="C223">IFERROR(IF(T_STOCK_DATA[[#This Row],[SYMBOL]]="","",_FV(T_STOCK_DATA[[#This Row],[SYMBOL]],"Change (%)",TRUE)),"")</f>
        <v>-4.8780000000000004E-2</v>
      </c>
      <c r="D223" s="8" t="str">
        <f>IF(T_STOCK_DATA[[#This Row],[Change (%)]]&gt;0,T_STOCK_DATA[[#This Row],[Change (%)]],"")</f>
        <v/>
      </c>
      <c r="E223" s="8">
        <f>IF(T_STOCK_DATA[[#This Row],[Change (%)]]&lt;0,T_STOCK_DATA[[#This Row],[Change (%)]],"")</f>
        <v>-4.8780000000000004E-2</v>
      </c>
      <c r="F223" s="7" t="str" cm="1">
        <f t="array" ref="F223">IFERROR(_FV(T_STOCK_DATA[[#This Row],[SYMBOL]],"Exchange"),"")</f>
        <v>National Stock Exchange of India</v>
      </c>
      <c r="G223" s="7" cm="1">
        <f t="array" ref="G223">IFERROR(_FV(T_STOCK_DATA[[#This Row],[SYMBOL]],"Price"),"")</f>
        <v>3.9</v>
      </c>
      <c r="H223" s="9" cm="1">
        <f t="array" ref="H223">IFERROR(_FV(T_STOCK_DATA[[#This Row],[SYMBOL]],"Volume"),"")</f>
        <v>48622</v>
      </c>
      <c r="I223" s="7" t="str" cm="1">
        <f t="array" ref="I223">IFERROR(_FV(T_STOCK_DATA[[#This Row],[SYMBOL]],"Ticker symbol",TRUE),"")</f>
        <v>BKMINDST</v>
      </c>
      <c r="J223" s="10" t="str">
        <f>IFERROR(RANK(T_STOCK_DATA[[#This Row],[Positive Change %]],T_STOCK_DATA[Positive Change %],0)+COUNTIF($D$3:$D222,T_STOCK_DATA[[#This Row],[Positive Change %]]),"")</f>
        <v/>
      </c>
      <c r="K223" s="10">
        <f>IFERROR(RANK(T_STOCK_DATA[[#This Row],[Negative Change %]],T_STOCK_DATA[Negative Change %],1)+COUNTIF($E$3:$E222,T_STOCK_DATA[[#This Row],[Negative Change %]]),"")</f>
        <v>713</v>
      </c>
      <c r="L223" s="10">
        <f>IFERROR(RANK(T_STOCK_DATA[[#This Row],[Volume]],T_STOCK_DATA[Volume],0)+COUNTIF($H$3:$H222,T_STOCK_DATA[[#This Row],[Volume]]),"")</f>
        <v>1183</v>
      </c>
      <c r="M223" s="18" cm="1">
        <f t="array" ref="M223">IFERROR(_FV(T_STOCK_DATA[[#This Row],[SYMBOL]],"Last trade time",TRUE),"")</f>
        <v>44585.469953703701</v>
      </c>
    </row>
    <row r="224" spans="1:13">
      <c r="A224" s="5" t="e" vm="273">
        <v>#VALUE!</v>
      </c>
      <c r="B224" s="7" cm="1">
        <f t="array" ref="B224">IFERROR(_FV(T_STOCK_DATA[[#This Row],[SYMBOL]],"Change"),"")</f>
        <v>-1.1499999999999999</v>
      </c>
      <c r="C224" s="8" cm="1">
        <f t="array" ref="C224">IFERROR(IF(T_STOCK_DATA[[#This Row],[SYMBOL]]="","",_FV(T_STOCK_DATA[[#This Row],[SYMBOL]],"Change (%)",TRUE)),"")</f>
        <v>-0.05</v>
      </c>
      <c r="D224" s="8" t="str">
        <f>IF(T_STOCK_DATA[[#This Row],[Change (%)]]&gt;0,T_STOCK_DATA[[#This Row],[Change (%)]],"")</f>
        <v/>
      </c>
      <c r="E224" s="8">
        <f>IF(T_STOCK_DATA[[#This Row],[Change (%)]]&lt;0,T_STOCK_DATA[[#This Row],[Change (%)]],"")</f>
        <v>-0.05</v>
      </c>
      <c r="F224" s="7" t="str" cm="1">
        <f t="array" ref="F224">IFERROR(_FV(T_STOCK_DATA[[#This Row],[SYMBOL]],"Exchange"),"")</f>
        <v>National Stock Exchange of India</v>
      </c>
      <c r="G224" s="7" cm="1">
        <f t="array" ref="G224">IFERROR(_FV(T_STOCK_DATA[[#This Row],[SYMBOL]],"Price"),"")</f>
        <v>21.85</v>
      </c>
      <c r="H224" s="9" cm="1">
        <f t="array" ref="H224">IFERROR(_FV(T_STOCK_DATA[[#This Row],[SYMBOL]],"Volume"),"")</f>
        <v>34584</v>
      </c>
      <c r="I224" s="7" t="str" cm="1">
        <f t="array" ref="I224">IFERROR(_FV(T_STOCK_DATA[[#This Row],[SYMBOL]],"Ticker symbol",TRUE),"")</f>
        <v>BLBLIMITED</v>
      </c>
      <c r="J224" s="10" t="str">
        <f>IFERROR(RANK(T_STOCK_DATA[[#This Row],[Positive Change %]],T_STOCK_DATA[Positive Change %],0)+COUNTIF($D$3:$D223,T_STOCK_DATA[[#This Row],[Positive Change %]]),"")</f>
        <v/>
      </c>
      <c r="K224" s="10">
        <f>IFERROR(RANK(T_STOCK_DATA[[#This Row],[Negative Change %]],T_STOCK_DATA[Negative Change %],1)+COUNTIF($E$3:$E223,T_STOCK_DATA[[#This Row],[Negative Change %]]),"")</f>
        <v>504</v>
      </c>
      <c r="L224" s="10">
        <f>IFERROR(RANK(T_STOCK_DATA[[#This Row],[Volume]],T_STOCK_DATA[Volume],0)+COUNTIF($H$3:$H223,T_STOCK_DATA[[#This Row],[Volume]]),"")</f>
        <v>1274</v>
      </c>
      <c r="M224" s="18" cm="1">
        <f t="array" ref="M224">IFERROR(_FV(T_STOCK_DATA[[#This Row],[SYMBOL]],"Last trade time",TRUE),"")</f>
        <v>44585.469953703701</v>
      </c>
    </row>
    <row r="225" spans="1:13">
      <c r="A225" s="5" t="e" vm="274">
        <v>#VALUE!</v>
      </c>
      <c r="B225" s="7" cm="1">
        <f t="array" ref="B225">IFERROR(_FV(T_STOCK_DATA[[#This Row],[SYMBOL]],"Change"),"")</f>
        <v>-3.2</v>
      </c>
      <c r="C225" s="8" cm="1">
        <f t="array" ref="C225">IFERROR(IF(T_STOCK_DATA[[#This Row],[SYMBOL]]="","",_FV(T_STOCK_DATA[[#This Row],[SYMBOL]],"Change (%)",TRUE)),"")</f>
        <v>-3.2322999999999998E-2</v>
      </c>
      <c r="D225" s="8" t="str">
        <f>IF(T_STOCK_DATA[[#This Row],[Change (%)]]&gt;0,T_STOCK_DATA[[#This Row],[Change (%)]],"")</f>
        <v/>
      </c>
      <c r="E225" s="8">
        <f>IF(T_STOCK_DATA[[#This Row],[Change (%)]]&lt;0,T_STOCK_DATA[[#This Row],[Change (%)]],"")</f>
        <v>-3.2322999999999998E-2</v>
      </c>
      <c r="F225" s="7" t="str" cm="1">
        <f t="array" ref="F225">IFERROR(_FV(T_STOCK_DATA[[#This Row],[SYMBOL]],"Exchange"),"")</f>
        <v>National Stock Exchange of India</v>
      </c>
      <c r="G225" s="7" cm="1">
        <f t="array" ref="G225">IFERROR(_FV(T_STOCK_DATA[[#This Row],[SYMBOL]],"Price"),"")</f>
        <v>95.8</v>
      </c>
      <c r="H225" s="9" cm="1">
        <f t="array" ref="H225">IFERROR(_FV(T_STOCK_DATA[[#This Row],[SYMBOL]],"Volume"),"")</f>
        <v>330883</v>
      </c>
      <c r="I225" s="7" t="str" cm="1">
        <f t="array" ref="I225">IFERROR(_FV(T_STOCK_DATA[[#This Row],[SYMBOL]],"Ticker symbol",TRUE),"")</f>
        <v>BLISSGVS</v>
      </c>
      <c r="J225" s="10" t="str">
        <f>IFERROR(RANK(T_STOCK_DATA[[#This Row],[Positive Change %]],T_STOCK_DATA[Positive Change %],0)+COUNTIF($D$3:$D224,T_STOCK_DATA[[#This Row],[Positive Change %]]),"")</f>
        <v/>
      </c>
      <c r="K225" s="10">
        <f>IFERROR(RANK(T_STOCK_DATA[[#This Row],[Negative Change %]],T_STOCK_DATA[Negative Change %],1)+COUNTIF($E$3:$E224,T_STOCK_DATA[[#This Row],[Negative Change %]]),"")</f>
        <v>1207</v>
      </c>
      <c r="L225" s="10">
        <f>IFERROR(RANK(T_STOCK_DATA[[#This Row],[Volume]],T_STOCK_DATA[Volume],0)+COUNTIF($H$3:$H224,T_STOCK_DATA[[#This Row],[Volume]]),"")</f>
        <v>617</v>
      </c>
      <c r="M225" s="18" cm="1">
        <f t="array" ref="M225">IFERROR(_FV(T_STOCK_DATA[[#This Row],[SYMBOL]],"Last trade time",TRUE),"")</f>
        <v>44585.469953703701</v>
      </c>
    </row>
    <row r="226" spans="1:13">
      <c r="A226" s="5" t="e" vm="275">
        <v>#VALUE!</v>
      </c>
      <c r="B226" s="7" cm="1">
        <f t="array" ref="B226">IFERROR(_FV(T_STOCK_DATA[[#This Row],[SYMBOL]],"Change"),"")</f>
        <v>-1.5</v>
      </c>
      <c r="C226" s="8" cm="1">
        <f t="array" ref="C226">IFERROR(IF(T_STOCK_DATA[[#This Row],[SYMBOL]]="","",_FV(T_STOCK_DATA[[#This Row],[SYMBOL]],"Change (%)",TRUE)),"")</f>
        <v>-4.9916999999999996E-2</v>
      </c>
      <c r="D226" s="8" t="str">
        <f>IF(T_STOCK_DATA[[#This Row],[Change (%)]]&gt;0,T_STOCK_DATA[[#This Row],[Change (%)]],"")</f>
        <v/>
      </c>
      <c r="E226" s="8">
        <f>IF(T_STOCK_DATA[[#This Row],[Change (%)]]&lt;0,T_STOCK_DATA[[#This Row],[Change (%)]],"")</f>
        <v>-4.9916999999999996E-2</v>
      </c>
      <c r="F226" s="7" t="str" cm="1">
        <f t="array" ref="F226">IFERROR(_FV(T_STOCK_DATA[[#This Row],[SYMBOL]],"Exchange"),"")</f>
        <v>National Stock Exchange of India</v>
      </c>
      <c r="G226" s="7" cm="1">
        <f t="array" ref="G226">IFERROR(_FV(T_STOCK_DATA[[#This Row],[SYMBOL]],"Price"),"")</f>
        <v>28.55</v>
      </c>
      <c r="H226" s="9" cm="1">
        <f t="array" ref="H226">IFERROR(_FV(T_STOCK_DATA[[#This Row],[SYMBOL]],"Volume"),"")</f>
        <v>289019</v>
      </c>
      <c r="I226" s="7" t="str" cm="1">
        <f t="array" ref="I226">IFERROR(_FV(T_STOCK_DATA[[#This Row],[SYMBOL]],"Ticker symbol",TRUE),"")</f>
        <v>BLKASHYAP</v>
      </c>
      <c r="J226" s="10" t="str">
        <f>IFERROR(RANK(T_STOCK_DATA[[#This Row],[Positive Change %]],T_STOCK_DATA[Positive Change %],0)+COUNTIF($D$3:$D225,T_STOCK_DATA[[#This Row],[Positive Change %]]),"")</f>
        <v/>
      </c>
      <c r="K226" s="10">
        <f>IFERROR(RANK(T_STOCK_DATA[[#This Row],[Negative Change %]],T_STOCK_DATA[Negative Change %],1)+COUNTIF($E$3:$E225,T_STOCK_DATA[[#This Row],[Negative Change %]]),"")</f>
        <v>552</v>
      </c>
      <c r="L226" s="10">
        <f>IFERROR(RANK(T_STOCK_DATA[[#This Row],[Volume]],T_STOCK_DATA[Volume],0)+COUNTIF($H$3:$H225,T_STOCK_DATA[[#This Row],[Volume]]),"")</f>
        <v>651</v>
      </c>
      <c r="M226" s="18" cm="1">
        <f t="array" ref="M226">IFERROR(_FV(T_STOCK_DATA[[#This Row],[SYMBOL]],"Last trade time",TRUE),"")</f>
        <v>44585.469953703701</v>
      </c>
    </row>
    <row r="227" spans="1:13">
      <c r="A227" s="5" t="e" vm="276">
        <v>#VALUE!</v>
      </c>
      <c r="B227" s="7" cm="1">
        <f t="array" ref="B227">IFERROR(_FV(T_STOCK_DATA[[#This Row],[SYMBOL]],"Change"),"")</f>
        <v>-10.9</v>
      </c>
      <c r="C227" s="8" cm="1">
        <f t="array" ref="C227">IFERROR(IF(T_STOCK_DATA[[#This Row],[SYMBOL]]="","",_FV(T_STOCK_DATA[[#This Row],[SYMBOL]],"Change (%)",TRUE)),"")</f>
        <v>-4.9783000000000001E-2</v>
      </c>
      <c r="D227" s="8" t="str">
        <f>IF(T_STOCK_DATA[[#This Row],[Change (%)]]&gt;0,T_STOCK_DATA[[#This Row],[Change (%)]],"")</f>
        <v/>
      </c>
      <c r="E227" s="8">
        <f>IF(T_STOCK_DATA[[#This Row],[Change (%)]]&lt;0,T_STOCK_DATA[[#This Row],[Change (%)]],"")</f>
        <v>-4.9783000000000001E-2</v>
      </c>
      <c r="F227" s="7" t="str" cm="1">
        <f t="array" ref="F227">IFERROR(_FV(T_STOCK_DATA[[#This Row],[SYMBOL]],"Exchange"),"")</f>
        <v>National Stock Exchange of India</v>
      </c>
      <c r="G227" s="7" cm="1">
        <f t="array" ref="G227">IFERROR(_FV(T_STOCK_DATA[[#This Row],[SYMBOL]],"Price"),"")</f>
        <v>208.05</v>
      </c>
      <c r="H227" s="9" cm="1">
        <f t="array" ref="H227">IFERROR(_FV(T_STOCK_DATA[[#This Row],[SYMBOL]],"Volume"),"")</f>
        <v>66181</v>
      </c>
      <c r="I227" s="7" t="str" cm="1">
        <f t="array" ref="I227">IFERROR(_FV(T_STOCK_DATA[[#This Row],[SYMBOL]],"Ticker symbol",TRUE),"")</f>
        <v>BLS</v>
      </c>
      <c r="J227" s="10" t="str">
        <f>IFERROR(RANK(T_STOCK_DATA[[#This Row],[Positive Change %]],T_STOCK_DATA[Positive Change %],0)+COUNTIF($D$3:$D226,T_STOCK_DATA[[#This Row],[Positive Change %]]),"")</f>
        <v/>
      </c>
      <c r="K227" s="10">
        <f>IFERROR(RANK(T_STOCK_DATA[[#This Row],[Negative Change %]],T_STOCK_DATA[Negative Change %],1)+COUNTIF($E$3:$E226,T_STOCK_DATA[[#This Row],[Negative Change %]]),"")</f>
        <v>594</v>
      </c>
      <c r="L227" s="10">
        <f>IFERROR(RANK(T_STOCK_DATA[[#This Row],[Volume]],T_STOCK_DATA[Volume],0)+COUNTIF($H$3:$H226,T_STOCK_DATA[[#This Row],[Volume]]),"")</f>
        <v>1086</v>
      </c>
      <c r="M227" s="18" cm="1">
        <f t="array" ref="M227">IFERROR(_FV(T_STOCK_DATA[[#This Row],[SYMBOL]],"Last trade time",TRUE),"")</f>
        <v>44585.469953703701</v>
      </c>
    </row>
    <row r="228" spans="1:13">
      <c r="A228" s="5" t="e" vm="277">
        <v>#VALUE!</v>
      </c>
      <c r="B228" s="7" cm="1">
        <f t="array" ref="B228">IFERROR(_FV(T_STOCK_DATA[[#This Row],[SYMBOL]],"Change"),"")</f>
        <v>-227.55</v>
      </c>
      <c r="C228" s="8" cm="1">
        <f t="array" ref="C228">IFERROR(IF(T_STOCK_DATA[[#This Row],[SYMBOL]]="","",_FV(T_STOCK_DATA[[#This Row],[SYMBOL]],"Change (%)",TRUE)),"")</f>
        <v>-3.2593000000000004E-2</v>
      </c>
      <c r="D228" s="8" t="str">
        <f>IF(T_STOCK_DATA[[#This Row],[Change (%)]]&gt;0,T_STOCK_DATA[[#This Row],[Change (%)]],"")</f>
        <v/>
      </c>
      <c r="E228" s="8">
        <f>IF(T_STOCK_DATA[[#This Row],[Change (%)]]&lt;0,T_STOCK_DATA[[#This Row],[Change (%)]],"")</f>
        <v>-3.2593000000000004E-2</v>
      </c>
      <c r="F228" s="7" t="str" cm="1">
        <f t="array" ref="F228">IFERROR(_FV(T_STOCK_DATA[[#This Row],[SYMBOL]],"Exchange"),"")</f>
        <v>National Stock Exchange of India</v>
      </c>
      <c r="G228" s="7" cm="1">
        <f t="array" ref="G228">IFERROR(_FV(T_STOCK_DATA[[#This Row],[SYMBOL]],"Price"),"")</f>
        <v>6754.1</v>
      </c>
      <c r="H228" s="9" cm="1">
        <f t="array" ref="H228">IFERROR(_FV(T_STOCK_DATA[[#This Row],[SYMBOL]],"Volume"),"")</f>
        <v>23291</v>
      </c>
      <c r="I228" s="7" t="str" cm="1">
        <f t="array" ref="I228">IFERROR(_FV(T_STOCK_DATA[[#This Row],[SYMBOL]],"Ticker symbol",TRUE),"")</f>
        <v>BLUEDART</v>
      </c>
      <c r="J228" s="10" t="str">
        <f>IFERROR(RANK(T_STOCK_DATA[[#This Row],[Positive Change %]],T_STOCK_DATA[Positive Change %],0)+COUNTIF($D$3:$D227,T_STOCK_DATA[[#This Row],[Positive Change %]]),"")</f>
        <v/>
      </c>
      <c r="K228" s="10">
        <f>IFERROR(RANK(T_STOCK_DATA[[#This Row],[Negative Change %]],T_STOCK_DATA[Negative Change %],1)+COUNTIF($E$3:$E227,T_STOCK_DATA[[#This Row],[Negative Change %]]),"")</f>
        <v>1205</v>
      </c>
      <c r="L228" s="10">
        <f>IFERROR(RANK(T_STOCK_DATA[[#This Row],[Volume]],T_STOCK_DATA[Volume],0)+COUNTIF($H$3:$H227,T_STOCK_DATA[[#This Row],[Volume]]),"")</f>
        <v>1362</v>
      </c>
      <c r="M228" s="18" cm="1">
        <f t="array" ref="M228">IFERROR(_FV(T_STOCK_DATA[[#This Row],[SYMBOL]],"Last trade time",TRUE),"")</f>
        <v>44585.469953703701</v>
      </c>
    </row>
    <row r="229" spans="1:13">
      <c r="A229" s="5" t="e" vm="278">
        <v>#VALUE!</v>
      </c>
      <c r="B229" s="7" cm="1">
        <f t="array" ref="B229">IFERROR(_FV(T_STOCK_DATA[[#This Row],[SYMBOL]],"Change"),"")</f>
        <v>-63.35</v>
      </c>
      <c r="C229" s="8" cm="1">
        <f t="array" ref="C229">IFERROR(IF(T_STOCK_DATA[[#This Row],[SYMBOL]]="","",_FV(T_STOCK_DATA[[#This Row],[SYMBOL]],"Change (%)",TRUE)),"")</f>
        <v>-6.3929E-2</v>
      </c>
      <c r="D229" s="8" t="str">
        <f>IF(T_STOCK_DATA[[#This Row],[Change (%)]]&gt;0,T_STOCK_DATA[[#This Row],[Change (%)]],"")</f>
        <v/>
      </c>
      <c r="E229" s="8">
        <f>IF(T_STOCK_DATA[[#This Row],[Change (%)]]&lt;0,T_STOCK_DATA[[#This Row],[Change (%)]],"")</f>
        <v>-6.3929E-2</v>
      </c>
      <c r="F229" s="7" t="str" cm="1">
        <f t="array" ref="F229">IFERROR(_FV(T_STOCK_DATA[[#This Row],[SYMBOL]],"Exchange"),"")</f>
        <v>National Stock Exchange of India</v>
      </c>
      <c r="G229" s="7" cm="1">
        <f t="array" ref="G229">IFERROR(_FV(T_STOCK_DATA[[#This Row],[SYMBOL]],"Price"),"")</f>
        <v>927.6</v>
      </c>
      <c r="H229" s="9" cm="1">
        <f t="array" ref="H229">IFERROR(_FV(T_STOCK_DATA[[#This Row],[SYMBOL]],"Volume"),"")</f>
        <v>55733</v>
      </c>
      <c r="I229" s="7" t="str" cm="1">
        <f t="array" ref="I229">IFERROR(_FV(T_STOCK_DATA[[#This Row],[SYMBOL]],"Ticker symbol",TRUE),"")</f>
        <v>BLUESTARCO</v>
      </c>
      <c r="J229" s="10" t="str">
        <f>IFERROR(RANK(T_STOCK_DATA[[#This Row],[Positive Change %]],T_STOCK_DATA[Positive Change %],0)+COUNTIF($D$3:$D228,T_STOCK_DATA[[#This Row],[Positive Change %]]),"")</f>
        <v/>
      </c>
      <c r="K229" s="10">
        <f>IFERROR(RANK(T_STOCK_DATA[[#This Row],[Negative Change %]],T_STOCK_DATA[Negative Change %],1)+COUNTIF($E$3:$E228,T_STOCK_DATA[[#This Row],[Negative Change %]]),"")</f>
        <v>286</v>
      </c>
      <c r="L229" s="10">
        <f>IFERROR(RANK(T_STOCK_DATA[[#This Row],[Volume]],T_STOCK_DATA[Volume],0)+COUNTIF($H$3:$H228,T_STOCK_DATA[[#This Row],[Volume]]),"")</f>
        <v>1131</v>
      </c>
      <c r="M229" s="18" cm="1">
        <f t="array" ref="M229">IFERROR(_FV(T_STOCK_DATA[[#This Row],[SYMBOL]],"Last trade time",TRUE),"")</f>
        <v>44585.469953703701</v>
      </c>
    </row>
    <row r="230" spans="1:13">
      <c r="A230" s="5" t="e" vm="279">
        <v>#VALUE!</v>
      </c>
      <c r="B230" s="7" cm="1">
        <f t="array" ref="B230">IFERROR(_FV(T_STOCK_DATA[[#This Row],[SYMBOL]],"Change"),"")</f>
        <v>-8.3000000000000007</v>
      </c>
      <c r="C230" s="8" cm="1">
        <f t="array" ref="C230">IFERROR(IF(T_STOCK_DATA[[#This Row],[SYMBOL]]="","",_FV(T_STOCK_DATA[[#This Row],[SYMBOL]],"Change (%)",TRUE)),"")</f>
        <v>-7.1153000000000008E-2</v>
      </c>
      <c r="D230" s="8" t="str">
        <f>IF(T_STOCK_DATA[[#This Row],[Change (%)]]&gt;0,T_STOCK_DATA[[#This Row],[Change (%)]],"")</f>
        <v/>
      </c>
      <c r="E230" s="8">
        <f>IF(T_STOCK_DATA[[#This Row],[Change (%)]]&lt;0,T_STOCK_DATA[[#This Row],[Change (%)]],"")</f>
        <v>-7.1153000000000008E-2</v>
      </c>
      <c r="F230" s="7" t="str" cm="1">
        <f t="array" ref="F230">IFERROR(_FV(T_STOCK_DATA[[#This Row],[SYMBOL]],"Exchange"),"")</f>
        <v>National Stock Exchange of India</v>
      </c>
      <c r="G230" s="7" cm="1">
        <f t="array" ref="G230">IFERROR(_FV(T_STOCK_DATA[[#This Row],[SYMBOL]],"Price"),"")</f>
        <v>108.35</v>
      </c>
      <c r="H230" s="9" cm="1">
        <f t="array" ref="H230">IFERROR(_FV(T_STOCK_DATA[[#This Row],[SYMBOL]],"Volume"),"")</f>
        <v>616639</v>
      </c>
      <c r="I230" s="7" t="str" cm="1">
        <f t="array" ref="I230">IFERROR(_FV(T_STOCK_DATA[[#This Row],[SYMBOL]],"Ticker symbol",TRUE),"")</f>
        <v>BODALCHEM</v>
      </c>
      <c r="J230" s="10" t="str">
        <f>IFERROR(RANK(T_STOCK_DATA[[#This Row],[Positive Change %]],T_STOCK_DATA[Positive Change %],0)+COUNTIF($D$3:$D229,T_STOCK_DATA[[#This Row],[Positive Change %]]),"")</f>
        <v/>
      </c>
      <c r="K230" s="10">
        <f>IFERROR(RANK(T_STOCK_DATA[[#This Row],[Negative Change %]],T_STOCK_DATA[Negative Change %],1)+COUNTIF($E$3:$E229,T_STOCK_DATA[[#This Row],[Negative Change %]]),"")</f>
        <v>190</v>
      </c>
      <c r="L230" s="10">
        <f>IFERROR(RANK(T_STOCK_DATA[[#This Row],[Volume]],T_STOCK_DATA[Volume],0)+COUNTIF($H$3:$H229,T_STOCK_DATA[[#This Row],[Volume]]),"")</f>
        <v>444</v>
      </c>
      <c r="M230" s="18" cm="1">
        <f t="array" ref="M230">IFERROR(_FV(T_STOCK_DATA[[#This Row],[SYMBOL]],"Last trade time",TRUE),"")</f>
        <v>44585.469953703701</v>
      </c>
    </row>
    <row r="231" spans="1:13">
      <c r="A231" s="5" t="e" vm="280">
        <v>#VALUE!</v>
      </c>
      <c r="B231" s="7" cm="1">
        <f t="array" ref="B231">IFERROR(_FV(T_STOCK_DATA[[#This Row],[SYMBOL]],"Change"),"")</f>
        <v>-8.8000000000000007</v>
      </c>
      <c r="C231" s="8" cm="1">
        <f t="array" ref="C231">IFERROR(IF(T_STOCK_DATA[[#This Row],[SYMBOL]]="","",_FV(T_STOCK_DATA[[#This Row],[SYMBOL]],"Change (%)",TRUE)),"")</f>
        <v>-8.0475999999999992E-2</v>
      </c>
      <c r="D231" s="8" t="str">
        <f>IF(T_STOCK_DATA[[#This Row],[Change (%)]]&gt;0,T_STOCK_DATA[[#This Row],[Change (%)]],"")</f>
        <v/>
      </c>
      <c r="E231" s="8">
        <f>IF(T_STOCK_DATA[[#This Row],[Change (%)]]&lt;0,T_STOCK_DATA[[#This Row],[Change (%)]],"")</f>
        <v>-8.0475999999999992E-2</v>
      </c>
      <c r="F231" s="7" t="str" cm="1">
        <f t="array" ref="F231">IFERROR(_FV(T_STOCK_DATA[[#This Row],[SYMBOL]],"Exchange"),"")</f>
        <v>National Stock Exchange of India</v>
      </c>
      <c r="G231" s="7" cm="1">
        <f t="array" ref="G231">IFERROR(_FV(T_STOCK_DATA[[#This Row],[SYMBOL]],"Price"),"")</f>
        <v>100.55</v>
      </c>
      <c r="H231" s="9" cm="1">
        <f t="array" ref="H231">IFERROR(_FV(T_STOCK_DATA[[#This Row],[SYMBOL]],"Volume"),"")</f>
        <v>4359133</v>
      </c>
      <c r="I231" s="7" t="str" cm="1">
        <f t="array" ref="I231">IFERROR(_FV(T_STOCK_DATA[[#This Row],[SYMBOL]],"Ticker symbol",TRUE),"")</f>
        <v>BOMDYEING</v>
      </c>
      <c r="J231" s="10" t="str">
        <f>IFERROR(RANK(T_STOCK_DATA[[#This Row],[Positive Change %]],T_STOCK_DATA[Positive Change %],0)+COUNTIF($D$3:$D230,T_STOCK_DATA[[#This Row],[Positive Change %]]),"")</f>
        <v/>
      </c>
      <c r="K231" s="10">
        <f>IFERROR(RANK(T_STOCK_DATA[[#This Row],[Negative Change %]],T_STOCK_DATA[Negative Change %],1)+COUNTIF($E$3:$E230,T_STOCK_DATA[[#This Row],[Negative Change %]]),"")</f>
        <v>108</v>
      </c>
      <c r="L231" s="10">
        <f>IFERROR(RANK(T_STOCK_DATA[[#This Row],[Volume]],T_STOCK_DATA[Volume],0)+COUNTIF($H$3:$H230,T_STOCK_DATA[[#This Row],[Volume]]),"")</f>
        <v>117</v>
      </c>
      <c r="M231" s="18" cm="1">
        <f t="array" ref="M231">IFERROR(_FV(T_STOCK_DATA[[#This Row],[SYMBOL]],"Last trade time",TRUE),"")</f>
        <v>44585.469953703701</v>
      </c>
    </row>
    <row r="232" spans="1:13">
      <c r="A232" s="5" t="e" vm="281">
        <v>#VALUE!</v>
      </c>
      <c r="B232" s="7" cm="1">
        <f t="array" ref="B232">IFERROR(_FV(T_STOCK_DATA[[#This Row],[SYMBOL]],"Change"),"")</f>
        <v>-18.45</v>
      </c>
      <c r="C232" s="8" cm="1">
        <f t="array" ref="C232">IFERROR(IF(T_STOCK_DATA[[#This Row],[SYMBOL]]="","",_FV(T_STOCK_DATA[[#This Row],[SYMBOL]],"Change (%)",TRUE)),"")</f>
        <v>-4.9958999999999996E-2</v>
      </c>
      <c r="D232" s="8" t="str">
        <f>IF(T_STOCK_DATA[[#This Row],[Change (%)]]&gt;0,T_STOCK_DATA[[#This Row],[Change (%)]],"")</f>
        <v/>
      </c>
      <c r="E232" s="8">
        <f>IF(T_STOCK_DATA[[#This Row],[Change (%)]]&lt;0,T_STOCK_DATA[[#This Row],[Change (%)]],"")</f>
        <v>-4.9958999999999996E-2</v>
      </c>
      <c r="F232" s="7" t="str" cm="1">
        <f t="array" ref="F232">IFERROR(_FV(T_STOCK_DATA[[#This Row],[SYMBOL]],"Exchange"),"")</f>
        <v>National Stock Exchange of India</v>
      </c>
      <c r="G232" s="7" cm="1">
        <f t="array" ref="G232">IFERROR(_FV(T_STOCK_DATA[[#This Row],[SYMBOL]],"Price"),"")</f>
        <v>350.85</v>
      </c>
      <c r="H232" s="9" cm="1">
        <f t="array" ref="H232">IFERROR(_FV(T_STOCK_DATA[[#This Row],[SYMBOL]],"Volume"),"")</f>
        <v>51028</v>
      </c>
      <c r="I232" s="7" t="str" cm="1">
        <f t="array" ref="I232">IFERROR(_FV(T_STOCK_DATA[[#This Row],[SYMBOL]],"Ticker symbol",TRUE),"")</f>
        <v>BOROLTD</v>
      </c>
      <c r="J232" s="10" t="str">
        <f>IFERROR(RANK(T_STOCK_DATA[[#This Row],[Positive Change %]],T_STOCK_DATA[Positive Change %],0)+COUNTIF($D$3:$D231,T_STOCK_DATA[[#This Row],[Positive Change %]]),"")</f>
        <v/>
      </c>
      <c r="K232" s="10">
        <f>IFERROR(RANK(T_STOCK_DATA[[#This Row],[Negative Change %]],T_STOCK_DATA[Negative Change %],1)+COUNTIF($E$3:$E231,T_STOCK_DATA[[#This Row],[Negative Change %]]),"")</f>
        <v>534</v>
      </c>
      <c r="L232" s="10">
        <f>IFERROR(RANK(T_STOCK_DATA[[#This Row],[Volume]],T_STOCK_DATA[Volume],0)+COUNTIF($H$3:$H231,T_STOCK_DATA[[#This Row],[Volume]]),"")</f>
        <v>1162</v>
      </c>
      <c r="M232" s="18" cm="1">
        <f t="array" ref="M232">IFERROR(_FV(T_STOCK_DATA[[#This Row],[SYMBOL]],"Last trade time",TRUE),"")</f>
        <v>44585.469953703701</v>
      </c>
    </row>
    <row r="233" spans="1:13">
      <c r="A233" s="5" t="e" vm="282">
        <v>#VALUE!</v>
      </c>
      <c r="B233" s="7" cm="1">
        <f t="array" ref="B233">IFERROR(_FV(T_STOCK_DATA[[#This Row],[SYMBOL]],"Change"),"")</f>
        <v>-30.65</v>
      </c>
      <c r="C233" s="8" cm="1">
        <f t="array" ref="C233">IFERROR(IF(T_STOCK_DATA[[#This Row],[SYMBOL]]="","",_FV(T_STOCK_DATA[[#This Row],[SYMBOL]],"Change (%)",TRUE)),"")</f>
        <v>-4.7830999999999999E-2</v>
      </c>
      <c r="D233" s="8" t="str">
        <f>IF(T_STOCK_DATA[[#This Row],[Change (%)]]&gt;0,T_STOCK_DATA[[#This Row],[Change (%)]],"")</f>
        <v/>
      </c>
      <c r="E233" s="8">
        <f>IF(T_STOCK_DATA[[#This Row],[Change (%)]]&lt;0,T_STOCK_DATA[[#This Row],[Change (%)]],"")</f>
        <v>-4.7830999999999999E-2</v>
      </c>
      <c r="F233" s="7" t="str" cm="1">
        <f t="array" ref="F233">IFERROR(_FV(T_STOCK_DATA[[#This Row],[SYMBOL]],"Exchange"),"")</f>
        <v>National Stock Exchange of India</v>
      </c>
      <c r="G233" s="7" cm="1">
        <f t="array" ref="G233">IFERROR(_FV(T_STOCK_DATA[[#This Row],[SYMBOL]],"Price"),"")</f>
        <v>610.15</v>
      </c>
      <c r="H233" s="9" cm="1">
        <f t="array" ref="H233">IFERROR(_FV(T_STOCK_DATA[[#This Row],[SYMBOL]],"Volume"),"")</f>
        <v>529923</v>
      </c>
      <c r="I233" s="7" t="str" cm="1">
        <f t="array" ref="I233">IFERROR(_FV(T_STOCK_DATA[[#This Row],[SYMBOL]],"Ticker symbol",TRUE),"")</f>
        <v>BORORENEW</v>
      </c>
      <c r="J233" s="10" t="str">
        <f>IFERROR(RANK(T_STOCK_DATA[[#This Row],[Positive Change %]],T_STOCK_DATA[Positive Change %],0)+COUNTIF($D$3:$D232,T_STOCK_DATA[[#This Row],[Positive Change %]]),"")</f>
        <v/>
      </c>
      <c r="K233" s="10">
        <f>IFERROR(RANK(T_STOCK_DATA[[#This Row],[Negative Change %]],T_STOCK_DATA[Negative Change %],1)+COUNTIF($E$3:$E232,T_STOCK_DATA[[#This Row],[Negative Change %]]),"")</f>
        <v>776</v>
      </c>
      <c r="L233" s="10">
        <f>IFERROR(RANK(T_STOCK_DATA[[#This Row],[Volume]],T_STOCK_DATA[Volume],0)+COUNTIF($H$3:$H232,T_STOCK_DATA[[#This Row],[Volume]]),"")</f>
        <v>485</v>
      </c>
      <c r="M233" s="18" cm="1">
        <f t="array" ref="M233">IFERROR(_FV(T_STOCK_DATA[[#This Row],[SYMBOL]],"Last trade time",TRUE),"")</f>
        <v>44585.469953703701</v>
      </c>
    </row>
    <row r="234" spans="1:13">
      <c r="A234" s="5" t="e" vm="283">
        <v>#VALUE!</v>
      </c>
      <c r="B234" s="7" cm="1">
        <f t="array" ref="B234">IFERROR(_FV(T_STOCK_DATA[[#This Row],[SYMBOL]],"Change"),"")</f>
        <v>-411</v>
      </c>
      <c r="C234" s="8" cm="1">
        <f t="array" ref="C234">IFERROR(IF(T_STOCK_DATA[[#This Row],[SYMBOL]]="","",_FV(T_STOCK_DATA[[#This Row],[SYMBOL]],"Change (%)",TRUE)),"")</f>
        <v>-2.4952999999999999E-2</v>
      </c>
      <c r="D234" s="8" t="str">
        <f>IF(T_STOCK_DATA[[#This Row],[Change (%)]]&gt;0,T_STOCK_DATA[[#This Row],[Change (%)]],"")</f>
        <v/>
      </c>
      <c r="E234" s="8">
        <f>IF(T_STOCK_DATA[[#This Row],[Change (%)]]&lt;0,T_STOCK_DATA[[#This Row],[Change (%)]],"")</f>
        <v>-2.4952999999999999E-2</v>
      </c>
      <c r="F234" s="7" t="str" cm="1">
        <f t="array" ref="F234">IFERROR(_FV(T_STOCK_DATA[[#This Row],[SYMBOL]],"Exchange"),"")</f>
        <v>National Stock Exchange of India</v>
      </c>
      <c r="G234" s="7" cm="1">
        <f t="array" ref="G234">IFERROR(_FV(T_STOCK_DATA[[#This Row],[SYMBOL]],"Price"),"")</f>
        <v>16059.75</v>
      </c>
      <c r="H234" s="9" cm="1">
        <f t="array" ref="H234">IFERROR(_FV(T_STOCK_DATA[[#This Row],[SYMBOL]],"Volume"),"")</f>
        <v>40889</v>
      </c>
      <c r="I234" s="7" t="str" cm="1">
        <f t="array" ref="I234">IFERROR(_FV(T_STOCK_DATA[[#This Row],[SYMBOL]],"Ticker symbol",TRUE),"")</f>
        <v>BOSCHLTD</v>
      </c>
      <c r="J234" s="10" t="str">
        <f>IFERROR(RANK(T_STOCK_DATA[[#This Row],[Positive Change %]],T_STOCK_DATA[Positive Change %],0)+COUNTIF($D$3:$D233,T_STOCK_DATA[[#This Row],[Positive Change %]]),"")</f>
        <v/>
      </c>
      <c r="K234" s="10">
        <f>IFERROR(RANK(T_STOCK_DATA[[#This Row],[Negative Change %]],T_STOCK_DATA[Negative Change %],1)+COUNTIF($E$3:$E233,T_STOCK_DATA[[#This Row],[Negative Change %]]),"")</f>
        <v>1336</v>
      </c>
      <c r="L234" s="10">
        <f>IFERROR(RANK(T_STOCK_DATA[[#This Row],[Volume]],T_STOCK_DATA[Volume],0)+COUNTIF($H$3:$H233,T_STOCK_DATA[[#This Row],[Volume]]),"")</f>
        <v>1230</v>
      </c>
      <c r="M234" s="18" cm="1">
        <f t="array" ref="M234">IFERROR(_FV(T_STOCK_DATA[[#This Row],[SYMBOL]],"Last trade time",TRUE),"")</f>
        <v>44585.469953703701</v>
      </c>
    </row>
    <row r="235" spans="1:13">
      <c r="A235" s="5" t="e" vm="284">
        <v>#VALUE!</v>
      </c>
      <c r="B235" s="7" cm="1">
        <f t="array" ref="B235">IFERROR(_FV(T_STOCK_DATA[[#This Row],[SYMBOL]],"Change"),"")</f>
        <v>-8.6</v>
      </c>
      <c r="C235" s="8" cm="1">
        <f t="array" ref="C235">IFERROR(IF(T_STOCK_DATA[[#This Row],[SYMBOL]]="","",_FV(T_STOCK_DATA[[#This Row],[SYMBOL]],"Change (%)",TRUE)),"")</f>
        <v>-2.2530999999999999E-2</v>
      </c>
      <c r="D235" s="8" t="str">
        <f>IF(T_STOCK_DATA[[#This Row],[Change (%)]]&gt;0,T_STOCK_DATA[[#This Row],[Change (%)]],"")</f>
        <v/>
      </c>
      <c r="E235" s="8">
        <f>IF(T_STOCK_DATA[[#This Row],[Change (%)]]&lt;0,T_STOCK_DATA[[#This Row],[Change (%)]],"")</f>
        <v>-2.2530999999999999E-2</v>
      </c>
      <c r="F235" s="7" t="str" cm="1">
        <f t="array" ref="F235">IFERROR(_FV(T_STOCK_DATA[[#This Row],[SYMBOL]],"Exchange"),"")</f>
        <v>National Stock Exchange of India</v>
      </c>
      <c r="G235" s="7" cm="1">
        <f t="array" ref="G235">IFERROR(_FV(T_STOCK_DATA[[#This Row],[SYMBOL]],"Price"),"")</f>
        <v>373.1</v>
      </c>
      <c r="H235" s="9" cm="1">
        <f t="array" ref="H235">IFERROR(_FV(T_STOCK_DATA[[#This Row],[SYMBOL]],"Volume"),"")</f>
        <v>5334037</v>
      </c>
      <c r="I235" s="7" t="str" cm="1">
        <f t="array" ref="I235">IFERROR(_FV(T_STOCK_DATA[[#This Row],[SYMBOL]],"Ticker symbol",TRUE),"")</f>
        <v>BPCL</v>
      </c>
      <c r="J235" s="10" t="str">
        <f>IFERROR(RANK(T_STOCK_DATA[[#This Row],[Positive Change %]],T_STOCK_DATA[Positive Change %],0)+COUNTIF($D$3:$D234,T_STOCK_DATA[[#This Row],[Positive Change %]]),"")</f>
        <v/>
      </c>
      <c r="K235" s="10">
        <f>IFERROR(RANK(T_STOCK_DATA[[#This Row],[Negative Change %]],T_STOCK_DATA[Negative Change %],1)+COUNTIF($E$3:$E234,T_STOCK_DATA[[#This Row],[Negative Change %]]),"")</f>
        <v>1383</v>
      </c>
      <c r="L235" s="10">
        <f>IFERROR(RANK(T_STOCK_DATA[[#This Row],[Volume]],T_STOCK_DATA[Volume],0)+COUNTIF($H$3:$H234,T_STOCK_DATA[[#This Row],[Volume]]),"")</f>
        <v>94</v>
      </c>
      <c r="M235" s="18" cm="1">
        <f t="array" ref="M235">IFERROR(_FV(T_STOCK_DATA[[#This Row],[SYMBOL]],"Last trade time",TRUE),"")</f>
        <v>44585.469953703701</v>
      </c>
    </row>
    <row r="236" spans="1:13">
      <c r="A236" s="5" t="e" vm="285">
        <v>#VALUE!</v>
      </c>
      <c r="B236" s="7" cm="1">
        <f t="array" ref="B236">IFERROR(_FV(T_STOCK_DATA[[#This Row],[SYMBOL]],"Change"),"")</f>
        <v>-3</v>
      </c>
      <c r="C236" s="8" cm="1">
        <f t="array" ref="C236">IFERROR(IF(T_STOCK_DATA[[#This Row],[SYMBOL]]="","",_FV(T_STOCK_DATA[[#This Row],[SYMBOL]],"Change (%)",TRUE)),"")</f>
        <v>-4.5593000000000002E-2</v>
      </c>
      <c r="D236" s="8" t="str">
        <f>IF(T_STOCK_DATA[[#This Row],[Change (%)]]&gt;0,T_STOCK_DATA[[#This Row],[Change (%)]],"")</f>
        <v/>
      </c>
      <c r="E236" s="8">
        <f>IF(T_STOCK_DATA[[#This Row],[Change (%)]]&lt;0,T_STOCK_DATA[[#This Row],[Change (%)]],"")</f>
        <v>-4.5593000000000002E-2</v>
      </c>
      <c r="F236" s="7" t="str" cm="1">
        <f t="array" ref="F236">IFERROR(_FV(T_STOCK_DATA[[#This Row],[SYMBOL]],"Exchange"),"")</f>
        <v>National Stock Exchange of India</v>
      </c>
      <c r="G236" s="7" cm="1">
        <f t="array" ref="G236">IFERROR(_FV(T_STOCK_DATA[[#This Row],[SYMBOL]],"Price"),"")</f>
        <v>62.8</v>
      </c>
      <c r="H236" s="9" cm="1">
        <f t="array" ref="H236">IFERROR(_FV(T_STOCK_DATA[[#This Row],[SYMBOL]],"Volume"),"")</f>
        <v>183946</v>
      </c>
      <c r="I236" s="7" t="str" cm="1">
        <f t="array" ref="I236">IFERROR(_FV(T_STOCK_DATA[[#This Row],[SYMBOL]],"Ticker symbol",TRUE),"")</f>
        <v>BPL</v>
      </c>
      <c r="J236" s="10" t="str">
        <f>IFERROR(RANK(T_STOCK_DATA[[#This Row],[Positive Change %]],T_STOCK_DATA[Positive Change %],0)+COUNTIF($D$3:$D235,T_STOCK_DATA[[#This Row],[Positive Change %]]),"")</f>
        <v/>
      </c>
      <c r="K236" s="10">
        <f>IFERROR(RANK(T_STOCK_DATA[[#This Row],[Negative Change %]],T_STOCK_DATA[Negative Change %],1)+COUNTIF($E$3:$E235,T_STOCK_DATA[[#This Row],[Negative Change %]]),"")</f>
        <v>877</v>
      </c>
      <c r="L236" s="10">
        <f>IFERROR(RANK(T_STOCK_DATA[[#This Row],[Volume]],T_STOCK_DATA[Volume],0)+COUNTIF($H$3:$H235,T_STOCK_DATA[[#This Row],[Volume]]),"")</f>
        <v>782</v>
      </c>
      <c r="M236" s="18" cm="1">
        <f t="array" ref="M236">IFERROR(_FV(T_STOCK_DATA[[#This Row],[SYMBOL]],"Last trade time",TRUE),"")</f>
        <v>44585.469953703701</v>
      </c>
    </row>
    <row r="237" spans="1:13">
      <c r="A237" s="5" t="e" vm="286">
        <v>#VALUE!</v>
      </c>
      <c r="B237" s="7" cm="1">
        <f t="array" ref="B237">IFERROR(_FV(T_STOCK_DATA[[#This Row],[SYMBOL]],"Change"),"")</f>
        <v>-0.4</v>
      </c>
      <c r="C237" s="8" cm="1">
        <f t="array" ref="C237">IFERROR(IF(T_STOCK_DATA[[#This Row],[SYMBOL]]="","",_FV(T_STOCK_DATA[[#This Row],[SYMBOL]],"Change (%)",TRUE)),"")</f>
        <v>-4.9080000000000006E-2</v>
      </c>
      <c r="D237" s="8" t="str">
        <f>IF(T_STOCK_DATA[[#This Row],[Change (%)]]&gt;0,T_STOCK_DATA[[#This Row],[Change (%)]],"")</f>
        <v/>
      </c>
      <c r="E237" s="8">
        <f>IF(T_STOCK_DATA[[#This Row],[Change (%)]]&lt;0,T_STOCK_DATA[[#This Row],[Change (%)]],"")</f>
        <v>-4.9080000000000006E-2</v>
      </c>
      <c r="F237" s="7" t="str" cm="1">
        <f t="array" ref="F237">IFERROR(_FV(T_STOCK_DATA[[#This Row],[SYMBOL]],"Exchange"),"")</f>
        <v>National Stock Exchange of India</v>
      </c>
      <c r="G237" s="7" cm="1">
        <f t="array" ref="G237">IFERROR(_FV(T_STOCK_DATA[[#This Row],[SYMBOL]],"Price"),"")</f>
        <v>7.75</v>
      </c>
      <c r="H237" s="9" cm="1">
        <f t="array" ref="H237">IFERROR(_FV(T_STOCK_DATA[[#This Row],[SYMBOL]],"Volume"),"")</f>
        <v>395262</v>
      </c>
      <c r="I237" s="7" t="str" cm="1">
        <f t="array" ref="I237">IFERROR(_FV(T_STOCK_DATA[[#This Row],[SYMBOL]],"Ticker symbol",TRUE),"")</f>
        <v>BRFL</v>
      </c>
      <c r="J237" s="10" t="str">
        <f>IFERROR(RANK(T_STOCK_DATA[[#This Row],[Positive Change %]],T_STOCK_DATA[Positive Change %],0)+COUNTIF($D$3:$D236,T_STOCK_DATA[[#This Row],[Positive Change %]]),"")</f>
        <v/>
      </c>
      <c r="K237" s="10">
        <f>IFERROR(RANK(T_STOCK_DATA[[#This Row],[Negative Change %]],T_STOCK_DATA[Negative Change %],1)+COUNTIF($E$3:$E236,T_STOCK_DATA[[#This Row],[Negative Change %]]),"")</f>
        <v>682</v>
      </c>
      <c r="L237" s="10">
        <f>IFERROR(RANK(T_STOCK_DATA[[#This Row],[Volume]],T_STOCK_DATA[Volume],0)+COUNTIF($H$3:$H236,T_STOCK_DATA[[#This Row],[Volume]]),"")</f>
        <v>568</v>
      </c>
      <c r="M237" s="18" cm="1">
        <f t="array" ref="M237">IFERROR(_FV(T_STOCK_DATA[[#This Row],[SYMBOL]],"Last trade time",TRUE),"")</f>
        <v>44585.469953703701</v>
      </c>
    </row>
    <row r="238" spans="1:13">
      <c r="A238" s="5" t="e" vm="287">
        <v>#VALUE!</v>
      </c>
      <c r="B238" s="7" cm="1">
        <f t="array" ref="B238">IFERROR(_FV(T_STOCK_DATA[[#This Row],[SYMBOL]],"Change"),"")</f>
        <v>-18.5</v>
      </c>
      <c r="C238" s="8" cm="1">
        <f t="array" ref="C238">IFERROR(IF(T_STOCK_DATA[[#This Row],[SYMBOL]]="","",_FV(T_STOCK_DATA[[#This Row],[SYMBOL]],"Change (%)",TRUE)),"")</f>
        <v>-3.6910999999999999E-2</v>
      </c>
      <c r="D238" s="8" t="str">
        <f>IF(T_STOCK_DATA[[#This Row],[Change (%)]]&gt;0,T_STOCK_DATA[[#This Row],[Change (%)]],"")</f>
        <v/>
      </c>
      <c r="E238" s="8">
        <f>IF(T_STOCK_DATA[[#This Row],[Change (%)]]&lt;0,T_STOCK_DATA[[#This Row],[Change (%)]],"")</f>
        <v>-3.6910999999999999E-2</v>
      </c>
      <c r="F238" s="7" t="str" cm="1">
        <f t="array" ref="F238">IFERROR(_FV(T_STOCK_DATA[[#This Row],[SYMBOL]],"Exchange"),"")</f>
        <v>National Stock Exchange of India</v>
      </c>
      <c r="G238" s="7" cm="1">
        <f t="array" ref="G238">IFERROR(_FV(T_STOCK_DATA[[#This Row],[SYMBOL]],"Price"),"")</f>
        <v>482.7</v>
      </c>
      <c r="H238" s="9" cm="1">
        <f t="array" ref="H238">IFERROR(_FV(T_STOCK_DATA[[#This Row],[SYMBOL]],"Volume"),"")</f>
        <v>1387747</v>
      </c>
      <c r="I238" s="7" t="str" cm="1">
        <f t="array" ref="I238">IFERROR(_FV(T_STOCK_DATA[[#This Row],[SYMBOL]],"Ticker symbol",TRUE),"")</f>
        <v>BRIGADE</v>
      </c>
      <c r="J238" s="10" t="str">
        <f>IFERROR(RANK(T_STOCK_DATA[[#This Row],[Positive Change %]],T_STOCK_DATA[Positive Change %],0)+COUNTIF($D$3:$D237,T_STOCK_DATA[[#This Row],[Positive Change %]]),"")</f>
        <v/>
      </c>
      <c r="K238" s="10">
        <f>IFERROR(RANK(T_STOCK_DATA[[#This Row],[Negative Change %]],T_STOCK_DATA[Negative Change %],1)+COUNTIF($E$3:$E237,T_STOCK_DATA[[#This Row],[Negative Change %]]),"")</f>
        <v>1111</v>
      </c>
      <c r="L238" s="10">
        <f>IFERROR(RANK(T_STOCK_DATA[[#This Row],[Volume]],T_STOCK_DATA[Volume],0)+COUNTIF($H$3:$H237,T_STOCK_DATA[[#This Row],[Volume]]),"")</f>
        <v>273</v>
      </c>
      <c r="M238" s="18" cm="1">
        <f t="array" ref="M238">IFERROR(_FV(T_STOCK_DATA[[#This Row],[SYMBOL]],"Last trade time",TRUE),"")</f>
        <v>44585.469953703701</v>
      </c>
    </row>
    <row r="239" spans="1:13">
      <c r="A239" s="5" t="e" vm="288">
        <v>#VALUE!</v>
      </c>
      <c r="B239" s="7" cm="1">
        <f t="array" ref="B239">IFERROR(_FV(T_STOCK_DATA[[#This Row],[SYMBOL]],"Change"),"")</f>
        <v>-94.45</v>
      </c>
      <c r="C239" s="8" cm="1">
        <f t="array" ref="C239">IFERROR(IF(T_STOCK_DATA[[#This Row],[SYMBOL]]="","",_FV(T_STOCK_DATA[[#This Row],[SYMBOL]],"Change (%)",TRUE)),"")</f>
        <v>-2.6103000000000001E-2</v>
      </c>
      <c r="D239" s="8" t="str">
        <f>IF(T_STOCK_DATA[[#This Row],[Change (%)]]&gt;0,T_STOCK_DATA[[#This Row],[Change (%)]],"")</f>
        <v/>
      </c>
      <c r="E239" s="8">
        <f>IF(T_STOCK_DATA[[#This Row],[Change (%)]]&lt;0,T_STOCK_DATA[[#This Row],[Change (%)]],"")</f>
        <v>-2.6103000000000001E-2</v>
      </c>
      <c r="F239" s="7" t="str" cm="1">
        <f t="array" ref="F239">IFERROR(_FV(T_STOCK_DATA[[#This Row],[SYMBOL]],"Exchange"),"")</f>
        <v>National Stock Exchange of India</v>
      </c>
      <c r="G239" s="7" cm="1">
        <f t="array" ref="G239">IFERROR(_FV(T_STOCK_DATA[[#This Row],[SYMBOL]],"Price"),"")</f>
        <v>3523.85</v>
      </c>
      <c r="H239" s="9" cm="1">
        <f t="array" ref="H239">IFERROR(_FV(T_STOCK_DATA[[#This Row],[SYMBOL]],"Volume"),"")</f>
        <v>240598</v>
      </c>
      <c r="I239" s="7" t="str" cm="1">
        <f t="array" ref="I239">IFERROR(_FV(T_STOCK_DATA[[#This Row],[SYMBOL]],"Ticker symbol",TRUE),"")</f>
        <v>BRITANNIA</v>
      </c>
      <c r="J239" s="10" t="str">
        <f>IFERROR(RANK(T_STOCK_DATA[[#This Row],[Positive Change %]],T_STOCK_DATA[Positive Change %],0)+COUNTIF($D$3:$D238,T_STOCK_DATA[[#This Row],[Positive Change %]]),"")</f>
        <v/>
      </c>
      <c r="K239" s="10">
        <f>IFERROR(RANK(T_STOCK_DATA[[#This Row],[Negative Change %]],T_STOCK_DATA[Negative Change %],1)+COUNTIF($E$3:$E238,T_STOCK_DATA[[#This Row],[Negative Change %]]),"")</f>
        <v>1318</v>
      </c>
      <c r="L239" s="10">
        <f>IFERROR(RANK(T_STOCK_DATA[[#This Row],[Volume]],T_STOCK_DATA[Volume],0)+COUNTIF($H$3:$H238,T_STOCK_DATA[[#This Row],[Volume]]),"")</f>
        <v>699</v>
      </c>
      <c r="M239" s="18" cm="1">
        <f t="array" ref="M239">IFERROR(_FV(T_STOCK_DATA[[#This Row],[SYMBOL]],"Last trade time",TRUE),"")</f>
        <v>44585.469953703701</v>
      </c>
    </row>
    <row r="240" spans="1:13">
      <c r="A240" s="5" t="e" vm="33">
        <v>#VALUE!</v>
      </c>
      <c r="B240" s="7" cm="1">
        <f t="array" ref="B240">IFERROR(_FV(T_STOCK_DATA[[#This Row],[SYMBOL]],"Change"),"")</f>
        <v>-3.8</v>
      </c>
      <c r="C240" s="8" cm="1">
        <f t="array" ref="C240">IFERROR(IF(T_STOCK_DATA[[#This Row],[SYMBOL]]="","",_FV(T_STOCK_DATA[[#This Row],[SYMBOL]],"Change (%)",TRUE)),"")</f>
        <v>-0.10228799999999999</v>
      </c>
      <c r="D240" s="8" t="str">
        <f>IF(T_STOCK_DATA[[#This Row],[Change (%)]]&gt;0,T_STOCK_DATA[[#This Row],[Change (%)]],"")</f>
        <v/>
      </c>
      <c r="E240" s="8">
        <f>IF(T_STOCK_DATA[[#This Row],[Change (%)]]&lt;0,T_STOCK_DATA[[#This Row],[Change (%)]],"")</f>
        <v>-0.10228799999999999</v>
      </c>
      <c r="F240" s="7" t="str" cm="1">
        <f t="array" ref="F240">IFERROR(_FV(T_STOCK_DATA[[#This Row],[SYMBOL]],"Exchange"),"")</f>
        <v>National Stock Exchange of India</v>
      </c>
      <c r="G240" s="7" cm="1">
        <f t="array" ref="G240">IFERROR(_FV(T_STOCK_DATA[[#This Row],[SYMBOL]],"Price"),"")</f>
        <v>33.35</v>
      </c>
      <c r="H240" s="9" cm="1">
        <f t="array" ref="H240">IFERROR(_FV(T_STOCK_DATA[[#This Row],[SYMBOL]],"Volume"),"")</f>
        <v>227123</v>
      </c>
      <c r="I240" s="7" t="str" cm="1">
        <f t="array" ref="I240">IFERROR(_FV(T_STOCK_DATA[[#This Row],[SYMBOL]],"Ticker symbol",TRUE),"")</f>
        <v>BRNL</v>
      </c>
      <c r="J240" s="10" t="str">
        <f>IFERROR(RANK(T_STOCK_DATA[[#This Row],[Positive Change %]],T_STOCK_DATA[Positive Change %],0)+COUNTIF($D$3:$D239,T_STOCK_DATA[[#This Row],[Positive Change %]]),"")</f>
        <v/>
      </c>
      <c r="K240" s="10">
        <f>IFERROR(RANK(T_STOCK_DATA[[#This Row],[Negative Change %]],T_STOCK_DATA[Negative Change %],1)+COUNTIF($E$3:$E239,T_STOCK_DATA[[#This Row],[Negative Change %]]),"")</f>
        <v>13</v>
      </c>
      <c r="L240" s="10">
        <f>IFERROR(RANK(T_STOCK_DATA[[#This Row],[Volume]],T_STOCK_DATA[Volume],0)+COUNTIF($H$3:$H239,T_STOCK_DATA[[#This Row],[Volume]]),"")</f>
        <v>718</v>
      </c>
      <c r="M240" s="18" cm="1">
        <f t="array" ref="M240">IFERROR(_FV(T_STOCK_DATA[[#This Row],[SYMBOL]],"Last trade time",TRUE),"")</f>
        <v>44585.469953703701</v>
      </c>
    </row>
    <row r="241" spans="1:13">
      <c r="A241" s="5" t="e" vm="289">
        <v>#VALUE!</v>
      </c>
      <c r="B241" s="7" cm="1">
        <f t="array" ref="B241">IFERROR(_FV(T_STOCK_DATA[[#This Row],[SYMBOL]],"Change"),"")</f>
        <v>-8.25</v>
      </c>
      <c r="C241" s="8" cm="1">
        <f t="array" ref="C241">IFERROR(IF(T_STOCK_DATA[[#This Row],[SYMBOL]]="","",_FV(T_STOCK_DATA[[#This Row],[SYMBOL]],"Change (%)",TRUE)),"")</f>
        <v>-7.9099000000000003E-2</v>
      </c>
      <c r="D241" s="8" t="str">
        <f>IF(T_STOCK_DATA[[#This Row],[Change (%)]]&gt;0,T_STOCK_DATA[[#This Row],[Change (%)]],"")</f>
        <v/>
      </c>
      <c r="E241" s="8">
        <f>IF(T_STOCK_DATA[[#This Row],[Change (%)]]&lt;0,T_STOCK_DATA[[#This Row],[Change (%)]],"")</f>
        <v>-7.9099000000000003E-2</v>
      </c>
      <c r="F241" s="7" t="str" cm="1">
        <f t="array" ref="F241">IFERROR(_FV(T_STOCK_DATA[[#This Row],[SYMBOL]],"Exchange"),"")</f>
        <v>National Stock Exchange of India</v>
      </c>
      <c r="G241" s="7" cm="1">
        <f t="array" ref="G241">IFERROR(_FV(T_STOCK_DATA[[#This Row],[SYMBOL]],"Price"),"")</f>
        <v>96.05</v>
      </c>
      <c r="H241" s="9" cm="1">
        <f t="array" ref="H241">IFERROR(_FV(T_STOCK_DATA[[#This Row],[SYMBOL]],"Volume"),"")</f>
        <v>85333</v>
      </c>
      <c r="I241" s="7" t="str" cm="1">
        <f t="array" ref="I241">IFERROR(_FV(T_STOCK_DATA[[#This Row],[SYMBOL]],"Ticker symbol",TRUE),"")</f>
        <v>BROOKS</v>
      </c>
      <c r="J241" s="10" t="str">
        <f>IFERROR(RANK(T_STOCK_DATA[[#This Row],[Positive Change %]],T_STOCK_DATA[Positive Change %],0)+COUNTIF($D$3:$D240,T_STOCK_DATA[[#This Row],[Positive Change %]]),"")</f>
        <v/>
      </c>
      <c r="K241" s="10">
        <f>IFERROR(RANK(T_STOCK_DATA[[#This Row],[Negative Change %]],T_STOCK_DATA[Negative Change %],1)+COUNTIF($E$3:$E240,T_STOCK_DATA[[#This Row],[Negative Change %]]),"")</f>
        <v>114</v>
      </c>
      <c r="L241" s="10">
        <f>IFERROR(RANK(T_STOCK_DATA[[#This Row],[Volume]],T_STOCK_DATA[Volume],0)+COUNTIF($H$3:$H240,T_STOCK_DATA[[#This Row],[Volume]]),"")</f>
        <v>1020</v>
      </c>
      <c r="M241" s="18" cm="1">
        <f t="array" ref="M241">IFERROR(_FV(T_STOCK_DATA[[#This Row],[SYMBOL]],"Last trade time",TRUE),"")</f>
        <v>44585.469953703701</v>
      </c>
    </row>
    <row r="242" spans="1:13">
      <c r="A242" s="5" t="e" vm="290">
        <v>#VALUE!</v>
      </c>
      <c r="B242" s="7" cm="1">
        <f t="array" ref="B242">IFERROR(_FV(T_STOCK_DATA[[#This Row],[SYMBOL]],"Change"),"")</f>
        <v>-103.3</v>
      </c>
      <c r="C242" s="8" cm="1">
        <f t="array" ref="C242">IFERROR(IF(T_STOCK_DATA[[#This Row],[SYMBOL]]="","",_FV(T_STOCK_DATA[[#This Row],[SYMBOL]],"Change (%)",TRUE)),"")</f>
        <v>-5.0147999999999998E-2</v>
      </c>
      <c r="D242" s="8" t="str">
        <f>IF(T_STOCK_DATA[[#This Row],[Change (%)]]&gt;0,T_STOCK_DATA[[#This Row],[Change (%)]],"")</f>
        <v/>
      </c>
      <c r="E242" s="8">
        <f>IF(T_STOCK_DATA[[#This Row],[Change (%)]]&lt;0,T_STOCK_DATA[[#This Row],[Change (%)]],"")</f>
        <v>-5.0147999999999998E-2</v>
      </c>
      <c r="F242" s="7" t="str" cm="1">
        <f t="array" ref="F242">IFERROR(_FV(T_STOCK_DATA[[#This Row],[SYMBOL]],"Exchange"),"")</f>
        <v>National Stock Exchange of India</v>
      </c>
      <c r="G242" s="7" cm="1">
        <f t="array" ref="G242">IFERROR(_FV(T_STOCK_DATA[[#This Row],[SYMBOL]],"Price"),"")</f>
        <v>1956.6</v>
      </c>
      <c r="H242" s="9" cm="1">
        <f t="array" ref="H242">IFERROR(_FV(T_STOCK_DATA[[#This Row],[SYMBOL]],"Volume"),"")</f>
        <v>1255823</v>
      </c>
      <c r="I242" s="7" t="str" cm="1">
        <f t="array" ref="I242">IFERROR(_FV(T_STOCK_DATA[[#This Row],[SYMBOL]],"Ticker symbol",TRUE),"")</f>
        <v>BSE</v>
      </c>
      <c r="J242" s="10" t="str">
        <f>IFERROR(RANK(T_STOCK_DATA[[#This Row],[Positive Change %]],T_STOCK_DATA[Positive Change %],0)+COUNTIF($D$3:$D241,T_STOCK_DATA[[#This Row],[Positive Change %]]),"")</f>
        <v/>
      </c>
      <c r="K242" s="10">
        <f>IFERROR(RANK(T_STOCK_DATA[[#This Row],[Negative Change %]],T_STOCK_DATA[Negative Change %],1)+COUNTIF($E$3:$E241,T_STOCK_DATA[[#This Row],[Negative Change %]]),"")</f>
        <v>500</v>
      </c>
      <c r="L242" s="10">
        <f>IFERROR(RANK(T_STOCK_DATA[[#This Row],[Volume]],T_STOCK_DATA[Volume],0)+COUNTIF($H$3:$H241,T_STOCK_DATA[[#This Row],[Volume]]),"")</f>
        <v>290</v>
      </c>
      <c r="M242" s="18" cm="1">
        <f t="array" ref="M242">IFERROR(_FV(T_STOCK_DATA[[#This Row],[SYMBOL]],"Last trade time",TRUE),"")</f>
        <v>44585.469953703701</v>
      </c>
    </row>
    <row r="243" spans="1:13">
      <c r="A243" s="5" t="e" vm="291">
        <v>#VALUE!</v>
      </c>
      <c r="B243" s="7" cm="1">
        <f t="array" ref="B243">IFERROR(_FV(T_STOCK_DATA[[#This Row],[SYMBOL]],"Change"),"")</f>
        <v>-2.0499999999999998</v>
      </c>
      <c r="C243" s="8" cm="1">
        <f t="array" ref="C243">IFERROR(IF(T_STOCK_DATA[[#This Row],[SYMBOL]]="","",_FV(T_STOCK_DATA[[#This Row],[SYMBOL]],"Change (%)",TRUE)),"")</f>
        <v>-6.8269999999999997E-3</v>
      </c>
      <c r="D243" s="8" t="str">
        <f>IF(T_STOCK_DATA[[#This Row],[Change (%)]]&gt;0,T_STOCK_DATA[[#This Row],[Change (%)]],"")</f>
        <v/>
      </c>
      <c r="E243" s="8">
        <f>IF(T_STOCK_DATA[[#This Row],[Change (%)]]&lt;0,T_STOCK_DATA[[#This Row],[Change (%)]],"")</f>
        <v>-6.8269999999999997E-3</v>
      </c>
      <c r="F243" s="7" t="str" cm="1">
        <f t="array" ref="F243">IFERROR(_FV(T_STOCK_DATA[[#This Row],[SYMBOL]],"Exchange"),"")</f>
        <v>National Stock Exchange of India</v>
      </c>
      <c r="G243" s="7" cm="1">
        <f t="array" ref="G243">IFERROR(_FV(T_STOCK_DATA[[#This Row],[SYMBOL]],"Price"),"")</f>
        <v>298.25</v>
      </c>
      <c r="H243" s="9" cm="1">
        <f t="array" ref="H243">IFERROR(_FV(T_STOCK_DATA[[#This Row],[SYMBOL]],"Volume"),"")</f>
        <v>1852</v>
      </c>
      <c r="I243" s="7" t="str" cm="1">
        <f t="array" ref="I243">IFERROR(_FV(T_STOCK_DATA[[#This Row],[SYMBOL]],"Ticker symbol",TRUE),"")</f>
        <v>BSHSL</v>
      </c>
      <c r="J243" s="10" t="str">
        <f>IFERROR(RANK(T_STOCK_DATA[[#This Row],[Positive Change %]],T_STOCK_DATA[Positive Change %],0)+COUNTIF($D$3:$D242,T_STOCK_DATA[[#This Row],[Positive Change %]]),"")</f>
        <v/>
      </c>
      <c r="K243" s="10">
        <f>IFERROR(RANK(T_STOCK_DATA[[#This Row],[Negative Change %]],T_STOCK_DATA[Negative Change %],1)+COUNTIF($E$3:$E242,T_STOCK_DATA[[#This Row],[Negative Change %]]),"")</f>
        <v>1543</v>
      </c>
      <c r="L243" s="10">
        <f>IFERROR(RANK(T_STOCK_DATA[[#This Row],[Volume]],T_STOCK_DATA[Volume],0)+COUNTIF($H$3:$H242,T_STOCK_DATA[[#This Row],[Volume]]),"")</f>
        <v>1613</v>
      </c>
      <c r="M243" s="18" cm="1">
        <f t="array" ref="M243">IFERROR(_FV(T_STOCK_DATA[[#This Row],[SYMBOL]],"Last trade time",TRUE),"")</f>
        <v>44585.469953703701</v>
      </c>
    </row>
    <row r="244" spans="1:13">
      <c r="A244" s="5" t="e" vm="292">
        <v>#VALUE!</v>
      </c>
      <c r="B244" s="7" cm="1">
        <f t="array" ref="B244">IFERROR(_FV(T_STOCK_DATA[[#This Row],[SYMBOL]],"Change"),"")</f>
        <v>-5.3</v>
      </c>
      <c r="C244" s="8" cm="1">
        <f t="array" ref="C244">IFERROR(IF(T_STOCK_DATA[[#This Row],[SYMBOL]]="","",_FV(T_STOCK_DATA[[#This Row],[SYMBOL]],"Change (%)",TRUE)),"")</f>
        <v>-4.7131999999999993E-2</v>
      </c>
      <c r="D244" s="8" t="str">
        <f>IF(T_STOCK_DATA[[#This Row],[Change (%)]]&gt;0,T_STOCK_DATA[[#This Row],[Change (%)]],"")</f>
        <v/>
      </c>
      <c r="E244" s="8">
        <f>IF(T_STOCK_DATA[[#This Row],[Change (%)]]&lt;0,T_STOCK_DATA[[#This Row],[Change (%)]],"")</f>
        <v>-4.7131999999999993E-2</v>
      </c>
      <c r="F244" s="7" t="str" cm="1">
        <f t="array" ref="F244">IFERROR(_FV(T_STOCK_DATA[[#This Row],[SYMBOL]],"Exchange"),"")</f>
        <v>National Stock Exchange of India</v>
      </c>
      <c r="G244" s="7" cm="1">
        <f t="array" ref="G244">IFERROR(_FV(T_STOCK_DATA[[#This Row],[SYMBOL]],"Price"),"")</f>
        <v>107.15</v>
      </c>
      <c r="H244" s="9" cm="1">
        <f t="array" ref="H244">IFERROR(_FV(T_STOCK_DATA[[#This Row],[SYMBOL]],"Volume"),"")</f>
        <v>22118</v>
      </c>
      <c r="I244" s="7" t="str" cm="1">
        <f t="array" ref="I244">IFERROR(_FV(T_STOCK_DATA[[#This Row],[SYMBOL]],"Ticker symbol",TRUE),"")</f>
        <v>BSL</v>
      </c>
      <c r="J244" s="10" t="str">
        <f>IFERROR(RANK(T_STOCK_DATA[[#This Row],[Positive Change %]],T_STOCK_DATA[Positive Change %],0)+COUNTIF($D$3:$D243,T_STOCK_DATA[[#This Row],[Positive Change %]]),"")</f>
        <v/>
      </c>
      <c r="K244" s="10">
        <f>IFERROR(RANK(T_STOCK_DATA[[#This Row],[Negative Change %]],T_STOCK_DATA[Negative Change %],1)+COUNTIF($E$3:$E243,T_STOCK_DATA[[#This Row],[Negative Change %]]),"")</f>
        <v>805</v>
      </c>
      <c r="L244" s="10">
        <f>IFERROR(RANK(T_STOCK_DATA[[#This Row],[Volume]],T_STOCK_DATA[Volume],0)+COUNTIF($H$3:$H243,T_STOCK_DATA[[#This Row],[Volume]]),"")</f>
        <v>1370</v>
      </c>
      <c r="M244" s="18" cm="1">
        <f t="array" ref="M244">IFERROR(_FV(T_STOCK_DATA[[#This Row],[SYMBOL]],"Last trade time",TRUE),"")</f>
        <v>44585.469953703701</v>
      </c>
    </row>
    <row r="245" spans="1:13">
      <c r="A245" s="5" t="e" vm="293">
        <v>#VALUE!</v>
      </c>
      <c r="B245" s="7" cm="1">
        <f t="array" ref="B245">IFERROR(_FV(T_STOCK_DATA[[#This Row],[SYMBOL]],"Change"),"")</f>
        <v>-36.75</v>
      </c>
      <c r="C245" s="8" cm="1">
        <f t="array" ref="C245">IFERROR(IF(T_STOCK_DATA[[#This Row],[SYMBOL]]="","",_FV(T_STOCK_DATA[[#This Row],[SYMBOL]],"Change (%)",TRUE)),"")</f>
        <v>-7.5423000000000004E-2</v>
      </c>
      <c r="D245" s="8" t="str">
        <f>IF(T_STOCK_DATA[[#This Row],[Change (%)]]&gt;0,T_STOCK_DATA[[#This Row],[Change (%)]],"")</f>
        <v/>
      </c>
      <c r="E245" s="8">
        <f>IF(T_STOCK_DATA[[#This Row],[Change (%)]]&lt;0,T_STOCK_DATA[[#This Row],[Change (%)]],"")</f>
        <v>-7.5423000000000004E-2</v>
      </c>
      <c r="F245" s="7" t="str" cm="1">
        <f t="array" ref="F245">IFERROR(_FV(T_STOCK_DATA[[#This Row],[SYMBOL]],"Exchange"),"")</f>
        <v>National Stock Exchange of India</v>
      </c>
      <c r="G245" s="7" cm="1">
        <f t="array" ref="G245">IFERROR(_FV(T_STOCK_DATA[[#This Row],[SYMBOL]],"Price"),"")</f>
        <v>450.5</v>
      </c>
      <c r="H245" s="9" cm="1">
        <f t="array" ref="H245">IFERROR(_FV(T_STOCK_DATA[[#This Row],[SYMBOL]],"Volume"),"")</f>
        <v>6146783</v>
      </c>
      <c r="I245" s="7" t="str" cm="1">
        <f t="array" ref="I245">IFERROR(_FV(T_STOCK_DATA[[#This Row],[SYMBOL]],"Ticker symbol",TRUE),"")</f>
        <v>BSOFT</v>
      </c>
      <c r="J245" s="10" t="str">
        <f>IFERROR(RANK(T_STOCK_DATA[[#This Row],[Positive Change %]],T_STOCK_DATA[Positive Change %],0)+COUNTIF($D$3:$D244,T_STOCK_DATA[[#This Row],[Positive Change %]]),"")</f>
        <v/>
      </c>
      <c r="K245" s="10">
        <f>IFERROR(RANK(T_STOCK_DATA[[#This Row],[Negative Change %]],T_STOCK_DATA[Negative Change %],1)+COUNTIF($E$3:$E244,T_STOCK_DATA[[#This Row],[Negative Change %]]),"")</f>
        <v>144</v>
      </c>
      <c r="L245" s="10">
        <f>IFERROR(RANK(T_STOCK_DATA[[#This Row],[Volume]],T_STOCK_DATA[Volume],0)+COUNTIF($H$3:$H244,T_STOCK_DATA[[#This Row],[Volume]]),"")</f>
        <v>82</v>
      </c>
      <c r="M245" s="18" cm="1">
        <f t="array" ref="M245">IFERROR(_FV(T_STOCK_DATA[[#This Row],[SYMBOL]],"Last trade time",TRUE),"")</f>
        <v>44585.469953703701</v>
      </c>
    </row>
    <row r="246" spans="1:13">
      <c r="A246" s="5" t="e" vm="294">
        <v>#VALUE!</v>
      </c>
      <c r="B246" s="7" cm="1">
        <f t="array" ref="B246">IFERROR(_FV(T_STOCK_DATA[[#This Row],[SYMBOL]],"Change"),"")</f>
        <v>-2.4</v>
      </c>
      <c r="C246" s="8" cm="1">
        <f t="array" ref="C246">IFERROR(IF(T_STOCK_DATA[[#This Row],[SYMBOL]]="","",_FV(T_STOCK_DATA[[#This Row],[SYMBOL]],"Change (%)",TRUE)),"")</f>
        <v>-1.7725000000000001E-2</v>
      </c>
      <c r="D246" s="8" t="str">
        <f>IF(T_STOCK_DATA[[#This Row],[Change (%)]]&gt;0,T_STOCK_DATA[[#This Row],[Change (%)]],"")</f>
        <v/>
      </c>
      <c r="E246" s="8">
        <f>IF(T_STOCK_DATA[[#This Row],[Change (%)]]&lt;0,T_STOCK_DATA[[#This Row],[Change (%)]],"")</f>
        <v>-1.7725000000000001E-2</v>
      </c>
      <c r="F246" s="7" t="str" cm="1">
        <f t="array" ref="F246">IFERROR(_FV(T_STOCK_DATA[[#This Row],[SYMBOL]],"Exchange"),"")</f>
        <v>National Stock Exchange of India</v>
      </c>
      <c r="G246" s="7" cm="1">
        <f t="array" ref="G246">IFERROR(_FV(T_STOCK_DATA[[#This Row],[SYMBOL]],"Price"),"")</f>
        <v>133</v>
      </c>
      <c r="H246" s="9" cm="1">
        <f t="array" ref="H246">IFERROR(_FV(T_STOCK_DATA[[#This Row],[SYMBOL]],"Volume"),"")</f>
        <v>1277888</v>
      </c>
      <c r="I246" s="7" t="str" cm="1">
        <f t="array" ref="I246">IFERROR(_FV(T_STOCK_DATA[[#This Row],[SYMBOL]],"Ticker symbol",TRUE),"")</f>
        <v>BURGERKING</v>
      </c>
      <c r="J246" s="10" t="str">
        <f>IFERROR(RANK(T_STOCK_DATA[[#This Row],[Positive Change %]],T_STOCK_DATA[Positive Change %],0)+COUNTIF($D$3:$D245,T_STOCK_DATA[[#This Row],[Positive Change %]]),"")</f>
        <v/>
      </c>
      <c r="K246" s="10">
        <f>IFERROR(RANK(T_STOCK_DATA[[#This Row],[Negative Change %]],T_STOCK_DATA[Negative Change %],1)+COUNTIF($E$3:$E245,T_STOCK_DATA[[#This Row],[Negative Change %]]),"")</f>
        <v>1450</v>
      </c>
      <c r="L246" s="10">
        <f>IFERROR(RANK(T_STOCK_DATA[[#This Row],[Volume]],T_STOCK_DATA[Volume],0)+COUNTIF($H$3:$H245,T_STOCK_DATA[[#This Row],[Volume]]),"")</f>
        <v>284</v>
      </c>
      <c r="M246" s="18" cm="1">
        <f t="array" ref="M246">IFERROR(_FV(T_STOCK_DATA[[#This Row],[SYMBOL]],"Last trade time",TRUE),"")</f>
        <v>44585.469953703701</v>
      </c>
    </row>
    <row r="247" spans="1:13">
      <c r="A247" s="5" t="e" vm="295">
        <v>#VALUE!</v>
      </c>
      <c r="B247" s="7" cm="1">
        <f t="array" ref="B247">IFERROR(_FV(T_STOCK_DATA[[#This Row],[SYMBOL]],"Change"),"")</f>
        <v>-0.3</v>
      </c>
      <c r="C247" s="8" cm="1">
        <f t="array" ref="C247">IFERROR(IF(T_STOCK_DATA[[#This Row],[SYMBOL]]="","",_FV(T_STOCK_DATA[[#This Row],[SYMBOL]],"Change (%)",TRUE)),"")</f>
        <v>-4.9587000000000006E-2</v>
      </c>
      <c r="D247" s="8" t="str">
        <f>IF(T_STOCK_DATA[[#This Row],[Change (%)]]&gt;0,T_STOCK_DATA[[#This Row],[Change (%)]],"")</f>
        <v/>
      </c>
      <c r="E247" s="8">
        <f>IF(T_STOCK_DATA[[#This Row],[Change (%)]]&lt;0,T_STOCK_DATA[[#This Row],[Change (%)]],"")</f>
        <v>-4.9587000000000006E-2</v>
      </c>
      <c r="F247" s="7" t="str" cm="1">
        <f t="array" ref="F247">IFERROR(_FV(T_STOCK_DATA[[#This Row],[SYMBOL]],"Exchange"),"")</f>
        <v>National Stock Exchange of India</v>
      </c>
      <c r="G247" s="7" cm="1">
        <f t="array" ref="G247">IFERROR(_FV(T_STOCK_DATA[[#This Row],[SYMBOL]],"Price"),"")</f>
        <v>5.75</v>
      </c>
      <c r="H247" s="9" cm="1">
        <f t="array" ref="H247">IFERROR(_FV(T_STOCK_DATA[[#This Row],[SYMBOL]],"Volume"),"")</f>
        <v>89726</v>
      </c>
      <c r="I247" s="7" t="str" cm="1">
        <f t="array" ref="I247">IFERROR(_FV(T_STOCK_DATA[[#This Row],[SYMBOL]],"Ticker symbol",TRUE),"")</f>
        <v>BURNPUR</v>
      </c>
      <c r="J247" s="10" t="str">
        <f>IFERROR(RANK(T_STOCK_DATA[[#This Row],[Positive Change %]],T_STOCK_DATA[Positive Change %],0)+COUNTIF($D$3:$D246,T_STOCK_DATA[[#This Row],[Positive Change %]]),"")</f>
        <v/>
      </c>
      <c r="K247" s="10">
        <f>IFERROR(RANK(T_STOCK_DATA[[#This Row],[Negative Change %]],T_STOCK_DATA[Negative Change %],1)+COUNTIF($E$3:$E246,T_STOCK_DATA[[#This Row],[Negative Change %]]),"")</f>
        <v>632</v>
      </c>
      <c r="L247" s="10">
        <f>IFERROR(RANK(T_STOCK_DATA[[#This Row],[Volume]],T_STOCK_DATA[Volume],0)+COUNTIF($H$3:$H246,T_STOCK_DATA[[#This Row],[Volume]]),"")</f>
        <v>1006</v>
      </c>
      <c r="M247" s="18" cm="1">
        <f t="array" ref="M247">IFERROR(_FV(T_STOCK_DATA[[#This Row],[SYMBOL]],"Last trade time",TRUE),"")</f>
        <v>44585.469953703701</v>
      </c>
    </row>
    <row r="248" spans="1:13">
      <c r="A248" s="5" t="e" vm="296">
        <v>#VALUE!</v>
      </c>
      <c r="B248" s="7" cm="1">
        <f t="array" ref="B248">IFERROR(_FV(T_STOCK_DATA[[#This Row],[SYMBOL]],"Change"),"")</f>
        <v>-27.3</v>
      </c>
      <c r="C248" s="8" cm="1">
        <f t="array" ref="C248">IFERROR(IF(T_STOCK_DATA[[#This Row],[SYMBOL]]="","",_FV(T_STOCK_DATA[[#This Row],[SYMBOL]],"Change (%)",TRUE)),"")</f>
        <v>-2.1322999999999998E-2</v>
      </c>
      <c r="D248" s="8" t="str">
        <f>IF(T_STOCK_DATA[[#This Row],[Change (%)]]&gt;0,T_STOCK_DATA[[#This Row],[Change (%)]],"")</f>
        <v/>
      </c>
      <c r="E248" s="8">
        <f>IF(T_STOCK_DATA[[#This Row],[Change (%)]]&lt;0,T_STOCK_DATA[[#This Row],[Change (%)]],"")</f>
        <v>-2.1322999999999998E-2</v>
      </c>
      <c r="F248" s="7" t="str" cm="1">
        <f t="array" ref="F248">IFERROR(_FV(T_STOCK_DATA[[#This Row],[SYMBOL]],"Exchange"),"")</f>
        <v>National Stock Exchange of India</v>
      </c>
      <c r="G248" s="7" cm="1">
        <f t="array" ref="G248">IFERROR(_FV(T_STOCK_DATA[[#This Row],[SYMBOL]],"Price"),"")</f>
        <v>1253</v>
      </c>
      <c r="H248" s="9" cm="1">
        <f t="array" ref="H248">IFERROR(_FV(T_STOCK_DATA[[#This Row],[SYMBOL]],"Volume"),"")</f>
        <v>36974</v>
      </c>
      <c r="I248" s="7" t="str" cm="1">
        <f t="array" ref="I248">IFERROR(_FV(T_STOCK_DATA[[#This Row],[SYMBOL]],"Ticker symbol",TRUE),"")</f>
        <v>BUTTERFLY</v>
      </c>
      <c r="J248" s="10" t="str">
        <f>IFERROR(RANK(T_STOCK_DATA[[#This Row],[Positive Change %]],T_STOCK_DATA[Positive Change %],0)+COUNTIF($D$3:$D247,T_STOCK_DATA[[#This Row],[Positive Change %]]),"")</f>
        <v/>
      </c>
      <c r="K248" s="10">
        <f>IFERROR(RANK(T_STOCK_DATA[[#This Row],[Negative Change %]],T_STOCK_DATA[Negative Change %],1)+COUNTIF($E$3:$E247,T_STOCK_DATA[[#This Row],[Negative Change %]]),"")</f>
        <v>1413</v>
      </c>
      <c r="L248" s="10">
        <f>IFERROR(RANK(T_STOCK_DATA[[#This Row],[Volume]],T_STOCK_DATA[Volume],0)+COUNTIF($H$3:$H247,T_STOCK_DATA[[#This Row],[Volume]]),"")</f>
        <v>1258</v>
      </c>
      <c r="M248" s="18" cm="1">
        <f t="array" ref="M248">IFERROR(_FV(T_STOCK_DATA[[#This Row],[SYMBOL]],"Last trade time",TRUE),"")</f>
        <v>44585.469953703701</v>
      </c>
    </row>
    <row r="249" spans="1:13">
      <c r="A249" s="5" t="e" vm="297">
        <v>#VALUE!</v>
      </c>
      <c r="B249" s="7" cm="1">
        <f t="array" ref="B249">IFERROR(_FV(T_STOCK_DATA[[#This Row],[SYMBOL]],"Change"),"")</f>
        <v>-0.85</v>
      </c>
      <c r="C249" s="8" cm="1">
        <f t="array" ref="C249">IFERROR(IF(T_STOCK_DATA[[#This Row],[SYMBOL]]="","",_FV(T_STOCK_DATA[[#This Row],[SYMBOL]],"Change (%)",TRUE)),"")</f>
        <v>-3.5941000000000001E-2</v>
      </c>
      <c r="D249" s="8" t="str">
        <f>IF(T_STOCK_DATA[[#This Row],[Change (%)]]&gt;0,T_STOCK_DATA[[#This Row],[Change (%)]],"")</f>
        <v/>
      </c>
      <c r="E249" s="8">
        <f>IF(T_STOCK_DATA[[#This Row],[Change (%)]]&lt;0,T_STOCK_DATA[[#This Row],[Change (%)]],"")</f>
        <v>-3.5941000000000001E-2</v>
      </c>
      <c r="F249" s="7" t="str" cm="1">
        <f t="array" ref="F249">IFERROR(_FV(T_STOCK_DATA[[#This Row],[SYMBOL]],"Exchange"),"")</f>
        <v>National Stock Exchange of India</v>
      </c>
      <c r="G249" s="7" cm="1">
        <f t="array" ref="G249">IFERROR(_FV(T_STOCK_DATA[[#This Row],[SYMBOL]],"Price"),"")</f>
        <v>22.8</v>
      </c>
      <c r="H249" s="9" cm="1">
        <f t="array" ref="H249">IFERROR(_FV(T_STOCK_DATA[[#This Row],[SYMBOL]],"Volume"),"")</f>
        <v>13669</v>
      </c>
      <c r="I249" s="7" t="str" cm="1">
        <f t="array" ref="I249">IFERROR(_FV(T_STOCK_DATA[[#This Row],[SYMBOL]],"Ticker symbol",TRUE),"")</f>
        <v>BVCL</v>
      </c>
      <c r="J249" s="10" t="str">
        <f>IFERROR(RANK(T_STOCK_DATA[[#This Row],[Positive Change %]],T_STOCK_DATA[Positive Change %],0)+COUNTIF($D$3:$D248,T_STOCK_DATA[[#This Row],[Positive Change %]]),"")</f>
        <v/>
      </c>
      <c r="K249" s="10">
        <f>IFERROR(RANK(T_STOCK_DATA[[#This Row],[Negative Change %]],T_STOCK_DATA[Negative Change %],1)+COUNTIF($E$3:$E248,T_STOCK_DATA[[#This Row],[Negative Change %]]),"")</f>
        <v>1134</v>
      </c>
      <c r="L249" s="10">
        <f>IFERROR(RANK(T_STOCK_DATA[[#This Row],[Volume]],T_STOCK_DATA[Volume],0)+COUNTIF($H$3:$H248,T_STOCK_DATA[[#This Row],[Volume]]),"")</f>
        <v>1464</v>
      </c>
      <c r="M249" s="18" cm="1">
        <f t="array" ref="M249">IFERROR(_FV(T_STOCK_DATA[[#This Row],[SYMBOL]],"Last trade time",TRUE),"")</f>
        <v>44585.469953703701</v>
      </c>
    </row>
    <row r="250" spans="1:13">
      <c r="A250" s="5" t="e" vm="298">
        <v>#VALUE!</v>
      </c>
      <c r="B250" s="7" cm="1">
        <f t="array" ref="B250">IFERROR(_FV(T_STOCK_DATA[[#This Row],[SYMBOL]],"Change"),"")</f>
        <v>-1.85</v>
      </c>
      <c r="C250" s="8" cm="1">
        <f t="array" ref="C250">IFERROR(IF(T_STOCK_DATA[[#This Row],[SYMBOL]]="","",_FV(T_STOCK_DATA[[#This Row],[SYMBOL]],"Change (%)",TRUE)),"")</f>
        <v>-5.0616000000000001E-2</v>
      </c>
      <c r="D250" s="8" t="str">
        <f>IF(T_STOCK_DATA[[#This Row],[Change (%)]]&gt;0,T_STOCK_DATA[[#This Row],[Change (%)]],"")</f>
        <v/>
      </c>
      <c r="E250" s="8">
        <f>IF(T_STOCK_DATA[[#This Row],[Change (%)]]&lt;0,T_STOCK_DATA[[#This Row],[Change (%)]],"")</f>
        <v>-5.0616000000000001E-2</v>
      </c>
      <c r="F250" s="7" t="str" cm="1">
        <f t="array" ref="F250">IFERROR(_FV(T_STOCK_DATA[[#This Row],[SYMBOL]],"Exchange"),"")</f>
        <v>National Stock Exchange of India</v>
      </c>
      <c r="G250" s="7" cm="1">
        <f t="array" ref="G250">IFERROR(_FV(T_STOCK_DATA[[#This Row],[SYMBOL]],"Price"),"")</f>
        <v>34.700000000000003</v>
      </c>
      <c r="H250" s="9" cm="1">
        <f t="array" ref="H250">IFERROR(_FV(T_STOCK_DATA[[#This Row],[SYMBOL]],"Volume"),"")</f>
        <v>83331</v>
      </c>
      <c r="I250" s="7" t="str" cm="1">
        <f t="array" ref="I250">IFERROR(_FV(T_STOCK_DATA[[#This Row],[SYMBOL]],"Ticker symbol",TRUE),"")</f>
        <v>BYKE</v>
      </c>
      <c r="J250" s="10" t="str">
        <f>IFERROR(RANK(T_STOCK_DATA[[#This Row],[Positive Change %]],T_STOCK_DATA[Positive Change %],0)+COUNTIF($D$3:$D249,T_STOCK_DATA[[#This Row],[Positive Change %]]),"")</f>
        <v/>
      </c>
      <c r="K250" s="10">
        <f>IFERROR(RANK(T_STOCK_DATA[[#This Row],[Negative Change %]],T_STOCK_DATA[Negative Change %],1)+COUNTIF($E$3:$E249,T_STOCK_DATA[[#This Row],[Negative Change %]]),"")</f>
        <v>494</v>
      </c>
      <c r="L250" s="10">
        <f>IFERROR(RANK(T_STOCK_DATA[[#This Row],[Volume]],T_STOCK_DATA[Volume],0)+COUNTIF($H$3:$H249,T_STOCK_DATA[[#This Row],[Volume]]),"")</f>
        <v>1028</v>
      </c>
      <c r="M250" s="18" cm="1">
        <f t="array" ref="M250">IFERROR(_FV(T_STOCK_DATA[[#This Row],[SYMBOL]],"Last trade time",TRUE),"")</f>
        <v>44585.469953703701</v>
      </c>
    </row>
    <row r="251" spans="1:13">
      <c r="A251" s="5" t="e" vm="299">
        <v>#VALUE!</v>
      </c>
      <c r="B251" s="7" cm="1">
        <f t="array" ref="B251">IFERROR(_FV(T_STOCK_DATA[[#This Row],[SYMBOL]],"Change"),"")</f>
        <v>-13.2</v>
      </c>
      <c r="C251" s="8" cm="1">
        <f t="array" ref="C251">IFERROR(IF(T_STOCK_DATA[[#This Row],[SYMBOL]]="","",_FV(T_STOCK_DATA[[#This Row],[SYMBOL]],"Change (%)",TRUE)),"")</f>
        <v>-3.2163999999999998E-2</v>
      </c>
      <c r="D251" s="8" t="str">
        <f>IF(T_STOCK_DATA[[#This Row],[Change (%)]]&gt;0,T_STOCK_DATA[[#This Row],[Change (%)]],"")</f>
        <v/>
      </c>
      <c r="E251" s="8">
        <f>IF(T_STOCK_DATA[[#This Row],[Change (%)]]&lt;0,T_STOCK_DATA[[#This Row],[Change (%)]],"")</f>
        <v>-3.2163999999999998E-2</v>
      </c>
      <c r="F251" s="7" t="str" cm="1">
        <f t="array" ref="F251">IFERROR(_FV(T_STOCK_DATA[[#This Row],[SYMBOL]],"Exchange"),"")</f>
        <v>National Stock Exchange of India</v>
      </c>
      <c r="G251" s="7" cm="1">
        <f t="array" ref="G251">IFERROR(_FV(T_STOCK_DATA[[#This Row],[SYMBOL]],"Price"),"")</f>
        <v>397.2</v>
      </c>
      <c r="H251" s="9" cm="1">
        <f t="array" ref="H251">IFERROR(_FV(T_STOCK_DATA[[#This Row],[SYMBOL]],"Volume"),"")</f>
        <v>2525418</v>
      </c>
      <c r="I251" s="7" t="str" cm="1">
        <f t="array" ref="I251">IFERROR(_FV(T_STOCK_DATA[[#This Row],[SYMBOL]],"Ticker symbol",TRUE),"")</f>
        <v>CADILAHC</v>
      </c>
      <c r="J251" s="10" t="str">
        <f>IFERROR(RANK(T_STOCK_DATA[[#This Row],[Positive Change %]],T_STOCK_DATA[Positive Change %],0)+COUNTIF($D$3:$D250,T_STOCK_DATA[[#This Row],[Positive Change %]]),"")</f>
        <v/>
      </c>
      <c r="K251" s="10">
        <f>IFERROR(RANK(T_STOCK_DATA[[#This Row],[Negative Change %]],T_STOCK_DATA[Negative Change %],1)+COUNTIF($E$3:$E250,T_STOCK_DATA[[#This Row],[Negative Change %]]),"")</f>
        <v>1209</v>
      </c>
      <c r="L251" s="10">
        <f>IFERROR(RANK(T_STOCK_DATA[[#This Row],[Volume]],T_STOCK_DATA[Volume],0)+COUNTIF($H$3:$H250,T_STOCK_DATA[[#This Row],[Volume]]),"")</f>
        <v>169</v>
      </c>
      <c r="M251" s="18" cm="1">
        <f t="array" ref="M251">IFERROR(_FV(T_STOCK_DATA[[#This Row],[SYMBOL]],"Last trade time",TRUE),"")</f>
        <v>44585.469953703701</v>
      </c>
    </row>
    <row r="252" spans="1:13">
      <c r="A252" s="5" t="e" vm="300">
        <v>#VALUE!</v>
      </c>
      <c r="B252" s="7" cm="1">
        <f t="array" ref="B252">IFERROR(_FV(T_STOCK_DATA[[#This Row],[SYMBOL]],"Change"),"")</f>
        <v>-2.25</v>
      </c>
      <c r="C252" s="8" cm="1">
        <f t="array" ref="C252">IFERROR(IF(T_STOCK_DATA[[#This Row],[SYMBOL]]="","",_FV(T_STOCK_DATA[[#This Row],[SYMBOL]],"Change (%)",TRUE)),"")</f>
        <v>-4.9505E-2</v>
      </c>
      <c r="D252" s="8" t="str">
        <f>IF(T_STOCK_DATA[[#This Row],[Change (%)]]&gt;0,T_STOCK_DATA[[#This Row],[Change (%)]],"")</f>
        <v/>
      </c>
      <c r="E252" s="8">
        <f>IF(T_STOCK_DATA[[#This Row],[Change (%)]]&lt;0,T_STOCK_DATA[[#This Row],[Change (%)]],"")</f>
        <v>-4.9505E-2</v>
      </c>
      <c r="F252" s="7" t="str" cm="1">
        <f t="array" ref="F252">IFERROR(_FV(T_STOCK_DATA[[#This Row],[SYMBOL]],"Exchange"),"")</f>
        <v>National Stock Exchange of India</v>
      </c>
      <c r="G252" s="7" cm="1">
        <f t="array" ref="G252">IFERROR(_FV(T_STOCK_DATA[[#This Row],[SYMBOL]],"Price"),"")</f>
        <v>43.2</v>
      </c>
      <c r="H252" s="9" cm="1">
        <f t="array" ref="H252">IFERROR(_FV(T_STOCK_DATA[[#This Row],[SYMBOL]],"Volume"),"")</f>
        <v>142356</v>
      </c>
      <c r="I252" s="7" t="str" cm="1">
        <f t="array" ref="I252">IFERROR(_FV(T_STOCK_DATA[[#This Row],[SYMBOL]],"Ticker symbol",TRUE),"")</f>
        <v>CALSOFT</v>
      </c>
      <c r="J252" s="10" t="str">
        <f>IFERROR(RANK(T_STOCK_DATA[[#This Row],[Positive Change %]],T_STOCK_DATA[Positive Change %],0)+COUNTIF($D$3:$D251,T_STOCK_DATA[[#This Row],[Positive Change %]]),"")</f>
        <v/>
      </c>
      <c r="K252" s="10">
        <f>IFERROR(RANK(T_STOCK_DATA[[#This Row],[Negative Change %]],T_STOCK_DATA[Negative Change %],1)+COUNTIF($E$3:$E251,T_STOCK_DATA[[#This Row],[Negative Change %]]),"")</f>
        <v>640</v>
      </c>
      <c r="L252" s="10">
        <f>IFERROR(RANK(T_STOCK_DATA[[#This Row],[Volume]],T_STOCK_DATA[Volume],0)+COUNTIF($H$3:$H251,T_STOCK_DATA[[#This Row],[Volume]]),"")</f>
        <v>866</v>
      </c>
      <c r="M252" s="18" cm="1">
        <f t="array" ref="M252">IFERROR(_FV(T_STOCK_DATA[[#This Row],[SYMBOL]],"Last trade time",TRUE),"")</f>
        <v>44585.469953703701</v>
      </c>
    </row>
    <row r="253" spans="1:13">
      <c r="A253" s="5" t="e" vm="301">
        <v>#VALUE!</v>
      </c>
      <c r="B253" s="7" cm="1">
        <f t="array" ref="B253">IFERROR(_FV(T_STOCK_DATA[[#This Row],[SYMBOL]],"Change"),"")</f>
        <v>-9.3000000000000007</v>
      </c>
      <c r="C253" s="8" cm="1">
        <f t="array" ref="C253">IFERROR(IF(T_STOCK_DATA[[#This Row],[SYMBOL]]="","",_FV(T_STOCK_DATA[[#This Row],[SYMBOL]],"Change (%)",TRUE)),"")</f>
        <v>-6.037E-2</v>
      </c>
      <c r="D253" s="8" t="str">
        <f>IF(T_STOCK_DATA[[#This Row],[Change (%)]]&gt;0,T_STOCK_DATA[[#This Row],[Change (%)]],"")</f>
        <v/>
      </c>
      <c r="E253" s="8">
        <f>IF(T_STOCK_DATA[[#This Row],[Change (%)]]&lt;0,T_STOCK_DATA[[#This Row],[Change (%)]],"")</f>
        <v>-6.037E-2</v>
      </c>
      <c r="F253" s="7" t="str" cm="1">
        <f t="array" ref="F253">IFERROR(_FV(T_STOCK_DATA[[#This Row],[SYMBOL]],"Exchange"),"")</f>
        <v>National Stock Exchange of India</v>
      </c>
      <c r="G253" s="7" cm="1">
        <f t="array" ref="G253">IFERROR(_FV(T_STOCK_DATA[[#This Row],[SYMBOL]],"Price"),"")</f>
        <v>144.75</v>
      </c>
      <c r="H253" s="9" cm="1">
        <f t="array" ref="H253">IFERROR(_FV(T_STOCK_DATA[[#This Row],[SYMBOL]],"Volume"),"")</f>
        <v>412974</v>
      </c>
      <c r="I253" s="7" t="str" cm="1">
        <f t="array" ref="I253">IFERROR(_FV(T_STOCK_DATA[[#This Row],[SYMBOL]],"Ticker symbol",TRUE),"")</f>
        <v>CAMLINFINE</v>
      </c>
      <c r="J253" s="10" t="str">
        <f>IFERROR(RANK(T_STOCK_DATA[[#This Row],[Positive Change %]],T_STOCK_DATA[Positive Change %],0)+COUNTIF($D$3:$D252,T_STOCK_DATA[[#This Row],[Positive Change %]]),"")</f>
        <v/>
      </c>
      <c r="K253" s="10">
        <f>IFERROR(RANK(T_STOCK_DATA[[#This Row],[Negative Change %]],T_STOCK_DATA[Negative Change %],1)+COUNTIF($E$3:$E252,T_STOCK_DATA[[#This Row],[Negative Change %]]),"")</f>
        <v>339</v>
      </c>
      <c r="L253" s="10">
        <f>IFERROR(RANK(T_STOCK_DATA[[#This Row],[Volume]],T_STOCK_DATA[Volume],0)+COUNTIF($H$3:$H252,T_STOCK_DATA[[#This Row],[Volume]]),"")</f>
        <v>555</v>
      </c>
      <c r="M253" s="18" cm="1">
        <f t="array" ref="M253">IFERROR(_FV(T_STOCK_DATA[[#This Row],[SYMBOL]],"Last trade time",TRUE),"")</f>
        <v>44585.469953703701</v>
      </c>
    </row>
    <row r="254" spans="1:13">
      <c r="A254" s="5" t="e" vm="302">
        <v>#VALUE!</v>
      </c>
      <c r="B254" s="7" cm="1">
        <f t="array" ref="B254">IFERROR(_FV(T_STOCK_DATA[[#This Row],[SYMBOL]],"Change"),"")</f>
        <v>-60.5</v>
      </c>
      <c r="C254" s="8" cm="1">
        <f t="array" ref="C254">IFERROR(IF(T_STOCK_DATA[[#This Row],[SYMBOL]]="","",_FV(T_STOCK_DATA[[#This Row],[SYMBOL]],"Change (%)",TRUE)),"")</f>
        <v>-2.2301000000000001E-2</v>
      </c>
      <c r="D254" s="8" t="str">
        <f>IF(T_STOCK_DATA[[#This Row],[Change (%)]]&gt;0,T_STOCK_DATA[[#This Row],[Change (%)]],"")</f>
        <v/>
      </c>
      <c r="E254" s="8">
        <f>IF(T_STOCK_DATA[[#This Row],[Change (%)]]&lt;0,T_STOCK_DATA[[#This Row],[Change (%)]],"")</f>
        <v>-2.2301000000000001E-2</v>
      </c>
      <c r="F254" s="7" t="str" cm="1">
        <f t="array" ref="F254">IFERROR(_FV(T_STOCK_DATA[[#This Row],[SYMBOL]],"Exchange"),"")</f>
        <v>National Stock Exchange of India</v>
      </c>
      <c r="G254" s="7" cm="1">
        <f t="array" ref="G254">IFERROR(_FV(T_STOCK_DATA[[#This Row],[SYMBOL]],"Price"),"")</f>
        <v>2652.35</v>
      </c>
      <c r="H254" s="9" cm="1">
        <f t="array" ref="H254">IFERROR(_FV(T_STOCK_DATA[[#This Row],[SYMBOL]],"Volume"),"")</f>
        <v>202472</v>
      </c>
      <c r="I254" s="7" t="str" cm="1">
        <f t="array" ref="I254">IFERROR(_FV(T_STOCK_DATA[[#This Row],[SYMBOL]],"Ticker symbol",TRUE),"")</f>
        <v>CAMS</v>
      </c>
      <c r="J254" s="10" t="str">
        <f>IFERROR(RANK(T_STOCK_DATA[[#This Row],[Positive Change %]],T_STOCK_DATA[Positive Change %],0)+COUNTIF($D$3:$D253,T_STOCK_DATA[[#This Row],[Positive Change %]]),"")</f>
        <v/>
      </c>
      <c r="K254" s="10">
        <f>IFERROR(RANK(T_STOCK_DATA[[#This Row],[Negative Change %]],T_STOCK_DATA[Negative Change %],1)+COUNTIF($E$3:$E253,T_STOCK_DATA[[#This Row],[Negative Change %]]),"")</f>
        <v>1388</v>
      </c>
      <c r="L254" s="10">
        <f>IFERROR(RANK(T_STOCK_DATA[[#This Row],[Volume]],T_STOCK_DATA[Volume],0)+COUNTIF($H$3:$H253,T_STOCK_DATA[[#This Row],[Volume]]),"")</f>
        <v>758</v>
      </c>
      <c r="M254" s="18" cm="1">
        <f t="array" ref="M254">IFERROR(_FV(T_STOCK_DATA[[#This Row],[SYMBOL]],"Last trade time",TRUE),"")</f>
        <v>44585.469953703701</v>
      </c>
    </row>
    <row r="255" spans="1:13">
      <c r="A255" s="5" t="e" vm="303">
        <v>#VALUE!</v>
      </c>
      <c r="B255" s="7" cm="1">
        <f t="array" ref="B255">IFERROR(_FV(T_STOCK_DATA[[#This Row],[SYMBOL]],"Change"),"")</f>
        <v>-6.9</v>
      </c>
      <c r="C255" s="8" cm="1">
        <f t="array" ref="C255">IFERROR(IF(T_STOCK_DATA[[#This Row],[SYMBOL]]="","",_FV(T_STOCK_DATA[[#This Row],[SYMBOL]],"Change (%)",TRUE)),"")</f>
        <v>-3.2004000000000005E-2</v>
      </c>
      <c r="D255" s="8" t="str">
        <f>IF(T_STOCK_DATA[[#This Row],[Change (%)]]&gt;0,T_STOCK_DATA[[#This Row],[Change (%)]],"")</f>
        <v/>
      </c>
      <c r="E255" s="8">
        <f>IF(T_STOCK_DATA[[#This Row],[Change (%)]]&lt;0,T_STOCK_DATA[[#This Row],[Change (%)]],"")</f>
        <v>-3.2004000000000005E-2</v>
      </c>
      <c r="F255" s="7" t="str" cm="1">
        <f t="array" ref="F255">IFERROR(_FV(T_STOCK_DATA[[#This Row],[SYMBOL]],"Exchange"),"")</f>
        <v>National Stock Exchange of India</v>
      </c>
      <c r="G255" s="7" cm="1">
        <f t="array" ref="G255">IFERROR(_FV(T_STOCK_DATA[[#This Row],[SYMBOL]],"Price"),"")</f>
        <v>208.7</v>
      </c>
      <c r="H255" s="9" cm="1">
        <f t="array" ref="H255">IFERROR(_FV(T_STOCK_DATA[[#This Row],[SYMBOL]],"Volume"),"")</f>
        <v>10454987</v>
      </c>
      <c r="I255" s="7" t="str" cm="1">
        <f t="array" ref="I255">IFERROR(_FV(T_STOCK_DATA[[#This Row],[SYMBOL]],"Ticker symbol",TRUE),"")</f>
        <v>CANBK</v>
      </c>
      <c r="J255" s="10" t="str">
        <f>IFERROR(RANK(T_STOCK_DATA[[#This Row],[Positive Change %]],T_STOCK_DATA[Positive Change %],0)+COUNTIF($D$3:$D254,T_STOCK_DATA[[#This Row],[Positive Change %]]),"")</f>
        <v/>
      </c>
      <c r="K255" s="10">
        <f>IFERROR(RANK(T_STOCK_DATA[[#This Row],[Negative Change %]],T_STOCK_DATA[Negative Change %],1)+COUNTIF($E$3:$E254,T_STOCK_DATA[[#This Row],[Negative Change %]]),"")</f>
        <v>1212</v>
      </c>
      <c r="L255" s="10">
        <f>IFERROR(RANK(T_STOCK_DATA[[#This Row],[Volume]],T_STOCK_DATA[Volume],0)+COUNTIF($H$3:$H254,T_STOCK_DATA[[#This Row],[Volume]]),"")</f>
        <v>51</v>
      </c>
      <c r="M255" s="18" cm="1">
        <f t="array" ref="M255">IFERROR(_FV(T_STOCK_DATA[[#This Row],[SYMBOL]],"Last trade time",TRUE),"")</f>
        <v>44585.469953703701</v>
      </c>
    </row>
    <row r="256" spans="1:13">
      <c r="A256" s="5" t="e" vm="304">
        <v>#VALUE!</v>
      </c>
      <c r="B256" s="7" cm="1">
        <f t="array" ref="B256">IFERROR(_FV(T_STOCK_DATA[[#This Row],[SYMBOL]],"Change"),"")</f>
        <v>-0.3</v>
      </c>
      <c r="C256" s="8" cm="1">
        <f t="array" ref="C256">IFERROR(IF(T_STOCK_DATA[[#This Row],[SYMBOL]]="","",_FV(T_STOCK_DATA[[#This Row],[SYMBOL]],"Change (%)",TRUE)),"")</f>
        <v>-4.5113E-2</v>
      </c>
      <c r="D256" s="8" t="str">
        <f>IF(T_STOCK_DATA[[#This Row],[Change (%)]]&gt;0,T_STOCK_DATA[[#This Row],[Change (%)]],"")</f>
        <v/>
      </c>
      <c r="E256" s="8">
        <f>IF(T_STOCK_DATA[[#This Row],[Change (%)]]&lt;0,T_STOCK_DATA[[#This Row],[Change (%)]],"")</f>
        <v>-4.5113E-2</v>
      </c>
      <c r="F256" s="7" t="str" cm="1">
        <f t="array" ref="F256">IFERROR(_FV(T_STOCK_DATA[[#This Row],[SYMBOL]],"Exchange"),"")</f>
        <v>National Stock Exchange of India</v>
      </c>
      <c r="G256" s="7" cm="1">
        <f t="array" ref="G256">IFERROR(_FV(T_STOCK_DATA[[#This Row],[SYMBOL]],"Price"),"")</f>
        <v>6.35</v>
      </c>
      <c r="H256" s="9" cm="1">
        <f t="array" ref="H256">IFERROR(_FV(T_STOCK_DATA[[#This Row],[SYMBOL]],"Volume"),"")</f>
        <v>26278</v>
      </c>
      <c r="I256" s="7" t="str" cm="1">
        <f t="array" ref="I256">IFERROR(_FV(T_STOCK_DATA[[#This Row],[SYMBOL]],"Ticker symbol",TRUE),"")</f>
        <v>CANDC</v>
      </c>
      <c r="J256" s="10" t="str">
        <f>IFERROR(RANK(T_STOCK_DATA[[#This Row],[Positive Change %]],T_STOCK_DATA[Positive Change %],0)+COUNTIF($D$3:$D255,T_STOCK_DATA[[#This Row],[Positive Change %]]),"")</f>
        <v/>
      </c>
      <c r="K256" s="10">
        <f>IFERROR(RANK(T_STOCK_DATA[[#This Row],[Negative Change %]],T_STOCK_DATA[Negative Change %],1)+COUNTIF($E$3:$E255,T_STOCK_DATA[[#This Row],[Negative Change %]]),"")</f>
        <v>893</v>
      </c>
      <c r="L256" s="10">
        <f>IFERROR(RANK(T_STOCK_DATA[[#This Row],[Volume]],T_STOCK_DATA[Volume],0)+COUNTIF($H$3:$H255,T_STOCK_DATA[[#This Row],[Volume]]),"")</f>
        <v>1332</v>
      </c>
      <c r="M256" s="18" cm="1">
        <f t="array" ref="M256">IFERROR(_FV(T_STOCK_DATA[[#This Row],[SYMBOL]],"Last trade time",TRUE),"")</f>
        <v>44585.469953703701</v>
      </c>
    </row>
    <row r="257" spans="1:13">
      <c r="A257" s="5" t="e" vm="305">
        <v>#VALUE!</v>
      </c>
      <c r="B257" s="7" cm="1">
        <f t="array" ref="B257">IFERROR(_FV(T_STOCK_DATA[[#This Row],[SYMBOL]],"Change"),"")</f>
        <v>-21.3</v>
      </c>
      <c r="C257" s="8" cm="1">
        <f t="array" ref="C257">IFERROR(IF(T_STOCK_DATA[[#This Row],[SYMBOL]]="","",_FV(T_STOCK_DATA[[#This Row],[SYMBOL]],"Change (%)",TRUE)),"")</f>
        <v>-3.5816000000000001E-2</v>
      </c>
      <c r="D257" s="8" t="str">
        <f>IF(T_STOCK_DATA[[#This Row],[Change (%)]]&gt;0,T_STOCK_DATA[[#This Row],[Change (%)]],"")</f>
        <v/>
      </c>
      <c r="E257" s="8">
        <f>IF(T_STOCK_DATA[[#This Row],[Change (%)]]&lt;0,T_STOCK_DATA[[#This Row],[Change (%)]],"")</f>
        <v>-3.5816000000000001E-2</v>
      </c>
      <c r="F257" s="7" t="str" cm="1">
        <f t="array" ref="F257">IFERROR(_FV(T_STOCK_DATA[[#This Row],[SYMBOL]],"Exchange"),"")</f>
        <v>National Stock Exchange of India</v>
      </c>
      <c r="G257" s="7" cm="1">
        <f t="array" ref="G257">IFERROR(_FV(T_STOCK_DATA[[#This Row],[SYMBOL]],"Price"),"")</f>
        <v>573.4</v>
      </c>
      <c r="H257" s="9" cm="1">
        <f t="array" ref="H257">IFERROR(_FV(T_STOCK_DATA[[#This Row],[SYMBOL]],"Volume"),"")</f>
        <v>1093320</v>
      </c>
      <c r="I257" s="7" t="str" cm="1">
        <f t="array" ref="I257">IFERROR(_FV(T_STOCK_DATA[[#This Row],[SYMBOL]],"Ticker symbol",TRUE),"")</f>
        <v>CANFINHOME</v>
      </c>
      <c r="J257" s="10" t="str">
        <f>IFERROR(RANK(T_STOCK_DATA[[#This Row],[Positive Change %]],T_STOCK_DATA[Positive Change %],0)+COUNTIF($D$3:$D256,T_STOCK_DATA[[#This Row],[Positive Change %]]),"")</f>
        <v/>
      </c>
      <c r="K257" s="10">
        <f>IFERROR(RANK(T_STOCK_DATA[[#This Row],[Negative Change %]],T_STOCK_DATA[Negative Change %],1)+COUNTIF($E$3:$E256,T_STOCK_DATA[[#This Row],[Negative Change %]]),"")</f>
        <v>1140</v>
      </c>
      <c r="L257" s="10">
        <f>IFERROR(RANK(T_STOCK_DATA[[#This Row],[Volume]],T_STOCK_DATA[Volume],0)+COUNTIF($H$3:$H256,T_STOCK_DATA[[#This Row],[Volume]]),"")</f>
        <v>321</v>
      </c>
      <c r="M257" s="18" cm="1">
        <f t="array" ref="M257">IFERROR(_FV(T_STOCK_DATA[[#This Row],[SYMBOL]],"Last trade time",TRUE),"")</f>
        <v>44585.469953703701</v>
      </c>
    </row>
    <row r="258" spans="1:13">
      <c r="A258" s="5" t="e" vm="306">
        <v>#VALUE!</v>
      </c>
      <c r="B258" s="7" cm="1">
        <f t="array" ref="B258">IFERROR(_FV(T_STOCK_DATA[[#This Row],[SYMBOL]],"Change"),"")</f>
        <v>-24.45</v>
      </c>
      <c r="C258" s="8" cm="1">
        <f t="array" ref="C258">IFERROR(IF(T_STOCK_DATA[[#This Row],[SYMBOL]]="","",_FV(T_STOCK_DATA[[#This Row],[SYMBOL]],"Change (%)",TRUE)),"")</f>
        <v>-3.0834E-2</v>
      </c>
      <c r="D258" s="8" t="str">
        <f>IF(T_STOCK_DATA[[#This Row],[Change (%)]]&gt;0,T_STOCK_DATA[[#This Row],[Change (%)]],"")</f>
        <v/>
      </c>
      <c r="E258" s="8">
        <f>IF(T_STOCK_DATA[[#This Row],[Change (%)]]&lt;0,T_STOCK_DATA[[#This Row],[Change (%)]],"")</f>
        <v>-3.0834E-2</v>
      </c>
      <c r="F258" s="7" t="str" cm="1">
        <f t="array" ref="F258">IFERROR(_FV(T_STOCK_DATA[[#This Row],[SYMBOL]],"Exchange"),"")</f>
        <v>National Stock Exchange of India</v>
      </c>
      <c r="G258" s="7" cm="1">
        <f t="array" ref="G258">IFERROR(_FV(T_STOCK_DATA[[#This Row],[SYMBOL]],"Price"),"")</f>
        <v>768.5</v>
      </c>
      <c r="H258" s="9" cm="1">
        <f t="array" ref="H258">IFERROR(_FV(T_STOCK_DATA[[#This Row],[SYMBOL]],"Volume"),"")</f>
        <v>12579</v>
      </c>
      <c r="I258" s="7" t="str" cm="1">
        <f t="array" ref="I258">IFERROR(_FV(T_STOCK_DATA[[#This Row],[SYMBOL]],"Ticker symbol",TRUE),"")</f>
        <v>CANTABIL</v>
      </c>
      <c r="J258" s="10" t="str">
        <f>IFERROR(RANK(T_STOCK_DATA[[#This Row],[Positive Change %]],T_STOCK_DATA[Positive Change %],0)+COUNTIF($D$3:$D257,T_STOCK_DATA[[#This Row],[Positive Change %]]),"")</f>
        <v/>
      </c>
      <c r="K258" s="10">
        <f>IFERROR(RANK(T_STOCK_DATA[[#This Row],[Negative Change %]],T_STOCK_DATA[Negative Change %],1)+COUNTIF($E$3:$E257,T_STOCK_DATA[[#This Row],[Negative Change %]]),"")</f>
        <v>1232</v>
      </c>
      <c r="L258" s="10">
        <f>IFERROR(RANK(T_STOCK_DATA[[#This Row],[Volume]],T_STOCK_DATA[Volume],0)+COUNTIF($H$3:$H257,T_STOCK_DATA[[#This Row],[Volume]]),"")</f>
        <v>1478</v>
      </c>
      <c r="M258" s="18" cm="1">
        <f t="array" ref="M258">IFERROR(_FV(T_STOCK_DATA[[#This Row],[SYMBOL]],"Last trade time",TRUE),"")</f>
        <v>44585.469953703701</v>
      </c>
    </row>
    <row r="259" spans="1:13">
      <c r="A259" s="5" t="e" vm="307">
        <v>#VALUE!</v>
      </c>
      <c r="B259" s="7" cm="1">
        <f t="array" ref="B259">IFERROR(_FV(T_STOCK_DATA[[#This Row],[SYMBOL]],"Change"),"")</f>
        <v>-10.5</v>
      </c>
      <c r="C259" s="8" cm="1">
        <f t="array" ref="C259">IFERROR(IF(T_STOCK_DATA[[#This Row],[SYMBOL]]="","",_FV(T_STOCK_DATA[[#This Row],[SYMBOL]],"Change (%)",TRUE)),"")</f>
        <v>-6.5035999999999997E-2</v>
      </c>
      <c r="D259" s="8" t="str">
        <f>IF(T_STOCK_DATA[[#This Row],[Change (%)]]&gt;0,T_STOCK_DATA[[#This Row],[Change (%)]],"")</f>
        <v/>
      </c>
      <c r="E259" s="8">
        <f>IF(T_STOCK_DATA[[#This Row],[Change (%)]]&lt;0,T_STOCK_DATA[[#This Row],[Change (%)]],"")</f>
        <v>-6.5035999999999997E-2</v>
      </c>
      <c r="F259" s="7" t="str" cm="1">
        <f t="array" ref="F259">IFERROR(_FV(T_STOCK_DATA[[#This Row],[SYMBOL]],"Exchange"),"")</f>
        <v>National Stock Exchange of India</v>
      </c>
      <c r="G259" s="7" cm="1">
        <f t="array" ref="G259">IFERROR(_FV(T_STOCK_DATA[[#This Row],[SYMBOL]],"Price"),"")</f>
        <v>150.94999999999999</v>
      </c>
      <c r="H259" s="9" cm="1">
        <f t="array" ref="H259">IFERROR(_FV(T_STOCK_DATA[[#This Row],[SYMBOL]],"Volume"),"")</f>
        <v>206148</v>
      </c>
      <c r="I259" s="7" t="str" cm="1">
        <f t="array" ref="I259">IFERROR(_FV(T_STOCK_DATA[[#This Row],[SYMBOL]],"Ticker symbol",TRUE),"")</f>
        <v>CAPACITE</v>
      </c>
      <c r="J259" s="10" t="str">
        <f>IFERROR(RANK(T_STOCK_DATA[[#This Row],[Positive Change %]],T_STOCK_DATA[Positive Change %],0)+COUNTIF($D$3:$D258,T_STOCK_DATA[[#This Row],[Positive Change %]]),"")</f>
        <v/>
      </c>
      <c r="K259" s="10">
        <f>IFERROR(RANK(T_STOCK_DATA[[#This Row],[Negative Change %]],T_STOCK_DATA[Negative Change %],1)+COUNTIF($E$3:$E258,T_STOCK_DATA[[#This Row],[Negative Change %]]),"")</f>
        <v>267</v>
      </c>
      <c r="L259" s="10">
        <f>IFERROR(RANK(T_STOCK_DATA[[#This Row],[Volume]],T_STOCK_DATA[Volume],0)+COUNTIF($H$3:$H258,T_STOCK_DATA[[#This Row],[Volume]]),"")</f>
        <v>752</v>
      </c>
      <c r="M259" s="18" cm="1">
        <f t="array" ref="M259">IFERROR(_FV(T_STOCK_DATA[[#This Row],[SYMBOL]],"Last trade time",TRUE),"")</f>
        <v>44585.469953703701</v>
      </c>
    </row>
    <row r="260" spans="1:13">
      <c r="A260" s="5" t="e" vm="308">
        <v>#VALUE!</v>
      </c>
      <c r="B260" s="7" cm="1">
        <f t="array" ref="B260">IFERROR(_FV(T_STOCK_DATA[[#This Row],[SYMBOL]],"Change"),"")</f>
        <v>1.25</v>
      </c>
      <c r="C260" s="8" cm="1">
        <f t="array" ref="C260">IFERROR(IF(T_STOCK_DATA[[#This Row],[SYMBOL]]="","",_FV(T_STOCK_DATA[[#This Row],[SYMBOL]],"Change (%)",TRUE)),"")</f>
        <v>1.586E-3</v>
      </c>
      <c r="D260" s="8">
        <f>IF(T_STOCK_DATA[[#This Row],[Change (%)]]&gt;0,T_STOCK_DATA[[#This Row],[Change (%)]],"")</f>
        <v>1.586E-3</v>
      </c>
      <c r="E260" s="8" t="str">
        <f>IF(T_STOCK_DATA[[#This Row],[Change (%)]]&lt;0,T_STOCK_DATA[[#This Row],[Change (%)]],"")</f>
        <v/>
      </c>
      <c r="F260" s="7" t="str" cm="1">
        <f t="array" ref="F260">IFERROR(_FV(T_STOCK_DATA[[#This Row],[SYMBOL]],"Exchange"),"")</f>
        <v>National Stock Exchange of India</v>
      </c>
      <c r="G260" s="7" cm="1">
        <f t="array" ref="G260">IFERROR(_FV(T_STOCK_DATA[[#This Row],[SYMBOL]],"Price"),"")</f>
        <v>789.4</v>
      </c>
      <c r="H260" s="9" cm="1">
        <f t="array" ref="H260">IFERROR(_FV(T_STOCK_DATA[[#This Row],[SYMBOL]],"Volume"),"")</f>
        <v>132727</v>
      </c>
      <c r="I260" s="7" t="str" cm="1">
        <f t="array" ref="I260">IFERROR(_FV(T_STOCK_DATA[[#This Row],[SYMBOL]],"Ticker symbol",TRUE),"")</f>
        <v>CAPLIPOINT</v>
      </c>
      <c r="J260" s="10">
        <f>IFERROR(RANK(T_STOCK_DATA[[#This Row],[Positive Change %]],T_STOCK_DATA[Positive Change %],0)+COUNTIF($D$3:$D259,T_STOCK_DATA[[#This Row],[Positive Change %]]),"")</f>
        <v>65</v>
      </c>
      <c r="K260" s="10" t="str">
        <f>IFERROR(RANK(T_STOCK_DATA[[#This Row],[Negative Change %]],T_STOCK_DATA[Negative Change %],1)+COUNTIF($E$3:$E259,T_STOCK_DATA[[#This Row],[Negative Change %]]),"")</f>
        <v/>
      </c>
      <c r="L260" s="10">
        <f>IFERROR(RANK(T_STOCK_DATA[[#This Row],[Volume]],T_STOCK_DATA[Volume],0)+COUNTIF($H$3:$H259,T_STOCK_DATA[[#This Row],[Volume]]),"")</f>
        <v>887</v>
      </c>
      <c r="M260" s="18" cm="1">
        <f t="array" ref="M260">IFERROR(_FV(T_STOCK_DATA[[#This Row],[SYMBOL]],"Last trade time",TRUE),"")</f>
        <v>44585.469953703701</v>
      </c>
    </row>
    <row r="261" spans="1:13">
      <c r="A261" s="5" t="e" vm="309">
        <v>#VALUE!</v>
      </c>
      <c r="B261" s="7" cm="1">
        <f t="array" ref="B261">IFERROR(_FV(T_STOCK_DATA[[#This Row],[SYMBOL]],"Change"),"")</f>
        <v>-4.95</v>
      </c>
      <c r="C261" s="8" cm="1">
        <f t="array" ref="C261">IFERROR(IF(T_STOCK_DATA[[#This Row],[SYMBOL]]="","",_FV(T_STOCK_DATA[[#This Row],[SYMBOL]],"Change (%)",TRUE)),"")</f>
        <v>-3.6762000000000003E-2</v>
      </c>
      <c r="D261" s="8" t="str">
        <f>IF(T_STOCK_DATA[[#This Row],[Change (%)]]&gt;0,T_STOCK_DATA[[#This Row],[Change (%)]],"")</f>
        <v/>
      </c>
      <c r="E261" s="8">
        <f>IF(T_STOCK_DATA[[#This Row],[Change (%)]]&lt;0,T_STOCK_DATA[[#This Row],[Change (%)]],"")</f>
        <v>-3.6762000000000003E-2</v>
      </c>
      <c r="F261" s="7" t="str" cm="1">
        <f t="array" ref="F261">IFERROR(_FV(T_STOCK_DATA[[#This Row],[SYMBOL]],"Exchange"),"")</f>
        <v>National Stock Exchange of India</v>
      </c>
      <c r="G261" s="7" cm="1">
        <f t="array" ref="G261">IFERROR(_FV(T_STOCK_DATA[[#This Row],[SYMBOL]],"Price"),"")</f>
        <v>129.69999999999999</v>
      </c>
      <c r="H261" s="9" cm="1">
        <f t="array" ref="H261">IFERROR(_FV(T_STOCK_DATA[[#This Row],[SYMBOL]],"Volume"),"")</f>
        <v>38161</v>
      </c>
      <c r="I261" s="7" t="str" cm="1">
        <f t="array" ref="I261">IFERROR(_FV(T_STOCK_DATA[[#This Row],[SYMBOL]],"Ticker symbol",TRUE),"")</f>
        <v>CAPTRUST</v>
      </c>
      <c r="J261" s="10" t="str">
        <f>IFERROR(RANK(T_STOCK_DATA[[#This Row],[Positive Change %]],T_STOCK_DATA[Positive Change %],0)+COUNTIF($D$3:$D260,T_STOCK_DATA[[#This Row],[Positive Change %]]),"")</f>
        <v/>
      </c>
      <c r="K261" s="10">
        <f>IFERROR(RANK(T_STOCK_DATA[[#This Row],[Negative Change %]],T_STOCK_DATA[Negative Change %],1)+COUNTIF($E$3:$E260,T_STOCK_DATA[[#This Row],[Negative Change %]]),"")</f>
        <v>1117</v>
      </c>
      <c r="L261" s="10">
        <f>IFERROR(RANK(T_STOCK_DATA[[#This Row],[Volume]],T_STOCK_DATA[Volume],0)+COUNTIF($H$3:$H260,T_STOCK_DATA[[#This Row],[Volume]]),"")</f>
        <v>1249</v>
      </c>
      <c r="M261" s="18" cm="1">
        <f t="array" ref="M261">IFERROR(_FV(T_STOCK_DATA[[#This Row],[SYMBOL]],"Last trade time",TRUE),"")</f>
        <v>44585.469953703701</v>
      </c>
    </row>
    <row r="262" spans="1:13">
      <c r="A262" s="5" t="e" vm="310">
        <v>#VALUE!</v>
      </c>
      <c r="B262" s="7" cm="1">
        <f t="array" ref="B262">IFERROR(_FV(T_STOCK_DATA[[#This Row],[SYMBOL]],"Change"),"")</f>
        <v>-36</v>
      </c>
      <c r="C262" s="8" cm="1">
        <f t="array" ref="C262">IFERROR(IF(T_STOCK_DATA[[#This Row],[SYMBOL]]="","",_FV(T_STOCK_DATA[[#This Row],[SYMBOL]],"Change (%)",TRUE)),"")</f>
        <v>-4.0552000000000005E-2</v>
      </c>
      <c r="D262" s="8" t="str">
        <f>IF(T_STOCK_DATA[[#This Row],[Change (%)]]&gt;0,T_STOCK_DATA[[#This Row],[Change (%)]],"")</f>
        <v/>
      </c>
      <c r="E262" s="8">
        <f>IF(T_STOCK_DATA[[#This Row],[Change (%)]]&lt;0,T_STOCK_DATA[[#This Row],[Change (%)]],"")</f>
        <v>-4.0552000000000005E-2</v>
      </c>
      <c r="F262" s="7" t="str" cm="1">
        <f t="array" ref="F262">IFERROR(_FV(T_STOCK_DATA[[#This Row],[SYMBOL]],"Exchange"),"")</f>
        <v>National Stock Exchange of India</v>
      </c>
      <c r="G262" s="7" cm="1">
        <f t="array" ref="G262">IFERROR(_FV(T_STOCK_DATA[[#This Row],[SYMBOL]],"Price"),"")</f>
        <v>851.75</v>
      </c>
      <c r="H262" s="9" cm="1">
        <f t="array" ref="H262">IFERROR(_FV(T_STOCK_DATA[[#This Row],[SYMBOL]],"Volume"),"")</f>
        <v>346127</v>
      </c>
      <c r="I262" s="7" t="str" cm="1">
        <f t="array" ref="I262">IFERROR(_FV(T_STOCK_DATA[[#This Row],[SYMBOL]],"Ticker symbol",TRUE),"")</f>
        <v>CARBORUNIV</v>
      </c>
      <c r="J262" s="10" t="str">
        <f>IFERROR(RANK(T_STOCK_DATA[[#This Row],[Positive Change %]],T_STOCK_DATA[Positive Change %],0)+COUNTIF($D$3:$D261,T_STOCK_DATA[[#This Row],[Positive Change %]]),"")</f>
        <v/>
      </c>
      <c r="K262" s="10">
        <f>IFERROR(RANK(T_STOCK_DATA[[#This Row],[Negative Change %]],T_STOCK_DATA[Negative Change %],1)+COUNTIF($E$3:$E261,T_STOCK_DATA[[#This Row],[Negative Change %]]),"")</f>
        <v>1029</v>
      </c>
      <c r="L262" s="10">
        <f>IFERROR(RANK(T_STOCK_DATA[[#This Row],[Volume]],T_STOCK_DATA[Volume],0)+COUNTIF($H$3:$H261,T_STOCK_DATA[[#This Row],[Volume]]),"")</f>
        <v>605</v>
      </c>
      <c r="M262" s="18" cm="1">
        <f t="array" ref="M262">IFERROR(_FV(T_STOCK_DATA[[#This Row],[SYMBOL]],"Last trade time",TRUE),"")</f>
        <v>44585.469953703701</v>
      </c>
    </row>
    <row r="263" spans="1:13">
      <c r="A263" s="5" t="e" vm="311">
        <v>#VALUE!</v>
      </c>
      <c r="B263" s="7" cm="1">
        <f t="array" ref="B263">IFERROR(_FV(T_STOCK_DATA[[#This Row],[SYMBOL]],"Change"),"")</f>
        <v>-5.05</v>
      </c>
      <c r="C263" s="8" cm="1">
        <f t="array" ref="C263">IFERROR(IF(T_STOCK_DATA[[#This Row],[SYMBOL]]="","",_FV(T_STOCK_DATA[[#This Row],[SYMBOL]],"Change (%)",TRUE)),"")</f>
        <v>-3.5526000000000002E-2</v>
      </c>
      <c r="D263" s="8" t="str">
        <f>IF(T_STOCK_DATA[[#This Row],[Change (%)]]&gt;0,T_STOCK_DATA[[#This Row],[Change (%)]],"")</f>
        <v/>
      </c>
      <c r="E263" s="8">
        <f>IF(T_STOCK_DATA[[#This Row],[Change (%)]]&lt;0,T_STOCK_DATA[[#This Row],[Change (%)]],"")</f>
        <v>-3.5526000000000002E-2</v>
      </c>
      <c r="F263" s="7" t="str" cm="1">
        <f t="array" ref="F263">IFERROR(_FV(T_STOCK_DATA[[#This Row],[SYMBOL]],"Exchange"),"")</f>
        <v>National Stock Exchange of India</v>
      </c>
      <c r="G263" s="7" cm="1">
        <f t="array" ref="G263">IFERROR(_FV(T_STOCK_DATA[[#This Row],[SYMBOL]],"Price"),"")</f>
        <v>137.1</v>
      </c>
      <c r="H263" s="9" cm="1">
        <f t="array" ref="H263">IFERROR(_FV(T_STOCK_DATA[[#This Row],[SYMBOL]],"Volume"),"")</f>
        <v>34401</v>
      </c>
      <c r="I263" s="7" t="str" cm="1">
        <f t="array" ref="I263">IFERROR(_FV(T_STOCK_DATA[[#This Row],[SYMBOL]],"Ticker symbol",TRUE),"")</f>
        <v>CAREERP</v>
      </c>
      <c r="J263" s="10" t="str">
        <f>IFERROR(RANK(T_STOCK_DATA[[#This Row],[Positive Change %]],T_STOCK_DATA[Positive Change %],0)+COUNTIF($D$3:$D262,T_STOCK_DATA[[#This Row],[Positive Change %]]),"")</f>
        <v/>
      </c>
      <c r="K263" s="10">
        <f>IFERROR(RANK(T_STOCK_DATA[[#This Row],[Negative Change %]],T_STOCK_DATA[Negative Change %],1)+COUNTIF($E$3:$E262,T_STOCK_DATA[[#This Row],[Negative Change %]]),"")</f>
        <v>1146</v>
      </c>
      <c r="L263" s="10">
        <f>IFERROR(RANK(T_STOCK_DATA[[#This Row],[Volume]],T_STOCK_DATA[Volume],0)+COUNTIF($H$3:$H262,T_STOCK_DATA[[#This Row],[Volume]]),"")</f>
        <v>1276</v>
      </c>
      <c r="M263" s="18" cm="1">
        <f t="array" ref="M263">IFERROR(_FV(T_STOCK_DATA[[#This Row],[SYMBOL]],"Last trade time",TRUE),"")</f>
        <v>44585.469953703701</v>
      </c>
    </row>
    <row r="264" spans="1:13">
      <c r="A264" s="5" t="e" vm="312">
        <v>#VALUE!</v>
      </c>
      <c r="B264" s="7" cm="1">
        <f t="array" ref="B264">IFERROR(_FV(T_STOCK_DATA[[#This Row],[SYMBOL]],"Change"),"")</f>
        <v>-12.15</v>
      </c>
      <c r="C264" s="8" cm="1">
        <f t="array" ref="C264">IFERROR(IF(T_STOCK_DATA[[#This Row],[SYMBOL]]="","",_FV(T_STOCK_DATA[[#This Row],[SYMBOL]],"Change (%)",TRUE)),"")</f>
        <v>-1.9547999999999999E-2</v>
      </c>
      <c r="D264" s="8" t="str">
        <f>IF(T_STOCK_DATA[[#This Row],[Change (%)]]&gt;0,T_STOCK_DATA[[#This Row],[Change (%)]],"")</f>
        <v/>
      </c>
      <c r="E264" s="8">
        <f>IF(T_STOCK_DATA[[#This Row],[Change (%)]]&lt;0,T_STOCK_DATA[[#This Row],[Change (%)]],"")</f>
        <v>-1.9547999999999999E-2</v>
      </c>
      <c r="F264" s="7" t="str" cm="1">
        <f t="array" ref="F264">IFERROR(_FV(T_STOCK_DATA[[#This Row],[SYMBOL]],"Exchange"),"")</f>
        <v>National Stock Exchange of India</v>
      </c>
      <c r="G264" s="7" cm="1">
        <f t="array" ref="G264">IFERROR(_FV(T_STOCK_DATA[[#This Row],[SYMBOL]],"Price"),"")</f>
        <v>609.4</v>
      </c>
      <c r="H264" s="9" cm="1">
        <f t="array" ref="H264">IFERROR(_FV(T_STOCK_DATA[[#This Row],[SYMBOL]],"Volume"),"")</f>
        <v>80844</v>
      </c>
      <c r="I264" s="7" t="str" cm="1">
        <f t="array" ref="I264">IFERROR(_FV(T_STOCK_DATA[[#This Row],[SYMBOL]],"Ticker symbol",TRUE),"")</f>
        <v>CARERATING</v>
      </c>
      <c r="J264" s="10" t="str">
        <f>IFERROR(RANK(T_STOCK_DATA[[#This Row],[Positive Change %]],T_STOCK_DATA[Positive Change %],0)+COUNTIF($D$3:$D263,T_STOCK_DATA[[#This Row],[Positive Change %]]),"")</f>
        <v/>
      </c>
      <c r="K264" s="10">
        <f>IFERROR(RANK(T_STOCK_DATA[[#This Row],[Negative Change %]],T_STOCK_DATA[Negative Change %],1)+COUNTIF($E$3:$E263,T_STOCK_DATA[[#This Row],[Negative Change %]]),"")</f>
        <v>1432</v>
      </c>
      <c r="L264" s="10">
        <f>IFERROR(RANK(T_STOCK_DATA[[#This Row],[Volume]],T_STOCK_DATA[Volume],0)+COUNTIF($H$3:$H263,T_STOCK_DATA[[#This Row],[Volume]]),"")</f>
        <v>1037</v>
      </c>
      <c r="M264" s="18" cm="1">
        <f t="array" ref="M264">IFERROR(_FV(T_STOCK_DATA[[#This Row],[SYMBOL]],"Last trade time",TRUE),"")</f>
        <v>44585.469953703701</v>
      </c>
    </row>
    <row r="265" spans="1:13">
      <c r="A265" s="5" t="e" vm="313">
        <v>#VALUE!</v>
      </c>
      <c r="B265" s="7" cm="1">
        <f t="array" ref="B265">IFERROR(_FV(T_STOCK_DATA[[#This Row],[SYMBOL]],"Change"),"")</f>
        <v>-5.6</v>
      </c>
      <c r="C265" s="8" cm="1">
        <f t="array" ref="C265">IFERROR(IF(T_STOCK_DATA[[#This Row],[SYMBOL]]="","",_FV(T_STOCK_DATA[[#This Row],[SYMBOL]],"Change (%)",TRUE)),"")</f>
        <v>-4.5362E-2</v>
      </c>
      <c r="D265" s="8" t="str">
        <f>IF(T_STOCK_DATA[[#This Row],[Change (%)]]&gt;0,T_STOCK_DATA[[#This Row],[Change (%)]],"")</f>
        <v/>
      </c>
      <c r="E265" s="8">
        <f>IF(T_STOCK_DATA[[#This Row],[Change (%)]]&lt;0,T_STOCK_DATA[[#This Row],[Change (%)]],"")</f>
        <v>-4.5362E-2</v>
      </c>
      <c r="F265" s="7" t="str" cm="1">
        <f t="array" ref="F265">IFERROR(_FV(T_STOCK_DATA[[#This Row],[SYMBOL]],"Exchange"),"")</f>
        <v>National Stock Exchange of India</v>
      </c>
      <c r="G265" s="7" cm="1">
        <f t="array" ref="G265">IFERROR(_FV(T_STOCK_DATA[[#This Row],[SYMBOL]],"Price"),"")</f>
        <v>117.85</v>
      </c>
      <c r="H265" s="9" cm="1">
        <f t="array" ref="H265">IFERROR(_FV(T_STOCK_DATA[[#This Row],[SYMBOL]],"Volume"),"")</f>
        <v>1675739</v>
      </c>
      <c r="I265" s="7" t="str" cm="1">
        <f t="array" ref="I265">IFERROR(_FV(T_STOCK_DATA[[#This Row],[SYMBOL]],"Ticker symbol",TRUE),"")</f>
        <v>CASTROLIND</v>
      </c>
      <c r="J265" s="10" t="str">
        <f>IFERROR(RANK(T_STOCK_DATA[[#This Row],[Positive Change %]],T_STOCK_DATA[Positive Change %],0)+COUNTIF($D$3:$D264,T_STOCK_DATA[[#This Row],[Positive Change %]]),"")</f>
        <v/>
      </c>
      <c r="K265" s="10">
        <f>IFERROR(RANK(T_STOCK_DATA[[#This Row],[Negative Change %]],T_STOCK_DATA[Negative Change %],1)+COUNTIF($E$3:$E264,T_STOCK_DATA[[#This Row],[Negative Change %]]),"")</f>
        <v>888</v>
      </c>
      <c r="L265" s="10">
        <f>IFERROR(RANK(T_STOCK_DATA[[#This Row],[Volume]],T_STOCK_DATA[Volume],0)+COUNTIF($H$3:$H264,T_STOCK_DATA[[#This Row],[Volume]]),"")</f>
        <v>234</v>
      </c>
      <c r="M265" s="18" cm="1">
        <f t="array" ref="M265">IFERROR(_FV(T_STOCK_DATA[[#This Row],[SYMBOL]],"Last trade time",TRUE),"")</f>
        <v>44585.469953703701</v>
      </c>
    </row>
    <row r="266" spans="1:13">
      <c r="A266" s="5" t="e" vm="20">
        <v>#VALUE!</v>
      </c>
      <c r="B266" s="7" cm="1">
        <f t="array" ref="B266">IFERROR(_FV(T_STOCK_DATA[[#This Row],[SYMBOL]],"Change"),"")</f>
        <v>0.1</v>
      </c>
      <c r="C266" s="8" cm="1">
        <f t="array" ref="C266">IFERROR(IF(T_STOCK_DATA[[#This Row],[SYMBOL]]="","",_FV(T_STOCK_DATA[[#This Row],[SYMBOL]],"Change (%)",TRUE)),"")</f>
        <v>4.1666999999999996E-2</v>
      </c>
      <c r="D266" s="8">
        <f>IF(T_STOCK_DATA[[#This Row],[Change (%)]]&gt;0,T_STOCK_DATA[[#This Row],[Change (%)]],"")</f>
        <v>4.1666999999999996E-2</v>
      </c>
      <c r="E266" s="8" t="str">
        <f>IF(T_STOCK_DATA[[#This Row],[Change (%)]]&lt;0,T_STOCK_DATA[[#This Row],[Change (%)]],"")</f>
        <v/>
      </c>
      <c r="F266" s="7" t="str" cm="1">
        <f t="array" ref="F266">IFERROR(_FV(T_STOCK_DATA[[#This Row],[SYMBOL]],"Exchange"),"")</f>
        <v>National Stock Exchange of India</v>
      </c>
      <c r="G266" s="7" cm="1">
        <f t="array" ref="G266">IFERROR(_FV(T_STOCK_DATA[[#This Row],[SYMBOL]],"Price"),"")</f>
        <v>2.5</v>
      </c>
      <c r="H266" s="9" cm="1">
        <f t="array" ref="H266">IFERROR(_FV(T_STOCK_DATA[[#This Row],[SYMBOL]],"Volume"),"")</f>
        <v>1072527</v>
      </c>
      <c r="I266" s="7" t="str" cm="1">
        <f t="array" ref="I266">IFERROR(_FV(T_STOCK_DATA[[#This Row],[SYMBOL]],"Ticker symbol",TRUE),"")</f>
        <v>CCCL</v>
      </c>
      <c r="J266" s="10">
        <f>IFERROR(RANK(T_STOCK_DATA[[#This Row],[Positive Change %]],T_STOCK_DATA[Positive Change %],0)+COUNTIF($D$3:$D265,T_STOCK_DATA[[#This Row],[Positive Change %]]),"")</f>
        <v>20</v>
      </c>
      <c r="K266" s="10" t="str">
        <f>IFERROR(RANK(T_STOCK_DATA[[#This Row],[Negative Change %]],T_STOCK_DATA[Negative Change %],1)+COUNTIF($E$3:$E265,T_STOCK_DATA[[#This Row],[Negative Change %]]),"")</f>
        <v/>
      </c>
      <c r="L266" s="10">
        <f>IFERROR(RANK(T_STOCK_DATA[[#This Row],[Volume]],T_STOCK_DATA[Volume],0)+COUNTIF($H$3:$H265,T_STOCK_DATA[[#This Row],[Volume]]),"")</f>
        <v>325</v>
      </c>
      <c r="M266" s="18" cm="1">
        <f t="array" ref="M266">IFERROR(_FV(T_STOCK_DATA[[#This Row],[SYMBOL]],"Last trade time",TRUE),"")</f>
        <v>44585.469953703701</v>
      </c>
    </row>
    <row r="267" spans="1:13">
      <c r="A267" s="5" t="e" vm="314">
        <v>#VALUE!</v>
      </c>
      <c r="B267" s="7" cm="1">
        <f t="array" ref="B267">IFERROR(_FV(T_STOCK_DATA[[#This Row],[SYMBOL]],"Change"),"")</f>
        <v>-0.2</v>
      </c>
      <c r="C267" s="8" cm="1">
        <f t="array" ref="C267">IFERROR(IF(T_STOCK_DATA[[#This Row],[SYMBOL]]="","",_FV(T_STOCK_DATA[[#This Row],[SYMBOL]],"Change (%)",TRUE)),"")</f>
        <v>-2.3529000000000001E-2</v>
      </c>
      <c r="D267" s="8" t="str">
        <f>IF(T_STOCK_DATA[[#This Row],[Change (%)]]&gt;0,T_STOCK_DATA[[#This Row],[Change (%)]],"")</f>
        <v/>
      </c>
      <c r="E267" s="8">
        <f>IF(T_STOCK_DATA[[#This Row],[Change (%)]]&lt;0,T_STOCK_DATA[[#This Row],[Change (%)]],"")</f>
        <v>-2.3529000000000001E-2</v>
      </c>
      <c r="F267" s="7" t="str" cm="1">
        <f t="array" ref="F267">IFERROR(_FV(T_STOCK_DATA[[#This Row],[SYMBOL]],"Exchange"),"")</f>
        <v>National Stock Exchange of India</v>
      </c>
      <c r="G267" s="7" cm="1">
        <f t="array" ref="G267">IFERROR(_FV(T_STOCK_DATA[[#This Row],[SYMBOL]],"Price"),"")</f>
        <v>8.3000000000000007</v>
      </c>
      <c r="H267" s="9" cm="1">
        <f t="array" ref="H267">IFERROR(_FV(T_STOCK_DATA[[#This Row],[SYMBOL]],"Volume"),"")</f>
        <v>92977</v>
      </c>
      <c r="I267" s="7" t="str" cm="1">
        <f t="array" ref="I267">IFERROR(_FV(T_STOCK_DATA[[#This Row],[SYMBOL]],"Ticker symbol",TRUE),"")</f>
        <v>CCHHL</v>
      </c>
      <c r="J267" s="10" t="str">
        <f>IFERROR(RANK(T_STOCK_DATA[[#This Row],[Positive Change %]],T_STOCK_DATA[Positive Change %],0)+COUNTIF($D$3:$D266,T_STOCK_DATA[[#This Row],[Positive Change %]]),"")</f>
        <v/>
      </c>
      <c r="K267" s="10">
        <f>IFERROR(RANK(T_STOCK_DATA[[#This Row],[Negative Change %]],T_STOCK_DATA[Negative Change %],1)+COUNTIF($E$3:$E266,T_STOCK_DATA[[#This Row],[Negative Change %]]),"")</f>
        <v>1368</v>
      </c>
      <c r="L267" s="10">
        <f>IFERROR(RANK(T_STOCK_DATA[[#This Row],[Volume]],T_STOCK_DATA[Volume],0)+COUNTIF($H$3:$H266,T_STOCK_DATA[[#This Row],[Volume]]),"")</f>
        <v>994</v>
      </c>
      <c r="M267" s="18" cm="1">
        <f t="array" ref="M267">IFERROR(_FV(T_STOCK_DATA[[#This Row],[SYMBOL]],"Last trade time",TRUE),"")</f>
        <v>44585.469953703701</v>
      </c>
    </row>
    <row r="268" spans="1:13">
      <c r="A268" s="5" t="e" vm="315">
        <v>#VALUE!</v>
      </c>
      <c r="B268" s="7" cm="1">
        <f t="array" ref="B268">IFERROR(_FV(T_STOCK_DATA[[#This Row],[SYMBOL]],"Change"),"")</f>
        <v>-11.85</v>
      </c>
      <c r="C268" s="8" cm="1">
        <f t="array" ref="C268">IFERROR(IF(T_STOCK_DATA[[#This Row],[SYMBOL]]="","",_FV(T_STOCK_DATA[[#This Row],[SYMBOL]],"Change (%)",TRUE)),"")</f>
        <v>-2.5710999999999998E-2</v>
      </c>
      <c r="D268" s="8" t="str">
        <f>IF(T_STOCK_DATA[[#This Row],[Change (%)]]&gt;0,T_STOCK_DATA[[#This Row],[Change (%)]],"")</f>
        <v/>
      </c>
      <c r="E268" s="8">
        <f>IF(T_STOCK_DATA[[#This Row],[Change (%)]]&lt;0,T_STOCK_DATA[[#This Row],[Change (%)]],"")</f>
        <v>-2.5710999999999998E-2</v>
      </c>
      <c r="F268" s="7" t="str" cm="1">
        <f t="array" ref="F268">IFERROR(_FV(T_STOCK_DATA[[#This Row],[SYMBOL]],"Exchange"),"")</f>
        <v>National Stock Exchange of India</v>
      </c>
      <c r="G268" s="7" cm="1">
        <f t="array" ref="G268">IFERROR(_FV(T_STOCK_DATA[[#This Row],[SYMBOL]],"Price"),"")</f>
        <v>449.05</v>
      </c>
      <c r="H268" s="9" cm="1">
        <f t="array" ref="H268">IFERROR(_FV(T_STOCK_DATA[[#This Row],[SYMBOL]],"Volume"),"")</f>
        <v>1858181</v>
      </c>
      <c r="I268" s="7" t="str" cm="1">
        <f t="array" ref="I268">IFERROR(_FV(T_STOCK_DATA[[#This Row],[SYMBOL]],"Ticker symbol",TRUE),"")</f>
        <v>CCL</v>
      </c>
      <c r="J268" s="10" t="str">
        <f>IFERROR(RANK(T_STOCK_DATA[[#This Row],[Positive Change %]],T_STOCK_DATA[Positive Change %],0)+COUNTIF($D$3:$D267,T_STOCK_DATA[[#This Row],[Positive Change %]]),"")</f>
        <v/>
      </c>
      <c r="K268" s="10">
        <f>IFERROR(RANK(T_STOCK_DATA[[#This Row],[Negative Change %]],T_STOCK_DATA[Negative Change %],1)+COUNTIF($E$3:$E267,T_STOCK_DATA[[#This Row],[Negative Change %]]),"")</f>
        <v>1325</v>
      </c>
      <c r="L268" s="10">
        <f>IFERROR(RANK(T_STOCK_DATA[[#This Row],[Volume]],T_STOCK_DATA[Volume],0)+COUNTIF($H$3:$H267,T_STOCK_DATA[[#This Row],[Volume]]),"")</f>
        <v>218</v>
      </c>
      <c r="M268" s="18" cm="1">
        <f t="array" ref="M268">IFERROR(_FV(T_STOCK_DATA[[#This Row],[SYMBOL]],"Last trade time",TRUE),"")</f>
        <v>44585.469953703701</v>
      </c>
    </row>
    <row r="269" spans="1:13">
      <c r="A269" s="5" t="e" vm="316">
        <v>#VALUE!</v>
      </c>
      <c r="B269" s="7" cm="1">
        <f t="array" ref="B269">IFERROR(_FV(T_STOCK_DATA[[#This Row],[SYMBOL]],"Change"),"")</f>
        <v>-80.900000000000006</v>
      </c>
      <c r="C269" s="8" cm="1">
        <f t="array" ref="C269">IFERROR(IF(T_STOCK_DATA[[#This Row],[SYMBOL]]="","",_FV(T_STOCK_DATA[[#This Row],[SYMBOL]],"Change (%)",TRUE)),"")</f>
        <v>-5.1102000000000002E-2</v>
      </c>
      <c r="D269" s="8" t="str">
        <f>IF(T_STOCK_DATA[[#This Row],[Change (%)]]&gt;0,T_STOCK_DATA[[#This Row],[Change (%)]],"")</f>
        <v/>
      </c>
      <c r="E269" s="8">
        <f>IF(T_STOCK_DATA[[#This Row],[Change (%)]]&lt;0,T_STOCK_DATA[[#This Row],[Change (%)]],"")</f>
        <v>-5.1102000000000002E-2</v>
      </c>
      <c r="F269" s="7" t="str" cm="1">
        <f t="array" ref="F269">IFERROR(_FV(T_STOCK_DATA[[#This Row],[SYMBOL]],"Exchange"),"")</f>
        <v>National Stock Exchange of India</v>
      </c>
      <c r="G269" s="7" cm="1">
        <f t="array" ref="G269">IFERROR(_FV(T_STOCK_DATA[[#This Row],[SYMBOL]],"Price"),"")</f>
        <v>1502.2</v>
      </c>
      <c r="H269" s="9" cm="1">
        <f t="array" ref="H269">IFERROR(_FV(T_STOCK_DATA[[#This Row],[SYMBOL]],"Volume"),"")</f>
        <v>903484</v>
      </c>
      <c r="I269" s="7" t="str" cm="1">
        <f t="array" ref="I269">IFERROR(_FV(T_STOCK_DATA[[#This Row],[SYMBOL]],"Ticker symbol",TRUE),"")</f>
        <v>CDSL</v>
      </c>
      <c r="J269" s="10" t="str">
        <f>IFERROR(RANK(T_STOCK_DATA[[#This Row],[Positive Change %]],T_STOCK_DATA[Positive Change %],0)+COUNTIF($D$3:$D268,T_STOCK_DATA[[#This Row],[Positive Change %]]),"")</f>
        <v/>
      </c>
      <c r="K269" s="10">
        <f>IFERROR(RANK(T_STOCK_DATA[[#This Row],[Negative Change %]],T_STOCK_DATA[Negative Change %],1)+COUNTIF($E$3:$E268,T_STOCK_DATA[[#This Row],[Negative Change %]]),"")</f>
        <v>485</v>
      </c>
      <c r="L269" s="10">
        <f>IFERROR(RANK(T_STOCK_DATA[[#This Row],[Volume]],T_STOCK_DATA[Volume],0)+COUNTIF($H$3:$H268,T_STOCK_DATA[[#This Row],[Volume]]),"")</f>
        <v>360</v>
      </c>
      <c r="M269" s="18" cm="1">
        <f t="array" ref="M269">IFERROR(_FV(T_STOCK_DATA[[#This Row],[SYMBOL]],"Last trade time",TRUE),"")</f>
        <v>44585.469953703701</v>
      </c>
    </row>
    <row r="270" spans="1:13">
      <c r="A270" s="5" t="e" vm="317">
        <v>#VALUE!</v>
      </c>
      <c r="B270" s="7" cm="1">
        <f t="array" ref="B270">IFERROR(_FV(T_STOCK_DATA[[#This Row],[SYMBOL]],"Change"),"")</f>
        <v>-39.549999999999997</v>
      </c>
      <c r="C270" s="8" cm="1">
        <f t="array" ref="C270">IFERROR(IF(T_STOCK_DATA[[#This Row],[SYMBOL]]="","",_FV(T_STOCK_DATA[[#This Row],[SYMBOL]],"Change (%)",TRUE)),"")</f>
        <v>-3.5583000000000004E-2</v>
      </c>
      <c r="D270" s="8" t="str">
        <f>IF(T_STOCK_DATA[[#This Row],[Change (%)]]&gt;0,T_STOCK_DATA[[#This Row],[Change (%)]],"")</f>
        <v/>
      </c>
      <c r="E270" s="8">
        <f>IF(T_STOCK_DATA[[#This Row],[Change (%)]]&lt;0,T_STOCK_DATA[[#This Row],[Change (%)]],"")</f>
        <v>-3.5583000000000004E-2</v>
      </c>
      <c r="F270" s="7" t="str" cm="1">
        <f t="array" ref="F270">IFERROR(_FV(T_STOCK_DATA[[#This Row],[SYMBOL]],"Exchange"),"")</f>
        <v>National Stock Exchange of India</v>
      </c>
      <c r="G270" s="7" cm="1">
        <f t="array" ref="G270">IFERROR(_FV(T_STOCK_DATA[[#This Row],[SYMBOL]],"Price"),"")</f>
        <v>1071.95</v>
      </c>
      <c r="H270" s="9" cm="1">
        <f t="array" ref="H270">IFERROR(_FV(T_STOCK_DATA[[#This Row],[SYMBOL]],"Volume"),"")</f>
        <v>155706</v>
      </c>
      <c r="I270" s="7" t="str" cm="1">
        <f t="array" ref="I270">IFERROR(_FV(T_STOCK_DATA[[#This Row],[SYMBOL]],"Ticker symbol",TRUE),"")</f>
        <v>CEATLTD</v>
      </c>
      <c r="J270" s="10" t="str">
        <f>IFERROR(RANK(T_STOCK_DATA[[#This Row],[Positive Change %]],T_STOCK_DATA[Positive Change %],0)+COUNTIF($D$3:$D269,T_STOCK_DATA[[#This Row],[Positive Change %]]),"")</f>
        <v/>
      </c>
      <c r="K270" s="10">
        <f>IFERROR(RANK(T_STOCK_DATA[[#This Row],[Negative Change %]],T_STOCK_DATA[Negative Change %],1)+COUNTIF($E$3:$E269,T_STOCK_DATA[[#This Row],[Negative Change %]]),"")</f>
        <v>1144</v>
      </c>
      <c r="L270" s="10">
        <f>IFERROR(RANK(T_STOCK_DATA[[#This Row],[Volume]],T_STOCK_DATA[Volume],0)+COUNTIF($H$3:$H269,T_STOCK_DATA[[#This Row],[Volume]]),"")</f>
        <v>839</v>
      </c>
      <c r="M270" s="18" cm="1">
        <f t="array" ref="M270">IFERROR(_FV(T_STOCK_DATA[[#This Row],[SYMBOL]],"Last trade time",TRUE),"")</f>
        <v>44585.469953703701</v>
      </c>
    </row>
    <row r="271" spans="1:13">
      <c r="A271" s="5" t="e" vm="318">
        <v>#VALUE!</v>
      </c>
      <c r="B271" s="7" cm="1">
        <f t="array" ref="B271">IFERROR(_FV(T_STOCK_DATA[[#This Row],[SYMBOL]],"Change"),"")</f>
        <v>-2.6</v>
      </c>
      <c r="C271" s="8" cm="1">
        <f t="array" ref="C271">IFERROR(IF(T_STOCK_DATA[[#This Row],[SYMBOL]]="","",_FV(T_STOCK_DATA[[#This Row],[SYMBOL]],"Change (%)",TRUE)),"")</f>
        <v>-4.9242000000000001E-2</v>
      </c>
      <c r="D271" s="8" t="str">
        <f>IF(T_STOCK_DATA[[#This Row],[Change (%)]]&gt;0,T_STOCK_DATA[[#This Row],[Change (%)]],"")</f>
        <v/>
      </c>
      <c r="E271" s="8">
        <f>IF(T_STOCK_DATA[[#This Row],[Change (%)]]&lt;0,T_STOCK_DATA[[#This Row],[Change (%)]],"")</f>
        <v>-4.9242000000000001E-2</v>
      </c>
      <c r="F271" s="7" t="str" cm="1">
        <f t="array" ref="F271">IFERROR(_FV(T_STOCK_DATA[[#This Row],[SYMBOL]],"Exchange"),"")</f>
        <v>National Stock Exchange of India</v>
      </c>
      <c r="G271" s="7" cm="1">
        <f t="array" ref="G271">IFERROR(_FV(T_STOCK_DATA[[#This Row],[SYMBOL]],"Price"),"")</f>
        <v>50.2</v>
      </c>
      <c r="H271" s="9" cm="1">
        <f t="array" ref="H271">IFERROR(_FV(T_STOCK_DATA[[#This Row],[SYMBOL]],"Volume"),"")</f>
        <v>136861</v>
      </c>
      <c r="I271" s="7" t="str" cm="1">
        <f t="array" ref="I271">IFERROR(_FV(T_STOCK_DATA[[#This Row],[SYMBOL]],"Ticker symbol",TRUE),"")</f>
        <v>CEBBCO</v>
      </c>
      <c r="J271" s="10" t="str">
        <f>IFERROR(RANK(T_STOCK_DATA[[#This Row],[Positive Change %]],T_STOCK_DATA[Positive Change %],0)+COUNTIF($D$3:$D270,T_STOCK_DATA[[#This Row],[Positive Change %]]),"")</f>
        <v/>
      </c>
      <c r="K271" s="10">
        <f>IFERROR(RANK(T_STOCK_DATA[[#This Row],[Negative Change %]],T_STOCK_DATA[Negative Change %],1)+COUNTIF($E$3:$E270,T_STOCK_DATA[[#This Row],[Negative Change %]]),"")</f>
        <v>670</v>
      </c>
      <c r="L271" s="10">
        <f>IFERROR(RANK(T_STOCK_DATA[[#This Row],[Volume]],T_STOCK_DATA[Volume],0)+COUNTIF($H$3:$H270,T_STOCK_DATA[[#This Row],[Volume]]),"")</f>
        <v>879</v>
      </c>
      <c r="M271" s="18" cm="1">
        <f t="array" ref="M271">IFERROR(_FV(T_STOCK_DATA[[#This Row],[SYMBOL]],"Last trade time",TRUE),"")</f>
        <v>44585.469953703701</v>
      </c>
    </row>
    <row r="272" spans="1:13">
      <c r="A272" s="5" t="e" vm="319">
        <v>#VALUE!</v>
      </c>
      <c r="B272" s="7" cm="1">
        <f t="array" ref="B272">IFERROR(_FV(T_STOCK_DATA[[#This Row],[SYMBOL]],"Change"),"")</f>
        <v>-0.85</v>
      </c>
      <c r="C272" s="8" cm="1">
        <f t="array" ref="C272">IFERROR(IF(T_STOCK_DATA[[#This Row],[SYMBOL]]="","",_FV(T_STOCK_DATA[[#This Row],[SYMBOL]],"Change (%)",TRUE)),"")</f>
        <v>-4.7486E-2</v>
      </c>
      <c r="D272" s="8" t="str">
        <f>IF(T_STOCK_DATA[[#This Row],[Change (%)]]&gt;0,T_STOCK_DATA[[#This Row],[Change (%)]],"")</f>
        <v/>
      </c>
      <c r="E272" s="8">
        <f>IF(T_STOCK_DATA[[#This Row],[Change (%)]]&lt;0,T_STOCK_DATA[[#This Row],[Change (%)]],"")</f>
        <v>-4.7486E-2</v>
      </c>
      <c r="F272" s="7" t="str" cm="1">
        <f t="array" ref="F272">IFERROR(_FV(T_STOCK_DATA[[#This Row],[SYMBOL]],"Exchange"),"")</f>
        <v>National Stock Exchange of India</v>
      </c>
      <c r="G272" s="7" cm="1">
        <f t="array" ref="G272">IFERROR(_FV(T_STOCK_DATA[[#This Row],[SYMBOL]],"Price"),"")</f>
        <v>17.05</v>
      </c>
      <c r="H272" s="9" cm="1">
        <f t="array" ref="H272">IFERROR(_FV(T_STOCK_DATA[[#This Row],[SYMBOL]],"Volume"),"")</f>
        <v>22960</v>
      </c>
      <c r="I272" s="7" t="str" cm="1">
        <f t="array" ref="I272">IFERROR(_FV(T_STOCK_DATA[[#This Row],[SYMBOL]],"Ticker symbol",TRUE),"")</f>
        <v>CELEBRITY</v>
      </c>
      <c r="J272" s="10" t="str">
        <f>IFERROR(RANK(T_STOCK_DATA[[#This Row],[Positive Change %]],T_STOCK_DATA[Positive Change %],0)+COUNTIF($D$3:$D271,T_STOCK_DATA[[#This Row],[Positive Change %]]),"")</f>
        <v/>
      </c>
      <c r="K272" s="10">
        <f>IFERROR(RANK(T_STOCK_DATA[[#This Row],[Negative Change %]],T_STOCK_DATA[Negative Change %],1)+COUNTIF($E$3:$E271,T_STOCK_DATA[[#This Row],[Negative Change %]]),"")</f>
        <v>786</v>
      </c>
      <c r="L272" s="10">
        <f>IFERROR(RANK(T_STOCK_DATA[[#This Row],[Volume]],T_STOCK_DATA[Volume],0)+COUNTIF($H$3:$H271,T_STOCK_DATA[[#This Row],[Volume]]),"")</f>
        <v>1364</v>
      </c>
      <c r="M272" s="18" cm="1">
        <f t="array" ref="M272">IFERROR(_FV(T_STOCK_DATA[[#This Row],[SYMBOL]],"Last trade time",TRUE),"")</f>
        <v>44585.469953703701</v>
      </c>
    </row>
    <row r="273" spans="1:13">
      <c r="A273" s="5" t="e" vm="320">
        <v>#VALUE!</v>
      </c>
      <c r="B273" s="7" cm="1">
        <f t="array" ref="B273">IFERROR(_FV(T_STOCK_DATA[[#This Row],[SYMBOL]],"Change"),"")</f>
        <v>-50.5</v>
      </c>
      <c r="C273" s="8" cm="1">
        <f t="array" ref="C273">IFERROR(IF(T_STOCK_DATA[[#This Row],[SYMBOL]]="","",_FV(T_STOCK_DATA[[#This Row],[SYMBOL]],"Change (%)",TRUE)),"")</f>
        <v>-8.8178999999999993E-2</v>
      </c>
      <c r="D273" s="8" t="str">
        <f>IF(T_STOCK_DATA[[#This Row],[Change (%)]]&gt;0,T_STOCK_DATA[[#This Row],[Change (%)]],"")</f>
        <v/>
      </c>
      <c r="E273" s="8">
        <f>IF(T_STOCK_DATA[[#This Row],[Change (%)]]&lt;0,T_STOCK_DATA[[#This Row],[Change (%)]],"")</f>
        <v>-8.8178999999999993E-2</v>
      </c>
      <c r="F273" s="7" t="str" cm="1">
        <f t="array" ref="F273">IFERROR(_FV(T_STOCK_DATA[[#This Row],[SYMBOL]],"Exchange"),"")</f>
        <v>National Stock Exchange of India</v>
      </c>
      <c r="G273" s="7" cm="1">
        <f t="array" ref="G273">IFERROR(_FV(T_STOCK_DATA[[#This Row],[SYMBOL]],"Price"),"")</f>
        <v>522.20000000000005</v>
      </c>
      <c r="H273" s="9" cm="1">
        <f t="array" ref="H273">IFERROR(_FV(T_STOCK_DATA[[#This Row],[SYMBOL]],"Volume"),"")</f>
        <v>136593</v>
      </c>
      <c r="I273" s="7" t="str" cm="1">
        <f t="array" ref="I273">IFERROR(_FV(T_STOCK_DATA[[#This Row],[SYMBOL]],"Ticker symbol",TRUE),"")</f>
        <v>CENTENKA</v>
      </c>
      <c r="J273" s="10" t="str">
        <f>IFERROR(RANK(T_STOCK_DATA[[#This Row],[Positive Change %]],T_STOCK_DATA[Positive Change %],0)+COUNTIF($D$3:$D272,T_STOCK_DATA[[#This Row],[Positive Change %]]),"")</f>
        <v/>
      </c>
      <c r="K273" s="10">
        <f>IFERROR(RANK(T_STOCK_DATA[[#This Row],[Negative Change %]],T_STOCK_DATA[Negative Change %],1)+COUNTIF($E$3:$E272,T_STOCK_DATA[[#This Row],[Negative Change %]]),"")</f>
        <v>59</v>
      </c>
      <c r="L273" s="10">
        <f>IFERROR(RANK(T_STOCK_DATA[[#This Row],[Volume]],T_STOCK_DATA[Volume],0)+COUNTIF($H$3:$H272,T_STOCK_DATA[[#This Row],[Volume]]),"")</f>
        <v>880</v>
      </c>
      <c r="M273" s="18" cm="1">
        <f t="array" ref="M273">IFERROR(_FV(T_STOCK_DATA[[#This Row],[SYMBOL]],"Last trade time",TRUE),"")</f>
        <v>44585.469953703701</v>
      </c>
    </row>
    <row r="274" spans="1:13">
      <c r="A274" s="5" t="e" vm="321">
        <v>#VALUE!</v>
      </c>
      <c r="B274" s="7" cm="1">
        <f t="array" ref="B274">IFERROR(_FV(T_STOCK_DATA[[#This Row],[SYMBOL]],"Change"),"")</f>
        <v>-0.6</v>
      </c>
      <c r="C274" s="8" cm="1">
        <f t="array" ref="C274">IFERROR(IF(T_STOCK_DATA[[#This Row],[SYMBOL]]="","",_FV(T_STOCK_DATA[[#This Row],[SYMBOL]],"Change (%)",TRUE)),"")</f>
        <v>-4.6692999999999998E-2</v>
      </c>
      <c r="D274" s="8" t="str">
        <f>IF(T_STOCK_DATA[[#This Row],[Change (%)]]&gt;0,T_STOCK_DATA[[#This Row],[Change (%)]],"")</f>
        <v/>
      </c>
      <c r="E274" s="8">
        <f>IF(T_STOCK_DATA[[#This Row],[Change (%)]]&lt;0,T_STOCK_DATA[[#This Row],[Change (%)]],"")</f>
        <v>-4.6692999999999998E-2</v>
      </c>
      <c r="F274" s="7" t="str" cm="1">
        <f t="array" ref="F274">IFERROR(_FV(T_STOCK_DATA[[#This Row],[SYMBOL]],"Exchange"),"")</f>
        <v>National Stock Exchange of India</v>
      </c>
      <c r="G274" s="7" cm="1">
        <f t="array" ref="G274">IFERROR(_FV(T_STOCK_DATA[[#This Row],[SYMBOL]],"Price"),"")</f>
        <v>12.25</v>
      </c>
      <c r="H274" s="9" cm="1">
        <f t="array" ref="H274">IFERROR(_FV(T_STOCK_DATA[[#This Row],[SYMBOL]],"Volume"),"")</f>
        <v>167798</v>
      </c>
      <c r="I274" s="7" t="str" cm="1">
        <f t="array" ref="I274">IFERROR(_FV(T_STOCK_DATA[[#This Row],[SYMBOL]],"Ticker symbol",TRUE),"")</f>
        <v>CENTEXT</v>
      </c>
      <c r="J274" s="10" t="str">
        <f>IFERROR(RANK(T_STOCK_DATA[[#This Row],[Positive Change %]],T_STOCK_DATA[Positive Change %],0)+COUNTIF($D$3:$D273,T_STOCK_DATA[[#This Row],[Positive Change %]]),"")</f>
        <v/>
      </c>
      <c r="K274" s="10">
        <f>IFERROR(RANK(T_STOCK_DATA[[#This Row],[Negative Change %]],T_STOCK_DATA[Negative Change %],1)+COUNTIF($E$3:$E273,T_STOCK_DATA[[#This Row],[Negative Change %]]),"")</f>
        <v>829</v>
      </c>
      <c r="L274" s="10">
        <f>IFERROR(RANK(T_STOCK_DATA[[#This Row],[Volume]],T_STOCK_DATA[Volume],0)+COUNTIF($H$3:$H273,T_STOCK_DATA[[#This Row],[Volume]]),"")</f>
        <v>809</v>
      </c>
      <c r="M274" s="18" cm="1">
        <f t="array" ref="M274">IFERROR(_FV(T_STOCK_DATA[[#This Row],[SYMBOL]],"Last trade time",TRUE),"")</f>
        <v>44585.469953703701</v>
      </c>
    </row>
    <row r="275" spans="1:13">
      <c r="A275" s="5" t="e" vm="322">
        <v>#VALUE!</v>
      </c>
      <c r="B275" s="7" cm="1">
        <f t="array" ref="B275">IFERROR(_FV(T_STOCK_DATA[[#This Row],[SYMBOL]],"Change"),"")</f>
        <v>-0.8</v>
      </c>
      <c r="C275" s="8" cm="1">
        <f t="array" ref="C275">IFERROR(IF(T_STOCK_DATA[[#This Row],[SYMBOL]]="","",_FV(T_STOCK_DATA[[#This Row],[SYMBOL]],"Change (%)",TRUE)),"")</f>
        <v>-3.8004999999999997E-2</v>
      </c>
      <c r="D275" s="8" t="str">
        <f>IF(T_STOCK_DATA[[#This Row],[Change (%)]]&gt;0,T_STOCK_DATA[[#This Row],[Change (%)]],"")</f>
        <v/>
      </c>
      <c r="E275" s="8">
        <f>IF(T_STOCK_DATA[[#This Row],[Change (%)]]&lt;0,T_STOCK_DATA[[#This Row],[Change (%)]],"")</f>
        <v>-3.8004999999999997E-2</v>
      </c>
      <c r="F275" s="7" t="str" cm="1">
        <f t="array" ref="F275">IFERROR(_FV(T_STOCK_DATA[[#This Row],[SYMBOL]],"Exchange"),"")</f>
        <v>National Stock Exchange of India</v>
      </c>
      <c r="G275" s="7" cm="1">
        <f t="array" ref="G275">IFERROR(_FV(T_STOCK_DATA[[#This Row],[SYMBOL]],"Price"),"")</f>
        <v>20.25</v>
      </c>
      <c r="H275" s="9" cm="1">
        <f t="array" ref="H275">IFERROR(_FV(T_STOCK_DATA[[#This Row],[SYMBOL]],"Volume"),"")</f>
        <v>5058548</v>
      </c>
      <c r="I275" s="7" t="str" cm="1">
        <f t="array" ref="I275">IFERROR(_FV(T_STOCK_DATA[[#This Row],[SYMBOL]],"Ticker symbol",TRUE),"")</f>
        <v>CENTRALBK</v>
      </c>
      <c r="J275" s="10" t="str">
        <f>IFERROR(RANK(T_STOCK_DATA[[#This Row],[Positive Change %]],T_STOCK_DATA[Positive Change %],0)+COUNTIF($D$3:$D274,T_STOCK_DATA[[#This Row],[Positive Change %]]),"")</f>
        <v/>
      </c>
      <c r="K275" s="10">
        <f>IFERROR(RANK(T_STOCK_DATA[[#This Row],[Negative Change %]],T_STOCK_DATA[Negative Change %],1)+COUNTIF($E$3:$E274,T_STOCK_DATA[[#This Row],[Negative Change %]]),"")</f>
        <v>1088</v>
      </c>
      <c r="L275" s="10">
        <f>IFERROR(RANK(T_STOCK_DATA[[#This Row],[Volume]],T_STOCK_DATA[Volume],0)+COUNTIF($H$3:$H274,T_STOCK_DATA[[#This Row],[Volume]]),"")</f>
        <v>99</v>
      </c>
      <c r="M275" s="18" cm="1">
        <f t="array" ref="M275">IFERROR(_FV(T_STOCK_DATA[[#This Row],[SYMBOL]],"Last trade time",TRUE),"")</f>
        <v>44585.469953703701</v>
      </c>
    </row>
    <row r="276" spans="1:13">
      <c r="A276" s="5" t="e" vm="323">
        <v>#VALUE!</v>
      </c>
      <c r="B276" s="7" cm="1">
        <f t="array" ref="B276">IFERROR(_FV(T_STOCK_DATA[[#This Row],[SYMBOL]],"Change"),"")</f>
        <v>-0.7</v>
      </c>
      <c r="C276" s="8" cm="1">
        <f t="array" ref="C276">IFERROR(IF(T_STOCK_DATA[[#This Row],[SYMBOL]]="","",_FV(T_STOCK_DATA[[#This Row],[SYMBOL]],"Change (%)",TRUE)),"")</f>
        <v>-2.1572000000000001E-2</v>
      </c>
      <c r="D276" s="8" t="str">
        <f>IF(T_STOCK_DATA[[#This Row],[Change (%)]]&gt;0,T_STOCK_DATA[[#This Row],[Change (%)]],"")</f>
        <v/>
      </c>
      <c r="E276" s="8">
        <f>IF(T_STOCK_DATA[[#This Row],[Change (%)]]&lt;0,T_STOCK_DATA[[#This Row],[Change (%)]],"")</f>
        <v>-2.1572000000000001E-2</v>
      </c>
      <c r="F276" s="7" t="str" cm="1">
        <f t="array" ref="F276">IFERROR(_FV(T_STOCK_DATA[[#This Row],[SYMBOL]],"Exchange"),"")</f>
        <v>National Stock Exchange of India</v>
      </c>
      <c r="G276" s="7" cm="1">
        <f t="array" ref="G276">IFERROR(_FV(T_STOCK_DATA[[#This Row],[SYMBOL]],"Price"),"")</f>
        <v>31.75</v>
      </c>
      <c r="H276" s="9" cm="1">
        <f t="array" ref="H276">IFERROR(_FV(T_STOCK_DATA[[#This Row],[SYMBOL]],"Volume"),"")</f>
        <v>351538</v>
      </c>
      <c r="I276" s="7" t="str" cm="1">
        <f t="array" ref="I276">IFERROR(_FV(T_STOCK_DATA[[#This Row],[SYMBOL]],"Ticker symbol",TRUE),"")</f>
        <v>CENTRUM</v>
      </c>
      <c r="J276" s="10" t="str">
        <f>IFERROR(RANK(T_STOCK_DATA[[#This Row],[Positive Change %]],T_STOCK_DATA[Positive Change %],0)+COUNTIF($D$3:$D275,T_STOCK_DATA[[#This Row],[Positive Change %]]),"")</f>
        <v/>
      </c>
      <c r="K276" s="10">
        <f>IFERROR(RANK(T_STOCK_DATA[[#This Row],[Negative Change %]],T_STOCK_DATA[Negative Change %],1)+COUNTIF($E$3:$E275,T_STOCK_DATA[[#This Row],[Negative Change %]]),"")</f>
        <v>1406</v>
      </c>
      <c r="L276" s="10">
        <f>IFERROR(RANK(T_STOCK_DATA[[#This Row],[Volume]],T_STOCK_DATA[Volume],0)+COUNTIF($H$3:$H275,T_STOCK_DATA[[#This Row],[Volume]]),"")</f>
        <v>600</v>
      </c>
      <c r="M276" s="18" cm="1">
        <f t="array" ref="M276">IFERROR(_FV(T_STOCK_DATA[[#This Row],[SYMBOL]],"Last trade time",TRUE),"")</f>
        <v>44585.469953703701</v>
      </c>
    </row>
    <row r="277" spans="1:13">
      <c r="A277" s="5" t="e" vm="324">
        <v>#VALUE!</v>
      </c>
      <c r="B277" s="7" cm="1">
        <f t="array" ref="B277">IFERROR(_FV(T_STOCK_DATA[[#This Row],[SYMBOL]],"Change"),"")</f>
        <v>-4.3499999999999996</v>
      </c>
      <c r="C277" s="8" cm="1">
        <f t="array" ref="C277">IFERROR(IF(T_STOCK_DATA[[#This Row],[SYMBOL]]="","",_FV(T_STOCK_DATA[[#This Row],[SYMBOL]],"Change (%)",TRUE)),"")</f>
        <v>-7.3369999999999998E-3</v>
      </c>
      <c r="D277" s="8" t="str">
        <f>IF(T_STOCK_DATA[[#This Row],[Change (%)]]&gt;0,T_STOCK_DATA[[#This Row],[Change (%)]],"")</f>
        <v/>
      </c>
      <c r="E277" s="8">
        <f>IF(T_STOCK_DATA[[#This Row],[Change (%)]]&lt;0,T_STOCK_DATA[[#This Row],[Change (%)]],"")</f>
        <v>-7.3369999999999998E-3</v>
      </c>
      <c r="F277" s="7" t="str" cm="1">
        <f t="array" ref="F277">IFERROR(_FV(T_STOCK_DATA[[#This Row],[SYMBOL]],"Exchange"),"")</f>
        <v>National Stock Exchange of India</v>
      </c>
      <c r="G277" s="7" cm="1">
        <f t="array" ref="G277">IFERROR(_FV(T_STOCK_DATA[[#This Row],[SYMBOL]],"Price"),"")</f>
        <v>588.54999999999995</v>
      </c>
      <c r="H277" s="9" cm="1">
        <f t="array" ref="H277">IFERROR(_FV(T_STOCK_DATA[[#This Row],[SYMBOL]],"Volume"),"")</f>
        <v>36841</v>
      </c>
      <c r="I277" s="7" t="str" cm="1">
        <f t="array" ref="I277">IFERROR(_FV(T_STOCK_DATA[[#This Row],[SYMBOL]],"Ticker symbol",TRUE),"")</f>
        <v>CENTUM</v>
      </c>
      <c r="J277" s="10" t="str">
        <f>IFERROR(RANK(T_STOCK_DATA[[#This Row],[Positive Change %]],T_STOCK_DATA[Positive Change %],0)+COUNTIF($D$3:$D276,T_STOCK_DATA[[#This Row],[Positive Change %]]),"")</f>
        <v/>
      </c>
      <c r="K277" s="10">
        <f>IFERROR(RANK(T_STOCK_DATA[[#This Row],[Negative Change %]],T_STOCK_DATA[Negative Change %],1)+COUNTIF($E$3:$E276,T_STOCK_DATA[[#This Row],[Negative Change %]]),"")</f>
        <v>1541</v>
      </c>
      <c r="L277" s="10">
        <f>IFERROR(RANK(T_STOCK_DATA[[#This Row],[Volume]],T_STOCK_DATA[Volume],0)+COUNTIF($H$3:$H276,T_STOCK_DATA[[#This Row],[Volume]]),"")</f>
        <v>1261</v>
      </c>
      <c r="M277" s="18" cm="1">
        <f t="array" ref="M277">IFERROR(_FV(T_STOCK_DATA[[#This Row],[SYMBOL]],"Last trade time",TRUE),"")</f>
        <v>44585.469953703701</v>
      </c>
    </row>
    <row r="278" spans="1:13">
      <c r="A278" s="5" t="e" vm="325">
        <v>#VALUE!</v>
      </c>
      <c r="B278" s="7" cm="1">
        <f t="array" ref="B278">IFERROR(_FV(T_STOCK_DATA[[#This Row],[SYMBOL]],"Change"),"")</f>
        <v>-16.350000000000001</v>
      </c>
      <c r="C278" s="8" cm="1">
        <f t="array" ref="C278">IFERROR(IF(T_STOCK_DATA[[#This Row],[SYMBOL]]="","",_FV(T_STOCK_DATA[[#This Row],[SYMBOL]],"Change (%)",TRUE)),"")</f>
        <v>-2.6095E-2</v>
      </c>
      <c r="D278" s="8" t="str">
        <f>IF(T_STOCK_DATA[[#This Row],[Change (%)]]&gt;0,T_STOCK_DATA[[#This Row],[Change (%)]],"")</f>
        <v/>
      </c>
      <c r="E278" s="8">
        <f>IF(T_STOCK_DATA[[#This Row],[Change (%)]]&lt;0,T_STOCK_DATA[[#This Row],[Change (%)]],"")</f>
        <v>-2.6095E-2</v>
      </c>
      <c r="F278" s="7" t="str" cm="1">
        <f t="array" ref="F278">IFERROR(_FV(T_STOCK_DATA[[#This Row],[SYMBOL]],"Exchange"),"")</f>
        <v>National Stock Exchange of India</v>
      </c>
      <c r="G278" s="7" cm="1">
        <f t="array" ref="G278">IFERROR(_FV(T_STOCK_DATA[[#This Row],[SYMBOL]],"Price"),"")</f>
        <v>610.20000000000005</v>
      </c>
      <c r="H278" s="9" cm="1">
        <f t="array" ref="H278">IFERROR(_FV(T_STOCK_DATA[[#This Row],[SYMBOL]],"Volume"),"")</f>
        <v>240095</v>
      </c>
      <c r="I278" s="7" t="str" cm="1">
        <f t="array" ref="I278">IFERROR(_FV(T_STOCK_DATA[[#This Row],[SYMBOL]],"Ticker symbol",TRUE),"")</f>
        <v>CENTURYPLY</v>
      </c>
      <c r="J278" s="10" t="str">
        <f>IFERROR(RANK(T_STOCK_DATA[[#This Row],[Positive Change %]],T_STOCK_DATA[Positive Change %],0)+COUNTIF($D$3:$D277,T_STOCK_DATA[[#This Row],[Positive Change %]]),"")</f>
        <v/>
      </c>
      <c r="K278" s="10">
        <f>IFERROR(RANK(T_STOCK_DATA[[#This Row],[Negative Change %]],T_STOCK_DATA[Negative Change %],1)+COUNTIF($E$3:$E277,T_STOCK_DATA[[#This Row],[Negative Change %]]),"")</f>
        <v>1319</v>
      </c>
      <c r="L278" s="10">
        <f>IFERROR(RANK(T_STOCK_DATA[[#This Row],[Volume]],T_STOCK_DATA[Volume],0)+COUNTIF($H$3:$H277,T_STOCK_DATA[[#This Row],[Volume]]),"")</f>
        <v>700</v>
      </c>
      <c r="M278" s="18" cm="1">
        <f t="array" ref="M278">IFERROR(_FV(T_STOCK_DATA[[#This Row],[SYMBOL]],"Last trade time",TRUE),"")</f>
        <v>44585.469953703701</v>
      </c>
    </row>
    <row r="279" spans="1:13">
      <c r="A279" s="5" t="e" vm="326">
        <v>#VALUE!</v>
      </c>
      <c r="B279" s="7" cm="1">
        <f t="array" ref="B279">IFERROR(_FV(T_STOCK_DATA[[#This Row],[SYMBOL]],"Change"),"")</f>
        <v>-69.650000000000006</v>
      </c>
      <c r="C279" s="8" cm="1">
        <f t="array" ref="C279">IFERROR(IF(T_STOCK_DATA[[#This Row],[SYMBOL]]="","",_FV(T_STOCK_DATA[[#This Row],[SYMBOL]],"Change (%)",TRUE)),"")</f>
        <v>-7.3303999999999994E-2</v>
      </c>
      <c r="D279" s="8" t="str">
        <f>IF(T_STOCK_DATA[[#This Row],[Change (%)]]&gt;0,T_STOCK_DATA[[#This Row],[Change (%)]],"")</f>
        <v/>
      </c>
      <c r="E279" s="8">
        <f>IF(T_STOCK_DATA[[#This Row],[Change (%)]]&lt;0,T_STOCK_DATA[[#This Row],[Change (%)]],"")</f>
        <v>-7.3303999999999994E-2</v>
      </c>
      <c r="F279" s="7" t="str" cm="1">
        <f t="array" ref="F279">IFERROR(_FV(T_STOCK_DATA[[#This Row],[SYMBOL]],"Exchange"),"")</f>
        <v>National Stock Exchange of India</v>
      </c>
      <c r="G279" s="7" cm="1">
        <f t="array" ref="G279">IFERROR(_FV(T_STOCK_DATA[[#This Row],[SYMBOL]],"Price"),"")</f>
        <v>880.5</v>
      </c>
      <c r="H279" s="9" cm="1">
        <f t="array" ref="H279">IFERROR(_FV(T_STOCK_DATA[[#This Row],[SYMBOL]],"Volume"),"")</f>
        <v>607846</v>
      </c>
      <c r="I279" s="7" t="str" cm="1">
        <f t="array" ref="I279">IFERROR(_FV(T_STOCK_DATA[[#This Row],[SYMBOL]],"Ticker symbol",TRUE),"")</f>
        <v>CENTURYTEX</v>
      </c>
      <c r="J279" s="10" t="str">
        <f>IFERROR(RANK(T_STOCK_DATA[[#This Row],[Positive Change %]],T_STOCK_DATA[Positive Change %],0)+COUNTIF($D$3:$D278,T_STOCK_DATA[[#This Row],[Positive Change %]]),"")</f>
        <v/>
      </c>
      <c r="K279" s="10">
        <f>IFERROR(RANK(T_STOCK_DATA[[#This Row],[Negative Change %]],T_STOCK_DATA[Negative Change %],1)+COUNTIF($E$3:$E278,T_STOCK_DATA[[#This Row],[Negative Change %]]),"")</f>
        <v>161</v>
      </c>
      <c r="L279" s="10">
        <f>IFERROR(RANK(T_STOCK_DATA[[#This Row],[Volume]],T_STOCK_DATA[Volume],0)+COUNTIF($H$3:$H278,T_STOCK_DATA[[#This Row],[Volume]]),"")</f>
        <v>451</v>
      </c>
      <c r="M279" s="18" cm="1">
        <f t="array" ref="M279">IFERROR(_FV(T_STOCK_DATA[[#This Row],[SYMBOL]],"Last trade time",TRUE),"")</f>
        <v>44585.469953703701</v>
      </c>
    </row>
    <row r="280" spans="1:13">
      <c r="A280" s="5" t="e" vm="327">
        <v>#VALUE!</v>
      </c>
      <c r="B280" s="7" cm="1">
        <f t="array" ref="B280">IFERROR(_FV(T_STOCK_DATA[[#This Row],[SYMBOL]],"Change"),"")</f>
        <v>-245.15</v>
      </c>
      <c r="C280" s="8" cm="1">
        <f t="array" ref="C280">IFERROR(IF(T_STOCK_DATA[[#This Row],[SYMBOL]]="","",_FV(T_STOCK_DATA[[#This Row],[SYMBOL]],"Change (%)",TRUE)),"")</f>
        <v>-5.2263999999999998E-2</v>
      </c>
      <c r="D280" s="8" t="str">
        <f>IF(T_STOCK_DATA[[#This Row],[Change (%)]]&gt;0,T_STOCK_DATA[[#This Row],[Change (%)]],"")</f>
        <v/>
      </c>
      <c r="E280" s="8">
        <f>IF(T_STOCK_DATA[[#This Row],[Change (%)]]&lt;0,T_STOCK_DATA[[#This Row],[Change (%)]],"")</f>
        <v>-5.2263999999999998E-2</v>
      </c>
      <c r="F280" s="7" t="str" cm="1">
        <f t="array" ref="F280">IFERROR(_FV(T_STOCK_DATA[[#This Row],[SYMBOL]],"Exchange"),"")</f>
        <v>National Stock Exchange of India</v>
      </c>
      <c r="G280" s="7" cm="1">
        <f t="array" ref="G280">IFERROR(_FV(T_STOCK_DATA[[#This Row],[SYMBOL]],"Price"),"")</f>
        <v>4445.5</v>
      </c>
      <c r="H280" s="9" cm="1">
        <f t="array" ref="H280">IFERROR(_FV(T_STOCK_DATA[[#This Row],[SYMBOL]],"Volume"),"")</f>
        <v>17107</v>
      </c>
      <c r="I280" s="7" t="str" cm="1">
        <f t="array" ref="I280">IFERROR(_FV(T_STOCK_DATA[[#This Row],[SYMBOL]],"Ticker symbol",TRUE),"")</f>
        <v>CERA</v>
      </c>
      <c r="J280" s="10" t="str">
        <f>IFERROR(RANK(T_STOCK_DATA[[#This Row],[Positive Change %]],T_STOCK_DATA[Positive Change %],0)+COUNTIF($D$3:$D279,T_STOCK_DATA[[#This Row],[Positive Change %]]),"")</f>
        <v/>
      </c>
      <c r="K280" s="10">
        <f>IFERROR(RANK(T_STOCK_DATA[[#This Row],[Negative Change %]],T_STOCK_DATA[Negative Change %],1)+COUNTIF($E$3:$E279,T_STOCK_DATA[[#This Row],[Negative Change %]]),"")</f>
        <v>464</v>
      </c>
      <c r="L280" s="10">
        <f>IFERROR(RANK(T_STOCK_DATA[[#This Row],[Volume]],T_STOCK_DATA[Volume],0)+COUNTIF($H$3:$H279,T_STOCK_DATA[[#This Row],[Volume]]),"")</f>
        <v>1423</v>
      </c>
      <c r="M280" s="18" cm="1">
        <f t="array" ref="M280">IFERROR(_FV(T_STOCK_DATA[[#This Row],[SYMBOL]],"Last trade time",TRUE),"")</f>
        <v>44585.469953703701</v>
      </c>
    </row>
    <row r="281" spans="1:13">
      <c r="A281" s="5" t="e" vm="328">
        <v>#VALUE!</v>
      </c>
      <c r="B281" s="7" cm="1">
        <f t="array" ref="B281">IFERROR(_FV(T_STOCK_DATA[[#This Row],[SYMBOL]],"Change"),"")</f>
        <v>-6.75</v>
      </c>
      <c r="C281" s="8" cm="1">
        <f t="array" ref="C281">IFERROR(IF(T_STOCK_DATA[[#This Row],[SYMBOL]]="","",_FV(T_STOCK_DATA[[#This Row],[SYMBOL]],"Change (%)",TRUE)),"")</f>
        <v>-7.6966999999999994E-2</v>
      </c>
      <c r="D281" s="8" t="str">
        <f>IF(T_STOCK_DATA[[#This Row],[Change (%)]]&gt;0,T_STOCK_DATA[[#This Row],[Change (%)]],"")</f>
        <v/>
      </c>
      <c r="E281" s="8">
        <f>IF(T_STOCK_DATA[[#This Row],[Change (%)]]&lt;0,T_STOCK_DATA[[#This Row],[Change (%)]],"")</f>
        <v>-7.6966999999999994E-2</v>
      </c>
      <c r="F281" s="7" t="str" cm="1">
        <f t="array" ref="F281">IFERROR(_FV(T_STOCK_DATA[[#This Row],[SYMBOL]],"Exchange"),"")</f>
        <v>National Stock Exchange of India</v>
      </c>
      <c r="G281" s="7" cm="1">
        <f t="array" ref="G281">IFERROR(_FV(T_STOCK_DATA[[#This Row],[SYMBOL]],"Price"),"")</f>
        <v>80.95</v>
      </c>
      <c r="H281" s="9" cm="1">
        <f t="array" ref="H281">IFERROR(_FV(T_STOCK_DATA[[#This Row],[SYMBOL]],"Volume"),"")</f>
        <v>1112155</v>
      </c>
      <c r="I281" s="7" t="str" cm="1">
        <f t="array" ref="I281">IFERROR(_FV(T_STOCK_DATA[[#This Row],[SYMBOL]],"Ticker symbol",TRUE),"")</f>
        <v>CEREBRAINT</v>
      </c>
      <c r="J281" s="10" t="str">
        <f>IFERROR(RANK(T_STOCK_DATA[[#This Row],[Positive Change %]],T_STOCK_DATA[Positive Change %],0)+COUNTIF($D$3:$D280,T_STOCK_DATA[[#This Row],[Positive Change %]]),"")</f>
        <v/>
      </c>
      <c r="K281" s="10">
        <f>IFERROR(RANK(T_STOCK_DATA[[#This Row],[Negative Change %]],T_STOCK_DATA[Negative Change %],1)+COUNTIF($E$3:$E280,T_STOCK_DATA[[#This Row],[Negative Change %]]),"")</f>
        <v>126</v>
      </c>
      <c r="L281" s="10">
        <f>IFERROR(RANK(T_STOCK_DATA[[#This Row],[Volume]],T_STOCK_DATA[Volume],0)+COUNTIF($H$3:$H280,T_STOCK_DATA[[#This Row],[Volume]]),"")</f>
        <v>314</v>
      </c>
      <c r="M281" s="18" cm="1">
        <f t="array" ref="M281">IFERROR(_FV(T_STOCK_DATA[[#This Row],[SYMBOL]],"Last trade time",TRUE),"")</f>
        <v>44585.469953703701</v>
      </c>
    </row>
    <row r="282" spans="1:13">
      <c r="A282" s="5" t="e" vm="329">
        <v>#VALUE!</v>
      </c>
      <c r="B282" s="7" cm="1">
        <f t="array" ref="B282">IFERROR(_FV(T_STOCK_DATA[[#This Row],[SYMBOL]],"Change"),"")</f>
        <v>-5.85</v>
      </c>
      <c r="C282" s="8" cm="1">
        <f t="array" ref="C282">IFERROR(IF(T_STOCK_DATA[[#This Row],[SYMBOL]]="","",_FV(T_STOCK_DATA[[#This Row],[SYMBOL]],"Change (%)",TRUE)),"")</f>
        <v>-6.4391999999999991E-2</v>
      </c>
      <c r="D282" s="8" t="str">
        <f>IF(T_STOCK_DATA[[#This Row],[Change (%)]]&gt;0,T_STOCK_DATA[[#This Row],[Change (%)]],"")</f>
        <v/>
      </c>
      <c r="E282" s="8">
        <f>IF(T_STOCK_DATA[[#This Row],[Change (%)]]&lt;0,T_STOCK_DATA[[#This Row],[Change (%)]],"")</f>
        <v>-6.4391999999999991E-2</v>
      </c>
      <c r="F282" s="7" t="str" cm="1">
        <f t="array" ref="F282">IFERROR(_FV(T_STOCK_DATA[[#This Row],[SYMBOL]],"Exchange"),"")</f>
        <v>National Stock Exchange of India</v>
      </c>
      <c r="G282" s="7" cm="1">
        <f t="array" ref="G282">IFERROR(_FV(T_STOCK_DATA[[#This Row],[SYMBOL]],"Price"),"")</f>
        <v>85</v>
      </c>
      <c r="H282" s="9" cm="1">
        <f t="array" ref="H282">IFERROR(_FV(T_STOCK_DATA[[#This Row],[SYMBOL]],"Volume"),"")</f>
        <v>3526915</v>
      </c>
      <c r="I282" s="7" t="str" cm="1">
        <f t="array" ref="I282">IFERROR(_FV(T_STOCK_DATA[[#This Row],[SYMBOL]],"Ticker symbol",TRUE),"")</f>
        <v>CESC</v>
      </c>
      <c r="J282" s="10" t="str">
        <f>IFERROR(RANK(T_STOCK_DATA[[#This Row],[Positive Change %]],T_STOCK_DATA[Positive Change %],0)+COUNTIF($D$3:$D281,T_STOCK_DATA[[#This Row],[Positive Change %]]),"")</f>
        <v/>
      </c>
      <c r="K282" s="10">
        <f>IFERROR(RANK(T_STOCK_DATA[[#This Row],[Negative Change %]],T_STOCK_DATA[Negative Change %],1)+COUNTIF($E$3:$E281,T_STOCK_DATA[[#This Row],[Negative Change %]]),"")</f>
        <v>279</v>
      </c>
      <c r="L282" s="10">
        <f>IFERROR(RANK(T_STOCK_DATA[[#This Row],[Volume]],T_STOCK_DATA[Volume],0)+COUNTIF($H$3:$H281,T_STOCK_DATA[[#This Row],[Volume]]),"")</f>
        <v>131</v>
      </c>
      <c r="M282" s="18" cm="1">
        <f t="array" ref="M282">IFERROR(_FV(T_STOCK_DATA[[#This Row],[SYMBOL]],"Last trade time",TRUE),"")</f>
        <v>44585.469953703701</v>
      </c>
    </row>
    <row r="283" spans="1:13">
      <c r="A283" s="5" t="e" vm="330">
        <v>#VALUE!</v>
      </c>
      <c r="B283" s="7" cm="1">
        <f t="array" ref="B283">IFERROR(_FV(T_STOCK_DATA[[#This Row],[SYMBOL]],"Change"),"")</f>
        <v>-3.95</v>
      </c>
      <c r="C283" s="8" cm="1">
        <f t="array" ref="C283">IFERROR(IF(T_STOCK_DATA[[#This Row],[SYMBOL]]="","",_FV(T_STOCK_DATA[[#This Row],[SYMBOL]],"Change (%)",TRUE)),"")</f>
        <v>-7.339E-3</v>
      </c>
      <c r="D283" s="8" t="str">
        <f>IF(T_STOCK_DATA[[#This Row],[Change (%)]]&gt;0,T_STOCK_DATA[[#This Row],[Change (%)]],"")</f>
        <v/>
      </c>
      <c r="E283" s="8">
        <f>IF(T_STOCK_DATA[[#This Row],[Change (%)]]&lt;0,T_STOCK_DATA[[#This Row],[Change (%)]],"")</f>
        <v>-7.339E-3</v>
      </c>
      <c r="F283" s="7" t="str" cm="1">
        <f t="array" ref="F283">IFERROR(_FV(T_STOCK_DATA[[#This Row],[SYMBOL]],"Exchange"),"")</f>
        <v>National Stock Exchange of India</v>
      </c>
      <c r="G283" s="7" cm="1">
        <f t="array" ref="G283">IFERROR(_FV(T_STOCK_DATA[[#This Row],[SYMBOL]],"Price"),"")</f>
        <v>534.29999999999995</v>
      </c>
      <c r="H283" s="9" cm="1">
        <f t="array" ref="H283">IFERROR(_FV(T_STOCK_DATA[[#This Row],[SYMBOL]],"Volume"),"")</f>
        <v>17374</v>
      </c>
      <c r="I283" s="7" t="str" cm="1">
        <f t="array" ref="I283">IFERROR(_FV(T_STOCK_DATA[[#This Row],[SYMBOL]],"Ticker symbol",TRUE),"")</f>
        <v>CGCL</v>
      </c>
      <c r="J283" s="10" t="str">
        <f>IFERROR(RANK(T_STOCK_DATA[[#This Row],[Positive Change %]],T_STOCK_DATA[Positive Change %],0)+COUNTIF($D$3:$D282,T_STOCK_DATA[[#This Row],[Positive Change %]]),"")</f>
        <v/>
      </c>
      <c r="K283" s="10">
        <f>IFERROR(RANK(T_STOCK_DATA[[#This Row],[Negative Change %]],T_STOCK_DATA[Negative Change %],1)+COUNTIF($E$3:$E282,T_STOCK_DATA[[#This Row],[Negative Change %]]),"")</f>
        <v>1540</v>
      </c>
      <c r="L283" s="10">
        <f>IFERROR(RANK(T_STOCK_DATA[[#This Row],[Volume]],T_STOCK_DATA[Volume],0)+COUNTIF($H$3:$H282,T_STOCK_DATA[[#This Row],[Volume]]),"")</f>
        <v>1421</v>
      </c>
      <c r="M283" s="18" cm="1">
        <f t="array" ref="M283">IFERROR(_FV(T_STOCK_DATA[[#This Row],[SYMBOL]],"Last trade time",TRUE),"")</f>
        <v>44585.469953703701</v>
      </c>
    </row>
    <row r="284" spans="1:13">
      <c r="A284" s="5" t="e" vm="331">
        <v>#VALUE!</v>
      </c>
      <c r="B284" s="7" cm="1">
        <f t="array" ref="B284">IFERROR(_FV(T_STOCK_DATA[[#This Row],[SYMBOL]],"Change"),"")</f>
        <v>-3.95</v>
      </c>
      <c r="C284" s="8" cm="1">
        <f t="array" ref="C284">IFERROR(IF(T_STOCK_DATA[[#This Row],[SYMBOL]]="","",_FV(T_STOCK_DATA[[#This Row],[SYMBOL]],"Change (%)",TRUE)),"")</f>
        <v>-2.2334999999999997E-2</v>
      </c>
      <c r="D284" s="8" t="str">
        <f>IF(T_STOCK_DATA[[#This Row],[Change (%)]]&gt;0,T_STOCK_DATA[[#This Row],[Change (%)]],"")</f>
        <v/>
      </c>
      <c r="E284" s="8">
        <f>IF(T_STOCK_DATA[[#This Row],[Change (%)]]&lt;0,T_STOCK_DATA[[#This Row],[Change (%)]],"")</f>
        <v>-2.2334999999999997E-2</v>
      </c>
      <c r="F284" s="7" t="str" cm="1">
        <f t="array" ref="F284">IFERROR(_FV(T_STOCK_DATA[[#This Row],[SYMBOL]],"Exchange"),"")</f>
        <v>National Stock Exchange of India</v>
      </c>
      <c r="G284" s="7" cm="1">
        <f t="array" ref="G284">IFERROR(_FV(T_STOCK_DATA[[#This Row],[SYMBOL]],"Price"),"")</f>
        <v>172.9</v>
      </c>
      <c r="H284" s="9" cm="1">
        <f t="array" ref="H284">IFERROR(_FV(T_STOCK_DATA[[#This Row],[SYMBOL]],"Volume"),"")</f>
        <v>2690492</v>
      </c>
      <c r="I284" s="7" t="str" cm="1">
        <f t="array" ref="I284">IFERROR(_FV(T_STOCK_DATA[[#This Row],[SYMBOL]],"Ticker symbol",TRUE),"")</f>
        <v>CGPOWER</v>
      </c>
      <c r="J284" s="10" t="str">
        <f>IFERROR(RANK(T_STOCK_DATA[[#This Row],[Positive Change %]],T_STOCK_DATA[Positive Change %],0)+COUNTIF($D$3:$D283,T_STOCK_DATA[[#This Row],[Positive Change %]]),"")</f>
        <v/>
      </c>
      <c r="K284" s="10">
        <f>IFERROR(RANK(T_STOCK_DATA[[#This Row],[Negative Change %]],T_STOCK_DATA[Negative Change %],1)+COUNTIF($E$3:$E283,T_STOCK_DATA[[#This Row],[Negative Change %]]),"")</f>
        <v>1385</v>
      </c>
      <c r="L284" s="10">
        <f>IFERROR(RANK(T_STOCK_DATA[[#This Row],[Volume]],T_STOCK_DATA[Volume],0)+COUNTIF($H$3:$H283,T_STOCK_DATA[[#This Row],[Volume]]),"")</f>
        <v>160</v>
      </c>
      <c r="M284" s="18" cm="1">
        <f t="array" ref="M284">IFERROR(_FV(T_STOCK_DATA[[#This Row],[SYMBOL]],"Last trade time",TRUE),"")</f>
        <v>44585.469953703701</v>
      </c>
    </row>
    <row r="285" spans="1:13">
      <c r="A285" s="5" t="e" vm="332">
        <v>#VALUE!</v>
      </c>
      <c r="B285" s="7" cm="1">
        <f t="array" ref="B285">IFERROR(_FV(T_STOCK_DATA[[#This Row],[SYMBOL]],"Change"),"")</f>
        <v>-11.2</v>
      </c>
      <c r="C285" s="8" cm="1">
        <f t="array" ref="C285">IFERROR(IF(T_STOCK_DATA[[#This Row],[SYMBOL]]="","",_FV(T_STOCK_DATA[[#This Row],[SYMBOL]],"Change (%)",TRUE)),"")</f>
        <v>-4.6833E-2</v>
      </c>
      <c r="D285" s="8" t="str">
        <f>IF(T_STOCK_DATA[[#This Row],[Change (%)]]&gt;0,T_STOCK_DATA[[#This Row],[Change (%)]],"")</f>
        <v/>
      </c>
      <c r="E285" s="8">
        <f>IF(T_STOCK_DATA[[#This Row],[Change (%)]]&lt;0,T_STOCK_DATA[[#This Row],[Change (%)]],"")</f>
        <v>-4.6833E-2</v>
      </c>
      <c r="F285" s="7" t="str" cm="1">
        <f t="array" ref="F285">IFERROR(_FV(T_STOCK_DATA[[#This Row],[SYMBOL]],"Exchange"),"")</f>
        <v>National Stock Exchange of India</v>
      </c>
      <c r="G285" s="7" cm="1">
        <f t="array" ref="G285">IFERROR(_FV(T_STOCK_DATA[[#This Row],[SYMBOL]],"Price"),"")</f>
        <v>227.95</v>
      </c>
      <c r="H285" s="9" cm="1">
        <f t="array" ref="H285">IFERROR(_FV(T_STOCK_DATA[[#This Row],[SYMBOL]],"Volume"),"")</f>
        <v>133676</v>
      </c>
      <c r="I285" s="7" t="str" cm="1">
        <f t="array" ref="I285">IFERROR(_FV(T_STOCK_DATA[[#This Row],[SYMBOL]],"Ticker symbol",TRUE),"")</f>
        <v>CHALET</v>
      </c>
      <c r="J285" s="10" t="str">
        <f>IFERROR(RANK(T_STOCK_DATA[[#This Row],[Positive Change %]],T_STOCK_DATA[Positive Change %],0)+COUNTIF($D$3:$D284,T_STOCK_DATA[[#This Row],[Positive Change %]]),"")</f>
        <v/>
      </c>
      <c r="K285" s="10">
        <f>IFERROR(RANK(T_STOCK_DATA[[#This Row],[Negative Change %]],T_STOCK_DATA[Negative Change %],1)+COUNTIF($E$3:$E284,T_STOCK_DATA[[#This Row],[Negative Change %]]),"")</f>
        <v>824</v>
      </c>
      <c r="L285" s="10">
        <f>IFERROR(RANK(T_STOCK_DATA[[#This Row],[Volume]],T_STOCK_DATA[Volume],0)+COUNTIF($H$3:$H284,T_STOCK_DATA[[#This Row],[Volume]]),"")</f>
        <v>886</v>
      </c>
      <c r="M285" s="18" cm="1">
        <f t="array" ref="M285">IFERROR(_FV(T_STOCK_DATA[[#This Row],[SYMBOL]],"Last trade time",TRUE),"")</f>
        <v>44585.469953703701</v>
      </c>
    </row>
    <row r="286" spans="1:13">
      <c r="A286" s="5" t="e" vm="333">
        <v>#VALUE!</v>
      </c>
      <c r="B286" s="7" cm="1">
        <f t="array" ref="B286">IFERROR(_FV(T_STOCK_DATA[[#This Row],[SYMBOL]],"Change"),"")</f>
        <v>-26.35</v>
      </c>
      <c r="C286" s="8" cm="1">
        <f t="array" ref="C286">IFERROR(IF(T_STOCK_DATA[[#This Row],[SYMBOL]]="","",_FV(T_STOCK_DATA[[#This Row],[SYMBOL]],"Change (%)",TRUE)),"")</f>
        <v>-5.6399999999999999E-2</v>
      </c>
      <c r="D286" s="8" t="str">
        <f>IF(T_STOCK_DATA[[#This Row],[Change (%)]]&gt;0,T_STOCK_DATA[[#This Row],[Change (%)]],"")</f>
        <v/>
      </c>
      <c r="E286" s="8">
        <f>IF(T_STOCK_DATA[[#This Row],[Change (%)]]&lt;0,T_STOCK_DATA[[#This Row],[Change (%)]],"")</f>
        <v>-5.6399999999999999E-2</v>
      </c>
      <c r="F286" s="7" t="str" cm="1">
        <f t="array" ref="F286">IFERROR(_FV(T_STOCK_DATA[[#This Row],[SYMBOL]],"Exchange"),"")</f>
        <v>National Stock Exchange of India</v>
      </c>
      <c r="G286" s="7" cm="1">
        <f t="array" ref="G286">IFERROR(_FV(T_STOCK_DATA[[#This Row],[SYMBOL]],"Price"),"")</f>
        <v>440.85</v>
      </c>
      <c r="H286" s="9" cm="1">
        <f t="array" ref="H286">IFERROR(_FV(T_STOCK_DATA[[#This Row],[SYMBOL]],"Volume"),"")</f>
        <v>1939930</v>
      </c>
      <c r="I286" s="7" t="str" cm="1">
        <f t="array" ref="I286">IFERROR(_FV(T_STOCK_DATA[[#This Row],[SYMBOL]],"Ticker symbol",TRUE),"")</f>
        <v>CHAMBLFERT</v>
      </c>
      <c r="J286" s="10" t="str">
        <f>IFERROR(RANK(T_STOCK_DATA[[#This Row],[Positive Change %]],T_STOCK_DATA[Positive Change %],0)+COUNTIF($D$3:$D285,T_STOCK_DATA[[#This Row],[Positive Change %]]),"")</f>
        <v/>
      </c>
      <c r="K286" s="10">
        <f>IFERROR(RANK(T_STOCK_DATA[[#This Row],[Negative Change %]],T_STOCK_DATA[Negative Change %],1)+COUNTIF($E$3:$E285,T_STOCK_DATA[[#This Row],[Negative Change %]]),"")</f>
        <v>395</v>
      </c>
      <c r="L286" s="10">
        <f>IFERROR(RANK(T_STOCK_DATA[[#This Row],[Volume]],T_STOCK_DATA[Volume],0)+COUNTIF($H$3:$H285,T_STOCK_DATA[[#This Row],[Volume]]),"")</f>
        <v>210</v>
      </c>
      <c r="M286" s="18" cm="1">
        <f t="array" ref="M286">IFERROR(_FV(T_STOCK_DATA[[#This Row],[SYMBOL]],"Last trade time",TRUE),"")</f>
        <v>44585.469953703701</v>
      </c>
    </row>
    <row r="287" spans="1:13">
      <c r="A287" s="5" t="e" vm="334">
        <v>#VALUE!</v>
      </c>
      <c r="B287" s="7" cm="1">
        <f t="array" ref="B287">IFERROR(_FV(T_STOCK_DATA[[#This Row],[SYMBOL]],"Change"),"")</f>
        <v>-8.9499999999999993</v>
      </c>
      <c r="C287" s="8" cm="1">
        <f t="array" ref="C287">IFERROR(IF(T_STOCK_DATA[[#This Row],[SYMBOL]]="","",_FV(T_STOCK_DATA[[#This Row],[SYMBOL]],"Change (%)",TRUE)),"")</f>
        <v>-4.5100000000000001E-2</v>
      </c>
      <c r="D287" s="8" t="str">
        <f>IF(T_STOCK_DATA[[#This Row],[Change (%)]]&gt;0,T_STOCK_DATA[[#This Row],[Change (%)]],"")</f>
        <v/>
      </c>
      <c r="E287" s="8">
        <f>IF(T_STOCK_DATA[[#This Row],[Change (%)]]&lt;0,T_STOCK_DATA[[#This Row],[Change (%)]],"")</f>
        <v>-4.5100000000000001E-2</v>
      </c>
      <c r="F287" s="7" t="str" cm="1">
        <f t="array" ref="F287">IFERROR(_FV(T_STOCK_DATA[[#This Row],[SYMBOL]],"Exchange"),"")</f>
        <v>National Stock Exchange of India</v>
      </c>
      <c r="G287" s="7" cm="1">
        <f t="array" ref="G287">IFERROR(_FV(T_STOCK_DATA[[#This Row],[SYMBOL]],"Price"),"")</f>
        <v>189.5</v>
      </c>
      <c r="H287" s="9" cm="1">
        <f t="array" ref="H287">IFERROR(_FV(T_STOCK_DATA[[#This Row],[SYMBOL]],"Volume"),"")</f>
        <v>51138</v>
      </c>
      <c r="I287" s="7" t="str" cm="1">
        <f t="array" ref="I287">IFERROR(_FV(T_STOCK_DATA[[#This Row],[SYMBOL]],"Ticker symbol",TRUE),"")</f>
        <v>CHEMBOND</v>
      </c>
      <c r="J287" s="10" t="str">
        <f>IFERROR(RANK(T_STOCK_DATA[[#This Row],[Positive Change %]],T_STOCK_DATA[Positive Change %],0)+COUNTIF($D$3:$D286,T_STOCK_DATA[[#This Row],[Positive Change %]]),"")</f>
        <v/>
      </c>
      <c r="K287" s="10">
        <f>IFERROR(RANK(T_STOCK_DATA[[#This Row],[Negative Change %]],T_STOCK_DATA[Negative Change %],1)+COUNTIF($E$3:$E286,T_STOCK_DATA[[#This Row],[Negative Change %]]),"")</f>
        <v>894</v>
      </c>
      <c r="L287" s="10">
        <f>IFERROR(RANK(T_STOCK_DATA[[#This Row],[Volume]],T_STOCK_DATA[Volume],0)+COUNTIF($H$3:$H286,T_STOCK_DATA[[#This Row],[Volume]]),"")</f>
        <v>1160</v>
      </c>
      <c r="M287" s="18" cm="1">
        <f t="array" ref="M287">IFERROR(_FV(T_STOCK_DATA[[#This Row],[SYMBOL]],"Last trade time",TRUE),"")</f>
        <v>44585.469953703701</v>
      </c>
    </row>
    <row r="288" spans="1:13">
      <c r="A288" s="5" t="e" vm="335">
        <v>#VALUE!</v>
      </c>
      <c r="B288" s="7" cm="1">
        <f t="array" ref="B288">IFERROR(_FV(T_STOCK_DATA[[#This Row],[SYMBOL]],"Change"),"")</f>
        <v>-15.65</v>
      </c>
      <c r="C288" s="8" cm="1">
        <f t="array" ref="C288">IFERROR(IF(T_STOCK_DATA[[#This Row],[SYMBOL]]="","",_FV(T_STOCK_DATA[[#This Row],[SYMBOL]],"Change (%)",TRUE)),"")</f>
        <v>-4.3697E-2</v>
      </c>
      <c r="D288" s="8" t="str">
        <f>IF(T_STOCK_DATA[[#This Row],[Change (%)]]&gt;0,T_STOCK_DATA[[#This Row],[Change (%)]],"")</f>
        <v/>
      </c>
      <c r="E288" s="8">
        <f>IF(T_STOCK_DATA[[#This Row],[Change (%)]]&lt;0,T_STOCK_DATA[[#This Row],[Change (%)]],"")</f>
        <v>-4.3697E-2</v>
      </c>
      <c r="F288" s="7" t="str" cm="1">
        <f t="array" ref="F288">IFERROR(_FV(T_STOCK_DATA[[#This Row],[SYMBOL]],"Exchange"),"")</f>
        <v>National Stock Exchange of India</v>
      </c>
      <c r="G288" s="7" cm="1">
        <f t="array" ref="G288">IFERROR(_FV(T_STOCK_DATA[[#This Row],[SYMBOL]],"Price"),"")</f>
        <v>342.5</v>
      </c>
      <c r="H288" s="9" cm="1">
        <f t="array" ref="H288">IFERROR(_FV(T_STOCK_DATA[[#This Row],[SYMBOL]],"Volume"),"")</f>
        <v>137190</v>
      </c>
      <c r="I288" s="7" t="str" cm="1">
        <f t="array" ref="I288">IFERROR(_FV(T_STOCK_DATA[[#This Row],[SYMBOL]],"Ticker symbol",TRUE),"")</f>
        <v>CHEMCON</v>
      </c>
      <c r="J288" s="10" t="str">
        <f>IFERROR(RANK(T_STOCK_DATA[[#This Row],[Positive Change %]],T_STOCK_DATA[Positive Change %],0)+COUNTIF($D$3:$D287,T_STOCK_DATA[[#This Row],[Positive Change %]]),"")</f>
        <v/>
      </c>
      <c r="K288" s="10">
        <f>IFERROR(RANK(T_STOCK_DATA[[#This Row],[Negative Change %]],T_STOCK_DATA[Negative Change %],1)+COUNTIF($E$3:$E287,T_STOCK_DATA[[#This Row],[Negative Change %]]),"")</f>
        <v>940</v>
      </c>
      <c r="L288" s="10">
        <f>IFERROR(RANK(T_STOCK_DATA[[#This Row],[Volume]],T_STOCK_DATA[Volume],0)+COUNTIF($H$3:$H287,T_STOCK_DATA[[#This Row],[Volume]]),"")</f>
        <v>878</v>
      </c>
      <c r="M288" s="18" cm="1">
        <f t="array" ref="M288">IFERROR(_FV(T_STOCK_DATA[[#This Row],[SYMBOL]],"Last trade time",TRUE),"")</f>
        <v>44585.469953703701</v>
      </c>
    </row>
    <row r="289" spans="1:13">
      <c r="A289" s="5" t="e" vm="336">
        <v>#VALUE!</v>
      </c>
      <c r="B289" s="7" cm="1">
        <f t="array" ref="B289">IFERROR(_FV(T_STOCK_DATA[[#This Row],[SYMBOL]],"Change"),"")</f>
        <v>-17.3</v>
      </c>
      <c r="C289" s="8" cm="1">
        <f t="array" ref="C289">IFERROR(IF(T_STOCK_DATA[[#This Row],[SYMBOL]]="","",_FV(T_STOCK_DATA[[#This Row],[SYMBOL]],"Change (%)",TRUE)),"")</f>
        <v>-9.3086000000000002E-2</v>
      </c>
      <c r="D289" s="8" t="str">
        <f>IF(T_STOCK_DATA[[#This Row],[Change (%)]]&gt;0,T_STOCK_DATA[[#This Row],[Change (%)]],"")</f>
        <v/>
      </c>
      <c r="E289" s="8">
        <f>IF(T_STOCK_DATA[[#This Row],[Change (%)]]&lt;0,T_STOCK_DATA[[#This Row],[Change (%)]],"")</f>
        <v>-9.3086000000000002E-2</v>
      </c>
      <c r="F289" s="7" t="str" cm="1">
        <f t="array" ref="F289">IFERROR(_FV(T_STOCK_DATA[[#This Row],[SYMBOL]],"Exchange"),"")</f>
        <v>National Stock Exchange of India</v>
      </c>
      <c r="G289" s="7" cm="1">
        <f t="array" ref="G289">IFERROR(_FV(T_STOCK_DATA[[#This Row],[SYMBOL]],"Price"),"")</f>
        <v>168.55</v>
      </c>
      <c r="H289" s="9" cm="1">
        <f t="array" ref="H289">IFERROR(_FV(T_STOCK_DATA[[#This Row],[SYMBOL]],"Volume"),"")</f>
        <v>48280</v>
      </c>
      <c r="I289" s="7" t="str" cm="1">
        <f t="array" ref="I289">IFERROR(_FV(T_STOCK_DATA[[#This Row],[SYMBOL]],"Ticker symbol",TRUE),"")</f>
        <v>CHEMFAB</v>
      </c>
      <c r="J289" s="10" t="str">
        <f>IFERROR(RANK(T_STOCK_DATA[[#This Row],[Positive Change %]],T_STOCK_DATA[Positive Change %],0)+COUNTIF($D$3:$D288,T_STOCK_DATA[[#This Row],[Positive Change %]]),"")</f>
        <v/>
      </c>
      <c r="K289" s="10">
        <f>IFERROR(RANK(T_STOCK_DATA[[#This Row],[Negative Change %]],T_STOCK_DATA[Negative Change %],1)+COUNTIF($E$3:$E288,T_STOCK_DATA[[#This Row],[Negative Change %]]),"")</f>
        <v>45</v>
      </c>
      <c r="L289" s="10">
        <f>IFERROR(RANK(T_STOCK_DATA[[#This Row],[Volume]],T_STOCK_DATA[Volume],0)+COUNTIF($H$3:$H288,T_STOCK_DATA[[#This Row],[Volume]]),"")</f>
        <v>1188</v>
      </c>
      <c r="M289" s="18" cm="1">
        <f t="array" ref="M289">IFERROR(_FV(T_STOCK_DATA[[#This Row],[SYMBOL]],"Last trade time",TRUE),"")</f>
        <v>44585.469953703701</v>
      </c>
    </row>
    <row r="290" spans="1:13">
      <c r="A290" s="5" t="e" vm="337">
        <v>#VALUE!</v>
      </c>
      <c r="B290" s="7" cm="1">
        <f t="array" ref="B290">IFERROR(_FV(T_STOCK_DATA[[#This Row],[SYMBOL]],"Change"),"")</f>
        <v>-4.6500000000000004</v>
      </c>
      <c r="C290" s="8" cm="1">
        <f t="array" ref="C290">IFERROR(IF(T_STOCK_DATA[[#This Row],[SYMBOL]]="","",_FV(T_STOCK_DATA[[#This Row],[SYMBOL]],"Change (%)",TRUE)),"")</f>
        <v>-4.2817999999999995E-2</v>
      </c>
      <c r="D290" s="8" t="str">
        <f>IF(T_STOCK_DATA[[#This Row],[Change (%)]]&gt;0,T_STOCK_DATA[[#This Row],[Change (%)]],"")</f>
        <v/>
      </c>
      <c r="E290" s="8">
        <f>IF(T_STOCK_DATA[[#This Row],[Change (%)]]&lt;0,T_STOCK_DATA[[#This Row],[Change (%)]],"")</f>
        <v>-4.2817999999999995E-2</v>
      </c>
      <c r="F290" s="7" t="str" cm="1">
        <f t="array" ref="F290">IFERROR(_FV(T_STOCK_DATA[[#This Row],[SYMBOL]],"Exchange"),"")</f>
        <v>National Stock Exchange of India</v>
      </c>
      <c r="G290" s="7" cm="1">
        <f t="array" ref="G290">IFERROR(_FV(T_STOCK_DATA[[#This Row],[SYMBOL]],"Price"),"")</f>
        <v>103.95</v>
      </c>
      <c r="H290" s="9" cm="1">
        <f t="array" ref="H290">IFERROR(_FV(T_STOCK_DATA[[#This Row],[SYMBOL]],"Volume"),"")</f>
        <v>452603</v>
      </c>
      <c r="I290" s="7" t="str" cm="1">
        <f t="array" ref="I290">IFERROR(_FV(T_STOCK_DATA[[#This Row],[SYMBOL]],"Ticker symbol",TRUE),"")</f>
        <v>CHENNPETRO</v>
      </c>
      <c r="J290" s="10" t="str">
        <f>IFERROR(RANK(T_STOCK_DATA[[#This Row],[Positive Change %]],T_STOCK_DATA[Positive Change %],0)+COUNTIF($D$3:$D289,T_STOCK_DATA[[#This Row],[Positive Change %]]),"")</f>
        <v/>
      </c>
      <c r="K290" s="10">
        <f>IFERROR(RANK(T_STOCK_DATA[[#This Row],[Negative Change %]],T_STOCK_DATA[Negative Change %],1)+COUNTIF($E$3:$E289,T_STOCK_DATA[[#This Row],[Negative Change %]]),"")</f>
        <v>973</v>
      </c>
      <c r="L290" s="10">
        <f>IFERROR(RANK(T_STOCK_DATA[[#This Row],[Volume]],T_STOCK_DATA[Volume],0)+COUNTIF($H$3:$H289,T_STOCK_DATA[[#This Row],[Volume]]),"")</f>
        <v>528</v>
      </c>
      <c r="M290" s="18" cm="1">
        <f t="array" ref="M290">IFERROR(_FV(T_STOCK_DATA[[#This Row],[SYMBOL]],"Last trade time",TRUE),"")</f>
        <v>44585.469953703701</v>
      </c>
    </row>
    <row r="291" spans="1:13">
      <c r="A291" s="5" t="e" vm="338">
        <v>#VALUE!</v>
      </c>
      <c r="B291" s="7" cm="1">
        <f t="array" ref="B291">IFERROR(_FV(T_STOCK_DATA[[#This Row],[SYMBOL]],"Change"),"")</f>
        <v>-10.75</v>
      </c>
      <c r="C291" s="8" cm="1">
        <f t="array" ref="C291">IFERROR(IF(T_STOCK_DATA[[#This Row],[SYMBOL]]="","",_FV(T_STOCK_DATA[[#This Row],[SYMBOL]],"Change (%)",TRUE)),"")</f>
        <v>-1.6434000000000001E-2</v>
      </c>
      <c r="D291" s="8" t="str">
        <f>IF(T_STOCK_DATA[[#This Row],[Change (%)]]&gt;0,T_STOCK_DATA[[#This Row],[Change (%)]],"")</f>
        <v/>
      </c>
      <c r="E291" s="8">
        <f>IF(T_STOCK_DATA[[#This Row],[Change (%)]]&lt;0,T_STOCK_DATA[[#This Row],[Change (%)]],"")</f>
        <v>-1.6434000000000001E-2</v>
      </c>
      <c r="F291" s="7" t="str" cm="1">
        <f t="array" ref="F291">IFERROR(_FV(T_STOCK_DATA[[#This Row],[SYMBOL]],"Exchange"),"")</f>
        <v>National Stock Exchange of India</v>
      </c>
      <c r="G291" s="7" cm="1">
        <f t="array" ref="G291">IFERROR(_FV(T_STOCK_DATA[[#This Row],[SYMBOL]],"Price"),"")</f>
        <v>643.4</v>
      </c>
      <c r="H291" s="9" cm="1">
        <f t="array" ref="H291">IFERROR(_FV(T_STOCK_DATA[[#This Row],[SYMBOL]],"Volume"),"")</f>
        <v>8279847</v>
      </c>
      <c r="I291" s="7" t="str" cm="1">
        <f t="array" ref="I291">IFERROR(_FV(T_STOCK_DATA[[#This Row],[SYMBOL]],"Ticker symbol",TRUE),"")</f>
        <v>CHOLAFIN</v>
      </c>
      <c r="J291" s="10" t="str">
        <f>IFERROR(RANK(T_STOCK_DATA[[#This Row],[Positive Change %]],T_STOCK_DATA[Positive Change %],0)+COUNTIF($D$3:$D290,T_STOCK_DATA[[#This Row],[Positive Change %]]),"")</f>
        <v/>
      </c>
      <c r="K291" s="10">
        <f>IFERROR(RANK(T_STOCK_DATA[[#This Row],[Negative Change %]],T_STOCK_DATA[Negative Change %],1)+COUNTIF($E$3:$E290,T_STOCK_DATA[[#This Row],[Negative Change %]]),"")</f>
        <v>1470</v>
      </c>
      <c r="L291" s="10">
        <f>IFERROR(RANK(T_STOCK_DATA[[#This Row],[Volume]],T_STOCK_DATA[Volume],0)+COUNTIF($H$3:$H290,T_STOCK_DATA[[#This Row],[Volume]]),"")</f>
        <v>65</v>
      </c>
      <c r="M291" s="18" cm="1">
        <f t="array" ref="M291">IFERROR(_FV(T_STOCK_DATA[[#This Row],[SYMBOL]],"Last trade time",TRUE),"")</f>
        <v>44585.469953703701</v>
      </c>
    </row>
    <row r="292" spans="1:13">
      <c r="A292" s="5" t="e" vm="339">
        <v>#VALUE!</v>
      </c>
      <c r="B292" s="7" cm="1">
        <f t="array" ref="B292">IFERROR(_FV(T_STOCK_DATA[[#This Row],[SYMBOL]],"Change"),"")</f>
        <v>-7.35</v>
      </c>
      <c r="C292" s="8" cm="1">
        <f t="array" ref="C292">IFERROR(IF(T_STOCK_DATA[[#This Row],[SYMBOL]]="","",_FV(T_STOCK_DATA[[#This Row],[SYMBOL]],"Change (%)",TRUE)),"")</f>
        <v>-1.0645999999999999E-2</v>
      </c>
      <c r="D292" s="8" t="str">
        <f>IF(T_STOCK_DATA[[#This Row],[Change (%)]]&gt;0,T_STOCK_DATA[[#This Row],[Change (%)]],"")</f>
        <v/>
      </c>
      <c r="E292" s="8">
        <f>IF(T_STOCK_DATA[[#This Row],[Change (%)]]&lt;0,T_STOCK_DATA[[#This Row],[Change (%)]],"")</f>
        <v>-1.0645999999999999E-2</v>
      </c>
      <c r="F292" s="7" t="str" cm="1">
        <f t="array" ref="F292">IFERROR(_FV(T_STOCK_DATA[[#This Row],[SYMBOL]],"Exchange"),"")</f>
        <v>National Stock Exchange of India</v>
      </c>
      <c r="G292" s="7" cm="1">
        <f t="array" ref="G292">IFERROR(_FV(T_STOCK_DATA[[#This Row],[SYMBOL]],"Price"),"")</f>
        <v>683.05</v>
      </c>
      <c r="H292" s="9" cm="1">
        <f t="array" ref="H292">IFERROR(_FV(T_STOCK_DATA[[#This Row],[SYMBOL]],"Volume"),"")</f>
        <v>406674</v>
      </c>
      <c r="I292" s="7" t="str" cm="1">
        <f t="array" ref="I292">IFERROR(_FV(T_STOCK_DATA[[#This Row],[SYMBOL]],"Ticker symbol",TRUE),"")</f>
        <v>CHOLAHLDNG</v>
      </c>
      <c r="J292" s="10" t="str">
        <f>IFERROR(RANK(T_STOCK_DATA[[#This Row],[Positive Change %]],T_STOCK_DATA[Positive Change %],0)+COUNTIF($D$3:$D291,T_STOCK_DATA[[#This Row],[Positive Change %]]),"")</f>
        <v/>
      </c>
      <c r="K292" s="10">
        <f>IFERROR(RANK(T_STOCK_DATA[[#This Row],[Negative Change %]],T_STOCK_DATA[Negative Change %],1)+COUNTIF($E$3:$E291,T_STOCK_DATA[[#This Row],[Negative Change %]]),"")</f>
        <v>1520</v>
      </c>
      <c r="L292" s="10">
        <f>IFERROR(RANK(T_STOCK_DATA[[#This Row],[Volume]],T_STOCK_DATA[Volume],0)+COUNTIF($H$3:$H291,T_STOCK_DATA[[#This Row],[Volume]]),"")</f>
        <v>559</v>
      </c>
      <c r="M292" s="18" cm="1">
        <f t="array" ref="M292">IFERROR(_FV(T_STOCK_DATA[[#This Row],[SYMBOL]],"Last trade time",TRUE),"")</f>
        <v>44585.469953703701</v>
      </c>
    </row>
    <row r="293" spans="1:13">
      <c r="A293" s="5" t="e" vm="340">
        <v>#VALUE!</v>
      </c>
      <c r="B293" s="7" cm="1">
        <f t="array" ref="B293">IFERROR(_FV(T_STOCK_DATA[[#This Row],[SYMBOL]],"Change"),"")</f>
        <v>-38.549999999999997</v>
      </c>
      <c r="C293" s="8" cm="1">
        <f t="array" ref="C293">IFERROR(IF(T_STOCK_DATA[[#This Row],[SYMBOL]]="","",_FV(T_STOCK_DATA[[#This Row],[SYMBOL]],"Change (%)",TRUE)),"")</f>
        <v>-7.1191000000000004E-2</v>
      </c>
      <c r="D293" s="8" t="str">
        <f>IF(T_STOCK_DATA[[#This Row],[Change (%)]]&gt;0,T_STOCK_DATA[[#This Row],[Change (%)]],"")</f>
        <v/>
      </c>
      <c r="E293" s="8">
        <f>IF(T_STOCK_DATA[[#This Row],[Change (%)]]&lt;0,T_STOCK_DATA[[#This Row],[Change (%)]],"")</f>
        <v>-7.1191000000000004E-2</v>
      </c>
      <c r="F293" s="7" t="str" cm="1">
        <f t="array" ref="F293">IFERROR(_FV(T_STOCK_DATA[[#This Row],[SYMBOL]],"Exchange"),"")</f>
        <v>National Stock Exchange of India</v>
      </c>
      <c r="G293" s="7" cm="1">
        <f t="array" ref="G293">IFERROR(_FV(T_STOCK_DATA[[#This Row],[SYMBOL]],"Price"),"")</f>
        <v>502.95</v>
      </c>
      <c r="H293" s="9" cm="1">
        <f t="array" ref="H293">IFERROR(_FV(T_STOCK_DATA[[#This Row],[SYMBOL]],"Volume"),"")</f>
        <v>105440</v>
      </c>
      <c r="I293" s="7" t="str" cm="1">
        <f t="array" ref="I293">IFERROR(_FV(T_STOCK_DATA[[#This Row],[SYMBOL]],"Ticker symbol",TRUE),"")</f>
        <v>CIGNITITEC</v>
      </c>
      <c r="J293" s="10" t="str">
        <f>IFERROR(RANK(T_STOCK_DATA[[#This Row],[Positive Change %]],T_STOCK_DATA[Positive Change %],0)+COUNTIF($D$3:$D292,T_STOCK_DATA[[#This Row],[Positive Change %]]),"")</f>
        <v/>
      </c>
      <c r="K293" s="10">
        <f>IFERROR(RANK(T_STOCK_DATA[[#This Row],[Negative Change %]],T_STOCK_DATA[Negative Change %],1)+COUNTIF($E$3:$E292,T_STOCK_DATA[[#This Row],[Negative Change %]]),"")</f>
        <v>189</v>
      </c>
      <c r="L293" s="10">
        <f>IFERROR(RANK(T_STOCK_DATA[[#This Row],[Volume]],T_STOCK_DATA[Volume],0)+COUNTIF($H$3:$H292,T_STOCK_DATA[[#This Row],[Volume]]),"")</f>
        <v>958</v>
      </c>
      <c r="M293" s="18" cm="1">
        <f t="array" ref="M293">IFERROR(_FV(T_STOCK_DATA[[#This Row],[SYMBOL]],"Last trade time",TRUE),"")</f>
        <v>44585.469953703701</v>
      </c>
    </row>
    <row r="294" spans="1:13">
      <c r="A294" s="5" t="e" vm="341">
        <v>#VALUE!</v>
      </c>
      <c r="B294" s="7" cm="1">
        <f t="array" ref="B294">IFERROR(_FV(T_STOCK_DATA[[#This Row],[SYMBOL]],"Change"),"")</f>
        <v>-3.3</v>
      </c>
      <c r="C294" s="8" cm="1">
        <f t="array" ref="C294">IFERROR(IF(T_STOCK_DATA[[#This Row],[SYMBOL]]="","",_FV(T_STOCK_DATA[[#This Row],[SYMBOL]],"Change (%)",TRUE)),"")</f>
        <v>-3.6124999999999997E-2</v>
      </c>
      <c r="D294" s="8" t="str">
        <f>IF(T_STOCK_DATA[[#This Row],[Change (%)]]&gt;0,T_STOCK_DATA[[#This Row],[Change (%)]],"")</f>
        <v/>
      </c>
      <c r="E294" s="8">
        <f>IF(T_STOCK_DATA[[#This Row],[Change (%)]]&lt;0,T_STOCK_DATA[[#This Row],[Change (%)]],"")</f>
        <v>-3.6124999999999997E-2</v>
      </c>
      <c r="F294" s="7" t="str" cm="1">
        <f t="array" ref="F294">IFERROR(_FV(T_STOCK_DATA[[#This Row],[SYMBOL]],"Exchange"),"")</f>
        <v>National Stock Exchange of India</v>
      </c>
      <c r="G294" s="7" cm="1">
        <f t="array" ref="G294">IFERROR(_FV(T_STOCK_DATA[[#This Row],[SYMBOL]],"Price"),"")</f>
        <v>88.05</v>
      </c>
      <c r="H294" s="9" cm="1">
        <f t="array" ref="H294">IFERROR(_FV(T_STOCK_DATA[[#This Row],[SYMBOL]],"Volume"),"")</f>
        <v>173668</v>
      </c>
      <c r="I294" s="7" t="str" cm="1">
        <f t="array" ref="I294">IFERROR(_FV(T_STOCK_DATA[[#This Row],[SYMBOL]],"Ticker symbol",TRUE),"")</f>
        <v>CINELINE</v>
      </c>
      <c r="J294" s="10" t="str">
        <f>IFERROR(RANK(T_STOCK_DATA[[#This Row],[Positive Change %]],T_STOCK_DATA[Positive Change %],0)+COUNTIF($D$3:$D293,T_STOCK_DATA[[#This Row],[Positive Change %]]),"")</f>
        <v/>
      </c>
      <c r="K294" s="10">
        <f>IFERROR(RANK(T_STOCK_DATA[[#This Row],[Negative Change %]],T_STOCK_DATA[Negative Change %],1)+COUNTIF($E$3:$E293,T_STOCK_DATA[[#This Row],[Negative Change %]]),"")</f>
        <v>1130</v>
      </c>
      <c r="L294" s="10">
        <f>IFERROR(RANK(T_STOCK_DATA[[#This Row],[Volume]],T_STOCK_DATA[Volume],0)+COUNTIF($H$3:$H293,T_STOCK_DATA[[#This Row],[Volume]]),"")</f>
        <v>798</v>
      </c>
      <c r="M294" s="18" cm="1">
        <f t="array" ref="M294">IFERROR(_FV(T_STOCK_DATA[[#This Row],[SYMBOL]],"Last trade time",TRUE),"")</f>
        <v>44585.469953703701</v>
      </c>
    </row>
    <row r="295" spans="1:13">
      <c r="A295" s="5" t="e" vm="342">
        <v>#VALUE!</v>
      </c>
      <c r="B295" s="7" cm="1">
        <f t="array" ref="B295">IFERROR(_FV(T_STOCK_DATA[[#This Row],[SYMBOL]],"Change"),"")</f>
        <v>0.3</v>
      </c>
      <c r="C295" s="8" cm="1">
        <f t="array" ref="C295">IFERROR(IF(T_STOCK_DATA[[#This Row],[SYMBOL]]="","",_FV(T_STOCK_DATA[[#This Row],[SYMBOL]],"Change (%)",TRUE)),"")</f>
        <v>2.0619000000000002E-2</v>
      </c>
      <c r="D295" s="8">
        <f>IF(T_STOCK_DATA[[#This Row],[Change (%)]]&gt;0,T_STOCK_DATA[[#This Row],[Change (%)]],"")</f>
        <v>2.0619000000000002E-2</v>
      </c>
      <c r="E295" s="8" t="str">
        <f>IF(T_STOCK_DATA[[#This Row],[Change (%)]]&lt;0,T_STOCK_DATA[[#This Row],[Change (%)]],"")</f>
        <v/>
      </c>
      <c r="F295" s="7" t="str" cm="1">
        <f t="array" ref="F295">IFERROR(_FV(T_STOCK_DATA[[#This Row],[SYMBOL]],"Exchange"),"")</f>
        <v>National Stock Exchange of India</v>
      </c>
      <c r="G295" s="7" cm="1">
        <f t="array" ref="G295">IFERROR(_FV(T_STOCK_DATA[[#This Row],[SYMBOL]],"Price"),"")</f>
        <v>14.85</v>
      </c>
      <c r="H295" s="9" cm="1">
        <f t="array" ref="H295">IFERROR(_FV(T_STOCK_DATA[[#This Row],[SYMBOL]],"Volume"),"")</f>
        <v>163219</v>
      </c>
      <c r="I295" s="7" t="str" cm="1">
        <f t="array" ref="I295">IFERROR(_FV(T_STOCK_DATA[[#This Row],[SYMBOL]],"Ticker symbol",TRUE),"")</f>
        <v>CINEVISTA</v>
      </c>
      <c r="J295" s="10">
        <f>IFERROR(RANK(T_STOCK_DATA[[#This Row],[Positive Change %]],T_STOCK_DATA[Positive Change %],0)+COUNTIF($D$3:$D294,T_STOCK_DATA[[#This Row],[Positive Change %]]),"")</f>
        <v>31</v>
      </c>
      <c r="K295" s="10" t="str">
        <f>IFERROR(RANK(T_STOCK_DATA[[#This Row],[Negative Change %]],T_STOCK_DATA[Negative Change %],1)+COUNTIF($E$3:$E294,T_STOCK_DATA[[#This Row],[Negative Change %]]),"")</f>
        <v/>
      </c>
      <c r="L295" s="10">
        <f>IFERROR(RANK(T_STOCK_DATA[[#This Row],[Volume]],T_STOCK_DATA[Volume],0)+COUNTIF($H$3:$H294,T_STOCK_DATA[[#This Row],[Volume]]),"")</f>
        <v>820</v>
      </c>
      <c r="M295" s="18" cm="1">
        <f t="array" ref="M295">IFERROR(_FV(T_STOCK_DATA[[#This Row],[SYMBOL]],"Last trade time",TRUE),"")</f>
        <v>44585.469953703701</v>
      </c>
    </row>
    <row r="296" spans="1:13">
      <c r="A296" s="5" t="e" vm="343">
        <v>#VALUE!</v>
      </c>
      <c r="B296" s="7" cm="1">
        <f t="array" ref="B296">IFERROR(_FV(T_STOCK_DATA[[#This Row],[SYMBOL]],"Change"),"")</f>
        <v>24.65</v>
      </c>
      <c r="C296" s="8" cm="1">
        <f t="array" ref="C296">IFERROR(IF(T_STOCK_DATA[[#This Row],[SYMBOL]]="","",_FV(T_STOCK_DATA[[#This Row],[SYMBOL]],"Change (%)",TRUE)),"")</f>
        <v>2.8416999999999998E-2</v>
      </c>
      <c r="D296" s="8">
        <f>IF(T_STOCK_DATA[[#This Row],[Change (%)]]&gt;0,T_STOCK_DATA[[#This Row],[Change (%)]],"")</f>
        <v>2.8416999999999998E-2</v>
      </c>
      <c r="E296" s="8" t="str">
        <f>IF(T_STOCK_DATA[[#This Row],[Change (%)]]&lt;0,T_STOCK_DATA[[#This Row],[Change (%)]],"")</f>
        <v/>
      </c>
      <c r="F296" s="7" t="str" cm="1">
        <f t="array" ref="F296">IFERROR(_FV(T_STOCK_DATA[[#This Row],[SYMBOL]],"Exchange"),"")</f>
        <v>National Stock Exchange of India</v>
      </c>
      <c r="G296" s="7" cm="1">
        <f t="array" ref="G296">IFERROR(_FV(T_STOCK_DATA[[#This Row],[SYMBOL]],"Price"),"")</f>
        <v>892.1</v>
      </c>
      <c r="H296" s="9" cm="1">
        <f t="array" ref="H296">IFERROR(_FV(T_STOCK_DATA[[#This Row],[SYMBOL]],"Volume"),"")</f>
        <v>4992078</v>
      </c>
      <c r="I296" s="7" t="str" cm="1">
        <f t="array" ref="I296">IFERROR(_FV(T_STOCK_DATA[[#This Row],[SYMBOL]],"Ticker symbol",TRUE),"")</f>
        <v>CIPLA</v>
      </c>
      <c r="J296" s="10">
        <f>IFERROR(RANK(T_STOCK_DATA[[#This Row],[Positive Change %]],T_STOCK_DATA[Positive Change %],0)+COUNTIF($D$3:$D295,T_STOCK_DATA[[#This Row],[Positive Change %]]),"")</f>
        <v>25</v>
      </c>
      <c r="K296" s="10" t="str">
        <f>IFERROR(RANK(T_STOCK_DATA[[#This Row],[Negative Change %]],T_STOCK_DATA[Negative Change %],1)+COUNTIF($E$3:$E295,T_STOCK_DATA[[#This Row],[Negative Change %]]),"")</f>
        <v/>
      </c>
      <c r="L296" s="10">
        <f>IFERROR(RANK(T_STOCK_DATA[[#This Row],[Volume]],T_STOCK_DATA[Volume],0)+COUNTIF($H$3:$H295,T_STOCK_DATA[[#This Row],[Volume]]),"")</f>
        <v>102</v>
      </c>
      <c r="M296" s="18" cm="1">
        <f t="array" ref="M296">IFERROR(_FV(T_STOCK_DATA[[#This Row],[SYMBOL]],"Last trade time",TRUE),"")</f>
        <v>44585.469953703701</v>
      </c>
    </row>
    <row r="297" spans="1:13">
      <c r="A297" s="5" t="e" vm="344">
        <v>#VALUE!</v>
      </c>
      <c r="B297" s="7" cm="1">
        <f t="array" ref="B297">IFERROR(_FV(T_STOCK_DATA[[#This Row],[SYMBOL]],"Change"),"")</f>
        <v>-1.45</v>
      </c>
      <c r="C297" s="8" cm="1">
        <f t="array" ref="C297">IFERROR(IF(T_STOCK_DATA[[#This Row],[SYMBOL]]="","",_FV(T_STOCK_DATA[[#This Row],[SYMBOL]],"Change (%)",TRUE)),"")</f>
        <v>-1.2478E-2</v>
      </c>
      <c r="D297" s="8" t="str">
        <f>IF(T_STOCK_DATA[[#This Row],[Change (%)]]&gt;0,T_STOCK_DATA[[#This Row],[Change (%)]],"")</f>
        <v/>
      </c>
      <c r="E297" s="8">
        <f>IF(T_STOCK_DATA[[#This Row],[Change (%)]]&lt;0,T_STOCK_DATA[[#This Row],[Change (%)]],"")</f>
        <v>-1.2478E-2</v>
      </c>
      <c r="F297" s="7" t="str" cm="1">
        <f t="array" ref="F297">IFERROR(_FV(T_STOCK_DATA[[#This Row],[SYMBOL]],"Exchange"),"")</f>
        <v>National Stock Exchange of India</v>
      </c>
      <c r="G297" s="7" cm="1">
        <f t="array" ref="G297">IFERROR(_FV(T_STOCK_DATA[[#This Row],[SYMBOL]],"Price"),"")</f>
        <v>114.75</v>
      </c>
      <c r="H297" s="9" cm="1">
        <f t="array" ref="H297">IFERROR(_FV(T_STOCK_DATA[[#This Row],[SYMBOL]],"Volume"),"")</f>
        <v>113976</v>
      </c>
      <c r="I297" s="7" t="str" cm="1">
        <f t="array" ref="I297">IFERROR(_FV(T_STOCK_DATA[[#This Row],[SYMBOL]],"Ticker symbol",TRUE),"")</f>
        <v>CLEDUCATE</v>
      </c>
      <c r="J297" s="10" t="str">
        <f>IFERROR(RANK(T_STOCK_DATA[[#This Row],[Positive Change %]],T_STOCK_DATA[Positive Change %],0)+COUNTIF($D$3:$D296,T_STOCK_DATA[[#This Row],[Positive Change %]]),"")</f>
        <v/>
      </c>
      <c r="K297" s="10">
        <f>IFERROR(RANK(T_STOCK_DATA[[#This Row],[Negative Change %]],T_STOCK_DATA[Negative Change %],1)+COUNTIF($E$3:$E296,T_STOCK_DATA[[#This Row],[Negative Change %]]),"")</f>
        <v>1500</v>
      </c>
      <c r="L297" s="10">
        <f>IFERROR(RANK(T_STOCK_DATA[[#This Row],[Volume]],T_STOCK_DATA[Volume],0)+COUNTIF($H$3:$H296,T_STOCK_DATA[[#This Row],[Volume]]),"")</f>
        <v>935</v>
      </c>
      <c r="M297" s="18" cm="1">
        <f t="array" ref="M297">IFERROR(_FV(T_STOCK_DATA[[#This Row],[SYMBOL]],"Last trade time",TRUE),"")</f>
        <v>44585.469953703701</v>
      </c>
    </row>
    <row r="298" spans="1:13">
      <c r="A298" s="5" t="e" vm="345">
        <v>#VALUE!</v>
      </c>
      <c r="B298" s="7" cm="1">
        <f t="array" ref="B298">IFERROR(_FV(T_STOCK_DATA[[#This Row],[SYMBOL]],"Change"),"")</f>
        <v>-4.4000000000000004</v>
      </c>
      <c r="C298" s="8" cm="1">
        <f t="array" ref="C298">IFERROR(IF(T_STOCK_DATA[[#This Row],[SYMBOL]]="","",_FV(T_STOCK_DATA[[#This Row],[SYMBOL]],"Change (%)",TRUE)),"")</f>
        <v>-8.9910000000000007E-3</v>
      </c>
      <c r="D298" s="8" t="str">
        <f>IF(T_STOCK_DATA[[#This Row],[Change (%)]]&gt;0,T_STOCK_DATA[[#This Row],[Change (%)]],"")</f>
        <v/>
      </c>
      <c r="E298" s="8">
        <f>IF(T_STOCK_DATA[[#This Row],[Change (%)]]&lt;0,T_STOCK_DATA[[#This Row],[Change (%)]],"")</f>
        <v>-8.9910000000000007E-3</v>
      </c>
      <c r="F298" s="7" t="str" cm="1">
        <f t="array" ref="F298">IFERROR(_FV(T_STOCK_DATA[[#This Row],[SYMBOL]],"Exchange"),"")</f>
        <v>National Stock Exchange of India</v>
      </c>
      <c r="G298" s="7" cm="1">
        <f t="array" ref="G298">IFERROR(_FV(T_STOCK_DATA[[#This Row],[SYMBOL]],"Price"),"")</f>
        <v>485</v>
      </c>
      <c r="H298" s="9" cm="1">
        <f t="array" ref="H298">IFERROR(_FV(T_STOCK_DATA[[#This Row],[SYMBOL]],"Volume"),"")</f>
        <v>66609</v>
      </c>
      <c r="I298" s="7" t="str" cm="1">
        <f t="array" ref="I298">IFERROR(_FV(T_STOCK_DATA[[#This Row],[SYMBOL]],"Ticker symbol",TRUE),"")</f>
        <v>CLNINDIA</v>
      </c>
      <c r="J298" s="10" t="str">
        <f>IFERROR(RANK(T_STOCK_DATA[[#This Row],[Positive Change %]],T_STOCK_DATA[Positive Change %],0)+COUNTIF($D$3:$D297,T_STOCK_DATA[[#This Row],[Positive Change %]]),"")</f>
        <v/>
      </c>
      <c r="K298" s="10">
        <f>IFERROR(RANK(T_STOCK_DATA[[#This Row],[Negative Change %]],T_STOCK_DATA[Negative Change %],1)+COUNTIF($E$3:$E297,T_STOCK_DATA[[#This Row],[Negative Change %]]),"")</f>
        <v>1528</v>
      </c>
      <c r="L298" s="10">
        <f>IFERROR(RANK(T_STOCK_DATA[[#This Row],[Volume]],T_STOCK_DATA[Volume],0)+COUNTIF($H$3:$H297,T_STOCK_DATA[[#This Row],[Volume]]),"")</f>
        <v>1083</v>
      </c>
      <c r="M298" s="18" cm="1">
        <f t="array" ref="M298">IFERROR(_FV(T_STOCK_DATA[[#This Row],[SYMBOL]],"Last trade time",TRUE),"")</f>
        <v>44585.469953703701</v>
      </c>
    </row>
    <row r="299" spans="1:13">
      <c r="A299" s="5" t="e" vm="346">
        <v>#VALUE!</v>
      </c>
      <c r="B299" s="7" cm="1">
        <f t="array" ref="B299">IFERROR(_FV(T_STOCK_DATA[[#This Row],[SYMBOL]],"Change"),"")</f>
        <v>-0.9</v>
      </c>
      <c r="C299" s="8" cm="1">
        <f t="array" ref="C299">IFERROR(IF(T_STOCK_DATA[[#This Row],[SYMBOL]]="","",_FV(T_STOCK_DATA[[#This Row],[SYMBOL]],"Change (%)",TRUE)),"")</f>
        <v>-2.0178999999999999E-2</v>
      </c>
      <c r="D299" s="8" t="str">
        <f>IF(T_STOCK_DATA[[#This Row],[Change (%)]]&gt;0,T_STOCK_DATA[[#This Row],[Change (%)]],"")</f>
        <v/>
      </c>
      <c r="E299" s="8">
        <f>IF(T_STOCK_DATA[[#This Row],[Change (%)]]&lt;0,T_STOCK_DATA[[#This Row],[Change (%)]],"")</f>
        <v>-2.0178999999999999E-2</v>
      </c>
      <c r="F299" s="7" t="str" cm="1">
        <f t="array" ref="F299">IFERROR(_FV(T_STOCK_DATA[[#This Row],[SYMBOL]],"Exchange"),"")</f>
        <v>National Stock Exchange of India</v>
      </c>
      <c r="G299" s="7" cm="1">
        <f t="array" ref="G299">IFERROR(_FV(T_STOCK_DATA[[#This Row],[SYMBOL]],"Price"),"")</f>
        <v>43.7</v>
      </c>
      <c r="H299" s="9" cm="1">
        <f t="array" ref="H299">IFERROR(_FV(T_STOCK_DATA[[#This Row],[SYMBOL]],"Volume"),"")</f>
        <v>48870</v>
      </c>
      <c r="I299" s="7" t="str" cm="1">
        <f t="array" ref="I299">IFERROR(_FV(T_STOCK_DATA[[#This Row],[SYMBOL]],"Ticker symbol",TRUE),"")</f>
        <v>CMICABLES</v>
      </c>
      <c r="J299" s="10" t="str">
        <f>IFERROR(RANK(T_STOCK_DATA[[#This Row],[Positive Change %]],T_STOCK_DATA[Positive Change %],0)+COUNTIF($D$3:$D298,T_STOCK_DATA[[#This Row],[Positive Change %]]),"")</f>
        <v/>
      </c>
      <c r="K299" s="10">
        <f>IFERROR(RANK(T_STOCK_DATA[[#This Row],[Negative Change %]],T_STOCK_DATA[Negative Change %],1)+COUNTIF($E$3:$E298,T_STOCK_DATA[[#This Row],[Negative Change %]]),"")</f>
        <v>1426</v>
      </c>
      <c r="L299" s="10">
        <f>IFERROR(RANK(T_STOCK_DATA[[#This Row],[Volume]],T_STOCK_DATA[Volume],0)+COUNTIF($H$3:$H298,T_STOCK_DATA[[#This Row],[Volume]]),"")</f>
        <v>1181</v>
      </c>
      <c r="M299" s="18" cm="1">
        <f t="array" ref="M299">IFERROR(_FV(T_STOCK_DATA[[#This Row],[SYMBOL]],"Last trade time",TRUE),"")</f>
        <v>44585.469953703701</v>
      </c>
    </row>
    <row r="300" spans="1:13">
      <c r="A300" s="5" t="e" vm="347">
        <v>#VALUE!</v>
      </c>
      <c r="B300" s="7" cm="1">
        <f t="array" ref="B300">IFERROR(_FV(T_STOCK_DATA[[#This Row],[SYMBOL]],"Change"),"")</f>
        <v>-2.4500000000000002</v>
      </c>
      <c r="C300" s="8" cm="1">
        <f t="array" ref="C300">IFERROR(IF(T_STOCK_DATA[[#This Row],[SYMBOL]]="","",_FV(T_STOCK_DATA[[#This Row],[SYMBOL]],"Change (%)",TRUE)),"")</f>
        <v>-1.5432999999999999E-2</v>
      </c>
      <c r="D300" s="8" t="str">
        <f>IF(T_STOCK_DATA[[#This Row],[Change (%)]]&gt;0,T_STOCK_DATA[[#This Row],[Change (%)]],"")</f>
        <v/>
      </c>
      <c r="E300" s="8">
        <f>IF(T_STOCK_DATA[[#This Row],[Change (%)]]&lt;0,T_STOCK_DATA[[#This Row],[Change (%)]],"")</f>
        <v>-1.5432999999999999E-2</v>
      </c>
      <c r="F300" s="7" t="str" cm="1">
        <f t="array" ref="F300">IFERROR(_FV(T_STOCK_DATA[[#This Row],[SYMBOL]],"Exchange"),"")</f>
        <v>National Stock Exchange of India</v>
      </c>
      <c r="G300" s="7" cm="1">
        <f t="array" ref="G300">IFERROR(_FV(T_STOCK_DATA[[#This Row],[SYMBOL]],"Price"),"")</f>
        <v>156.30000000000001</v>
      </c>
      <c r="H300" s="9" cm="1">
        <f t="array" ref="H300">IFERROR(_FV(T_STOCK_DATA[[#This Row],[SYMBOL]],"Volume"),"")</f>
        <v>10854431</v>
      </c>
      <c r="I300" s="7" t="str" cm="1">
        <f t="array" ref="I300">IFERROR(_FV(T_STOCK_DATA[[#This Row],[SYMBOL]],"Ticker symbol",TRUE),"")</f>
        <v>COALINDIA</v>
      </c>
      <c r="J300" s="10" t="str">
        <f>IFERROR(RANK(T_STOCK_DATA[[#This Row],[Positive Change %]],T_STOCK_DATA[Positive Change %],0)+COUNTIF($D$3:$D299,T_STOCK_DATA[[#This Row],[Positive Change %]]),"")</f>
        <v/>
      </c>
      <c r="K300" s="10">
        <f>IFERROR(RANK(T_STOCK_DATA[[#This Row],[Negative Change %]],T_STOCK_DATA[Negative Change %],1)+COUNTIF($E$3:$E299,T_STOCK_DATA[[#This Row],[Negative Change %]]),"")</f>
        <v>1478</v>
      </c>
      <c r="L300" s="10">
        <f>IFERROR(RANK(T_STOCK_DATA[[#This Row],[Volume]],T_STOCK_DATA[Volume],0)+COUNTIF($H$3:$H299,T_STOCK_DATA[[#This Row],[Volume]]),"")</f>
        <v>49</v>
      </c>
      <c r="M300" s="18" cm="1">
        <f t="array" ref="M300">IFERROR(_FV(T_STOCK_DATA[[#This Row],[SYMBOL]],"Last trade time",TRUE),"")</f>
        <v>44585.469953703701</v>
      </c>
    </row>
    <row r="301" spans="1:13">
      <c r="A301" s="5" t="e" vm="348">
        <v>#VALUE!</v>
      </c>
      <c r="B301" s="7" cm="1">
        <f t="array" ref="B301">IFERROR(_FV(T_STOCK_DATA[[#This Row],[SYMBOL]],"Change"),"")</f>
        <v>-10.3</v>
      </c>
      <c r="C301" s="8" cm="1">
        <f t="array" ref="C301">IFERROR(IF(T_STOCK_DATA[[#This Row],[SYMBOL]]="","",_FV(T_STOCK_DATA[[#This Row],[SYMBOL]],"Change (%)",TRUE)),"")</f>
        <v>-2.9851000000000003E-2</v>
      </c>
      <c r="D301" s="8" t="str">
        <f>IF(T_STOCK_DATA[[#This Row],[Change (%)]]&gt;0,T_STOCK_DATA[[#This Row],[Change (%)]],"")</f>
        <v/>
      </c>
      <c r="E301" s="8">
        <f>IF(T_STOCK_DATA[[#This Row],[Change (%)]]&lt;0,T_STOCK_DATA[[#This Row],[Change (%)]],"")</f>
        <v>-2.9851000000000003E-2</v>
      </c>
      <c r="F301" s="7" t="str" cm="1">
        <f t="array" ref="F301">IFERROR(_FV(T_STOCK_DATA[[#This Row],[SYMBOL]],"Exchange"),"")</f>
        <v>National Stock Exchange of India</v>
      </c>
      <c r="G301" s="7" cm="1">
        <f t="array" ref="G301">IFERROR(_FV(T_STOCK_DATA[[#This Row],[SYMBOL]],"Price"),"")</f>
        <v>334.75</v>
      </c>
      <c r="H301" s="9" cm="1">
        <f t="array" ref="H301">IFERROR(_FV(T_STOCK_DATA[[#This Row],[SYMBOL]],"Volume"),"")</f>
        <v>151235</v>
      </c>
      <c r="I301" s="7" t="str" cm="1">
        <f t="array" ref="I301">IFERROR(_FV(T_STOCK_DATA[[#This Row],[SYMBOL]],"Ticker symbol",TRUE),"")</f>
        <v>COCHINSHIP</v>
      </c>
      <c r="J301" s="10" t="str">
        <f>IFERROR(RANK(T_STOCK_DATA[[#This Row],[Positive Change %]],T_STOCK_DATA[Positive Change %],0)+COUNTIF($D$3:$D300,T_STOCK_DATA[[#This Row],[Positive Change %]]),"")</f>
        <v/>
      </c>
      <c r="K301" s="10">
        <f>IFERROR(RANK(T_STOCK_DATA[[#This Row],[Negative Change %]],T_STOCK_DATA[Negative Change %],1)+COUNTIF($E$3:$E300,T_STOCK_DATA[[#This Row],[Negative Change %]]),"")</f>
        <v>1248</v>
      </c>
      <c r="L301" s="10">
        <f>IFERROR(RANK(T_STOCK_DATA[[#This Row],[Volume]],T_STOCK_DATA[Volume],0)+COUNTIF($H$3:$H300,T_STOCK_DATA[[#This Row],[Volume]]),"")</f>
        <v>849</v>
      </c>
      <c r="M301" s="18" cm="1">
        <f t="array" ref="M301">IFERROR(_FV(T_STOCK_DATA[[#This Row],[SYMBOL]],"Last trade time",TRUE),"")</f>
        <v>44585.469953703701</v>
      </c>
    </row>
    <row r="302" spans="1:13">
      <c r="A302" s="5" t="e" vm="349">
        <v>#VALUE!</v>
      </c>
      <c r="B302" s="7" cm="1">
        <f t="array" ref="B302">IFERROR(_FV(T_STOCK_DATA[[#This Row],[SYMBOL]],"Change"),"")</f>
        <v>-375.4</v>
      </c>
      <c r="C302" s="8" cm="1">
        <f t="array" ref="C302">IFERROR(IF(T_STOCK_DATA[[#This Row],[SYMBOL]]="","",_FV(T_STOCK_DATA[[#This Row],[SYMBOL]],"Change (%)",TRUE)),"")</f>
        <v>-7.2187000000000001E-2</v>
      </c>
      <c r="D302" s="8" t="str">
        <f>IF(T_STOCK_DATA[[#This Row],[Change (%)]]&gt;0,T_STOCK_DATA[[#This Row],[Change (%)]],"")</f>
        <v/>
      </c>
      <c r="E302" s="8">
        <f>IF(T_STOCK_DATA[[#This Row],[Change (%)]]&lt;0,T_STOCK_DATA[[#This Row],[Change (%)]],"")</f>
        <v>-7.2187000000000001E-2</v>
      </c>
      <c r="F302" s="7" t="str" cm="1">
        <f t="array" ref="F302">IFERROR(_FV(T_STOCK_DATA[[#This Row],[SYMBOL]],"Exchange"),"")</f>
        <v>National Stock Exchange of India</v>
      </c>
      <c r="G302" s="7" cm="1">
        <f t="array" ref="G302">IFERROR(_FV(T_STOCK_DATA[[#This Row],[SYMBOL]],"Price"),"")</f>
        <v>4824.95</v>
      </c>
      <c r="H302" s="9" cm="1">
        <f t="array" ref="H302">IFERROR(_FV(T_STOCK_DATA[[#This Row],[SYMBOL]],"Volume"),"")</f>
        <v>388087</v>
      </c>
      <c r="I302" s="7" t="str" cm="1">
        <f t="array" ref="I302">IFERROR(_FV(T_STOCK_DATA[[#This Row],[SYMBOL]],"Ticker symbol",TRUE),"")</f>
        <v>COFORGE</v>
      </c>
      <c r="J302" s="10" t="str">
        <f>IFERROR(RANK(T_STOCK_DATA[[#This Row],[Positive Change %]],T_STOCK_DATA[Positive Change %],0)+COUNTIF($D$3:$D301,T_STOCK_DATA[[#This Row],[Positive Change %]]),"")</f>
        <v/>
      </c>
      <c r="K302" s="10">
        <f>IFERROR(RANK(T_STOCK_DATA[[#This Row],[Negative Change %]],T_STOCK_DATA[Negative Change %],1)+COUNTIF($E$3:$E301,T_STOCK_DATA[[#This Row],[Negative Change %]]),"")</f>
        <v>173</v>
      </c>
      <c r="L302" s="10">
        <f>IFERROR(RANK(T_STOCK_DATA[[#This Row],[Volume]],T_STOCK_DATA[Volume],0)+COUNTIF($H$3:$H301,T_STOCK_DATA[[#This Row],[Volume]]),"")</f>
        <v>577</v>
      </c>
      <c r="M302" s="18" cm="1">
        <f t="array" ref="M302">IFERROR(_FV(T_STOCK_DATA[[#This Row],[SYMBOL]],"Last trade time",TRUE),"")</f>
        <v>44585.469953703701</v>
      </c>
    </row>
    <row r="303" spans="1:13">
      <c r="A303" s="5" t="e" vm="350">
        <v>#VALUE!</v>
      </c>
      <c r="B303" s="7" cm="1">
        <f t="array" ref="B303">IFERROR(_FV(T_STOCK_DATA[[#This Row],[SYMBOL]],"Change"),"")</f>
        <v>-40.799999999999997</v>
      </c>
      <c r="C303" s="8" cm="1">
        <f t="array" ref="C303">IFERROR(IF(T_STOCK_DATA[[#This Row],[SYMBOL]]="","",_FV(T_STOCK_DATA[[#This Row],[SYMBOL]],"Change (%)",TRUE)),"")</f>
        <v>-2.8237000000000002E-2</v>
      </c>
      <c r="D303" s="8" t="str">
        <f>IF(T_STOCK_DATA[[#This Row],[Change (%)]]&gt;0,T_STOCK_DATA[[#This Row],[Change (%)]],"")</f>
        <v/>
      </c>
      <c r="E303" s="8">
        <f>IF(T_STOCK_DATA[[#This Row],[Change (%)]]&lt;0,T_STOCK_DATA[[#This Row],[Change (%)]],"")</f>
        <v>-2.8237000000000002E-2</v>
      </c>
      <c r="F303" s="7" t="str" cm="1">
        <f t="array" ref="F303">IFERROR(_FV(T_STOCK_DATA[[#This Row],[SYMBOL]],"Exchange"),"")</f>
        <v>National Stock Exchange of India</v>
      </c>
      <c r="G303" s="7" cm="1">
        <f t="array" ref="G303">IFERROR(_FV(T_STOCK_DATA[[#This Row],[SYMBOL]],"Price"),"")</f>
        <v>1404.1</v>
      </c>
      <c r="H303" s="9" cm="1">
        <f t="array" ref="H303">IFERROR(_FV(T_STOCK_DATA[[#This Row],[SYMBOL]],"Volume"),"")</f>
        <v>378951</v>
      </c>
      <c r="I303" s="7" t="str" cm="1">
        <f t="array" ref="I303">IFERROR(_FV(T_STOCK_DATA[[#This Row],[SYMBOL]],"Ticker symbol",TRUE),"")</f>
        <v>COLPAL</v>
      </c>
      <c r="J303" s="10" t="str">
        <f>IFERROR(RANK(T_STOCK_DATA[[#This Row],[Positive Change %]],T_STOCK_DATA[Positive Change %],0)+COUNTIF($D$3:$D302,T_STOCK_DATA[[#This Row],[Positive Change %]]),"")</f>
        <v/>
      </c>
      <c r="K303" s="10">
        <f>IFERROR(RANK(T_STOCK_DATA[[#This Row],[Negative Change %]],T_STOCK_DATA[Negative Change %],1)+COUNTIF($E$3:$E302,T_STOCK_DATA[[#This Row],[Negative Change %]]),"")</f>
        <v>1276</v>
      </c>
      <c r="L303" s="10">
        <f>IFERROR(RANK(T_STOCK_DATA[[#This Row],[Volume]],T_STOCK_DATA[Volume],0)+COUNTIF($H$3:$H302,T_STOCK_DATA[[#This Row],[Volume]]),"")</f>
        <v>582</v>
      </c>
      <c r="M303" s="18" cm="1">
        <f t="array" ref="M303">IFERROR(_FV(T_STOCK_DATA[[#This Row],[SYMBOL]],"Last trade time",TRUE),"")</f>
        <v>44585.469953703701</v>
      </c>
    </row>
    <row r="304" spans="1:13">
      <c r="A304" s="5" t="e" vm="351">
        <v>#VALUE!</v>
      </c>
      <c r="B304" s="7" cm="1">
        <f t="array" ref="B304">IFERROR(_FV(T_STOCK_DATA[[#This Row],[SYMBOL]],"Change"),"")</f>
        <v>-3.3</v>
      </c>
      <c r="C304" s="8" cm="1">
        <f t="array" ref="C304">IFERROR(IF(T_STOCK_DATA[[#This Row],[SYMBOL]]="","",_FV(T_STOCK_DATA[[#This Row],[SYMBOL]],"Change (%)",TRUE)),"")</f>
        <v>-8.5382E-2</v>
      </c>
      <c r="D304" s="8" t="str">
        <f>IF(T_STOCK_DATA[[#This Row],[Change (%)]]&gt;0,T_STOCK_DATA[[#This Row],[Change (%)]],"")</f>
        <v/>
      </c>
      <c r="E304" s="8">
        <f>IF(T_STOCK_DATA[[#This Row],[Change (%)]]&lt;0,T_STOCK_DATA[[#This Row],[Change (%)]],"")</f>
        <v>-8.5382E-2</v>
      </c>
      <c r="F304" s="7" t="str" cm="1">
        <f t="array" ref="F304">IFERROR(_FV(T_STOCK_DATA[[#This Row],[SYMBOL]],"Exchange"),"")</f>
        <v>National Stock Exchange of India</v>
      </c>
      <c r="G304" s="7" cm="1">
        <f t="array" ref="G304">IFERROR(_FV(T_STOCK_DATA[[#This Row],[SYMBOL]],"Price"),"")</f>
        <v>35.35</v>
      </c>
      <c r="H304" s="9" cm="1">
        <f t="array" ref="H304">IFERROR(_FV(T_STOCK_DATA[[#This Row],[SYMBOL]],"Volume"),"")</f>
        <v>876714</v>
      </c>
      <c r="I304" s="7" t="str" cm="1">
        <f t="array" ref="I304">IFERROR(_FV(T_STOCK_DATA[[#This Row],[SYMBOL]],"Ticker symbol",TRUE),"")</f>
        <v>COMPINFO</v>
      </c>
      <c r="J304" s="10" t="str">
        <f>IFERROR(RANK(T_STOCK_DATA[[#This Row],[Positive Change %]],T_STOCK_DATA[Positive Change %],0)+COUNTIF($D$3:$D303,T_STOCK_DATA[[#This Row],[Positive Change %]]),"")</f>
        <v/>
      </c>
      <c r="K304" s="10">
        <f>IFERROR(RANK(T_STOCK_DATA[[#This Row],[Negative Change %]],T_STOCK_DATA[Negative Change %],1)+COUNTIF($E$3:$E303,T_STOCK_DATA[[#This Row],[Negative Change %]]),"")</f>
        <v>73</v>
      </c>
      <c r="L304" s="10">
        <f>IFERROR(RANK(T_STOCK_DATA[[#This Row],[Volume]],T_STOCK_DATA[Volume],0)+COUNTIF($H$3:$H303,T_STOCK_DATA[[#This Row],[Volume]]),"")</f>
        <v>371</v>
      </c>
      <c r="M304" s="18" cm="1">
        <f t="array" ref="M304">IFERROR(_FV(T_STOCK_DATA[[#This Row],[SYMBOL]],"Last trade time",TRUE),"")</f>
        <v>44585.469953703701</v>
      </c>
    </row>
    <row r="305" spans="1:13">
      <c r="A305" s="5" t="e" vm="352">
        <v>#VALUE!</v>
      </c>
      <c r="B305" s="7" cm="1">
        <f t="array" ref="B305">IFERROR(_FV(T_STOCK_DATA[[#This Row],[SYMBOL]],"Change"),"")</f>
        <v>-1.45</v>
      </c>
      <c r="C305" s="8" cm="1">
        <f t="array" ref="C305">IFERROR(IF(T_STOCK_DATA[[#This Row],[SYMBOL]]="","",_FV(T_STOCK_DATA[[#This Row],[SYMBOL]],"Change (%)",TRUE)),"")</f>
        <v>-4.9488000000000004E-2</v>
      </c>
      <c r="D305" s="8" t="str">
        <f>IF(T_STOCK_DATA[[#This Row],[Change (%)]]&gt;0,T_STOCK_DATA[[#This Row],[Change (%)]],"")</f>
        <v/>
      </c>
      <c r="E305" s="8">
        <f>IF(T_STOCK_DATA[[#This Row],[Change (%)]]&lt;0,T_STOCK_DATA[[#This Row],[Change (%)]],"")</f>
        <v>-4.9488000000000004E-2</v>
      </c>
      <c r="F305" s="7" t="str" cm="1">
        <f t="array" ref="F305">IFERROR(_FV(T_STOCK_DATA[[#This Row],[SYMBOL]],"Exchange"),"")</f>
        <v>National Stock Exchange of India</v>
      </c>
      <c r="G305" s="7" cm="1">
        <f t="array" ref="G305">IFERROR(_FV(T_STOCK_DATA[[#This Row],[SYMBOL]],"Price"),"")</f>
        <v>27.85</v>
      </c>
      <c r="H305" s="9" cm="1">
        <f t="array" ref="H305">IFERROR(_FV(T_STOCK_DATA[[#This Row],[SYMBOL]],"Volume"),"")</f>
        <v>60667</v>
      </c>
      <c r="I305" s="7" t="str" cm="1">
        <f t="array" ref="I305">IFERROR(_FV(T_STOCK_DATA[[#This Row],[SYMBOL]],"Ticker symbol",TRUE),"")</f>
        <v>COMPUSOFT</v>
      </c>
      <c r="J305" s="10" t="str">
        <f>IFERROR(RANK(T_STOCK_DATA[[#This Row],[Positive Change %]],T_STOCK_DATA[Positive Change %],0)+COUNTIF($D$3:$D304,T_STOCK_DATA[[#This Row],[Positive Change %]]),"")</f>
        <v/>
      </c>
      <c r="K305" s="10">
        <f>IFERROR(RANK(T_STOCK_DATA[[#This Row],[Negative Change %]],T_STOCK_DATA[Negative Change %],1)+COUNTIF($E$3:$E304,T_STOCK_DATA[[#This Row],[Negative Change %]]),"")</f>
        <v>643</v>
      </c>
      <c r="L305" s="10">
        <f>IFERROR(RANK(T_STOCK_DATA[[#This Row],[Volume]],T_STOCK_DATA[Volume],0)+COUNTIF($H$3:$H304,T_STOCK_DATA[[#This Row],[Volume]]),"")</f>
        <v>1115</v>
      </c>
      <c r="M305" s="18" cm="1">
        <f t="array" ref="M305">IFERROR(_FV(T_STOCK_DATA[[#This Row],[SYMBOL]],"Last trade time",TRUE),"")</f>
        <v>44585.469953703701</v>
      </c>
    </row>
    <row r="306" spans="1:13">
      <c r="A306" s="5" t="e" vm="353">
        <v>#VALUE!</v>
      </c>
      <c r="B306" s="7" cm="1">
        <f t="array" ref="B306">IFERROR(_FV(T_STOCK_DATA[[#This Row],[SYMBOL]],"Change"),"")</f>
        <v>-1.05</v>
      </c>
      <c r="C306" s="8" cm="1">
        <f t="array" ref="C306">IFERROR(IF(T_STOCK_DATA[[#This Row],[SYMBOL]]="","",_FV(T_STOCK_DATA[[#This Row],[SYMBOL]],"Change (%)",TRUE)),"")</f>
        <v>-1.684E-3</v>
      </c>
      <c r="D306" s="8" t="str">
        <f>IF(T_STOCK_DATA[[#This Row],[Change (%)]]&gt;0,T_STOCK_DATA[[#This Row],[Change (%)]],"")</f>
        <v/>
      </c>
      <c r="E306" s="8">
        <f>IF(T_STOCK_DATA[[#This Row],[Change (%)]]&lt;0,T_STOCK_DATA[[#This Row],[Change (%)]],"")</f>
        <v>-1.684E-3</v>
      </c>
      <c r="F306" s="7" t="str" cm="1">
        <f t="array" ref="F306">IFERROR(_FV(T_STOCK_DATA[[#This Row],[SYMBOL]],"Exchange"),"")</f>
        <v>National Stock Exchange of India</v>
      </c>
      <c r="G306" s="7" cm="1">
        <f t="array" ref="G306">IFERROR(_FV(T_STOCK_DATA[[#This Row],[SYMBOL]],"Price"),"")</f>
        <v>622.54999999999995</v>
      </c>
      <c r="H306" s="9" cm="1">
        <f t="array" ref="H306">IFERROR(_FV(T_STOCK_DATA[[#This Row],[SYMBOL]],"Volume"),"")</f>
        <v>1587007</v>
      </c>
      <c r="I306" s="7" t="str" cm="1">
        <f t="array" ref="I306">IFERROR(_FV(T_STOCK_DATA[[#This Row],[SYMBOL]],"Ticker symbol",TRUE),"")</f>
        <v>CONCOR</v>
      </c>
      <c r="J306" s="10" t="str">
        <f>IFERROR(RANK(T_STOCK_DATA[[#This Row],[Positive Change %]],T_STOCK_DATA[Positive Change %],0)+COUNTIF($D$3:$D305,T_STOCK_DATA[[#This Row],[Positive Change %]]),"")</f>
        <v/>
      </c>
      <c r="K306" s="10">
        <f>IFERROR(RANK(T_STOCK_DATA[[#This Row],[Negative Change %]],T_STOCK_DATA[Negative Change %],1)+COUNTIF($E$3:$E305,T_STOCK_DATA[[#This Row],[Negative Change %]]),"")</f>
        <v>1566</v>
      </c>
      <c r="L306" s="10">
        <f>IFERROR(RANK(T_STOCK_DATA[[#This Row],[Volume]],T_STOCK_DATA[Volume],0)+COUNTIF($H$3:$H305,T_STOCK_DATA[[#This Row],[Volume]]),"")</f>
        <v>244</v>
      </c>
      <c r="M306" s="18" cm="1">
        <f t="array" ref="M306">IFERROR(_FV(T_STOCK_DATA[[#This Row],[SYMBOL]],"Last trade time",TRUE),"")</f>
        <v>44585.469953703701</v>
      </c>
    </row>
    <row r="307" spans="1:13">
      <c r="A307" s="5" t="e" vm="354">
        <v>#VALUE!</v>
      </c>
      <c r="B307" s="7" cm="1">
        <f t="array" ref="B307">IFERROR(_FV(T_STOCK_DATA[[#This Row],[SYMBOL]],"Change"),"")</f>
        <v>-5.35</v>
      </c>
      <c r="C307" s="8" cm="1">
        <f t="array" ref="C307">IFERROR(IF(T_STOCK_DATA[[#This Row],[SYMBOL]]="","",_FV(T_STOCK_DATA[[#This Row],[SYMBOL]],"Change (%)",TRUE)),"")</f>
        <v>-6.5967999999999999E-2</v>
      </c>
      <c r="D307" s="8" t="str">
        <f>IF(T_STOCK_DATA[[#This Row],[Change (%)]]&gt;0,T_STOCK_DATA[[#This Row],[Change (%)]],"")</f>
        <v/>
      </c>
      <c r="E307" s="8">
        <f>IF(T_STOCK_DATA[[#This Row],[Change (%)]]&lt;0,T_STOCK_DATA[[#This Row],[Change (%)]],"")</f>
        <v>-6.5967999999999999E-2</v>
      </c>
      <c r="F307" s="7" t="str" cm="1">
        <f t="array" ref="F307">IFERROR(_FV(T_STOCK_DATA[[#This Row],[SYMBOL]],"Exchange"),"")</f>
        <v>National Stock Exchange of India</v>
      </c>
      <c r="G307" s="7" cm="1">
        <f t="array" ref="G307">IFERROR(_FV(T_STOCK_DATA[[#This Row],[SYMBOL]],"Price"),"")</f>
        <v>75.75</v>
      </c>
      <c r="H307" s="9" cm="1">
        <f t="array" ref="H307">IFERROR(_FV(T_STOCK_DATA[[#This Row],[SYMBOL]],"Volume"),"")</f>
        <v>1663660</v>
      </c>
      <c r="I307" s="7" t="str" cm="1">
        <f t="array" ref="I307">IFERROR(_FV(T_STOCK_DATA[[#This Row],[SYMBOL]],"Ticker symbol",TRUE),"")</f>
        <v>CONFIPET</v>
      </c>
      <c r="J307" s="10" t="str">
        <f>IFERROR(RANK(T_STOCK_DATA[[#This Row],[Positive Change %]],T_STOCK_DATA[Positive Change %],0)+COUNTIF($D$3:$D306,T_STOCK_DATA[[#This Row],[Positive Change %]]),"")</f>
        <v/>
      </c>
      <c r="K307" s="10">
        <f>IFERROR(RANK(T_STOCK_DATA[[#This Row],[Negative Change %]],T_STOCK_DATA[Negative Change %],1)+COUNTIF($E$3:$E306,T_STOCK_DATA[[#This Row],[Negative Change %]]),"")</f>
        <v>254</v>
      </c>
      <c r="L307" s="10">
        <f>IFERROR(RANK(T_STOCK_DATA[[#This Row],[Volume]],T_STOCK_DATA[Volume],0)+COUNTIF($H$3:$H306,T_STOCK_DATA[[#This Row],[Volume]]),"")</f>
        <v>235</v>
      </c>
      <c r="M307" s="18" cm="1">
        <f t="array" ref="M307">IFERROR(_FV(T_STOCK_DATA[[#This Row],[SYMBOL]],"Last trade time",TRUE),"")</f>
        <v>44585.469953703701</v>
      </c>
    </row>
    <row r="308" spans="1:13">
      <c r="A308" s="5" t="e" vm="355">
        <v>#VALUE!</v>
      </c>
      <c r="B308" s="7" cm="1">
        <f t="array" ref="B308">IFERROR(_FV(T_STOCK_DATA[[#This Row],[SYMBOL]],"Change"),"")</f>
        <v>-8.25</v>
      </c>
      <c r="C308" s="8" cm="1">
        <f t="array" ref="C308">IFERROR(IF(T_STOCK_DATA[[#This Row],[SYMBOL]]="","",_FV(T_STOCK_DATA[[#This Row],[SYMBOL]],"Change (%)",TRUE)),"")</f>
        <v>-4.8301999999999998E-2</v>
      </c>
      <c r="D308" s="8" t="str">
        <f>IF(T_STOCK_DATA[[#This Row],[Change (%)]]&gt;0,T_STOCK_DATA[[#This Row],[Change (%)]],"")</f>
        <v/>
      </c>
      <c r="E308" s="8">
        <f>IF(T_STOCK_DATA[[#This Row],[Change (%)]]&lt;0,T_STOCK_DATA[[#This Row],[Change (%)]],"")</f>
        <v>-4.8301999999999998E-2</v>
      </c>
      <c r="F308" s="7" t="str" cm="1">
        <f t="array" ref="F308">IFERROR(_FV(T_STOCK_DATA[[#This Row],[SYMBOL]],"Exchange"),"")</f>
        <v>National Stock Exchange of India</v>
      </c>
      <c r="G308" s="7" cm="1">
        <f t="array" ref="G308">IFERROR(_FV(T_STOCK_DATA[[#This Row],[SYMBOL]],"Price"),"")</f>
        <v>162.55000000000001</v>
      </c>
      <c r="H308" s="9" cm="1">
        <f t="array" ref="H308">IFERROR(_FV(T_STOCK_DATA[[#This Row],[SYMBOL]],"Volume"),"")</f>
        <v>26007</v>
      </c>
      <c r="I308" s="7" t="str" cm="1">
        <f t="array" ref="I308">IFERROR(_FV(T_STOCK_DATA[[#This Row],[SYMBOL]],"Ticker symbol",TRUE),"")</f>
        <v>CONSOFINVT</v>
      </c>
      <c r="J308" s="10" t="str">
        <f>IFERROR(RANK(T_STOCK_DATA[[#This Row],[Positive Change %]],T_STOCK_DATA[Positive Change %],0)+COUNTIF($D$3:$D307,T_STOCK_DATA[[#This Row],[Positive Change %]]),"")</f>
        <v/>
      </c>
      <c r="K308" s="10">
        <f>IFERROR(RANK(T_STOCK_DATA[[#This Row],[Negative Change %]],T_STOCK_DATA[Negative Change %],1)+COUNTIF($E$3:$E307,T_STOCK_DATA[[#This Row],[Negative Change %]]),"")</f>
        <v>748</v>
      </c>
      <c r="L308" s="10">
        <f>IFERROR(RANK(T_STOCK_DATA[[#This Row],[Volume]],T_STOCK_DATA[Volume],0)+COUNTIF($H$3:$H307,T_STOCK_DATA[[#This Row],[Volume]]),"")</f>
        <v>1338</v>
      </c>
      <c r="M308" s="18" cm="1">
        <f t="array" ref="M308">IFERROR(_FV(T_STOCK_DATA[[#This Row],[SYMBOL]],"Last trade time",TRUE),"")</f>
        <v>44585.469953703701</v>
      </c>
    </row>
    <row r="309" spans="1:13">
      <c r="A309" s="5" t="e" vm="356">
        <v>#VALUE!</v>
      </c>
      <c r="B309" s="7" cm="1">
        <f t="array" ref="B309">IFERROR(_FV(T_STOCK_DATA[[#This Row],[SYMBOL]],"Change"),"")</f>
        <v>-23.95</v>
      </c>
      <c r="C309" s="8" cm="1">
        <f t="array" ref="C309">IFERROR(IF(T_STOCK_DATA[[#This Row],[SYMBOL]]="","",_FV(T_STOCK_DATA[[#This Row],[SYMBOL]],"Change (%)",TRUE)),"")</f>
        <v>-5.7793999999999998E-2</v>
      </c>
      <c r="D309" s="8" t="str">
        <f>IF(T_STOCK_DATA[[#This Row],[Change (%)]]&gt;0,T_STOCK_DATA[[#This Row],[Change (%)]],"")</f>
        <v/>
      </c>
      <c r="E309" s="8">
        <f>IF(T_STOCK_DATA[[#This Row],[Change (%)]]&lt;0,T_STOCK_DATA[[#This Row],[Change (%)]],"")</f>
        <v>-5.7793999999999998E-2</v>
      </c>
      <c r="F309" s="7" t="str" cm="1">
        <f t="array" ref="F309">IFERROR(_FV(T_STOCK_DATA[[#This Row],[SYMBOL]],"Exchange"),"")</f>
        <v>National Stock Exchange of India</v>
      </c>
      <c r="G309" s="7" cm="1">
        <f t="array" ref="G309">IFERROR(_FV(T_STOCK_DATA[[#This Row],[SYMBOL]],"Price"),"")</f>
        <v>390.45</v>
      </c>
      <c r="H309" s="9" cm="1">
        <f t="array" ref="H309">IFERROR(_FV(T_STOCK_DATA[[#This Row],[SYMBOL]],"Volume"),"")</f>
        <v>75724</v>
      </c>
      <c r="I309" s="7" t="str" cm="1">
        <f t="array" ref="I309">IFERROR(_FV(T_STOCK_DATA[[#This Row],[SYMBOL]],"Ticker symbol",TRUE),"")</f>
        <v>CONTROLPR</v>
      </c>
      <c r="J309" s="10" t="str">
        <f>IFERROR(RANK(T_STOCK_DATA[[#This Row],[Positive Change %]],T_STOCK_DATA[Positive Change %],0)+COUNTIF($D$3:$D308,T_STOCK_DATA[[#This Row],[Positive Change %]]),"")</f>
        <v/>
      </c>
      <c r="K309" s="10">
        <f>IFERROR(RANK(T_STOCK_DATA[[#This Row],[Negative Change %]],T_STOCK_DATA[Negative Change %],1)+COUNTIF($E$3:$E308,T_STOCK_DATA[[#This Row],[Negative Change %]]),"")</f>
        <v>374</v>
      </c>
      <c r="L309" s="10">
        <f>IFERROR(RANK(T_STOCK_DATA[[#This Row],[Volume]],T_STOCK_DATA[Volume],0)+COUNTIF($H$3:$H308,T_STOCK_DATA[[#This Row],[Volume]]),"")</f>
        <v>1054</v>
      </c>
      <c r="M309" s="18" cm="1">
        <f t="array" ref="M309">IFERROR(_FV(T_STOCK_DATA[[#This Row],[SYMBOL]],"Last trade time",TRUE),"")</f>
        <v>44585.469953703701</v>
      </c>
    </row>
    <row r="310" spans="1:13">
      <c r="A310" s="5" t="e" vm="357">
        <v>#VALUE!</v>
      </c>
      <c r="B310" s="7" cm="1">
        <f t="array" ref="B310">IFERROR(_FV(T_STOCK_DATA[[#This Row],[SYMBOL]],"Change"),"")</f>
        <v>-3.9</v>
      </c>
      <c r="C310" s="8" cm="1">
        <f t="array" ref="C310">IFERROR(IF(T_STOCK_DATA[[#This Row],[SYMBOL]]="","",_FV(T_STOCK_DATA[[#This Row],[SYMBOL]],"Change (%)",TRUE)),"")</f>
        <v>-8.2278000000000004E-2</v>
      </c>
      <c r="D310" s="8" t="str">
        <f>IF(T_STOCK_DATA[[#This Row],[Change (%)]]&gt;0,T_STOCK_DATA[[#This Row],[Change (%)]],"")</f>
        <v/>
      </c>
      <c r="E310" s="8">
        <f>IF(T_STOCK_DATA[[#This Row],[Change (%)]]&lt;0,T_STOCK_DATA[[#This Row],[Change (%)]],"")</f>
        <v>-8.2278000000000004E-2</v>
      </c>
      <c r="F310" s="7" t="str" cm="1">
        <f t="array" ref="F310">IFERROR(_FV(T_STOCK_DATA[[#This Row],[SYMBOL]],"Exchange"),"")</f>
        <v>National Stock Exchange of India</v>
      </c>
      <c r="G310" s="7" cm="1">
        <f t="array" ref="G310">IFERROR(_FV(T_STOCK_DATA[[#This Row],[SYMBOL]],"Price"),"")</f>
        <v>43.5</v>
      </c>
      <c r="H310" s="9" cm="1">
        <f t="array" ref="H310">IFERROR(_FV(T_STOCK_DATA[[#This Row],[SYMBOL]],"Volume"),"")</f>
        <v>171152</v>
      </c>
      <c r="I310" s="7" t="str" cm="1">
        <f t="array" ref="I310">IFERROR(_FV(T_STOCK_DATA[[#This Row],[SYMBOL]],"Ticker symbol",TRUE),"")</f>
        <v>CORALFINAC</v>
      </c>
      <c r="J310" s="10" t="str">
        <f>IFERROR(RANK(T_STOCK_DATA[[#This Row],[Positive Change %]],T_STOCK_DATA[Positive Change %],0)+COUNTIF($D$3:$D309,T_STOCK_DATA[[#This Row],[Positive Change %]]),"")</f>
        <v/>
      </c>
      <c r="K310" s="10">
        <f>IFERROR(RANK(T_STOCK_DATA[[#This Row],[Negative Change %]],T_STOCK_DATA[Negative Change %],1)+COUNTIF($E$3:$E309,T_STOCK_DATA[[#This Row],[Negative Change %]]),"")</f>
        <v>95</v>
      </c>
      <c r="L310" s="10">
        <f>IFERROR(RANK(T_STOCK_DATA[[#This Row],[Volume]],T_STOCK_DATA[Volume],0)+COUNTIF($H$3:$H309,T_STOCK_DATA[[#This Row],[Volume]]),"")</f>
        <v>804</v>
      </c>
      <c r="M310" s="18" cm="1">
        <f t="array" ref="M310">IFERROR(_FV(T_STOCK_DATA[[#This Row],[SYMBOL]],"Last trade time",TRUE),"")</f>
        <v>44585.469953703701</v>
      </c>
    </row>
    <row r="311" spans="1:13">
      <c r="A311" s="5" t="e" vm="358">
        <v>#VALUE!</v>
      </c>
      <c r="B311" s="7" cm="1">
        <f t="array" ref="B311">IFERROR(_FV(T_STOCK_DATA[[#This Row],[SYMBOL]],"Change"),"")</f>
        <v>-4.5</v>
      </c>
      <c r="C311" s="8" cm="1">
        <f t="array" ref="C311">IFERROR(IF(T_STOCK_DATA[[#This Row],[SYMBOL]]="","",_FV(T_STOCK_DATA[[#This Row],[SYMBOL]],"Change (%)",TRUE)),"")</f>
        <v>-7.1203000000000002E-2</v>
      </c>
      <c r="D311" s="8" t="str">
        <f>IF(T_STOCK_DATA[[#This Row],[Change (%)]]&gt;0,T_STOCK_DATA[[#This Row],[Change (%)]],"")</f>
        <v/>
      </c>
      <c r="E311" s="8">
        <f>IF(T_STOCK_DATA[[#This Row],[Change (%)]]&lt;0,T_STOCK_DATA[[#This Row],[Change (%)]],"")</f>
        <v>-7.1203000000000002E-2</v>
      </c>
      <c r="F311" s="7" t="str" cm="1">
        <f t="array" ref="F311">IFERROR(_FV(T_STOCK_DATA[[#This Row],[SYMBOL]],"Exchange"),"")</f>
        <v>National Stock Exchange of India</v>
      </c>
      <c r="G311" s="7" cm="1">
        <f t="array" ref="G311">IFERROR(_FV(T_STOCK_DATA[[#This Row],[SYMBOL]],"Price"),"")</f>
        <v>58.7</v>
      </c>
      <c r="H311" s="9" cm="1">
        <f t="array" ref="H311">IFERROR(_FV(T_STOCK_DATA[[#This Row],[SYMBOL]],"Volume"),"")</f>
        <v>58222</v>
      </c>
      <c r="I311" s="7" t="str" cm="1">
        <f t="array" ref="I311">IFERROR(_FV(T_STOCK_DATA[[#This Row],[SYMBOL]],"Ticker symbol",TRUE),"")</f>
        <v>CORDSCABLE</v>
      </c>
      <c r="J311" s="10" t="str">
        <f>IFERROR(RANK(T_STOCK_DATA[[#This Row],[Positive Change %]],T_STOCK_DATA[Positive Change %],0)+COUNTIF($D$3:$D310,T_STOCK_DATA[[#This Row],[Positive Change %]]),"")</f>
        <v/>
      </c>
      <c r="K311" s="10">
        <f>IFERROR(RANK(T_STOCK_DATA[[#This Row],[Negative Change %]],T_STOCK_DATA[Negative Change %],1)+COUNTIF($E$3:$E310,T_STOCK_DATA[[#This Row],[Negative Change %]]),"")</f>
        <v>188</v>
      </c>
      <c r="L311" s="10">
        <f>IFERROR(RANK(T_STOCK_DATA[[#This Row],[Volume]],T_STOCK_DATA[Volume],0)+COUNTIF($H$3:$H310,T_STOCK_DATA[[#This Row],[Volume]]),"")</f>
        <v>1120</v>
      </c>
      <c r="M311" s="18" cm="1">
        <f t="array" ref="M311">IFERROR(_FV(T_STOCK_DATA[[#This Row],[SYMBOL]],"Last trade time",TRUE),"")</f>
        <v>44585.469953703701</v>
      </c>
    </row>
    <row r="312" spans="1:13">
      <c r="A312" s="5" t="e" vm="359">
        <v>#VALUE!</v>
      </c>
      <c r="B312" s="7" cm="1">
        <f t="array" ref="B312">IFERROR(_FV(T_STOCK_DATA[[#This Row],[SYMBOL]],"Change"),"")</f>
        <v>-18.25</v>
      </c>
      <c r="C312" s="8" cm="1">
        <f t="array" ref="C312">IFERROR(IF(T_STOCK_DATA[[#This Row],[SYMBOL]]="","",_FV(T_STOCK_DATA[[#This Row],[SYMBOL]],"Change (%)",TRUE)),"")</f>
        <v>-2.3675000000000002E-2</v>
      </c>
      <c r="D312" s="8" t="str">
        <f>IF(T_STOCK_DATA[[#This Row],[Change (%)]]&gt;0,T_STOCK_DATA[[#This Row],[Change (%)]],"")</f>
        <v/>
      </c>
      <c r="E312" s="8">
        <f>IF(T_STOCK_DATA[[#This Row],[Change (%)]]&lt;0,T_STOCK_DATA[[#This Row],[Change (%)]],"")</f>
        <v>-2.3675000000000002E-2</v>
      </c>
      <c r="F312" s="7" t="str" cm="1">
        <f t="array" ref="F312">IFERROR(_FV(T_STOCK_DATA[[#This Row],[SYMBOL]],"Exchange"),"")</f>
        <v>National Stock Exchange of India</v>
      </c>
      <c r="G312" s="7" cm="1">
        <f t="array" ref="G312">IFERROR(_FV(T_STOCK_DATA[[#This Row],[SYMBOL]],"Price"),"")</f>
        <v>752.6</v>
      </c>
      <c r="H312" s="9" cm="1">
        <f t="array" ref="H312">IFERROR(_FV(T_STOCK_DATA[[#This Row],[SYMBOL]],"Volume"),"")</f>
        <v>414108</v>
      </c>
      <c r="I312" s="7" t="str" cm="1">
        <f t="array" ref="I312">IFERROR(_FV(T_STOCK_DATA[[#This Row],[SYMBOL]],"Ticker symbol",TRUE),"")</f>
        <v>COROMANDEL</v>
      </c>
      <c r="J312" s="10" t="str">
        <f>IFERROR(RANK(T_STOCK_DATA[[#This Row],[Positive Change %]],T_STOCK_DATA[Positive Change %],0)+COUNTIF($D$3:$D311,T_STOCK_DATA[[#This Row],[Positive Change %]]),"")</f>
        <v/>
      </c>
      <c r="K312" s="10">
        <f>IFERROR(RANK(T_STOCK_DATA[[#This Row],[Negative Change %]],T_STOCK_DATA[Negative Change %],1)+COUNTIF($E$3:$E311,T_STOCK_DATA[[#This Row],[Negative Change %]]),"")</f>
        <v>1367</v>
      </c>
      <c r="L312" s="10">
        <f>IFERROR(RANK(T_STOCK_DATA[[#This Row],[Volume]],T_STOCK_DATA[Volume],0)+COUNTIF($H$3:$H311,T_STOCK_DATA[[#This Row],[Volume]]),"")</f>
        <v>552</v>
      </c>
      <c r="M312" s="18" cm="1">
        <f t="array" ref="M312">IFERROR(_FV(T_STOCK_DATA[[#This Row],[SYMBOL]],"Last trade time",TRUE),"")</f>
        <v>44585.469953703701</v>
      </c>
    </row>
    <row r="313" spans="1:13">
      <c r="A313" s="5" t="e" vm="360">
        <v>#VALUE!</v>
      </c>
      <c r="B313" s="7" cm="1">
        <f t="array" ref="B313">IFERROR(_FV(T_STOCK_DATA[[#This Row],[SYMBOL]],"Change"),"")</f>
        <v>-69.150000000000006</v>
      </c>
      <c r="C313" s="8" cm="1">
        <f t="array" ref="C313">IFERROR(IF(T_STOCK_DATA[[#This Row],[SYMBOL]]="","",_FV(T_STOCK_DATA[[#This Row],[SYMBOL]],"Change (%)",TRUE)),"")</f>
        <v>-3.7886000000000003E-2</v>
      </c>
      <c r="D313" s="8" t="str">
        <f>IF(T_STOCK_DATA[[#This Row],[Change (%)]]&gt;0,T_STOCK_DATA[[#This Row],[Change (%)]],"")</f>
        <v/>
      </c>
      <c r="E313" s="8">
        <f>IF(T_STOCK_DATA[[#This Row],[Change (%)]]&lt;0,T_STOCK_DATA[[#This Row],[Change (%)]],"")</f>
        <v>-3.7886000000000003E-2</v>
      </c>
      <c r="F313" s="7" t="str" cm="1">
        <f t="array" ref="F313">IFERROR(_FV(T_STOCK_DATA[[#This Row],[SYMBOL]],"Exchange"),"")</f>
        <v>National Stock Exchange of India</v>
      </c>
      <c r="G313" s="7" cm="1">
        <f t="array" ref="G313">IFERROR(_FV(T_STOCK_DATA[[#This Row],[SYMBOL]],"Price"),"")</f>
        <v>1756.05</v>
      </c>
      <c r="H313" s="9" cm="1">
        <f t="array" ref="H313">IFERROR(_FV(T_STOCK_DATA[[#This Row],[SYMBOL]],"Volume"),"")</f>
        <v>145282</v>
      </c>
      <c r="I313" s="7" t="str" cm="1">
        <f t="array" ref="I313">IFERROR(_FV(T_STOCK_DATA[[#This Row],[SYMBOL]],"Ticker symbol",TRUE),"")</f>
        <v>COSMOFILMS</v>
      </c>
      <c r="J313" s="10" t="str">
        <f>IFERROR(RANK(T_STOCK_DATA[[#This Row],[Positive Change %]],T_STOCK_DATA[Positive Change %],0)+COUNTIF($D$3:$D312,T_STOCK_DATA[[#This Row],[Positive Change %]]),"")</f>
        <v/>
      </c>
      <c r="K313" s="10">
        <f>IFERROR(RANK(T_STOCK_DATA[[#This Row],[Negative Change %]],T_STOCK_DATA[Negative Change %],1)+COUNTIF($E$3:$E312,T_STOCK_DATA[[#This Row],[Negative Change %]]),"")</f>
        <v>1094</v>
      </c>
      <c r="L313" s="10">
        <f>IFERROR(RANK(T_STOCK_DATA[[#This Row],[Volume]],T_STOCK_DATA[Volume],0)+COUNTIF($H$3:$H312,T_STOCK_DATA[[#This Row],[Volume]]),"")</f>
        <v>861</v>
      </c>
      <c r="M313" s="18" cm="1">
        <f t="array" ref="M313">IFERROR(_FV(T_STOCK_DATA[[#This Row],[SYMBOL]],"Last trade time",TRUE),"")</f>
        <v>44585.469953703701</v>
      </c>
    </row>
    <row r="314" spans="1:13">
      <c r="A314" s="5" t="e" vm="361">
        <v>#VALUE!</v>
      </c>
      <c r="B314" s="7" cm="1">
        <f t="array" ref="B314">IFERROR(_FV(T_STOCK_DATA[[#This Row],[SYMBOL]],"Change"),"")</f>
        <v>-0.35</v>
      </c>
      <c r="C314" s="8" cm="1">
        <f t="array" ref="C314">IFERROR(IF(T_STOCK_DATA[[#This Row],[SYMBOL]]="","",_FV(T_STOCK_DATA[[#This Row],[SYMBOL]],"Change (%)",TRUE)),"")</f>
        <v>-4.8951000000000001E-2</v>
      </c>
      <c r="D314" s="8" t="str">
        <f>IF(T_STOCK_DATA[[#This Row],[Change (%)]]&gt;0,T_STOCK_DATA[[#This Row],[Change (%)]],"")</f>
        <v/>
      </c>
      <c r="E314" s="8">
        <f>IF(T_STOCK_DATA[[#This Row],[Change (%)]]&lt;0,T_STOCK_DATA[[#This Row],[Change (%)]],"")</f>
        <v>-4.8951000000000001E-2</v>
      </c>
      <c r="F314" s="7" t="str" cm="1">
        <f t="array" ref="F314">IFERROR(_FV(T_STOCK_DATA[[#This Row],[SYMBOL]],"Exchange"),"")</f>
        <v>National Stock Exchange of India</v>
      </c>
      <c r="G314" s="7" cm="1">
        <f t="array" ref="G314">IFERROR(_FV(T_STOCK_DATA[[#This Row],[SYMBOL]],"Price"),"")</f>
        <v>6.8</v>
      </c>
      <c r="H314" s="9" cm="1">
        <f t="array" ref="H314">IFERROR(_FV(T_STOCK_DATA[[#This Row],[SYMBOL]],"Volume"),"")</f>
        <v>220515</v>
      </c>
      <c r="I314" s="7" t="str" cm="1">
        <f t="array" ref="I314">IFERROR(_FV(T_STOCK_DATA[[#This Row],[SYMBOL]],"Ticker symbol",TRUE),"")</f>
        <v>COUNCODOS</v>
      </c>
      <c r="J314" s="10" t="str">
        <f>IFERROR(RANK(T_STOCK_DATA[[#This Row],[Positive Change %]],T_STOCK_DATA[Positive Change %],0)+COUNTIF($D$3:$D313,T_STOCK_DATA[[#This Row],[Positive Change %]]),"")</f>
        <v/>
      </c>
      <c r="K314" s="10">
        <f>IFERROR(RANK(T_STOCK_DATA[[#This Row],[Negative Change %]],T_STOCK_DATA[Negative Change %],1)+COUNTIF($E$3:$E313,T_STOCK_DATA[[#This Row],[Negative Change %]]),"")</f>
        <v>692</v>
      </c>
      <c r="L314" s="10">
        <f>IFERROR(RANK(T_STOCK_DATA[[#This Row],[Volume]],T_STOCK_DATA[Volume],0)+COUNTIF($H$3:$H313,T_STOCK_DATA[[#This Row],[Volume]]),"")</f>
        <v>729</v>
      </c>
      <c r="M314" s="18" cm="1">
        <f t="array" ref="M314">IFERROR(_FV(T_STOCK_DATA[[#This Row],[SYMBOL]],"Last trade time",TRUE),"")</f>
        <v>44585.469953703701</v>
      </c>
    </row>
    <row r="315" spans="1:13">
      <c r="A315" s="5" t="e" vm="362">
        <v>#VALUE!</v>
      </c>
      <c r="B315" s="7" cm="1">
        <f t="array" ref="B315">IFERROR(_FV(T_STOCK_DATA[[#This Row],[SYMBOL]],"Change"),"")</f>
        <v>-0.1</v>
      </c>
      <c r="C315" s="8" cm="1">
        <f t="array" ref="C315">IFERROR(IF(T_STOCK_DATA[[#This Row],[SYMBOL]]="","",_FV(T_STOCK_DATA[[#This Row],[SYMBOL]],"Change (%)",TRUE)),"")</f>
        <v>-3.6364E-2</v>
      </c>
      <c r="D315" s="8" t="str">
        <f>IF(T_STOCK_DATA[[#This Row],[Change (%)]]&gt;0,T_STOCK_DATA[[#This Row],[Change (%)]],"")</f>
        <v/>
      </c>
      <c r="E315" s="8">
        <f>IF(T_STOCK_DATA[[#This Row],[Change (%)]]&lt;0,T_STOCK_DATA[[#This Row],[Change (%)]],"")</f>
        <v>-3.6364E-2</v>
      </c>
      <c r="F315" s="7" t="str" cm="1">
        <f t="array" ref="F315">IFERROR(_FV(T_STOCK_DATA[[#This Row],[SYMBOL]],"Exchange"),"")</f>
        <v>National Stock Exchange of India</v>
      </c>
      <c r="G315" s="7" cm="1">
        <f t="array" ref="G315">IFERROR(_FV(T_STOCK_DATA[[#This Row],[SYMBOL]],"Price"),"")</f>
        <v>2.65</v>
      </c>
      <c r="H315" s="9" cm="1">
        <f t="array" ref="H315">IFERROR(_FV(T_STOCK_DATA[[#This Row],[SYMBOL]],"Volume"),"")</f>
        <v>89418</v>
      </c>
      <c r="I315" s="7" t="str" cm="1">
        <f t="array" ref="I315">IFERROR(_FV(T_STOCK_DATA[[#This Row],[SYMBOL]],"Ticker symbol",TRUE),"")</f>
        <v>COX&amp;KINGS</v>
      </c>
      <c r="J315" s="10" t="str">
        <f>IFERROR(RANK(T_STOCK_DATA[[#This Row],[Positive Change %]],T_STOCK_DATA[Positive Change %],0)+COUNTIF($D$3:$D314,T_STOCK_DATA[[#This Row],[Positive Change %]]),"")</f>
        <v/>
      </c>
      <c r="K315" s="10">
        <f>IFERROR(RANK(T_STOCK_DATA[[#This Row],[Negative Change %]],T_STOCK_DATA[Negative Change %],1)+COUNTIF($E$3:$E314,T_STOCK_DATA[[#This Row],[Negative Change %]]),"")</f>
        <v>1123</v>
      </c>
      <c r="L315" s="10">
        <f>IFERROR(RANK(T_STOCK_DATA[[#This Row],[Volume]],T_STOCK_DATA[Volume],0)+COUNTIF($H$3:$H314,T_STOCK_DATA[[#This Row],[Volume]]),"")</f>
        <v>1009</v>
      </c>
      <c r="M315" s="18" cm="1">
        <f t="array" ref="M315">IFERROR(_FV(T_STOCK_DATA[[#This Row],[SYMBOL]],"Last trade time",TRUE),"")</f>
        <v>44585.469953703701</v>
      </c>
    </row>
    <row r="316" spans="1:13">
      <c r="A316" s="5" t="e" vm="363">
        <v>#VALUE!</v>
      </c>
      <c r="B316" s="7" cm="1">
        <f t="array" ref="B316">IFERROR(_FV(T_STOCK_DATA[[#This Row],[SYMBOL]],"Change"),"")</f>
        <v>-34.4</v>
      </c>
      <c r="C316" s="8" cm="1">
        <f t="array" ref="C316">IFERROR(IF(T_STOCK_DATA[[#This Row],[SYMBOL]]="","",_FV(T_STOCK_DATA[[#This Row],[SYMBOL]],"Change (%)",TRUE)),"")</f>
        <v>-4.9964000000000001E-2</v>
      </c>
      <c r="D316" s="8" t="str">
        <f>IF(T_STOCK_DATA[[#This Row],[Change (%)]]&gt;0,T_STOCK_DATA[[#This Row],[Change (%)]],"")</f>
        <v/>
      </c>
      <c r="E316" s="8">
        <f>IF(T_STOCK_DATA[[#This Row],[Change (%)]]&lt;0,T_STOCK_DATA[[#This Row],[Change (%)]],"")</f>
        <v>-4.9964000000000001E-2</v>
      </c>
      <c r="F316" s="7" t="str" cm="1">
        <f t="array" ref="F316">IFERROR(_FV(T_STOCK_DATA[[#This Row],[SYMBOL]],"Exchange"),"")</f>
        <v>National Stock Exchange of India</v>
      </c>
      <c r="G316" s="7" cm="1">
        <f t="array" ref="G316">IFERROR(_FV(T_STOCK_DATA[[#This Row],[SYMBOL]],"Price"),"")</f>
        <v>654.1</v>
      </c>
      <c r="H316" s="9" cm="1">
        <f t="array" ref="H316">IFERROR(_FV(T_STOCK_DATA[[#This Row],[SYMBOL]],"Volume"),"")</f>
        <v>107109</v>
      </c>
      <c r="I316" s="7" t="str" cm="1">
        <f t="array" ref="I316">IFERROR(_FV(T_STOCK_DATA[[#This Row],[SYMBOL]],"Ticker symbol",TRUE),"")</f>
        <v>CREATIVE</v>
      </c>
      <c r="J316" s="10" t="str">
        <f>IFERROR(RANK(T_STOCK_DATA[[#This Row],[Positive Change %]],T_STOCK_DATA[Positive Change %],0)+COUNTIF($D$3:$D315,T_STOCK_DATA[[#This Row],[Positive Change %]]),"")</f>
        <v/>
      </c>
      <c r="K316" s="10">
        <f>IFERROR(RANK(T_STOCK_DATA[[#This Row],[Negative Change %]],T_STOCK_DATA[Negative Change %],1)+COUNTIF($E$3:$E315,T_STOCK_DATA[[#This Row],[Negative Change %]]),"")</f>
        <v>532</v>
      </c>
      <c r="L316" s="10">
        <f>IFERROR(RANK(T_STOCK_DATA[[#This Row],[Volume]],T_STOCK_DATA[Volume],0)+COUNTIF($H$3:$H315,T_STOCK_DATA[[#This Row],[Volume]]),"")</f>
        <v>954</v>
      </c>
      <c r="M316" s="18" cm="1">
        <f t="array" ref="M316">IFERROR(_FV(T_STOCK_DATA[[#This Row],[SYMBOL]],"Last trade time",TRUE),"")</f>
        <v>44585.469953703701</v>
      </c>
    </row>
    <row r="317" spans="1:13">
      <c r="A317" s="5" t="e" vm="364">
        <v>#VALUE!</v>
      </c>
      <c r="B317" s="7" cm="1">
        <f t="array" ref="B317">IFERROR(_FV(T_STOCK_DATA[[#This Row],[SYMBOL]],"Change"),"")</f>
        <v>-0.25</v>
      </c>
      <c r="C317" s="8" cm="1">
        <f t="array" ref="C317">IFERROR(IF(T_STOCK_DATA[[#This Row],[SYMBOL]]="","",_FV(T_STOCK_DATA[[#This Row],[SYMBOL]],"Change (%)",TRUE)),"")</f>
        <v>-4.6729E-2</v>
      </c>
      <c r="D317" s="8" t="str">
        <f>IF(T_STOCK_DATA[[#This Row],[Change (%)]]&gt;0,T_STOCK_DATA[[#This Row],[Change (%)]],"")</f>
        <v/>
      </c>
      <c r="E317" s="8">
        <f>IF(T_STOCK_DATA[[#This Row],[Change (%)]]&lt;0,T_STOCK_DATA[[#This Row],[Change (%)]],"")</f>
        <v>-4.6729E-2</v>
      </c>
      <c r="F317" s="7" t="str" cm="1">
        <f t="array" ref="F317">IFERROR(_FV(T_STOCK_DATA[[#This Row],[SYMBOL]],"Exchange"),"")</f>
        <v>National Stock Exchange of India</v>
      </c>
      <c r="G317" s="7" cm="1">
        <f t="array" ref="G317">IFERROR(_FV(T_STOCK_DATA[[#This Row],[SYMBOL]],"Price"),"")</f>
        <v>5.0999999999999996</v>
      </c>
      <c r="H317" s="9" cm="1">
        <f t="array" ref="H317">IFERROR(_FV(T_STOCK_DATA[[#This Row],[SYMBOL]],"Volume"),"")</f>
        <v>48215</v>
      </c>
      <c r="I317" s="7" t="str" cm="1">
        <f t="array" ref="I317">IFERROR(_FV(T_STOCK_DATA[[#This Row],[SYMBOL]],"Ticker symbol",TRUE),"")</f>
        <v>CREATIVEYE</v>
      </c>
      <c r="J317" s="10" t="str">
        <f>IFERROR(RANK(T_STOCK_DATA[[#This Row],[Positive Change %]],T_STOCK_DATA[Positive Change %],0)+COUNTIF($D$3:$D316,T_STOCK_DATA[[#This Row],[Positive Change %]]),"")</f>
        <v/>
      </c>
      <c r="K317" s="10">
        <f>IFERROR(RANK(T_STOCK_DATA[[#This Row],[Negative Change %]],T_STOCK_DATA[Negative Change %],1)+COUNTIF($E$3:$E316,T_STOCK_DATA[[#This Row],[Negative Change %]]),"")</f>
        <v>826</v>
      </c>
      <c r="L317" s="10">
        <f>IFERROR(RANK(T_STOCK_DATA[[#This Row],[Volume]],T_STOCK_DATA[Volume],0)+COUNTIF($H$3:$H316,T_STOCK_DATA[[#This Row],[Volume]]),"")</f>
        <v>1189</v>
      </c>
      <c r="M317" s="18" cm="1">
        <f t="array" ref="M317">IFERROR(_FV(T_STOCK_DATA[[#This Row],[SYMBOL]],"Last trade time",TRUE),"")</f>
        <v>44585.469953703701</v>
      </c>
    </row>
    <row r="318" spans="1:13">
      <c r="A318" s="5" t="e" vm="365">
        <v>#VALUE!</v>
      </c>
      <c r="B318" s="7" cm="1">
        <f t="array" ref="B318">IFERROR(_FV(T_STOCK_DATA[[#This Row],[SYMBOL]],"Change"),"")</f>
        <v>-14.15</v>
      </c>
      <c r="C318" s="8" cm="1">
        <f t="array" ref="C318">IFERROR(IF(T_STOCK_DATA[[#This Row],[SYMBOL]]="","",_FV(T_STOCK_DATA[[#This Row],[SYMBOL]],"Change (%)",TRUE)),"")</f>
        <v>-2.2921E-2</v>
      </c>
      <c r="D318" s="8" t="str">
        <f>IF(T_STOCK_DATA[[#This Row],[Change (%)]]&gt;0,T_STOCK_DATA[[#This Row],[Change (%)]],"")</f>
        <v/>
      </c>
      <c r="E318" s="8">
        <f>IF(T_STOCK_DATA[[#This Row],[Change (%)]]&lt;0,T_STOCK_DATA[[#This Row],[Change (%)]],"")</f>
        <v>-2.2921E-2</v>
      </c>
      <c r="F318" s="7" t="str" cm="1">
        <f t="array" ref="F318">IFERROR(_FV(T_STOCK_DATA[[#This Row],[SYMBOL]],"Exchange"),"")</f>
        <v>National Stock Exchange of India</v>
      </c>
      <c r="G318" s="7" cm="1">
        <f t="array" ref="G318">IFERROR(_FV(T_STOCK_DATA[[#This Row],[SYMBOL]],"Price"),"")</f>
        <v>603.20000000000005</v>
      </c>
      <c r="H318" s="9" cm="1">
        <f t="array" ref="H318">IFERROR(_FV(T_STOCK_DATA[[#This Row],[SYMBOL]],"Volume"),"")</f>
        <v>159710</v>
      </c>
      <c r="I318" s="7" t="str" cm="1">
        <f t="array" ref="I318">IFERROR(_FV(T_STOCK_DATA[[#This Row],[SYMBOL]],"Ticker symbol",TRUE),"")</f>
        <v>CREDITACC</v>
      </c>
      <c r="J318" s="10" t="str">
        <f>IFERROR(RANK(T_STOCK_DATA[[#This Row],[Positive Change %]],T_STOCK_DATA[Positive Change %],0)+COUNTIF($D$3:$D317,T_STOCK_DATA[[#This Row],[Positive Change %]]),"")</f>
        <v/>
      </c>
      <c r="K318" s="10">
        <f>IFERROR(RANK(T_STOCK_DATA[[#This Row],[Negative Change %]],T_STOCK_DATA[Negative Change %],1)+COUNTIF($E$3:$E317,T_STOCK_DATA[[#This Row],[Negative Change %]]),"")</f>
        <v>1376</v>
      </c>
      <c r="L318" s="10">
        <f>IFERROR(RANK(T_STOCK_DATA[[#This Row],[Volume]],T_STOCK_DATA[Volume],0)+COUNTIF($H$3:$H317,T_STOCK_DATA[[#This Row],[Volume]]),"")</f>
        <v>825</v>
      </c>
      <c r="M318" s="18" cm="1">
        <f t="array" ref="M318">IFERROR(_FV(T_STOCK_DATA[[#This Row],[SYMBOL]],"Last trade time",TRUE),"")</f>
        <v>44585.469953703701</v>
      </c>
    </row>
    <row r="319" spans="1:13">
      <c r="A319" s="5" t="e" vm="366">
        <v>#VALUE!</v>
      </c>
      <c r="B319" s="7" cm="1">
        <f t="array" ref="B319">IFERROR(_FV(T_STOCK_DATA[[#This Row],[SYMBOL]],"Change"),"")</f>
        <v>-6.45</v>
      </c>
      <c r="C319" s="8" cm="1">
        <f t="array" ref="C319">IFERROR(IF(T_STOCK_DATA[[#This Row],[SYMBOL]]="","",_FV(T_STOCK_DATA[[#This Row],[SYMBOL]],"Change (%)",TRUE)),"")</f>
        <v>-4.4467E-2</v>
      </c>
      <c r="D319" s="8" t="str">
        <f>IF(T_STOCK_DATA[[#This Row],[Change (%)]]&gt;0,T_STOCK_DATA[[#This Row],[Change (%)]],"")</f>
        <v/>
      </c>
      <c r="E319" s="8">
        <f>IF(T_STOCK_DATA[[#This Row],[Change (%)]]&lt;0,T_STOCK_DATA[[#This Row],[Change (%)]],"")</f>
        <v>-4.4467E-2</v>
      </c>
      <c r="F319" s="7" t="str" cm="1">
        <f t="array" ref="F319">IFERROR(_FV(T_STOCK_DATA[[#This Row],[SYMBOL]],"Exchange"),"")</f>
        <v>National Stock Exchange of India</v>
      </c>
      <c r="G319" s="7" cm="1">
        <f t="array" ref="G319">IFERROR(_FV(T_STOCK_DATA[[#This Row],[SYMBOL]],"Price"),"")</f>
        <v>138.6</v>
      </c>
      <c r="H319" s="9" cm="1">
        <f t="array" ref="H319">IFERROR(_FV(T_STOCK_DATA[[#This Row],[SYMBOL]],"Volume"),"")</f>
        <v>6145</v>
      </c>
      <c r="I319" s="7" t="str" cm="1">
        <f t="array" ref="I319">IFERROR(_FV(T_STOCK_DATA[[#This Row],[SYMBOL]],"Ticker symbol",TRUE),"")</f>
        <v>CREST</v>
      </c>
      <c r="J319" s="10" t="str">
        <f>IFERROR(RANK(T_STOCK_DATA[[#This Row],[Positive Change %]],T_STOCK_DATA[Positive Change %],0)+COUNTIF($D$3:$D318,T_STOCK_DATA[[#This Row],[Positive Change %]]),"")</f>
        <v/>
      </c>
      <c r="K319" s="10">
        <f>IFERROR(RANK(T_STOCK_DATA[[#This Row],[Negative Change %]],T_STOCK_DATA[Negative Change %],1)+COUNTIF($E$3:$E318,T_STOCK_DATA[[#This Row],[Negative Change %]]),"")</f>
        <v>911</v>
      </c>
      <c r="L319" s="10">
        <f>IFERROR(RANK(T_STOCK_DATA[[#This Row],[Volume]],T_STOCK_DATA[Volume],0)+COUNTIF($H$3:$H318,T_STOCK_DATA[[#This Row],[Volume]]),"")</f>
        <v>1553</v>
      </c>
      <c r="M319" s="18" cm="1">
        <f t="array" ref="M319">IFERROR(_FV(T_STOCK_DATA[[#This Row],[SYMBOL]],"Last trade time",TRUE),"")</f>
        <v>44585.469953703701</v>
      </c>
    </row>
    <row r="320" spans="1:13">
      <c r="A320" s="5" t="e" vm="367">
        <v>#VALUE!</v>
      </c>
      <c r="B320" s="7" cm="1">
        <f t="array" ref="B320">IFERROR(_FV(T_STOCK_DATA[[#This Row],[SYMBOL]],"Change"),"")</f>
        <v>-54.95</v>
      </c>
      <c r="C320" s="8" cm="1">
        <f t="array" ref="C320">IFERROR(IF(T_STOCK_DATA[[#This Row],[SYMBOL]]="","",_FV(T_STOCK_DATA[[#This Row],[SYMBOL]],"Change (%)",TRUE)),"")</f>
        <v>-1.9386E-2</v>
      </c>
      <c r="D320" s="8" t="str">
        <f>IF(T_STOCK_DATA[[#This Row],[Change (%)]]&gt;0,T_STOCK_DATA[[#This Row],[Change (%)]],"")</f>
        <v/>
      </c>
      <c r="E320" s="8">
        <f>IF(T_STOCK_DATA[[#This Row],[Change (%)]]&lt;0,T_STOCK_DATA[[#This Row],[Change (%)]],"")</f>
        <v>-1.9386E-2</v>
      </c>
      <c r="F320" s="7" t="str" cm="1">
        <f t="array" ref="F320">IFERROR(_FV(T_STOCK_DATA[[#This Row],[SYMBOL]],"Exchange"),"")</f>
        <v>National Stock Exchange of India</v>
      </c>
      <c r="G320" s="7" cm="1">
        <f t="array" ref="G320">IFERROR(_FV(T_STOCK_DATA[[#This Row],[SYMBOL]],"Price"),"")</f>
        <v>2779.55</v>
      </c>
      <c r="H320" s="9" cm="1">
        <f t="array" ref="H320">IFERROR(_FV(T_STOCK_DATA[[#This Row],[SYMBOL]],"Volume"),"")</f>
        <v>37301</v>
      </c>
      <c r="I320" s="7" t="str" cm="1">
        <f t="array" ref="I320">IFERROR(_FV(T_STOCK_DATA[[#This Row],[SYMBOL]],"Ticker symbol",TRUE),"")</f>
        <v>CRISIL</v>
      </c>
      <c r="J320" s="10" t="str">
        <f>IFERROR(RANK(T_STOCK_DATA[[#This Row],[Positive Change %]],T_STOCK_DATA[Positive Change %],0)+COUNTIF($D$3:$D319,T_STOCK_DATA[[#This Row],[Positive Change %]]),"")</f>
        <v/>
      </c>
      <c r="K320" s="10">
        <f>IFERROR(RANK(T_STOCK_DATA[[#This Row],[Negative Change %]],T_STOCK_DATA[Negative Change %],1)+COUNTIF($E$3:$E319,T_STOCK_DATA[[#This Row],[Negative Change %]]),"")</f>
        <v>1434</v>
      </c>
      <c r="L320" s="10">
        <f>IFERROR(RANK(T_STOCK_DATA[[#This Row],[Volume]],T_STOCK_DATA[Volume],0)+COUNTIF($H$3:$H319,T_STOCK_DATA[[#This Row],[Volume]]),"")</f>
        <v>1252</v>
      </c>
      <c r="M320" s="18" cm="1">
        <f t="array" ref="M320">IFERROR(_FV(T_STOCK_DATA[[#This Row],[SYMBOL]],"Last trade time",TRUE),"")</f>
        <v>44585.469953703701</v>
      </c>
    </row>
    <row r="321" spans="1:13">
      <c r="A321" s="5" t="e" vm="368">
        <v>#VALUE!</v>
      </c>
      <c r="B321" s="7" cm="1">
        <f t="array" ref="B321">IFERROR(_FV(T_STOCK_DATA[[#This Row],[SYMBOL]],"Change"),"")</f>
        <v>-7.45</v>
      </c>
      <c r="C321" s="8" cm="1">
        <f t="array" ref="C321">IFERROR(IF(T_STOCK_DATA[[#This Row],[SYMBOL]]="","",_FV(T_STOCK_DATA[[#This Row],[SYMBOL]],"Change (%)",TRUE)),"")</f>
        <v>-1.7736000000000002E-2</v>
      </c>
      <c r="D321" s="8" t="str">
        <f>IF(T_STOCK_DATA[[#This Row],[Change (%)]]&gt;0,T_STOCK_DATA[[#This Row],[Change (%)]],"")</f>
        <v/>
      </c>
      <c r="E321" s="8">
        <f>IF(T_STOCK_DATA[[#This Row],[Change (%)]]&lt;0,T_STOCK_DATA[[#This Row],[Change (%)]],"")</f>
        <v>-1.7736000000000002E-2</v>
      </c>
      <c r="F321" s="7" t="str" cm="1">
        <f t="array" ref="F321">IFERROR(_FV(T_STOCK_DATA[[#This Row],[SYMBOL]],"Exchange"),"")</f>
        <v>National Stock Exchange of India</v>
      </c>
      <c r="G321" s="7" cm="1">
        <f t="array" ref="G321">IFERROR(_FV(T_STOCK_DATA[[#This Row],[SYMBOL]],"Price"),"")</f>
        <v>412.6</v>
      </c>
      <c r="H321" s="9" cm="1">
        <f t="array" ref="H321">IFERROR(_FV(T_STOCK_DATA[[#This Row],[SYMBOL]],"Volume"),"")</f>
        <v>826559</v>
      </c>
      <c r="I321" s="7" t="str" cm="1">
        <f t="array" ref="I321">IFERROR(_FV(T_STOCK_DATA[[#This Row],[SYMBOL]],"Ticker symbol",TRUE),"")</f>
        <v>CROMPTON</v>
      </c>
      <c r="J321" s="10" t="str">
        <f>IFERROR(RANK(T_STOCK_DATA[[#This Row],[Positive Change %]],T_STOCK_DATA[Positive Change %],0)+COUNTIF($D$3:$D320,T_STOCK_DATA[[#This Row],[Positive Change %]]),"")</f>
        <v/>
      </c>
      <c r="K321" s="10">
        <f>IFERROR(RANK(T_STOCK_DATA[[#This Row],[Negative Change %]],T_STOCK_DATA[Negative Change %],1)+COUNTIF($E$3:$E320,T_STOCK_DATA[[#This Row],[Negative Change %]]),"")</f>
        <v>1449</v>
      </c>
      <c r="L321" s="10">
        <f>IFERROR(RANK(T_STOCK_DATA[[#This Row],[Volume]],T_STOCK_DATA[Volume],0)+COUNTIF($H$3:$H320,T_STOCK_DATA[[#This Row],[Volume]]),"")</f>
        <v>379</v>
      </c>
      <c r="M321" s="18" cm="1">
        <f t="array" ref="M321">IFERROR(_FV(T_STOCK_DATA[[#This Row],[SYMBOL]],"Last trade time",TRUE),"")</f>
        <v>44585.469953703701</v>
      </c>
    </row>
    <row r="322" spans="1:13">
      <c r="A322" s="5" t="e" vm="369">
        <v>#VALUE!</v>
      </c>
      <c r="B322" s="7" cm="1">
        <f t="array" ref="B322">IFERROR(_FV(T_STOCK_DATA[[#This Row],[SYMBOL]],"Change"),"")</f>
        <v>1.2</v>
      </c>
      <c r="C322" s="8" cm="1">
        <f t="array" ref="C322">IFERROR(IF(T_STOCK_DATA[[#This Row],[SYMBOL]]="","",_FV(T_STOCK_DATA[[#This Row],[SYMBOL]],"Change (%)",TRUE)),"")</f>
        <v>4.973E-3</v>
      </c>
      <c r="D322" s="8">
        <f>IF(T_STOCK_DATA[[#This Row],[Change (%)]]&gt;0,T_STOCK_DATA[[#This Row],[Change (%)]],"")</f>
        <v>4.973E-3</v>
      </c>
      <c r="E322" s="8" t="str">
        <f>IF(T_STOCK_DATA[[#This Row],[Change (%)]]&lt;0,T_STOCK_DATA[[#This Row],[Change (%)]],"")</f>
        <v/>
      </c>
      <c r="F322" s="7" t="str" cm="1">
        <f t="array" ref="F322">IFERROR(_FV(T_STOCK_DATA[[#This Row],[SYMBOL]],"Exchange"),"")</f>
        <v>National Stock Exchange of India</v>
      </c>
      <c r="G322" s="7" cm="1">
        <f t="array" ref="G322">IFERROR(_FV(T_STOCK_DATA[[#This Row],[SYMBOL]],"Price"),"")</f>
        <v>242.5</v>
      </c>
      <c r="H322" s="9" cm="1">
        <f t="array" ref="H322">IFERROR(_FV(T_STOCK_DATA[[#This Row],[SYMBOL]],"Volume"),"")</f>
        <v>2254896</v>
      </c>
      <c r="I322" s="7" t="str" cm="1">
        <f t="array" ref="I322">IFERROR(_FV(T_STOCK_DATA[[#This Row],[SYMBOL]],"Ticker symbol",TRUE),"")</f>
        <v>CSBBANK</v>
      </c>
      <c r="J322" s="10">
        <f>IFERROR(RANK(T_STOCK_DATA[[#This Row],[Positive Change %]],T_STOCK_DATA[Positive Change %],0)+COUNTIF($D$3:$D321,T_STOCK_DATA[[#This Row],[Positive Change %]]),"")</f>
        <v>60</v>
      </c>
      <c r="K322" s="10" t="str">
        <f>IFERROR(RANK(T_STOCK_DATA[[#This Row],[Negative Change %]],T_STOCK_DATA[Negative Change %],1)+COUNTIF($E$3:$E321,T_STOCK_DATA[[#This Row],[Negative Change %]]),"")</f>
        <v/>
      </c>
      <c r="L322" s="10">
        <f>IFERROR(RANK(T_STOCK_DATA[[#This Row],[Volume]],T_STOCK_DATA[Volume],0)+COUNTIF($H$3:$H321,T_STOCK_DATA[[#This Row],[Volume]]),"")</f>
        <v>186</v>
      </c>
      <c r="M322" s="18" cm="1">
        <f t="array" ref="M322">IFERROR(_FV(T_STOCK_DATA[[#This Row],[SYMBOL]],"Last trade time",TRUE),"")</f>
        <v>44585.469953703701</v>
      </c>
    </row>
    <row r="323" spans="1:13">
      <c r="A323" s="5" t="e" vm="370">
        <v>#VALUE!</v>
      </c>
      <c r="B323" s="7" cm="1">
        <f t="array" ref="B323">IFERROR(_FV(T_STOCK_DATA[[#This Row],[SYMBOL]],"Change"),"")</f>
        <v>-5.3</v>
      </c>
      <c r="C323" s="8" cm="1">
        <f t="array" ref="C323">IFERROR(IF(T_STOCK_DATA[[#This Row],[SYMBOL]]="","",_FV(T_STOCK_DATA[[#This Row],[SYMBOL]],"Change (%)",TRUE)),"")</f>
        <v>-4.9301999999999999E-2</v>
      </c>
      <c r="D323" s="8" t="str">
        <f>IF(T_STOCK_DATA[[#This Row],[Change (%)]]&gt;0,T_STOCK_DATA[[#This Row],[Change (%)]],"")</f>
        <v/>
      </c>
      <c r="E323" s="8">
        <f>IF(T_STOCK_DATA[[#This Row],[Change (%)]]&lt;0,T_STOCK_DATA[[#This Row],[Change (%)]],"")</f>
        <v>-4.9301999999999999E-2</v>
      </c>
      <c r="F323" s="7" t="str" cm="1">
        <f t="array" ref="F323">IFERROR(_FV(T_STOCK_DATA[[#This Row],[SYMBOL]],"Exchange"),"")</f>
        <v>National Stock Exchange of India</v>
      </c>
      <c r="G323" s="7" cm="1">
        <f t="array" ref="G323">IFERROR(_FV(T_STOCK_DATA[[#This Row],[SYMBOL]],"Price"),"")</f>
        <v>102.2</v>
      </c>
      <c r="H323" s="9" cm="1">
        <f t="array" ref="H323">IFERROR(_FV(T_STOCK_DATA[[#This Row],[SYMBOL]],"Volume"),"")</f>
        <v>891925</v>
      </c>
      <c r="I323" s="7" t="str" cm="1">
        <f t="array" ref="I323">IFERROR(_FV(T_STOCK_DATA[[#This Row],[SYMBOL]],"Ticker symbol",TRUE),"")</f>
        <v>CTE</v>
      </c>
      <c r="J323" s="10" t="str">
        <f>IFERROR(RANK(T_STOCK_DATA[[#This Row],[Positive Change %]],T_STOCK_DATA[Positive Change %],0)+COUNTIF($D$3:$D322,T_STOCK_DATA[[#This Row],[Positive Change %]]),"")</f>
        <v/>
      </c>
      <c r="K323" s="10">
        <f>IFERROR(RANK(T_STOCK_DATA[[#This Row],[Negative Change %]],T_STOCK_DATA[Negative Change %],1)+COUNTIF($E$3:$E322,T_STOCK_DATA[[#This Row],[Negative Change %]]),"")</f>
        <v>663</v>
      </c>
      <c r="L323" s="10">
        <f>IFERROR(RANK(T_STOCK_DATA[[#This Row],[Volume]],T_STOCK_DATA[Volume],0)+COUNTIF($H$3:$H322,T_STOCK_DATA[[#This Row],[Volume]]),"")</f>
        <v>363</v>
      </c>
      <c r="M323" s="18" cm="1">
        <f t="array" ref="M323">IFERROR(_FV(T_STOCK_DATA[[#This Row],[SYMBOL]],"Last trade time",TRUE),"")</f>
        <v>44585.469953703701</v>
      </c>
    </row>
    <row r="324" spans="1:13">
      <c r="A324" s="5" t="e" vm="371">
        <v>#VALUE!</v>
      </c>
      <c r="B324" s="7" cm="1">
        <f t="array" ref="B324">IFERROR(_FV(T_STOCK_DATA[[#This Row],[SYMBOL]],"Change"),"")</f>
        <v>-2.25</v>
      </c>
      <c r="C324" s="8" cm="1">
        <f t="array" ref="C324">IFERROR(IF(T_STOCK_DATA[[#This Row],[SYMBOL]]="","",_FV(T_STOCK_DATA[[#This Row],[SYMBOL]],"Change (%)",TRUE)),"")</f>
        <v>-1.5963000000000001E-2</v>
      </c>
      <c r="D324" s="8" t="str">
        <f>IF(T_STOCK_DATA[[#This Row],[Change (%)]]&gt;0,T_STOCK_DATA[[#This Row],[Change (%)]],"")</f>
        <v/>
      </c>
      <c r="E324" s="8">
        <f>IF(T_STOCK_DATA[[#This Row],[Change (%)]]&lt;0,T_STOCK_DATA[[#This Row],[Change (%)]],"")</f>
        <v>-1.5963000000000001E-2</v>
      </c>
      <c r="F324" s="7" t="str" cm="1">
        <f t="array" ref="F324">IFERROR(_FV(T_STOCK_DATA[[#This Row],[SYMBOL]],"Exchange"),"")</f>
        <v>National Stock Exchange of India</v>
      </c>
      <c r="G324" s="7" cm="1">
        <f t="array" ref="G324">IFERROR(_FV(T_STOCK_DATA[[#This Row],[SYMBOL]],"Price"),"")</f>
        <v>138.69999999999999</v>
      </c>
      <c r="H324" s="9" cm="1">
        <f t="array" ref="H324">IFERROR(_FV(T_STOCK_DATA[[#This Row],[SYMBOL]],"Volume"),"")</f>
        <v>1402427</v>
      </c>
      <c r="I324" s="7" t="str" cm="1">
        <f t="array" ref="I324">IFERROR(_FV(T_STOCK_DATA[[#This Row],[SYMBOL]],"Ticker symbol",TRUE),"")</f>
        <v>CUB</v>
      </c>
      <c r="J324" s="10" t="str">
        <f>IFERROR(RANK(T_STOCK_DATA[[#This Row],[Positive Change %]],T_STOCK_DATA[Positive Change %],0)+COUNTIF($D$3:$D323,T_STOCK_DATA[[#This Row],[Positive Change %]]),"")</f>
        <v/>
      </c>
      <c r="K324" s="10">
        <f>IFERROR(RANK(T_STOCK_DATA[[#This Row],[Negative Change %]],T_STOCK_DATA[Negative Change %],1)+COUNTIF($E$3:$E323,T_STOCK_DATA[[#This Row],[Negative Change %]]),"")</f>
        <v>1472</v>
      </c>
      <c r="L324" s="10">
        <f>IFERROR(RANK(T_STOCK_DATA[[#This Row],[Volume]],T_STOCK_DATA[Volume],0)+COUNTIF($H$3:$H323,T_STOCK_DATA[[#This Row],[Volume]]),"")</f>
        <v>270</v>
      </c>
      <c r="M324" s="18" cm="1">
        <f t="array" ref="M324">IFERROR(_FV(T_STOCK_DATA[[#This Row],[SYMBOL]],"Last trade time",TRUE),"")</f>
        <v>44585.469953703701</v>
      </c>
    </row>
    <row r="325" spans="1:13">
      <c r="A325" s="5" t="e" vm="372">
        <v>#VALUE!</v>
      </c>
      <c r="B325" s="7" cm="1">
        <f t="array" ref="B325">IFERROR(_FV(T_STOCK_DATA[[#This Row],[SYMBOL]],"Change"),"")</f>
        <v>-1.65</v>
      </c>
      <c r="C325" s="8" cm="1">
        <f t="array" ref="C325">IFERROR(IF(T_STOCK_DATA[[#This Row],[SYMBOL]]="","",_FV(T_STOCK_DATA[[#This Row],[SYMBOL]],"Change (%)",TRUE)),"")</f>
        <v>-4.8673000000000001E-2</v>
      </c>
      <c r="D325" s="8" t="str">
        <f>IF(T_STOCK_DATA[[#This Row],[Change (%)]]&gt;0,T_STOCK_DATA[[#This Row],[Change (%)]],"")</f>
        <v/>
      </c>
      <c r="E325" s="8">
        <f>IF(T_STOCK_DATA[[#This Row],[Change (%)]]&lt;0,T_STOCK_DATA[[#This Row],[Change (%)]],"")</f>
        <v>-4.8673000000000001E-2</v>
      </c>
      <c r="F325" s="7" t="str" cm="1">
        <f t="array" ref="F325">IFERROR(_FV(T_STOCK_DATA[[#This Row],[SYMBOL]],"Exchange"),"")</f>
        <v>National Stock Exchange of India</v>
      </c>
      <c r="G325" s="7" cm="1">
        <f t="array" ref="G325">IFERROR(_FV(T_STOCK_DATA[[#This Row],[SYMBOL]],"Price"),"")</f>
        <v>32.25</v>
      </c>
      <c r="H325" s="9" cm="1">
        <f t="array" ref="H325">IFERROR(_FV(T_STOCK_DATA[[#This Row],[SYMBOL]],"Volume"),"")</f>
        <v>20125</v>
      </c>
      <c r="I325" s="7" t="str" cm="1">
        <f t="array" ref="I325">IFERROR(_FV(T_STOCK_DATA[[#This Row],[SYMBOL]],"Ticker symbol",TRUE),"")</f>
        <v>CUBEXTUB</v>
      </c>
      <c r="J325" s="10" t="str">
        <f>IFERROR(RANK(T_STOCK_DATA[[#This Row],[Positive Change %]],T_STOCK_DATA[Positive Change %],0)+COUNTIF($D$3:$D324,T_STOCK_DATA[[#This Row],[Positive Change %]]),"")</f>
        <v/>
      </c>
      <c r="K325" s="10">
        <f>IFERROR(RANK(T_STOCK_DATA[[#This Row],[Negative Change %]],T_STOCK_DATA[Negative Change %],1)+COUNTIF($E$3:$E324,T_STOCK_DATA[[#This Row],[Negative Change %]]),"")</f>
        <v>721</v>
      </c>
      <c r="L325" s="10">
        <f>IFERROR(RANK(T_STOCK_DATA[[#This Row],[Volume]],T_STOCK_DATA[Volume],0)+COUNTIF($H$3:$H324,T_STOCK_DATA[[#This Row],[Volume]]),"")</f>
        <v>1389</v>
      </c>
      <c r="M325" s="18" cm="1">
        <f t="array" ref="M325">IFERROR(_FV(T_STOCK_DATA[[#This Row],[SYMBOL]],"Last trade time",TRUE),"")</f>
        <v>44585.469953703701</v>
      </c>
    </row>
    <row r="326" spans="1:13">
      <c r="A326" s="5" t="e" vm="373">
        <v>#VALUE!</v>
      </c>
      <c r="B326" s="7" cm="1">
        <f t="array" ref="B326">IFERROR(_FV(T_STOCK_DATA[[#This Row],[SYMBOL]],"Change"),"")</f>
        <v>-25.2</v>
      </c>
      <c r="C326" s="8" cm="1">
        <f t="array" ref="C326">IFERROR(IF(T_STOCK_DATA[[#This Row],[SYMBOL]]="","",_FV(T_STOCK_DATA[[#This Row],[SYMBOL]],"Change (%)",TRUE)),"")</f>
        <v>-2.7353000000000002E-2</v>
      </c>
      <c r="D326" s="8" t="str">
        <f>IF(T_STOCK_DATA[[#This Row],[Change (%)]]&gt;0,T_STOCK_DATA[[#This Row],[Change (%)]],"")</f>
        <v/>
      </c>
      <c r="E326" s="8">
        <f>IF(T_STOCK_DATA[[#This Row],[Change (%)]]&lt;0,T_STOCK_DATA[[#This Row],[Change (%)]],"")</f>
        <v>-2.7353000000000002E-2</v>
      </c>
      <c r="F326" s="7" t="str" cm="1">
        <f t="array" ref="F326">IFERROR(_FV(T_STOCK_DATA[[#This Row],[SYMBOL]],"Exchange"),"")</f>
        <v>National Stock Exchange of India</v>
      </c>
      <c r="G326" s="7" cm="1">
        <f t="array" ref="G326">IFERROR(_FV(T_STOCK_DATA[[#This Row],[SYMBOL]],"Price"),"")</f>
        <v>896.1</v>
      </c>
      <c r="H326" s="9" cm="1">
        <f t="array" ref="H326">IFERROR(_FV(T_STOCK_DATA[[#This Row],[SYMBOL]],"Volume"),"")</f>
        <v>899243</v>
      </c>
      <c r="I326" s="7" t="str" cm="1">
        <f t="array" ref="I326">IFERROR(_FV(T_STOCK_DATA[[#This Row],[SYMBOL]],"Ticker symbol",TRUE),"")</f>
        <v>CUMMINSIND</v>
      </c>
      <c r="J326" s="10" t="str">
        <f>IFERROR(RANK(T_STOCK_DATA[[#This Row],[Positive Change %]],T_STOCK_DATA[Positive Change %],0)+COUNTIF($D$3:$D325,T_STOCK_DATA[[#This Row],[Positive Change %]]),"")</f>
        <v/>
      </c>
      <c r="K326" s="10">
        <f>IFERROR(RANK(T_STOCK_DATA[[#This Row],[Negative Change %]],T_STOCK_DATA[Negative Change %],1)+COUNTIF($E$3:$E325,T_STOCK_DATA[[#This Row],[Negative Change %]]),"")</f>
        <v>1297</v>
      </c>
      <c r="L326" s="10">
        <f>IFERROR(RANK(T_STOCK_DATA[[#This Row],[Volume]],T_STOCK_DATA[Volume],0)+COUNTIF($H$3:$H325,T_STOCK_DATA[[#This Row],[Volume]]),"")</f>
        <v>361</v>
      </c>
      <c r="M326" s="18" cm="1">
        <f t="array" ref="M326">IFERROR(_FV(T_STOCK_DATA[[#This Row],[SYMBOL]],"Last trade time",TRUE),"")</f>
        <v>44585.469953703701</v>
      </c>
    </row>
    <row r="327" spans="1:13">
      <c r="A327" s="5" t="e" vm="374">
        <v>#VALUE!</v>
      </c>
      <c r="B327" s="7" cm="1">
        <f t="array" ref="B327">IFERROR(_FV(T_STOCK_DATA[[#This Row],[SYMBOL]],"Change"),"")</f>
        <v>-7</v>
      </c>
      <c r="C327" s="8" cm="1">
        <f t="array" ref="C327">IFERROR(IF(T_STOCK_DATA[[#This Row],[SYMBOL]]="","",_FV(T_STOCK_DATA[[#This Row],[SYMBOL]],"Change (%)",TRUE)),"")</f>
        <v>-3.211E-2</v>
      </c>
      <c r="D327" s="8" t="str">
        <f>IF(T_STOCK_DATA[[#This Row],[Change (%)]]&gt;0,T_STOCK_DATA[[#This Row],[Change (%)]],"")</f>
        <v/>
      </c>
      <c r="E327" s="8">
        <f>IF(T_STOCK_DATA[[#This Row],[Change (%)]]&lt;0,T_STOCK_DATA[[#This Row],[Change (%)]],"")</f>
        <v>-3.211E-2</v>
      </c>
      <c r="F327" s="7" t="str" cm="1">
        <f t="array" ref="F327">IFERROR(_FV(T_STOCK_DATA[[#This Row],[SYMBOL]],"Exchange"),"")</f>
        <v>National Stock Exchange of India</v>
      </c>
      <c r="G327" s="7" cm="1">
        <f t="array" ref="G327">IFERROR(_FV(T_STOCK_DATA[[#This Row],[SYMBOL]],"Price"),"")</f>
        <v>211</v>
      </c>
      <c r="H327" s="9" cm="1">
        <f t="array" ref="H327">IFERROR(_FV(T_STOCK_DATA[[#This Row],[SYMBOL]],"Volume"),"")</f>
        <v>36776</v>
      </c>
      <c r="I327" s="7" t="str" cm="1">
        <f t="array" ref="I327">IFERROR(_FV(T_STOCK_DATA[[#This Row],[SYMBOL]],"Ticker symbol",TRUE),"")</f>
        <v>CUPID</v>
      </c>
      <c r="J327" s="10" t="str">
        <f>IFERROR(RANK(T_STOCK_DATA[[#This Row],[Positive Change %]],T_STOCK_DATA[Positive Change %],0)+COUNTIF($D$3:$D326,T_STOCK_DATA[[#This Row],[Positive Change %]]),"")</f>
        <v/>
      </c>
      <c r="K327" s="10">
        <f>IFERROR(RANK(T_STOCK_DATA[[#This Row],[Negative Change %]],T_STOCK_DATA[Negative Change %],1)+COUNTIF($E$3:$E326,T_STOCK_DATA[[#This Row],[Negative Change %]]),"")</f>
        <v>1210</v>
      </c>
      <c r="L327" s="10">
        <f>IFERROR(RANK(T_STOCK_DATA[[#This Row],[Volume]],T_STOCK_DATA[Volume],0)+COUNTIF($H$3:$H326,T_STOCK_DATA[[#This Row],[Volume]]),"")</f>
        <v>1263</v>
      </c>
      <c r="M327" s="18" cm="1">
        <f t="array" ref="M327">IFERROR(_FV(T_STOCK_DATA[[#This Row],[SYMBOL]],"Last trade time",TRUE),"")</f>
        <v>44585.469953703701</v>
      </c>
    </row>
    <row r="328" spans="1:13">
      <c r="A328" s="5" t="e" vm="375">
        <v>#VALUE!</v>
      </c>
      <c r="B328" s="7" cm="1">
        <f t="array" ref="B328">IFERROR(_FV(T_STOCK_DATA[[#This Row],[SYMBOL]],"Change"),"")</f>
        <v>-0.85</v>
      </c>
      <c r="C328" s="8" cm="1">
        <f t="array" ref="C328">IFERROR(IF(T_STOCK_DATA[[#This Row],[SYMBOL]]="","",_FV(T_STOCK_DATA[[#This Row],[SYMBOL]],"Change (%)",TRUE)),"")</f>
        <v>-4.9852999999999995E-2</v>
      </c>
      <c r="D328" s="8" t="str">
        <f>IF(T_STOCK_DATA[[#This Row],[Change (%)]]&gt;0,T_STOCK_DATA[[#This Row],[Change (%)]],"")</f>
        <v/>
      </c>
      <c r="E328" s="8">
        <f>IF(T_STOCK_DATA[[#This Row],[Change (%)]]&lt;0,T_STOCK_DATA[[#This Row],[Change (%)]],"")</f>
        <v>-4.9852999999999995E-2</v>
      </c>
      <c r="F328" s="7" t="str" cm="1">
        <f t="array" ref="F328">IFERROR(_FV(T_STOCK_DATA[[#This Row],[SYMBOL]],"Exchange"),"")</f>
        <v>National Stock Exchange of India</v>
      </c>
      <c r="G328" s="7" cm="1">
        <f t="array" ref="G328">IFERROR(_FV(T_STOCK_DATA[[#This Row],[SYMBOL]],"Price"),"")</f>
        <v>16.2</v>
      </c>
      <c r="H328" s="9" cm="1">
        <f t="array" ref="H328">IFERROR(_FV(T_STOCK_DATA[[#This Row],[SYMBOL]],"Volume"),"")</f>
        <v>10407</v>
      </c>
      <c r="I328" s="7" t="str" cm="1">
        <f t="array" ref="I328">IFERROR(_FV(T_STOCK_DATA[[#This Row],[SYMBOL]],"Ticker symbol",TRUE),"")</f>
        <v>CYBERMEDIA</v>
      </c>
      <c r="J328" s="10" t="str">
        <f>IFERROR(RANK(T_STOCK_DATA[[#This Row],[Positive Change %]],T_STOCK_DATA[Positive Change %],0)+COUNTIF($D$3:$D327,T_STOCK_DATA[[#This Row],[Positive Change %]]),"")</f>
        <v/>
      </c>
      <c r="K328" s="10">
        <f>IFERROR(RANK(T_STOCK_DATA[[#This Row],[Negative Change %]],T_STOCK_DATA[Negative Change %],1)+COUNTIF($E$3:$E327,T_STOCK_DATA[[#This Row],[Negative Change %]]),"")</f>
        <v>570</v>
      </c>
      <c r="L328" s="10">
        <f>IFERROR(RANK(T_STOCK_DATA[[#This Row],[Volume]],T_STOCK_DATA[Volume],0)+COUNTIF($H$3:$H327,T_STOCK_DATA[[#This Row],[Volume]]),"")</f>
        <v>1504</v>
      </c>
      <c r="M328" s="18" cm="1">
        <f t="array" ref="M328">IFERROR(_FV(T_STOCK_DATA[[#This Row],[SYMBOL]],"Last trade time",TRUE),"")</f>
        <v>44585.469953703701</v>
      </c>
    </row>
    <row r="329" spans="1:13">
      <c r="A329" s="5" t="e" vm="376">
        <v>#VALUE!</v>
      </c>
      <c r="B329" s="7" cm="1">
        <f t="array" ref="B329">IFERROR(_FV(T_STOCK_DATA[[#This Row],[SYMBOL]],"Change"),"")</f>
        <v>-22.05</v>
      </c>
      <c r="C329" s="8" cm="1">
        <f t="array" ref="C329">IFERROR(IF(T_STOCK_DATA[[#This Row],[SYMBOL]]="","",_FV(T_STOCK_DATA[[#This Row],[SYMBOL]],"Change (%)",TRUE)),"")</f>
        <v>-9.9931999999999993E-2</v>
      </c>
      <c r="D329" s="8" t="str">
        <f>IF(T_STOCK_DATA[[#This Row],[Change (%)]]&gt;0,T_STOCK_DATA[[#This Row],[Change (%)]],"")</f>
        <v/>
      </c>
      <c r="E329" s="8">
        <f>IF(T_STOCK_DATA[[#This Row],[Change (%)]]&lt;0,T_STOCK_DATA[[#This Row],[Change (%)]],"")</f>
        <v>-9.9931999999999993E-2</v>
      </c>
      <c r="F329" s="7" t="str" cm="1">
        <f t="array" ref="F329">IFERROR(_FV(T_STOCK_DATA[[#This Row],[SYMBOL]],"Exchange"),"")</f>
        <v>National Stock Exchange of India</v>
      </c>
      <c r="G329" s="7" cm="1">
        <f t="array" ref="G329">IFERROR(_FV(T_STOCK_DATA[[#This Row],[SYMBOL]],"Price"),"")</f>
        <v>198.6</v>
      </c>
      <c r="H329" s="9" cm="1">
        <f t="array" ref="H329">IFERROR(_FV(T_STOCK_DATA[[#This Row],[SYMBOL]],"Volume"),"")</f>
        <v>214074</v>
      </c>
      <c r="I329" s="7" t="str" cm="1">
        <f t="array" ref="I329">IFERROR(_FV(T_STOCK_DATA[[#This Row],[SYMBOL]],"Ticker symbol",TRUE),"")</f>
        <v>CYBERTECH</v>
      </c>
      <c r="J329" s="10" t="str">
        <f>IFERROR(RANK(T_STOCK_DATA[[#This Row],[Positive Change %]],T_STOCK_DATA[Positive Change %],0)+COUNTIF($D$3:$D328,T_STOCK_DATA[[#This Row],[Positive Change %]]),"")</f>
        <v/>
      </c>
      <c r="K329" s="10">
        <f>IFERROR(RANK(T_STOCK_DATA[[#This Row],[Negative Change %]],T_STOCK_DATA[Negative Change %],1)+COUNTIF($E$3:$E328,T_STOCK_DATA[[#This Row],[Negative Change %]]),"")</f>
        <v>21</v>
      </c>
      <c r="L329" s="10">
        <f>IFERROR(RANK(T_STOCK_DATA[[#This Row],[Volume]],T_STOCK_DATA[Volume],0)+COUNTIF($H$3:$H328,T_STOCK_DATA[[#This Row],[Volume]]),"")</f>
        <v>741</v>
      </c>
      <c r="M329" s="18" cm="1">
        <f t="array" ref="M329">IFERROR(_FV(T_STOCK_DATA[[#This Row],[SYMBOL]],"Last trade time",TRUE),"")</f>
        <v>44585.469953703701</v>
      </c>
    </row>
    <row r="330" spans="1:13">
      <c r="A330" s="5" t="e" vm="377">
        <v>#VALUE!</v>
      </c>
      <c r="B330" s="7" cm="1">
        <f t="array" ref="B330">IFERROR(_FV(T_STOCK_DATA[[#This Row],[SYMBOL]],"Change"),"")</f>
        <v>-19.95</v>
      </c>
      <c r="C330" s="8" cm="1">
        <f t="array" ref="C330">IFERROR(IF(T_STOCK_DATA[[#This Row],[SYMBOL]]="","",_FV(T_STOCK_DATA[[#This Row],[SYMBOL]],"Change (%)",TRUE)),"")</f>
        <v>-2.0807000000000003E-2</v>
      </c>
      <c r="D330" s="8" t="str">
        <f>IF(T_STOCK_DATA[[#This Row],[Change (%)]]&gt;0,T_STOCK_DATA[[#This Row],[Change (%)]],"")</f>
        <v/>
      </c>
      <c r="E330" s="8">
        <f>IF(T_STOCK_DATA[[#This Row],[Change (%)]]&lt;0,T_STOCK_DATA[[#This Row],[Change (%)]],"")</f>
        <v>-2.0807000000000003E-2</v>
      </c>
      <c r="F330" s="7" t="str" cm="1">
        <f t="array" ref="F330">IFERROR(_FV(T_STOCK_DATA[[#This Row],[SYMBOL]],"Exchange"),"")</f>
        <v>National Stock Exchange of India</v>
      </c>
      <c r="G330" s="7" cm="1">
        <f t="array" ref="G330">IFERROR(_FV(T_STOCK_DATA[[#This Row],[SYMBOL]],"Price"),"")</f>
        <v>938.85</v>
      </c>
      <c r="H330" s="9" cm="1">
        <f t="array" ref="H330">IFERROR(_FV(T_STOCK_DATA[[#This Row],[SYMBOL]],"Volume"),"")</f>
        <v>627674</v>
      </c>
      <c r="I330" s="7" t="str" cm="1">
        <f t="array" ref="I330">IFERROR(_FV(T_STOCK_DATA[[#This Row],[SYMBOL]],"Ticker symbol",TRUE),"")</f>
        <v>CYIENT</v>
      </c>
      <c r="J330" s="10" t="str">
        <f>IFERROR(RANK(T_STOCK_DATA[[#This Row],[Positive Change %]],T_STOCK_DATA[Positive Change %],0)+COUNTIF($D$3:$D329,T_STOCK_DATA[[#This Row],[Positive Change %]]),"")</f>
        <v/>
      </c>
      <c r="K330" s="10">
        <f>IFERROR(RANK(T_STOCK_DATA[[#This Row],[Negative Change %]],T_STOCK_DATA[Negative Change %],1)+COUNTIF($E$3:$E329,T_STOCK_DATA[[#This Row],[Negative Change %]]),"")</f>
        <v>1418</v>
      </c>
      <c r="L330" s="10">
        <f>IFERROR(RANK(T_STOCK_DATA[[#This Row],[Volume]],T_STOCK_DATA[Volume],0)+COUNTIF($H$3:$H329,T_STOCK_DATA[[#This Row],[Volume]]),"")</f>
        <v>441</v>
      </c>
      <c r="M330" s="18" cm="1">
        <f t="array" ref="M330">IFERROR(_FV(T_STOCK_DATA[[#This Row],[SYMBOL]],"Last trade time",TRUE),"")</f>
        <v>44585.469953703701</v>
      </c>
    </row>
    <row r="331" spans="1:13">
      <c r="A331" s="5" t="e" vm="378">
        <v>#VALUE!</v>
      </c>
      <c r="B331" s="7" cm="1">
        <f t="array" ref="B331">IFERROR(_FV(T_STOCK_DATA[[#This Row],[SYMBOL]],"Change"),"")</f>
        <v>-3.4</v>
      </c>
      <c r="C331" s="8" cm="1">
        <f t="array" ref="C331">IFERROR(IF(T_STOCK_DATA[[#This Row],[SYMBOL]]="","",_FV(T_STOCK_DATA[[#This Row],[SYMBOL]],"Change (%)",TRUE)),"")</f>
        <v>-4.5730000000000007E-2</v>
      </c>
      <c r="D331" s="8" t="str">
        <f>IF(T_STOCK_DATA[[#This Row],[Change (%)]]&gt;0,T_STOCK_DATA[[#This Row],[Change (%)]],"")</f>
        <v/>
      </c>
      <c r="E331" s="8">
        <f>IF(T_STOCK_DATA[[#This Row],[Change (%)]]&lt;0,T_STOCK_DATA[[#This Row],[Change (%)]],"")</f>
        <v>-4.5730000000000007E-2</v>
      </c>
      <c r="F331" s="7" t="str" cm="1">
        <f t="array" ref="F331">IFERROR(_FV(T_STOCK_DATA[[#This Row],[SYMBOL]],"Exchange"),"")</f>
        <v>National Stock Exchange of India</v>
      </c>
      <c r="G331" s="7" cm="1">
        <f t="array" ref="G331">IFERROR(_FV(T_STOCK_DATA[[#This Row],[SYMBOL]],"Price"),"")</f>
        <v>70.95</v>
      </c>
      <c r="H331" s="9" cm="1">
        <f t="array" ref="H331">IFERROR(_FV(T_STOCK_DATA[[#This Row],[SYMBOL]],"Volume"),"")</f>
        <v>1413482</v>
      </c>
      <c r="I331" s="7" t="str" cm="1">
        <f t="array" ref="I331">IFERROR(_FV(T_STOCK_DATA[[#This Row],[SYMBOL]],"Ticker symbol",TRUE),"")</f>
        <v>DAAWAT</v>
      </c>
      <c r="J331" s="10" t="str">
        <f>IFERROR(RANK(T_STOCK_DATA[[#This Row],[Positive Change %]],T_STOCK_DATA[Positive Change %],0)+COUNTIF($D$3:$D330,T_STOCK_DATA[[#This Row],[Positive Change %]]),"")</f>
        <v/>
      </c>
      <c r="K331" s="10">
        <f>IFERROR(RANK(T_STOCK_DATA[[#This Row],[Negative Change %]],T_STOCK_DATA[Negative Change %],1)+COUNTIF($E$3:$E330,T_STOCK_DATA[[#This Row],[Negative Change %]]),"")</f>
        <v>873</v>
      </c>
      <c r="L331" s="10">
        <f>IFERROR(RANK(T_STOCK_DATA[[#This Row],[Volume]],T_STOCK_DATA[Volume],0)+COUNTIF($H$3:$H330,T_STOCK_DATA[[#This Row],[Volume]]),"")</f>
        <v>266</v>
      </c>
      <c r="M331" s="18" cm="1">
        <f t="array" ref="M331">IFERROR(_FV(T_STOCK_DATA[[#This Row],[SYMBOL]],"Last trade time",TRUE),"")</f>
        <v>44585.469953703701</v>
      </c>
    </row>
    <row r="332" spans="1:13">
      <c r="A332" s="5" t="e" vm="379">
        <v>#VALUE!</v>
      </c>
      <c r="B332" s="7" cm="1">
        <f t="array" ref="B332">IFERROR(_FV(T_STOCK_DATA[[#This Row],[SYMBOL]],"Change"),"")</f>
        <v>-5.45</v>
      </c>
      <c r="C332" s="8" cm="1">
        <f t="array" ref="C332">IFERROR(IF(T_STOCK_DATA[[#This Row],[SYMBOL]]="","",_FV(T_STOCK_DATA[[#This Row],[SYMBOL]],"Change (%)",TRUE)),"")</f>
        <v>-9.8809999999999992E-3</v>
      </c>
      <c r="D332" s="8" t="str">
        <f>IF(T_STOCK_DATA[[#This Row],[Change (%)]]&gt;0,T_STOCK_DATA[[#This Row],[Change (%)]],"")</f>
        <v/>
      </c>
      <c r="E332" s="8">
        <f>IF(T_STOCK_DATA[[#This Row],[Change (%)]]&lt;0,T_STOCK_DATA[[#This Row],[Change (%)]],"")</f>
        <v>-9.8809999999999992E-3</v>
      </c>
      <c r="F332" s="7" t="str" cm="1">
        <f t="array" ref="F332">IFERROR(_FV(T_STOCK_DATA[[#This Row],[SYMBOL]],"Exchange"),"")</f>
        <v>National Stock Exchange of India</v>
      </c>
      <c r="G332" s="7" cm="1">
        <f t="array" ref="G332">IFERROR(_FV(T_STOCK_DATA[[#This Row],[SYMBOL]],"Price"),"")</f>
        <v>546.1</v>
      </c>
      <c r="H332" s="9" cm="1">
        <f t="array" ref="H332">IFERROR(_FV(T_STOCK_DATA[[#This Row],[SYMBOL]],"Volume"),"")</f>
        <v>2431761</v>
      </c>
      <c r="I332" s="7" t="str" cm="1">
        <f t="array" ref="I332">IFERROR(_FV(T_STOCK_DATA[[#This Row],[SYMBOL]],"Ticker symbol",TRUE),"")</f>
        <v>DABUR</v>
      </c>
      <c r="J332" s="10" t="str">
        <f>IFERROR(RANK(T_STOCK_DATA[[#This Row],[Positive Change %]],T_STOCK_DATA[Positive Change %],0)+COUNTIF($D$3:$D331,T_STOCK_DATA[[#This Row],[Positive Change %]]),"")</f>
        <v/>
      </c>
      <c r="K332" s="10">
        <f>IFERROR(RANK(T_STOCK_DATA[[#This Row],[Negative Change %]],T_STOCK_DATA[Negative Change %],1)+COUNTIF($E$3:$E331,T_STOCK_DATA[[#This Row],[Negative Change %]]),"")</f>
        <v>1525</v>
      </c>
      <c r="L332" s="10">
        <f>IFERROR(RANK(T_STOCK_DATA[[#This Row],[Volume]],T_STOCK_DATA[Volume],0)+COUNTIF($H$3:$H331,T_STOCK_DATA[[#This Row],[Volume]]),"")</f>
        <v>175</v>
      </c>
      <c r="M332" s="18" cm="1">
        <f t="array" ref="M332">IFERROR(_FV(T_STOCK_DATA[[#This Row],[SYMBOL]],"Last trade time",TRUE),"")</f>
        <v>44585.469953703701</v>
      </c>
    </row>
    <row r="333" spans="1:13">
      <c r="A333" s="5" t="e" vm="380">
        <v>#VALUE!</v>
      </c>
      <c r="B333" s="7" cm="1">
        <f t="array" ref="B333">IFERROR(_FV(T_STOCK_DATA[[#This Row],[SYMBOL]],"Change"),"")</f>
        <v>-84.15</v>
      </c>
      <c r="C333" s="8" cm="1">
        <f t="array" ref="C333">IFERROR(IF(T_STOCK_DATA[[#This Row],[SYMBOL]]="","",_FV(T_STOCK_DATA[[#This Row],[SYMBOL]],"Change (%)",TRUE)),"")</f>
        <v>-4.3116000000000002E-2</v>
      </c>
      <c r="D333" s="8" t="str">
        <f>IF(T_STOCK_DATA[[#This Row],[Change (%)]]&gt;0,T_STOCK_DATA[[#This Row],[Change (%)]],"")</f>
        <v/>
      </c>
      <c r="E333" s="8">
        <f>IF(T_STOCK_DATA[[#This Row],[Change (%)]]&lt;0,T_STOCK_DATA[[#This Row],[Change (%)]],"")</f>
        <v>-4.3116000000000002E-2</v>
      </c>
      <c r="F333" s="7" t="str" cm="1">
        <f t="array" ref="F333">IFERROR(_FV(T_STOCK_DATA[[#This Row],[SYMBOL]],"Exchange"),"")</f>
        <v>National Stock Exchange of India</v>
      </c>
      <c r="G333" s="7" cm="1">
        <f t="array" ref="G333">IFERROR(_FV(T_STOCK_DATA[[#This Row],[SYMBOL]],"Price"),"")</f>
        <v>1867.55</v>
      </c>
      <c r="H333" s="9" cm="1">
        <f t="array" ref="H333">IFERROR(_FV(T_STOCK_DATA[[#This Row],[SYMBOL]],"Volume"),"")</f>
        <v>235536</v>
      </c>
      <c r="I333" s="7" t="str" cm="1">
        <f t="array" ref="I333">IFERROR(_FV(T_STOCK_DATA[[#This Row],[SYMBOL]],"Ticker symbol",TRUE),"")</f>
        <v>DALBHARAT</v>
      </c>
      <c r="J333" s="10" t="str">
        <f>IFERROR(RANK(T_STOCK_DATA[[#This Row],[Positive Change %]],T_STOCK_DATA[Positive Change %],0)+COUNTIF($D$3:$D332,T_STOCK_DATA[[#This Row],[Positive Change %]]),"")</f>
        <v/>
      </c>
      <c r="K333" s="10">
        <f>IFERROR(RANK(T_STOCK_DATA[[#This Row],[Negative Change %]],T_STOCK_DATA[Negative Change %],1)+COUNTIF($E$3:$E332,T_STOCK_DATA[[#This Row],[Negative Change %]]),"")</f>
        <v>959</v>
      </c>
      <c r="L333" s="10">
        <f>IFERROR(RANK(T_STOCK_DATA[[#This Row],[Volume]],T_STOCK_DATA[Volume],0)+COUNTIF($H$3:$H332,T_STOCK_DATA[[#This Row],[Volume]]),"")</f>
        <v>706</v>
      </c>
      <c r="M333" s="18" cm="1">
        <f t="array" ref="M333">IFERROR(_FV(T_STOCK_DATA[[#This Row],[SYMBOL]],"Last trade time",TRUE),"")</f>
        <v>44585.469953703701</v>
      </c>
    </row>
    <row r="334" spans="1:13">
      <c r="A334" s="5" t="e" vm="381">
        <v>#VALUE!</v>
      </c>
      <c r="B334" s="7" cm="1">
        <f t="array" ref="B334">IFERROR(_FV(T_STOCK_DATA[[#This Row],[SYMBOL]],"Change"),"")</f>
        <v>-40.799999999999997</v>
      </c>
      <c r="C334" s="8" cm="1">
        <f t="array" ref="C334">IFERROR(IF(T_STOCK_DATA[[#This Row],[SYMBOL]]="","",_FV(T_STOCK_DATA[[#This Row],[SYMBOL]],"Change (%)",TRUE)),"")</f>
        <v>-8.9937000000000003E-2</v>
      </c>
      <c r="D334" s="8" t="str">
        <f>IF(T_STOCK_DATA[[#This Row],[Change (%)]]&gt;0,T_STOCK_DATA[[#This Row],[Change (%)]],"")</f>
        <v/>
      </c>
      <c r="E334" s="8">
        <f>IF(T_STOCK_DATA[[#This Row],[Change (%)]]&lt;0,T_STOCK_DATA[[#This Row],[Change (%)]],"")</f>
        <v>-8.9937000000000003E-2</v>
      </c>
      <c r="F334" s="7" t="str" cm="1">
        <f t="array" ref="F334">IFERROR(_FV(T_STOCK_DATA[[#This Row],[SYMBOL]],"Exchange"),"")</f>
        <v>National Stock Exchange of India</v>
      </c>
      <c r="G334" s="7" cm="1">
        <f t="array" ref="G334">IFERROR(_FV(T_STOCK_DATA[[#This Row],[SYMBOL]],"Price"),"")</f>
        <v>412.85</v>
      </c>
      <c r="H334" s="9" cm="1">
        <f t="array" ref="H334">IFERROR(_FV(T_STOCK_DATA[[#This Row],[SYMBOL]],"Volume"),"")</f>
        <v>200479</v>
      </c>
      <c r="I334" s="7" t="str" cm="1">
        <f t="array" ref="I334">IFERROR(_FV(T_STOCK_DATA[[#This Row],[SYMBOL]],"Ticker symbol",TRUE),"")</f>
        <v>DALMIASUG</v>
      </c>
      <c r="J334" s="10" t="str">
        <f>IFERROR(RANK(T_STOCK_DATA[[#This Row],[Positive Change %]],T_STOCK_DATA[Positive Change %],0)+COUNTIF($D$3:$D333,T_STOCK_DATA[[#This Row],[Positive Change %]]),"")</f>
        <v/>
      </c>
      <c r="K334" s="10">
        <f>IFERROR(RANK(T_STOCK_DATA[[#This Row],[Negative Change %]],T_STOCK_DATA[Negative Change %],1)+COUNTIF($E$3:$E333,T_STOCK_DATA[[#This Row],[Negative Change %]]),"")</f>
        <v>51</v>
      </c>
      <c r="L334" s="10">
        <f>IFERROR(RANK(T_STOCK_DATA[[#This Row],[Volume]],T_STOCK_DATA[Volume],0)+COUNTIF($H$3:$H333,T_STOCK_DATA[[#This Row],[Volume]]),"")</f>
        <v>760</v>
      </c>
      <c r="M334" s="18" cm="1">
        <f t="array" ref="M334">IFERROR(_FV(T_STOCK_DATA[[#This Row],[SYMBOL]],"Last trade time",TRUE),"")</f>
        <v>44585.469953703701</v>
      </c>
    </row>
    <row r="335" spans="1:13">
      <c r="A335" s="5" t="e" vm="382">
        <v>#VALUE!</v>
      </c>
      <c r="B335" s="7" cm="1">
        <f t="array" ref="B335">IFERROR(_FV(T_STOCK_DATA[[#This Row],[SYMBOL]],"Change"),"")</f>
        <v>-5.45</v>
      </c>
      <c r="C335" s="8" cm="1">
        <f t="array" ref="C335">IFERROR(IF(T_STOCK_DATA[[#This Row],[SYMBOL]]="","",_FV(T_STOCK_DATA[[#This Row],[SYMBOL]],"Change (%)",TRUE)),"")</f>
        <v>-8.4430999999999992E-2</v>
      </c>
      <c r="D335" s="8" t="str">
        <f>IF(T_STOCK_DATA[[#This Row],[Change (%)]]&gt;0,T_STOCK_DATA[[#This Row],[Change (%)]],"")</f>
        <v/>
      </c>
      <c r="E335" s="8">
        <f>IF(T_STOCK_DATA[[#This Row],[Change (%)]]&lt;0,T_STOCK_DATA[[#This Row],[Change (%)]],"")</f>
        <v>-8.4430999999999992E-2</v>
      </c>
      <c r="F335" s="7" t="str" cm="1">
        <f t="array" ref="F335">IFERROR(_FV(T_STOCK_DATA[[#This Row],[SYMBOL]],"Exchange"),"")</f>
        <v>National Stock Exchange of India</v>
      </c>
      <c r="G335" s="7" cm="1">
        <f t="array" ref="G335">IFERROR(_FV(T_STOCK_DATA[[#This Row],[SYMBOL]],"Price"),"")</f>
        <v>59.1</v>
      </c>
      <c r="H335" s="9" cm="1">
        <f t="array" ref="H335">IFERROR(_FV(T_STOCK_DATA[[#This Row],[SYMBOL]],"Volume"),"")</f>
        <v>49290</v>
      </c>
      <c r="I335" s="7" t="str" cm="1">
        <f t="array" ref="I335">IFERROR(_FV(T_STOCK_DATA[[#This Row],[SYMBOL]],"Ticker symbol",TRUE),"")</f>
        <v>DAMODARIND</v>
      </c>
      <c r="J335" s="10" t="str">
        <f>IFERROR(RANK(T_STOCK_DATA[[#This Row],[Positive Change %]],T_STOCK_DATA[Positive Change %],0)+COUNTIF($D$3:$D334,T_STOCK_DATA[[#This Row],[Positive Change %]]),"")</f>
        <v/>
      </c>
      <c r="K335" s="10">
        <f>IFERROR(RANK(T_STOCK_DATA[[#This Row],[Negative Change %]],T_STOCK_DATA[Negative Change %],1)+COUNTIF($E$3:$E334,T_STOCK_DATA[[#This Row],[Negative Change %]]),"")</f>
        <v>80</v>
      </c>
      <c r="L335" s="10">
        <f>IFERROR(RANK(T_STOCK_DATA[[#This Row],[Volume]],T_STOCK_DATA[Volume],0)+COUNTIF($H$3:$H334,T_STOCK_DATA[[#This Row],[Volume]]),"")</f>
        <v>1178</v>
      </c>
      <c r="M335" s="18" cm="1">
        <f t="array" ref="M335">IFERROR(_FV(T_STOCK_DATA[[#This Row],[SYMBOL]],"Last trade time",TRUE),"")</f>
        <v>44585.469953703701</v>
      </c>
    </row>
    <row r="336" spans="1:13">
      <c r="A336" s="5" t="e" vm="383">
        <v>#VALUE!</v>
      </c>
      <c r="B336" s="7" cm="1">
        <f t="array" ref="B336">IFERROR(_FV(T_STOCK_DATA[[#This Row],[SYMBOL]],"Change"),"")</f>
        <v>-0.6</v>
      </c>
      <c r="C336" s="8" cm="1">
        <f t="array" ref="C336">IFERROR(IF(T_STOCK_DATA[[#This Row],[SYMBOL]]="","",_FV(T_STOCK_DATA[[#This Row],[SYMBOL]],"Change (%)",TRUE)),"")</f>
        <v>-2.892E-3</v>
      </c>
      <c r="D336" s="8" t="str">
        <f>IF(T_STOCK_DATA[[#This Row],[Change (%)]]&gt;0,T_STOCK_DATA[[#This Row],[Change (%)]],"")</f>
        <v/>
      </c>
      <c r="E336" s="8">
        <f>IF(T_STOCK_DATA[[#This Row],[Change (%)]]&lt;0,T_STOCK_DATA[[#This Row],[Change (%)]],"")</f>
        <v>-2.892E-3</v>
      </c>
      <c r="F336" s="7" t="str" cm="1">
        <f t="array" ref="F336">IFERROR(_FV(T_STOCK_DATA[[#This Row],[SYMBOL]],"Exchange"),"")</f>
        <v>National Stock Exchange of India</v>
      </c>
      <c r="G336" s="7" cm="1">
        <f t="array" ref="G336">IFERROR(_FV(T_STOCK_DATA[[#This Row],[SYMBOL]],"Price"),"")</f>
        <v>206.9</v>
      </c>
      <c r="H336" s="9" cm="1">
        <f t="array" ref="H336">IFERROR(_FV(T_STOCK_DATA[[#This Row],[SYMBOL]],"Volume"),"")</f>
        <v>2081</v>
      </c>
      <c r="I336" s="7" t="str" cm="1">
        <f t="array" ref="I336">IFERROR(_FV(T_STOCK_DATA[[#This Row],[SYMBOL]],"Ticker symbol",TRUE),"")</f>
        <v>DANGEE</v>
      </c>
      <c r="J336" s="10" t="str">
        <f>IFERROR(RANK(T_STOCK_DATA[[#This Row],[Positive Change %]],T_STOCK_DATA[Positive Change %],0)+COUNTIF($D$3:$D335,T_STOCK_DATA[[#This Row],[Positive Change %]]),"")</f>
        <v/>
      </c>
      <c r="K336" s="10">
        <f>IFERROR(RANK(T_STOCK_DATA[[#This Row],[Negative Change %]],T_STOCK_DATA[Negative Change %],1)+COUNTIF($E$3:$E335,T_STOCK_DATA[[#This Row],[Negative Change %]]),"")</f>
        <v>1561</v>
      </c>
      <c r="L336" s="10">
        <f>IFERROR(RANK(T_STOCK_DATA[[#This Row],[Volume]],T_STOCK_DATA[Volume],0)+COUNTIF($H$3:$H335,T_STOCK_DATA[[#This Row],[Volume]]),"")</f>
        <v>1607</v>
      </c>
      <c r="M336" s="18" cm="1">
        <f t="array" ref="M336">IFERROR(_FV(T_STOCK_DATA[[#This Row],[SYMBOL]],"Last trade time",TRUE),"")</f>
        <v>44585.469953703701</v>
      </c>
    </row>
    <row r="337" spans="1:13">
      <c r="A337" s="5" t="e" vm="384">
        <v>#VALUE!</v>
      </c>
      <c r="B337" s="7" cm="1">
        <f t="array" ref="B337">IFERROR(_FV(T_STOCK_DATA[[#This Row],[SYMBOL]],"Change"),"")</f>
        <v>-17.3</v>
      </c>
      <c r="C337" s="8" cm="1">
        <f t="array" ref="C337">IFERROR(IF(T_STOCK_DATA[[#This Row],[SYMBOL]]="","",_FV(T_STOCK_DATA[[#This Row],[SYMBOL]],"Change (%)",TRUE)),"")</f>
        <v>-5.4325999999999999E-2</v>
      </c>
      <c r="D337" s="8" t="str">
        <f>IF(T_STOCK_DATA[[#This Row],[Change (%)]]&gt;0,T_STOCK_DATA[[#This Row],[Change (%)]],"")</f>
        <v/>
      </c>
      <c r="E337" s="8">
        <f>IF(T_STOCK_DATA[[#This Row],[Change (%)]]&lt;0,T_STOCK_DATA[[#This Row],[Change (%)]],"")</f>
        <v>-5.4325999999999999E-2</v>
      </c>
      <c r="F337" s="7" t="str" cm="1">
        <f t="array" ref="F337">IFERROR(_FV(T_STOCK_DATA[[#This Row],[SYMBOL]],"Exchange"),"")</f>
        <v>National Stock Exchange of India</v>
      </c>
      <c r="G337" s="7" cm="1">
        <f t="array" ref="G337">IFERROR(_FV(T_STOCK_DATA[[#This Row],[SYMBOL]],"Price"),"")</f>
        <v>301.14999999999998</v>
      </c>
      <c r="H337" s="9" cm="1">
        <f t="array" ref="H337">IFERROR(_FV(T_STOCK_DATA[[#This Row],[SYMBOL]],"Volume"),"")</f>
        <v>265652</v>
      </c>
      <c r="I337" s="7" t="str" cm="1">
        <f t="array" ref="I337">IFERROR(_FV(T_STOCK_DATA[[#This Row],[SYMBOL]],"Ticker symbol",TRUE),"")</f>
        <v>DATAMATICS</v>
      </c>
      <c r="J337" s="10" t="str">
        <f>IFERROR(RANK(T_STOCK_DATA[[#This Row],[Positive Change %]],T_STOCK_DATA[Positive Change %],0)+COUNTIF($D$3:$D336,T_STOCK_DATA[[#This Row],[Positive Change %]]),"")</f>
        <v/>
      </c>
      <c r="K337" s="10">
        <f>IFERROR(RANK(T_STOCK_DATA[[#This Row],[Negative Change %]],T_STOCK_DATA[Negative Change %],1)+COUNTIF($E$3:$E336,T_STOCK_DATA[[#This Row],[Negative Change %]]),"")</f>
        <v>426</v>
      </c>
      <c r="L337" s="10">
        <f>IFERROR(RANK(T_STOCK_DATA[[#This Row],[Volume]],T_STOCK_DATA[Volume],0)+COUNTIF($H$3:$H336,T_STOCK_DATA[[#This Row],[Volume]]),"")</f>
        <v>676</v>
      </c>
      <c r="M337" s="18" cm="1">
        <f t="array" ref="M337">IFERROR(_FV(T_STOCK_DATA[[#This Row],[SYMBOL]],"Last trade time",TRUE),"")</f>
        <v>44585.469953703701</v>
      </c>
    </row>
    <row r="338" spans="1:13">
      <c r="A338" s="5" t="e" vm="385">
        <v>#VALUE!</v>
      </c>
      <c r="B338" s="7" cm="1">
        <f t="array" ref="B338">IFERROR(_FV(T_STOCK_DATA[[#This Row],[SYMBOL]],"Change"),"")</f>
        <v>-4.4000000000000004</v>
      </c>
      <c r="C338" s="8" cm="1">
        <f t="array" ref="C338">IFERROR(IF(T_STOCK_DATA[[#This Row],[SYMBOL]]="","",_FV(T_STOCK_DATA[[#This Row],[SYMBOL]],"Change (%)",TRUE)),"")</f>
        <v>-4.7108999999999998E-2</v>
      </c>
      <c r="D338" s="8" t="str">
        <f>IF(T_STOCK_DATA[[#This Row],[Change (%)]]&gt;0,T_STOCK_DATA[[#This Row],[Change (%)]],"")</f>
        <v/>
      </c>
      <c r="E338" s="8">
        <f>IF(T_STOCK_DATA[[#This Row],[Change (%)]]&lt;0,T_STOCK_DATA[[#This Row],[Change (%)]],"")</f>
        <v>-4.7108999999999998E-2</v>
      </c>
      <c r="F338" s="7" t="str" cm="1">
        <f t="array" ref="F338">IFERROR(_FV(T_STOCK_DATA[[#This Row],[SYMBOL]],"Exchange"),"")</f>
        <v>National Stock Exchange of India</v>
      </c>
      <c r="G338" s="7" cm="1">
        <f t="array" ref="G338">IFERROR(_FV(T_STOCK_DATA[[#This Row],[SYMBOL]],"Price"),"")</f>
        <v>89</v>
      </c>
      <c r="H338" s="9" cm="1">
        <f t="array" ref="H338">IFERROR(_FV(T_STOCK_DATA[[#This Row],[SYMBOL]],"Volume"),"")</f>
        <v>513801</v>
      </c>
      <c r="I338" s="7" t="str" cm="1">
        <f t="array" ref="I338">IFERROR(_FV(T_STOCK_DATA[[#This Row],[SYMBOL]],"Ticker symbol",TRUE),"")</f>
        <v>DBCORP</v>
      </c>
      <c r="J338" s="10" t="str">
        <f>IFERROR(RANK(T_STOCK_DATA[[#This Row],[Positive Change %]],T_STOCK_DATA[Positive Change %],0)+COUNTIF($D$3:$D337,T_STOCK_DATA[[#This Row],[Positive Change %]]),"")</f>
        <v/>
      </c>
      <c r="K338" s="10">
        <f>IFERROR(RANK(T_STOCK_DATA[[#This Row],[Negative Change %]],T_STOCK_DATA[Negative Change %],1)+COUNTIF($E$3:$E337,T_STOCK_DATA[[#This Row],[Negative Change %]]),"")</f>
        <v>807</v>
      </c>
      <c r="L338" s="10">
        <f>IFERROR(RANK(T_STOCK_DATA[[#This Row],[Volume]],T_STOCK_DATA[Volume],0)+COUNTIF($H$3:$H337,T_STOCK_DATA[[#This Row],[Volume]]),"")</f>
        <v>492</v>
      </c>
      <c r="M338" s="18" cm="1">
        <f t="array" ref="M338">IFERROR(_FV(T_STOCK_DATA[[#This Row],[SYMBOL]],"Last trade time",TRUE),"")</f>
        <v>44585.469953703701</v>
      </c>
    </row>
    <row r="339" spans="1:13">
      <c r="A339" s="5" t="e" vm="386">
        <v>#VALUE!</v>
      </c>
      <c r="B339" s="7" cm="1">
        <f t="array" ref="B339">IFERROR(_FV(T_STOCK_DATA[[#This Row],[SYMBOL]],"Change"),"")</f>
        <v>-6.55</v>
      </c>
      <c r="C339" s="8" cm="1">
        <f t="array" ref="C339">IFERROR(IF(T_STOCK_DATA[[#This Row],[SYMBOL]]="","",_FV(T_STOCK_DATA[[#This Row],[SYMBOL]],"Change (%)",TRUE)),"")</f>
        <v>-1.8222000000000002E-2</v>
      </c>
      <c r="D339" s="8" t="str">
        <f>IF(T_STOCK_DATA[[#This Row],[Change (%)]]&gt;0,T_STOCK_DATA[[#This Row],[Change (%)]],"")</f>
        <v/>
      </c>
      <c r="E339" s="8">
        <f>IF(T_STOCK_DATA[[#This Row],[Change (%)]]&lt;0,T_STOCK_DATA[[#This Row],[Change (%)]],"")</f>
        <v>-1.8222000000000002E-2</v>
      </c>
      <c r="F339" s="7" t="str" cm="1">
        <f t="array" ref="F339">IFERROR(_FV(T_STOCK_DATA[[#This Row],[SYMBOL]],"Exchange"),"")</f>
        <v>National Stock Exchange of India</v>
      </c>
      <c r="G339" s="7" cm="1">
        <f t="array" ref="G339">IFERROR(_FV(T_STOCK_DATA[[#This Row],[SYMBOL]],"Price"),"")</f>
        <v>352.9</v>
      </c>
      <c r="H339" s="9" cm="1">
        <f t="array" ref="H339">IFERROR(_FV(T_STOCK_DATA[[#This Row],[SYMBOL]],"Volume"),"")</f>
        <v>957246</v>
      </c>
      <c r="I339" s="7" t="str" cm="1">
        <f t="array" ref="I339">IFERROR(_FV(T_STOCK_DATA[[#This Row],[SYMBOL]],"Ticker symbol",TRUE),"")</f>
        <v>DBL</v>
      </c>
      <c r="J339" s="10" t="str">
        <f>IFERROR(RANK(T_STOCK_DATA[[#This Row],[Positive Change %]],T_STOCK_DATA[Positive Change %],0)+COUNTIF($D$3:$D338,T_STOCK_DATA[[#This Row],[Positive Change %]]),"")</f>
        <v/>
      </c>
      <c r="K339" s="10">
        <f>IFERROR(RANK(T_STOCK_DATA[[#This Row],[Negative Change %]],T_STOCK_DATA[Negative Change %],1)+COUNTIF($E$3:$E338,T_STOCK_DATA[[#This Row],[Negative Change %]]),"")</f>
        <v>1443</v>
      </c>
      <c r="L339" s="10">
        <f>IFERROR(RANK(T_STOCK_DATA[[#This Row],[Volume]],T_STOCK_DATA[Volume],0)+COUNTIF($H$3:$H338,T_STOCK_DATA[[#This Row],[Volume]]),"")</f>
        <v>348</v>
      </c>
      <c r="M339" s="18" cm="1">
        <f t="array" ref="M339">IFERROR(_FV(T_STOCK_DATA[[#This Row],[SYMBOL]],"Last trade time",TRUE),"")</f>
        <v>44585.469953703701</v>
      </c>
    </row>
    <row r="340" spans="1:13">
      <c r="A340" s="5" t="e" vm="387">
        <v>#VALUE!</v>
      </c>
      <c r="B340" s="7" cm="1">
        <f t="array" ref="B340">IFERROR(_FV(T_STOCK_DATA[[#This Row],[SYMBOL]],"Change"),"")</f>
        <v>0.5</v>
      </c>
      <c r="C340" s="8" cm="1">
        <f t="array" ref="C340">IFERROR(IF(T_STOCK_DATA[[#This Row],[SYMBOL]]="","",_FV(T_STOCK_DATA[[#This Row],[SYMBOL]],"Change (%)",TRUE)),"")</f>
        <v>6.7429999999999999E-3</v>
      </c>
      <c r="D340" s="8">
        <f>IF(T_STOCK_DATA[[#This Row],[Change (%)]]&gt;0,T_STOCK_DATA[[#This Row],[Change (%)]],"")</f>
        <v>6.7429999999999999E-3</v>
      </c>
      <c r="E340" s="8" t="str">
        <f>IF(T_STOCK_DATA[[#This Row],[Change (%)]]&lt;0,T_STOCK_DATA[[#This Row],[Change (%)]],"")</f>
        <v/>
      </c>
      <c r="F340" s="7" t="str" cm="1">
        <f t="array" ref="F340">IFERROR(_FV(T_STOCK_DATA[[#This Row],[SYMBOL]],"Exchange"),"")</f>
        <v>National Stock Exchange of India</v>
      </c>
      <c r="G340" s="7" cm="1">
        <f t="array" ref="G340">IFERROR(_FV(T_STOCK_DATA[[#This Row],[SYMBOL]],"Price"),"")</f>
        <v>74.650000000000006</v>
      </c>
      <c r="H340" s="9" cm="1">
        <f t="array" ref="H340">IFERROR(_FV(T_STOCK_DATA[[#This Row],[SYMBOL]],"Volume"),"")</f>
        <v>2115190</v>
      </c>
      <c r="I340" s="7" t="str" cm="1">
        <f t="array" ref="I340">IFERROR(_FV(T_STOCK_DATA[[#This Row],[SYMBOL]],"Ticker symbol",TRUE),"")</f>
        <v>DBREALTY</v>
      </c>
      <c r="J340" s="10">
        <f>IFERROR(RANK(T_STOCK_DATA[[#This Row],[Positive Change %]],T_STOCK_DATA[Positive Change %],0)+COUNTIF($D$3:$D339,T_STOCK_DATA[[#This Row],[Positive Change %]]),"")</f>
        <v>51</v>
      </c>
      <c r="K340" s="10" t="str">
        <f>IFERROR(RANK(T_STOCK_DATA[[#This Row],[Negative Change %]],T_STOCK_DATA[Negative Change %],1)+COUNTIF($E$3:$E339,T_STOCK_DATA[[#This Row],[Negative Change %]]),"")</f>
        <v/>
      </c>
      <c r="L340" s="10">
        <f>IFERROR(RANK(T_STOCK_DATA[[#This Row],[Volume]],T_STOCK_DATA[Volume],0)+COUNTIF($H$3:$H339,T_STOCK_DATA[[#This Row],[Volume]]),"")</f>
        <v>201</v>
      </c>
      <c r="M340" s="18" cm="1">
        <f t="array" ref="M340">IFERROR(_FV(T_STOCK_DATA[[#This Row],[SYMBOL]],"Last trade time",TRUE),"")</f>
        <v>44585.469953703701</v>
      </c>
    </row>
    <row r="341" spans="1:13">
      <c r="A341" s="5" t="e" vm="388">
        <v>#VALUE!</v>
      </c>
      <c r="B341" s="7" cm="1">
        <f t="array" ref="B341">IFERROR(_FV(T_STOCK_DATA[[#This Row],[SYMBOL]],"Change"),"")</f>
        <v>-1.55</v>
      </c>
      <c r="C341" s="8" cm="1">
        <f t="array" ref="C341">IFERROR(IF(T_STOCK_DATA[[#This Row],[SYMBOL]]="","",_FV(T_STOCK_DATA[[#This Row],[SYMBOL]],"Change (%)",TRUE)),"")</f>
        <v>-4.9520999999999996E-2</v>
      </c>
      <c r="D341" s="8" t="str">
        <f>IF(T_STOCK_DATA[[#This Row],[Change (%)]]&gt;0,T_STOCK_DATA[[#This Row],[Change (%)]],"")</f>
        <v/>
      </c>
      <c r="E341" s="8">
        <f>IF(T_STOCK_DATA[[#This Row],[Change (%)]]&lt;0,T_STOCK_DATA[[#This Row],[Change (%)]],"")</f>
        <v>-4.9520999999999996E-2</v>
      </c>
      <c r="F341" s="7" t="str" cm="1">
        <f t="array" ref="F341">IFERROR(_FV(T_STOCK_DATA[[#This Row],[SYMBOL]],"Exchange"),"")</f>
        <v>National Stock Exchange of India</v>
      </c>
      <c r="G341" s="7" cm="1">
        <f t="array" ref="G341">IFERROR(_FV(T_STOCK_DATA[[#This Row],[SYMBOL]],"Price"),"")</f>
        <v>29.75</v>
      </c>
      <c r="H341" s="9" cm="1">
        <f t="array" ref="H341">IFERROR(_FV(T_STOCK_DATA[[#This Row],[SYMBOL]],"Volume"),"")</f>
        <v>729</v>
      </c>
      <c r="I341" s="7" t="str" cm="1">
        <f t="array" ref="I341">IFERROR(_FV(T_STOCK_DATA[[#This Row],[SYMBOL]],"Ticker symbol",TRUE),"")</f>
        <v>DBSTOCKBRO</v>
      </c>
      <c r="J341" s="10" t="str">
        <f>IFERROR(RANK(T_STOCK_DATA[[#This Row],[Positive Change %]],T_STOCK_DATA[Positive Change %],0)+COUNTIF($D$3:$D340,T_STOCK_DATA[[#This Row],[Positive Change %]]),"")</f>
        <v/>
      </c>
      <c r="K341" s="10">
        <f>IFERROR(RANK(T_STOCK_DATA[[#This Row],[Negative Change %]],T_STOCK_DATA[Negative Change %],1)+COUNTIF($E$3:$E340,T_STOCK_DATA[[#This Row],[Negative Change %]]),"")</f>
        <v>639</v>
      </c>
      <c r="L341" s="10">
        <f>IFERROR(RANK(T_STOCK_DATA[[#This Row],[Volume]],T_STOCK_DATA[Volume],0)+COUNTIF($H$3:$H340,T_STOCK_DATA[[#This Row],[Volume]]),"")</f>
        <v>1625</v>
      </c>
      <c r="M341" s="18" cm="1">
        <f t="array" ref="M341">IFERROR(_FV(T_STOCK_DATA[[#This Row],[SYMBOL]],"Last trade time",TRUE),"")</f>
        <v>44585.469953703701</v>
      </c>
    </row>
    <row r="342" spans="1:13">
      <c r="A342" s="5" t="e" vm="389">
        <v>#VALUE!</v>
      </c>
      <c r="B342" s="7" cm="1">
        <f t="array" ref="B342">IFERROR(_FV(T_STOCK_DATA[[#This Row],[SYMBOL]],"Change"),"")</f>
        <v>-20.2</v>
      </c>
      <c r="C342" s="8" cm="1">
        <f t="array" ref="C342">IFERROR(IF(T_STOCK_DATA[[#This Row],[SYMBOL]]="","",_FV(T_STOCK_DATA[[#This Row],[SYMBOL]],"Change (%)",TRUE)),"")</f>
        <v>-9.5938999999999997E-2</v>
      </c>
      <c r="D342" s="8" t="str">
        <f>IF(T_STOCK_DATA[[#This Row],[Change (%)]]&gt;0,T_STOCK_DATA[[#This Row],[Change (%)]],"")</f>
        <v/>
      </c>
      <c r="E342" s="8">
        <f>IF(T_STOCK_DATA[[#This Row],[Change (%)]]&lt;0,T_STOCK_DATA[[#This Row],[Change (%)]],"")</f>
        <v>-9.5938999999999997E-2</v>
      </c>
      <c r="F342" s="7" t="str" cm="1">
        <f t="array" ref="F342">IFERROR(_FV(T_STOCK_DATA[[#This Row],[SYMBOL]],"Exchange"),"")</f>
        <v>National Stock Exchange of India</v>
      </c>
      <c r="G342" s="7" cm="1">
        <f t="array" ref="G342">IFERROR(_FV(T_STOCK_DATA[[#This Row],[SYMBOL]],"Price"),"")</f>
        <v>190.35</v>
      </c>
      <c r="H342" s="9" cm="1">
        <f t="array" ref="H342">IFERROR(_FV(T_STOCK_DATA[[#This Row],[SYMBOL]],"Volume"),"")</f>
        <v>777385</v>
      </c>
      <c r="I342" s="7" t="str" cm="1">
        <f t="array" ref="I342">IFERROR(_FV(T_STOCK_DATA[[#This Row],[SYMBOL]],"Ticker symbol",TRUE),"")</f>
        <v>DCAL</v>
      </c>
      <c r="J342" s="10" t="str">
        <f>IFERROR(RANK(T_STOCK_DATA[[#This Row],[Positive Change %]],T_STOCK_DATA[Positive Change %],0)+COUNTIF($D$3:$D341,T_STOCK_DATA[[#This Row],[Positive Change %]]),"")</f>
        <v/>
      </c>
      <c r="K342" s="10">
        <f>IFERROR(RANK(T_STOCK_DATA[[#This Row],[Negative Change %]],T_STOCK_DATA[Negative Change %],1)+COUNTIF($E$3:$E341,T_STOCK_DATA[[#This Row],[Negative Change %]]),"")</f>
        <v>38</v>
      </c>
      <c r="L342" s="10">
        <f>IFERROR(RANK(T_STOCK_DATA[[#This Row],[Volume]],T_STOCK_DATA[Volume],0)+COUNTIF($H$3:$H341,T_STOCK_DATA[[#This Row],[Volume]]),"")</f>
        <v>390</v>
      </c>
      <c r="M342" s="18" cm="1">
        <f t="array" ref="M342">IFERROR(_FV(T_STOCK_DATA[[#This Row],[SYMBOL]],"Last trade time",TRUE),"")</f>
        <v>44585.469953703701</v>
      </c>
    </row>
    <row r="343" spans="1:13">
      <c r="A343" s="5" t="e" vm="390">
        <v>#VALUE!</v>
      </c>
      <c r="B343" s="7" cm="1">
        <f t="array" ref="B343">IFERROR(_FV(T_STOCK_DATA[[#This Row],[SYMBOL]],"Change"),"")</f>
        <v>-1.75</v>
      </c>
      <c r="C343" s="8" cm="1">
        <f t="array" ref="C343">IFERROR(IF(T_STOCK_DATA[[#This Row],[SYMBOL]]="","",_FV(T_STOCK_DATA[[#This Row],[SYMBOL]],"Change (%)",TRUE)),"")</f>
        <v>-2.0820999999999999E-2</v>
      </c>
      <c r="D343" s="8" t="str">
        <f>IF(T_STOCK_DATA[[#This Row],[Change (%)]]&gt;0,T_STOCK_DATA[[#This Row],[Change (%)]],"")</f>
        <v/>
      </c>
      <c r="E343" s="8">
        <f>IF(T_STOCK_DATA[[#This Row],[Change (%)]]&lt;0,T_STOCK_DATA[[#This Row],[Change (%)]],"")</f>
        <v>-2.0820999999999999E-2</v>
      </c>
      <c r="F343" s="7" t="str" cm="1">
        <f t="array" ref="F343">IFERROR(_FV(T_STOCK_DATA[[#This Row],[SYMBOL]],"Exchange"),"")</f>
        <v>National Stock Exchange of India</v>
      </c>
      <c r="G343" s="7" cm="1">
        <f t="array" ref="G343">IFERROR(_FV(T_STOCK_DATA[[#This Row],[SYMBOL]],"Price"),"")</f>
        <v>82.3</v>
      </c>
      <c r="H343" s="9" cm="1">
        <f t="array" ref="H343">IFERROR(_FV(T_STOCK_DATA[[#This Row],[SYMBOL]],"Volume"),"")</f>
        <v>1218514</v>
      </c>
      <c r="I343" s="7" t="str" cm="1">
        <f t="array" ref="I343">IFERROR(_FV(T_STOCK_DATA[[#This Row],[SYMBOL]],"Ticker symbol",TRUE),"")</f>
        <v>DCBBANK</v>
      </c>
      <c r="J343" s="10" t="str">
        <f>IFERROR(RANK(T_STOCK_DATA[[#This Row],[Positive Change %]],T_STOCK_DATA[Positive Change %],0)+COUNTIF($D$3:$D342,T_STOCK_DATA[[#This Row],[Positive Change %]]),"")</f>
        <v/>
      </c>
      <c r="K343" s="10">
        <f>IFERROR(RANK(T_STOCK_DATA[[#This Row],[Negative Change %]],T_STOCK_DATA[Negative Change %],1)+COUNTIF($E$3:$E342,T_STOCK_DATA[[#This Row],[Negative Change %]]),"")</f>
        <v>1417</v>
      </c>
      <c r="L343" s="10">
        <f>IFERROR(RANK(T_STOCK_DATA[[#This Row],[Volume]],T_STOCK_DATA[Volume],0)+COUNTIF($H$3:$H342,T_STOCK_DATA[[#This Row],[Volume]]),"")</f>
        <v>296</v>
      </c>
      <c r="M343" s="18" cm="1">
        <f t="array" ref="M343">IFERROR(_FV(T_STOCK_DATA[[#This Row],[SYMBOL]],"Last trade time",TRUE),"")</f>
        <v>44585.469953703701</v>
      </c>
    </row>
    <row r="344" spans="1:13">
      <c r="A344" s="5" t="e" vm="391">
        <v>#VALUE!</v>
      </c>
      <c r="B344" s="7" cm="1">
        <f t="array" ref="B344">IFERROR(_FV(T_STOCK_DATA[[#This Row],[SYMBOL]],"Change"),"")</f>
        <v>-5.9</v>
      </c>
      <c r="C344" s="8" cm="1">
        <f t="array" ref="C344">IFERROR(IF(T_STOCK_DATA[[#This Row],[SYMBOL]]="","",_FV(T_STOCK_DATA[[#This Row],[SYMBOL]],"Change (%)",TRUE)),"")</f>
        <v>-4.9958000000000002E-2</v>
      </c>
      <c r="D344" s="8" t="str">
        <f>IF(T_STOCK_DATA[[#This Row],[Change (%)]]&gt;0,T_STOCK_DATA[[#This Row],[Change (%)]],"")</f>
        <v/>
      </c>
      <c r="E344" s="8">
        <f>IF(T_STOCK_DATA[[#This Row],[Change (%)]]&lt;0,T_STOCK_DATA[[#This Row],[Change (%)]],"")</f>
        <v>-4.9958000000000002E-2</v>
      </c>
      <c r="F344" s="7" t="str" cm="1">
        <f t="array" ref="F344">IFERROR(_FV(T_STOCK_DATA[[#This Row],[SYMBOL]],"Exchange"),"")</f>
        <v>National Stock Exchange of India</v>
      </c>
      <c r="G344" s="7" cm="1">
        <f t="array" ref="G344">IFERROR(_FV(T_STOCK_DATA[[#This Row],[SYMBOL]],"Price"),"")</f>
        <v>112.2</v>
      </c>
      <c r="H344" s="9" cm="1">
        <f t="array" ref="H344">IFERROR(_FV(T_STOCK_DATA[[#This Row],[SYMBOL]],"Volume"),"")</f>
        <v>42441</v>
      </c>
      <c r="I344" s="7" t="str" cm="1">
        <f t="array" ref="I344">IFERROR(_FV(T_STOCK_DATA[[#This Row],[SYMBOL]],"Ticker symbol",TRUE),"")</f>
        <v>DCM</v>
      </c>
      <c r="J344" s="10" t="str">
        <f>IFERROR(RANK(T_STOCK_DATA[[#This Row],[Positive Change %]],T_STOCK_DATA[Positive Change %],0)+COUNTIF($D$3:$D343,T_STOCK_DATA[[#This Row],[Positive Change %]]),"")</f>
        <v/>
      </c>
      <c r="K344" s="10">
        <f>IFERROR(RANK(T_STOCK_DATA[[#This Row],[Negative Change %]],T_STOCK_DATA[Negative Change %],1)+COUNTIF($E$3:$E343,T_STOCK_DATA[[#This Row],[Negative Change %]]),"")</f>
        <v>535</v>
      </c>
      <c r="L344" s="10">
        <f>IFERROR(RANK(T_STOCK_DATA[[#This Row],[Volume]],T_STOCK_DATA[Volume],0)+COUNTIF($H$3:$H343,T_STOCK_DATA[[#This Row],[Volume]]),"")</f>
        <v>1216</v>
      </c>
      <c r="M344" s="18" cm="1">
        <f t="array" ref="M344">IFERROR(_FV(T_STOCK_DATA[[#This Row],[SYMBOL]],"Last trade time",TRUE),"")</f>
        <v>44585.469953703701</v>
      </c>
    </row>
    <row r="345" spans="1:13">
      <c r="A345" s="5" t="e" vm="392">
        <v>#VALUE!</v>
      </c>
      <c r="B345" s="7" cm="1">
        <f t="array" ref="B345">IFERROR(_FV(T_STOCK_DATA[[#This Row],[SYMBOL]],"Change"),"")</f>
        <v>-0.2</v>
      </c>
      <c r="C345" s="8" cm="1">
        <f t="array" ref="C345">IFERROR(IF(T_STOCK_DATA[[#This Row],[SYMBOL]]="","",_FV(T_STOCK_DATA[[#This Row],[SYMBOL]],"Change (%)",TRUE)),"")</f>
        <v>-4.0815999999999998E-2</v>
      </c>
      <c r="D345" s="8" t="str">
        <f>IF(T_STOCK_DATA[[#This Row],[Change (%)]]&gt;0,T_STOCK_DATA[[#This Row],[Change (%)]],"")</f>
        <v/>
      </c>
      <c r="E345" s="8">
        <f>IF(T_STOCK_DATA[[#This Row],[Change (%)]]&lt;0,T_STOCK_DATA[[#This Row],[Change (%)]],"")</f>
        <v>-4.0815999999999998E-2</v>
      </c>
      <c r="F345" s="7" t="str" cm="1">
        <f t="array" ref="F345">IFERROR(_FV(T_STOCK_DATA[[#This Row],[SYMBOL]],"Exchange"),"")</f>
        <v>National Stock Exchange of India</v>
      </c>
      <c r="G345" s="7" cm="1">
        <f t="array" ref="G345">IFERROR(_FV(T_STOCK_DATA[[#This Row],[SYMBOL]],"Price"),"")</f>
        <v>4.7</v>
      </c>
      <c r="H345" s="9" cm="1">
        <f t="array" ref="H345">IFERROR(_FV(T_STOCK_DATA[[#This Row],[SYMBOL]],"Volume"),"")</f>
        <v>335</v>
      </c>
      <c r="I345" s="7" t="str" cm="1">
        <f t="array" ref="I345">IFERROR(_FV(T_STOCK_DATA[[#This Row],[SYMBOL]],"Ticker symbol",TRUE),"")</f>
        <v>DCMFINSERV</v>
      </c>
      <c r="J345" s="10" t="str">
        <f>IFERROR(RANK(T_STOCK_DATA[[#This Row],[Positive Change %]],T_STOCK_DATA[Positive Change %],0)+COUNTIF($D$3:$D344,T_STOCK_DATA[[#This Row],[Positive Change %]]),"")</f>
        <v/>
      </c>
      <c r="K345" s="10">
        <f>IFERROR(RANK(T_STOCK_DATA[[#This Row],[Negative Change %]],T_STOCK_DATA[Negative Change %],1)+COUNTIF($E$3:$E344,T_STOCK_DATA[[#This Row],[Negative Change %]]),"")</f>
        <v>1023</v>
      </c>
      <c r="L345" s="10">
        <f>IFERROR(RANK(T_STOCK_DATA[[#This Row],[Volume]],T_STOCK_DATA[Volume],0)+COUNTIF($H$3:$H344,T_STOCK_DATA[[#This Row],[Volume]]),"")</f>
        <v>1632</v>
      </c>
      <c r="M345" s="18" cm="1">
        <f t="array" ref="M345">IFERROR(_FV(T_STOCK_DATA[[#This Row],[SYMBOL]],"Last trade time",TRUE),"")</f>
        <v>44585.469953703701</v>
      </c>
    </row>
    <row r="346" spans="1:13">
      <c r="A346" s="5" t="e" vm="393">
        <v>#VALUE!</v>
      </c>
      <c r="B346" s="7" cm="1">
        <f t="array" ref="B346">IFERROR(_FV(T_STOCK_DATA[[#This Row],[SYMBOL]],"Change"),"")</f>
        <v>-3.2</v>
      </c>
      <c r="C346" s="8" cm="1">
        <f t="array" ref="C346">IFERROR(IF(T_STOCK_DATA[[#This Row],[SYMBOL]]="","",_FV(T_STOCK_DATA[[#This Row],[SYMBOL]],"Change (%)",TRUE)),"")</f>
        <v>-1.0647E-2</v>
      </c>
      <c r="D346" s="8" t="str">
        <f>IF(T_STOCK_DATA[[#This Row],[Change (%)]]&gt;0,T_STOCK_DATA[[#This Row],[Change (%)]],"")</f>
        <v/>
      </c>
      <c r="E346" s="8">
        <f>IF(T_STOCK_DATA[[#This Row],[Change (%)]]&lt;0,T_STOCK_DATA[[#This Row],[Change (%)]],"")</f>
        <v>-1.0647E-2</v>
      </c>
      <c r="F346" s="7" t="str" cm="1">
        <f t="array" ref="F346">IFERROR(_FV(T_STOCK_DATA[[#This Row],[SYMBOL]],"Exchange"),"")</f>
        <v>National Stock Exchange of India</v>
      </c>
      <c r="G346" s="7" cm="1">
        <f t="array" ref="G346">IFERROR(_FV(T_STOCK_DATA[[#This Row],[SYMBOL]],"Price"),"")</f>
        <v>297.35000000000002</v>
      </c>
      <c r="H346" s="9" cm="1">
        <f t="array" ref="H346">IFERROR(_FV(T_STOCK_DATA[[#This Row],[SYMBOL]],"Volume"),"")</f>
        <v>106296</v>
      </c>
      <c r="I346" s="7" t="str" cm="1">
        <f t="array" ref="I346">IFERROR(_FV(T_STOCK_DATA[[#This Row],[SYMBOL]],"Ticker symbol",TRUE),"")</f>
        <v>DCMNVL</v>
      </c>
      <c r="J346" s="10" t="str">
        <f>IFERROR(RANK(T_STOCK_DATA[[#This Row],[Positive Change %]],T_STOCK_DATA[Positive Change %],0)+COUNTIF($D$3:$D345,T_STOCK_DATA[[#This Row],[Positive Change %]]),"")</f>
        <v/>
      </c>
      <c r="K346" s="10">
        <f>IFERROR(RANK(T_STOCK_DATA[[#This Row],[Negative Change %]],T_STOCK_DATA[Negative Change %],1)+COUNTIF($E$3:$E345,T_STOCK_DATA[[#This Row],[Negative Change %]]),"")</f>
        <v>1519</v>
      </c>
      <c r="L346" s="10">
        <f>IFERROR(RANK(T_STOCK_DATA[[#This Row],[Volume]],T_STOCK_DATA[Volume],0)+COUNTIF($H$3:$H345,T_STOCK_DATA[[#This Row],[Volume]]),"")</f>
        <v>957</v>
      </c>
      <c r="M346" s="18" cm="1">
        <f t="array" ref="M346">IFERROR(_FV(T_STOCK_DATA[[#This Row],[SYMBOL]],"Last trade time",TRUE),"")</f>
        <v>44585.469953703701</v>
      </c>
    </row>
    <row r="347" spans="1:13">
      <c r="A347" s="5" t="e" vm="394">
        <v>#VALUE!</v>
      </c>
      <c r="B347" s="7" cm="1">
        <f t="array" ref="B347">IFERROR(_FV(T_STOCK_DATA[[#This Row],[SYMBOL]],"Change"),"")</f>
        <v>-38.4</v>
      </c>
      <c r="C347" s="8" cm="1">
        <f t="array" ref="C347">IFERROR(IF(T_STOCK_DATA[[#This Row],[SYMBOL]]="","",_FV(T_STOCK_DATA[[#This Row],[SYMBOL]],"Change (%)",TRUE)),"")</f>
        <v>-3.6324000000000002E-2</v>
      </c>
      <c r="D347" s="8" t="str">
        <f>IF(T_STOCK_DATA[[#This Row],[Change (%)]]&gt;0,T_STOCK_DATA[[#This Row],[Change (%)]],"")</f>
        <v/>
      </c>
      <c r="E347" s="8">
        <f>IF(T_STOCK_DATA[[#This Row],[Change (%)]]&lt;0,T_STOCK_DATA[[#This Row],[Change (%)]],"")</f>
        <v>-3.6324000000000002E-2</v>
      </c>
      <c r="F347" s="7" t="str" cm="1">
        <f t="array" ref="F347">IFERROR(_FV(T_STOCK_DATA[[#This Row],[SYMBOL]],"Exchange"),"")</f>
        <v>National Stock Exchange of India</v>
      </c>
      <c r="G347" s="7" cm="1">
        <f t="array" ref="G347">IFERROR(_FV(T_STOCK_DATA[[#This Row],[SYMBOL]],"Price"),"")</f>
        <v>1018.75</v>
      </c>
      <c r="H347" s="9" cm="1">
        <f t="array" ref="H347">IFERROR(_FV(T_STOCK_DATA[[#This Row],[SYMBOL]],"Volume"),"")</f>
        <v>121377</v>
      </c>
      <c r="I347" s="7" t="str" cm="1">
        <f t="array" ref="I347">IFERROR(_FV(T_STOCK_DATA[[#This Row],[SYMBOL]],"Ticker symbol",TRUE),"")</f>
        <v>DCMSHRIRAM</v>
      </c>
      <c r="J347" s="10" t="str">
        <f>IFERROR(RANK(T_STOCK_DATA[[#This Row],[Positive Change %]],T_STOCK_DATA[Positive Change %],0)+COUNTIF($D$3:$D346,T_STOCK_DATA[[#This Row],[Positive Change %]]),"")</f>
        <v/>
      </c>
      <c r="K347" s="10">
        <f>IFERROR(RANK(T_STOCK_DATA[[#This Row],[Negative Change %]],T_STOCK_DATA[Negative Change %],1)+COUNTIF($E$3:$E346,T_STOCK_DATA[[#This Row],[Negative Change %]]),"")</f>
        <v>1124</v>
      </c>
      <c r="L347" s="10">
        <f>IFERROR(RANK(T_STOCK_DATA[[#This Row],[Volume]],T_STOCK_DATA[Volume],0)+COUNTIF($H$3:$H346,T_STOCK_DATA[[#This Row],[Volume]]),"")</f>
        <v>913</v>
      </c>
      <c r="M347" s="18" cm="1">
        <f t="array" ref="M347">IFERROR(_FV(T_STOCK_DATA[[#This Row],[SYMBOL]],"Last trade time",TRUE),"")</f>
        <v>44585.469953703701</v>
      </c>
    </row>
    <row r="348" spans="1:13">
      <c r="A348" s="5" t="e" vm="395">
        <v>#VALUE!</v>
      </c>
      <c r="B348" s="7" cm="1">
        <f t="array" ref="B348">IFERROR(_FV(T_STOCK_DATA[[#This Row],[SYMBOL]],"Change"),"")</f>
        <v>-2.15</v>
      </c>
      <c r="C348" s="8" cm="1">
        <f t="array" ref="C348">IFERROR(IF(T_STOCK_DATA[[#This Row],[SYMBOL]]="","",_FV(T_STOCK_DATA[[#This Row],[SYMBOL]],"Change (%)",TRUE)),"")</f>
        <v>-4.8044999999999997E-2</v>
      </c>
      <c r="D348" s="8" t="str">
        <f>IF(T_STOCK_DATA[[#This Row],[Change (%)]]&gt;0,T_STOCK_DATA[[#This Row],[Change (%)]],"")</f>
        <v/>
      </c>
      <c r="E348" s="8">
        <f>IF(T_STOCK_DATA[[#This Row],[Change (%)]]&lt;0,T_STOCK_DATA[[#This Row],[Change (%)]],"")</f>
        <v>-4.8044999999999997E-2</v>
      </c>
      <c r="F348" s="7" t="str" cm="1">
        <f t="array" ref="F348">IFERROR(_FV(T_STOCK_DATA[[#This Row],[SYMBOL]],"Exchange"),"")</f>
        <v>National Stock Exchange of India</v>
      </c>
      <c r="G348" s="7" cm="1">
        <f t="array" ref="G348">IFERROR(_FV(T_STOCK_DATA[[#This Row],[SYMBOL]],"Price"),"")</f>
        <v>42.6</v>
      </c>
      <c r="H348" s="9" cm="1">
        <f t="array" ref="H348">IFERROR(_FV(T_STOCK_DATA[[#This Row],[SYMBOL]],"Volume"),"")</f>
        <v>557441</v>
      </c>
      <c r="I348" s="7" t="str" cm="1">
        <f t="array" ref="I348">IFERROR(_FV(T_STOCK_DATA[[#This Row],[SYMBOL]],"Ticker symbol",TRUE),"")</f>
        <v>DCW</v>
      </c>
      <c r="J348" s="10" t="str">
        <f>IFERROR(RANK(T_STOCK_DATA[[#This Row],[Positive Change %]],T_STOCK_DATA[Positive Change %],0)+COUNTIF($D$3:$D347,T_STOCK_DATA[[#This Row],[Positive Change %]]),"")</f>
        <v/>
      </c>
      <c r="K348" s="10">
        <f>IFERROR(RANK(T_STOCK_DATA[[#This Row],[Negative Change %]],T_STOCK_DATA[Negative Change %],1)+COUNTIF($E$3:$E347,T_STOCK_DATA[[#This Row],[Negative Change %]]),"")</f>
        <v>762</v>
      </c>
      <c r="L348" s="10">
        <f>IFERROR(RANK(T_STOCK_DATA[[#This Row],[Volume]],T_STOCK_DATA[Volume],0)+COUNTIF($H$3:$H347,T_STOCK_DATA[[#This Row],[Volume]]),"")</f>
        <v>471</v>
      </c>
      <c r="M348" s="18" cm="1">
        <f t="array" ref="M348">IFERROR(_FV(T_STOCK_DATA[[#This Row],[SYMBOL]],"Last trade time",TRUE),"")</f>
        <v>44585.469953703701</v>
      </c>
    </row>
    <row r="349" spans="1:13">
      <c r="A349" s="5" t="e" vm="396">
        <v>#VALUE!</v>
      </c>
      <c r="B349" s="7" cm="1">
        <f t="array" ref="B349">IFERROR(_FV(T_STOCK_DATA[[#This Row],[SYMBOL]],"Change"),"")</f>
        <v>-32.299999999999997</v>
      </c>
      <c r="C349" s="8" cm="1">
        <f t="array" ref="C349">IFERROR(IF(T_STOCK_DATA[[#This Row],[SYMBOL]]="","",_FV(T_STOCK_DATA[[#This Row],[SYMBOL]],"Change (%)",TRUE)),"")</f>
        <v>-5.2218999999999995E-2</v>
      </c>
      <c r="D349" s="8" t="str">
        <f>IF(T_STOCK_DATA[[#This Row],[Change (%)]]&gt;0,T_STOCK_DATA[[#This Row],[Change (%)]],"")</f>
        <v/>
      </c>
      <c r="E349" s="8">
        <f>IF(T_STOCK_DATA[[#This Row],[Change (%)]]&lt;0,T_STOCK_DATA[[#This Row],[Change (%)]],"")</f>
        <v>-5.2218999999999995E-2</v>
      </c>
      <c r="F349" s="7" t="str" cm="1">
        <f t="array" ref="F349">IFERROR(_FV(T_STOCK_DATA[[#This Row],[SYMBOL]],"Exchange"),"")</f>
        <v>National Stock Exchange of India</v>
      </c>
      <c r="G349" s="7" cm="1">
        <f t="array" ref="G349">IFERROR(_FV(T_STOCK_DATA[[#This Row],[SYMBOL]],"Price"),"")</f>
        <v>586.25</v>
      </c>
      <c r="H349" s="9" cm="1">
        <f t="array" ref="H349">IFERROR(_FV(T_STOCK_DATA[[#This Row],[SYMBOL]],"Volume"),"")</f>
        <v>35127</v>
      </c>
      <c r="I349" s="7" t="str" cm="1">
        <f t="array" ref="I349">IFERROR(_FV(T_STOCK_DATA[[#This Row],[SYMBOL]],"Ticker symbol",TRUE),"")</f>
        <v>DECCANCE</v>
      </c>
      <c r="J349" s="10" t="str">
        <f>IFERROR(RANK(T_STOCK_DATA[[#This Row],[Positive Change %]],T_STOCK_DATA[Positive Change %],0)+COUNTIF($D$3:$D348,T_STOCK_DATA[[#This Row],[Positive Change %]]),"")</f>
        <v/>
      </c>
      <c r="K349" s="10">
        <f>IFERROR(RANK(T_STOCK_DATA[[#This Row],[Negative Change %]],T_STOCK_DATA[Negative Change %],1)+COUNTIF($E$3:$E348,T_STOCK_DATA[[#This Row],[Negative Change %]]),"")</f>
        <v>467</v>
      </c>
      <c r="L349" s="10">
        <f>IFERROR(RANK(T_STOCK_DATA[[#This Row],[Volume]],T_STOCK_DATA[Volume],0)+COUNTIF($H$3:$H348,T_STOCK_DATA[[#This Row],[Volume]]),"")</f>
        <v>1270</v>
      </c>
      <c r="M349" s="18" cm="1">
        <f t="array" ref="M349">IFERROR(_FV(T_STOCK_DATA[[#This Row],[SYMBOL]],"Last trade time",TRUE),"")</f>
        <v>44585.469953703701</v>
      </c>
    </row>
    <row r="350" spans="1:13">
      <c r="A350" s="5" t="e" vm="397">
        <v>#VALUE!</v>
      </c>
      <c r="B350" s="7" cm="1">
        <f t="array" ref="B350">IFERROR(_FV(T_STOCK_DATA[[#This Row],[SYMBOL]],"Change"),"")</f>
        <v>-25.6</v>
      </c>
      <c r="C350" s="8" cm="1">
        <f t="array" ref="C350">IFERROR(IF(T_STOCK_DATA[[#This Row],[SYMBOL]]="","",_FV(T_STOCK_DATA[[#This Row],[SYMBOL]],"Change (%)",TRUE)),"")</f>
        <v>-4.9970999999999995E-2</v>
      </c>
      <c r="D350" s="8" t="str">
        <f>IF(T_STOCK_DATA[[#This Row],[Change (%)]]&gt;0,T_STOCK_DATA[[#This Row],[Change (%)]],"")</f>
        <v/>
      </c>
      <c r="E350" s="8">
        <f>IF(T_STOCK_DATA[[#This Row],[Change (%)]]&lt;0,T_STOCK_DATA[[#This Row],[Change (%)]],"")</f>
        <v>-4.9970999999999995E-2</v>
      </c>
      <c r="F350" s="7" t="str" cm="1">
        <f t="array" ref="F350">IFERROR(_FV(T_STOCK_DATA[[#This Row],[SYMBOL]],"Exchange"),"")</f>
        <v>National Stock Exchange of India</v>
      </c>
      <c r="G350" s="7" cm="1">
        <f t="array" ref="G350">IFERROR(_FV(T_STOCK_DATA[[#This Row],[SYMBOL]],"Price"),"")</f>
        <v>486.7</v>
      </c>
      <c r="H350" s="9" cm="1">
        <f t="array" ref="H350">IFERROR(_FV(T_STOCK_DATA[[#This Row],[SYMBOL]],"Volume"),"")</f>
        <v>541162</v>
      </c>
      <c r="I350" s="7" t="str" cm="1">
        <f t="array" ref="I350">IFERROR(_FV(T_STOCK_DATA[[#This Row],[SYMBOL]],"Ticker symbol",TRUE),"")</f>
        <v>DEEPAKFERT</v>
      </c>
      <c r="J350" s="10" t="str">
        <f>IFERROR(RANK(T_STOCK_DATA[[#This Row],[Positive Change %]],T_STOCK_DATA[Positive Change %],0)+COUNTIF($D$3:$D349,T_STOCK_DATA[[#This Row],[Positive Change %]]),"")</f>
        <v/>
      </c>
      <c r="K350" s="10">
        <f>IFERROR(RANK(T_STOCK_DATA[[#This Row],[Negative Change %]],T_STOCK_DATA[Negative Change %],1)+COUNTIF($E$3:$E349,T_STOCK_DATA[[#This Row],[Negative Change %]]),"")</f>
        <v>530</v>
      </c>
      <c r="L350" s="10">
        <f>IFERROR(RANK(T_STOCK_DATA[[#This Row],[Volume]],T_STOCK_DATA[Volume],0)+COUNTIF($H$3:$H349,T_STOCK_DATA[[#This Row],[Volume]]),"")</f>
        <v>478</v>
      </c>
      <c r="M350" s="18" cm="1">
        <f t="array" ref="M350">IFERROR(_FV(T_STOCK_DATA[[#This Row],[SYMBOL]],"Last trade time",TRUE),"")</f>
        <v>44585.469953703701</v>
      </c>
    </row>
    <row r="351" spans="1:13">
      <c r="A351" s="5" t="e" vm="398">
        <v>#VALUE!</v>
      </c>
      <c r="B351" s="7" cm="1">
        <f t="array" ref="B351">IFERROR(_FV(T_STOCK_DATA[[#This Row],[SYMBOL]],"Change"),"")</f>
        <v>-137.25</v>
      </c>
      <c r="C351" s="8" cm="1">
        <f t="array" ref="C351">IFERROR(IF(T_STOCK_DATA[[#This Row],[SYMBOL]]="","",_FV(T_STOCK_DATA[[#This Row],[SYMBOL]],"Change (%)",TRUE)),"")</f>
        <v>-5.4878999999999997E-2</v>
      </c>
      <c r="D351" s="8" t="str">
        <f>IF(T_STOCK_DATA[[#This Row],[Change (%)]]&gt;0,T_STOCK_DATA[[#This Row],[Change (%)]],"")</f>
        <v/>
      </c>
      <c r="E351" s="8">
        <f>IF(T_STOCK_DATA[[#This Row],[Change (%)]]&lt;0,T_STOCK_DATA[[#This Row],[Change (%)]],"")</f>
        <v>-5.4878999999999997E-2</v>
      </c>
      <c r="F351" s="7" t="str" cm="1">
        <f t="array" ref="F351">IFERROR(_FV(T_STOCK_DATA[[#This Row],[SYMBOL]],"Exchange"),"")</f>
        <v>National Stock Exchange of India</v>
      </c>
      <c r="G351" s="7" cm="1">
        <f t="array" ref="G351">IFERROR(_FV(T_STOCK_DATA[[#This Row],[SYMBOL]],"Price"),"")</f>
        <v>2363.6999999999998</v>
      </c>
      <c r="H351" s="9" cm="1">
        <f t="array" ref="H351">IFERROR(_FV(T_STOCK_DATA[[#This Row],[SYMBOL]],"Volume"),"")</f>
        <v>928020</v>
      </c>
      <c r="I351" s="7" t="str" cm="1">
        <f t="array" ref="I351">IFERROR(_FV(T_STOCK_DATA[[#This Row],[SYMBOL]],"Ticker symbol",TRUE),"")</f>
        <v>DEEPAKNTR</v>
      </c>
      <c r="J351" s="10" t="str">
        <f>IFERROR(RANK(T_STOCK_DATA[[#This Row],[Positive Change %]],T_STOCK_DATA[Positive Change %],0)+COUNTIF($D$3:$D350,T_STOCK_DATA[[#This Row],[Positive Change %]]),"")</f>
        <v/>
      </c>
      <c r="K351" s="10">
        <f>IFERROR(RANK(T_STOCK_DATA[[#This Row],[Negative Change %]],T_STOCK_DATA[Negative Change %],1)+COUNTIF($E$3:$E350,T_STOCK_DATA[[#This Row],[Negative Change %]]),"")</f>
        <v>420</v>
      </c>
      <c r="L351" s="10">
        <f>IFERROR(RANK(T_STOCK_DATA[[#This Row],[Volume]],T_STOCK_DATA[Volume],0)+COUNTIF($H$3:$H350,T_STOCK_DATA[[#This Row],[Volume]]),"")</f>
        <v>352</v>
      </c>
      <c r="M351" s="18" cm="1">
        <f t="array" ref="M351">IFERROR(_FV(T_STOCK_DATA[[#This Row],[SYMBOL]],"Last trade time",TRUE),"")</f>
        <v>44585.469953703701</v>
      </c>
    </row>
    <row r="352" spans="1:13">
      <c r="A352" s="5" t="e" vm="399">
        <v>#VALUE!</v>
      </c>
      <c r="B352" s="7" cm="1">
        <f t="array" ref="B352">IFERROR(_FV(T_STOCK_DATA[[#This Row],[SYMBOL]],"Change"),"")</f>
        <v>-1.85</v>
      </c>
      <c r="C352" s="8" cm="1">
        <f t="array" ref="C352">IFERROR(IF(T_STOCK_DATA[[#This Row],[SYMBOL]]="","",_FV(T_STOCK_DATA[[#This Row],[SYMBOL]],"Change (%)",TRUE)),"")</f>
        <v>-4.3124000000000003E-2</v>
      </c>
      <c r="D352" s="8" t="str">
        <f>IF(T_STOCK_DATA[[#This Row],[Change (%)]]&gt;0,T_STOCK_DATA[[#This Row],[Change (%)]],"")</f>
        <v/>
      </c>
      <c r="E352" s="8">
        <f>IF(T_STOCK_DATA[[#This Row],[Change (%)]]&lt;0,T_STOCK_DATA[[#This Row],[Change (%)]],"")</f>
        <v>-4.3124000000000003E-2</v>
      </c>
      <c r="F352" s="7" t="str" cm="1">
        <f t="array" ref="F352">IFERROR(_FV(T_STOCK_DATA[[#This Row],[SYMBOL]],"Exchange"),"")</f>
        <v>National Stock Exchange of India</v>
      </c>
      <c r="G352" s="7" cm="1">
        <f t="array" ref="G352">IFERROR(_FV(T_STOCK_DATA[[#This Row],[SYMBOL]],"Price"),"")</f>
        <v>41.05</v>
      </c>
      <c r="H352" s="9" cm="1">
        <f t="array" ref="H352">IFERROR(_FV(T_STOCK_DATA[[#This Row],[SYMBOL]],"Volume"),"")</f>
        <v>26052</v>
      </c>
      <c r="I352" s="7" t="str" cm="1">
        <f t="array" ref="I352">IFERROR(_FV(T_STOCK_DATA[[#This Row],[SYMBOL]],"Ticker symbol",TRUE),"")</f>
        <v>DEEPENR</v>
      </c>
      <c r="J352" s="10" t="str">
        <f>IFERROR(RANK(T_STOCK_DATA[[#This Row],[Positive Change %]],T_STOCK_DATA[Positive Change %],0)+COUNTIF($D$3:$D351,T_STOCK_DATA[[#This Row],[Positive Change %]]),"")</f>
        <v/>
      </c>
      <c r="K352" s="10">
        <f>IFERROR(RANK(T_STOCK_DATA[[#This Row],[Negative Change %]],T_STOCK_DATA[Negative Change %],1)+COUNTIF($E$3:$E351,T_STOCK_DATA[[#This Row],[Negative Change %]]),"")</f>
        <v>958</v>
      </c>
      <c r="L352" s="10">
        <f>IFERROR(RANK(T_STOCK_DATA[[#This Row],[Volume]],T_STOCK_DATA[Volume],0)+COUNTIF($H$3:$H351,T_STOCK_DATA[[#This Row],[Volume]]),"")</f>
        <v>1336</v>
      </c>
      <c r="M352" s="18" cm="1">
        <f t="array" ref="M352">IFERROR(_FV(T_STOCK_DATA[[#This Row],[SYMBOL]],"Last trade time",TRUE),"")</f>
        <v>44585.469953703701</v>
      </c>
    </row>
    <row r="353" spans="1:13">
      <c r="A353" s="5" t="e" vm="400">
        <v>#VALUE!</v>
      </c>
      <c r="B353" s="7" cm="1">
        <f t="array" ref="B353">IFERROR(_FV(T_STOCK_DATA[[#This Row],[SYMBOL]],"Change"),"")</f>
        <v>-19.149999999999999</v>
      </c>
      <c r="C353" s="8" cm="1">
        <f t="array" ref="C353">IFERROR(IF(T_STOCK_DATA[[#This Row],[SYMBOL]]="","",_FV(T_STOCK_DATA[[#This Row],[SYMBOL]],"Change (%)",TRUE)),"")</f>
        <v>-6.6875999999999991E-2</v>
      </c>
      <c r="D353" s="8" t="str">
        <f>IF(T_STOCK_DATA[[#This Row],[Change (%)]]&gt;0,T_STOCK_DATA[[#This Row],[Change (%)]],"")</f>
        <v/>
      </c>
      <c r="E353" s="8">
        <f>IF(T_STOCK_DATA[[#This Row],[Change (%)]]&lt;0,T_STOCK_DATA[[#This Row],[Change (%)]],"")</f>
        <v>-6.6875999999999991E-2</v>
      </c>
      <c r="F353" s="7" t="str" cm="1">
        <f t="array" ref="F353">IFERROR(_FV(T_STOCK_DATA[[#This Row],[SYMBOL]],"Exchange"),"")</f>
        <v>National Stock Exchange of India</v>
      </c>
      <c r="G353" s="7" cm="1">
        <f t="array" ref="G353">IFERROR(_FV(T_STOCK_DATA[[#This Row],[SYMBOL]],"Price"),"")</f>
        <v>267.2</v>
      </c>
      <c r="H353" s="9" cm="1">
        <f t="array" ref="H353">IFERROR(_FV(T_STOCK_DATA[[#This Row],[SYMBOL]],"Volume"),"")</f>
        <v>5567348</v>
      </c>
      <c r="I353" s="7" t="str" cm="1">
        <f t="array" ref="I353">IFERROR(_FV(T_STOCK_DATA[[#This Row],[SYMBOL]],"Ticker symbol",TRUE),"")</f>
        <v>DELTACORP</v>
      </c>
      <c r="J353" s="10" t="str">
        <f>IFERROR(RANK(T_STOCK_DATA[[#This Row],[Positive Change %]],T_STOCK_DATA[Positive Change %],0)+COUNTIF($D$3:$D352,T_STOCK_DATA[[#This Row],[Positive Change %]]),"")</f>
        <v/>
      </c>
      <c r="K353" s="10">
        <f>IFERROR(RANK(T_STOCK_DATA[[#This Row],[Negative Change %]],T_STOCK_DATA[Negative Change %],1)+COUNTIF($E$3:$E352,T_STOCK_DATA[[#This Row],[Negative Change %]]),"")</f>
        <v>242</v>
      </c>
      <c r="L353" s="10">
        <f>IFERROR(RANK(T_STOCK_DATA[[#This Row],[Volume]],T_STOCK_DATA[Volume],0)+COUNTIF($H$3:$H352,T_STOCK_DATA[[#This Row],[Volume]]),"")</f>
        <v>90</v>
      </c>
      <c r="M353" s="18" cm="1">
        <f t="array" ref="M353">IFERROR(_FV(T_STOCK_DATA[[#This Row],[SYMBOL]],"Last trade time",TRUE),"")</f>
        <v>44585.469953703701</v>
      </c>
    </row>
    <row r="354" spans="1:13">
      <c r="A354" s="5" t="e" vm="401">
        <v>#VALUE!</v>
      </c>
      <c r="B354" s="7" cm="1">
        <f t="array" ref="B354">IFERROR(_FV(T_STOCK_DATA[[#This Row],[SYMBOL]],"Change"),"")</f>
        <v>-4.8</v>
      </c>
      <c r="C354" s="8" cm="1">
        <f t="array" ref="C354">IFERROR(IF(T_STOCK_DATA[[#This Row],[SYMBOL]]="","",_FV(T_STOCK_DATA[[#This Row],[SYMBOL]],"Change (%)",TRUE)),"")</f>
        <v>-4.9741E-2</v>
      </c>
      <c r="D354" s="8" t="str">
        <f>IF(T_STOCK_DATA[[#This Row],[Change (%)]]&gt;0,T_STOCK_DATA[[#This Row],[Change (%)]],"")</f>
        <v/>
      </c>
      <c r="E354" s="8">
        <f>IF(T_STOCK_DATA[[#This Row],[Change (%)]]&lt;0,T_STOCK_DATA[[#This Row],[Change (%)]],"")</f>
        <v>-4.9741E-2</v>
      </c>
      <c r="F354" s="7" t="str" cm="1">
        <f t="array" ref="F354">IFERROR(_FV(T_STOCK_DATA[[#This Row],[SYMBOL]],"Exchange"),"")</f>
        <v>National Stock Exchange of India</v>
      </c>
      <c r="G354" s="7" cm="1">
        <f t="array" ref="G354">IFERROR(_FV(T_STOCK_DATA[[#This Row],[SYMBOL]],"Price"),"")</f>
        <v>91.7</v>
      </c>
      <c r="H354" s="9" cm="1">
        <f t="array" ref="H354">IFERROR(_FV(T_STOCK_DATA[[#This Row],[SYMBOL]],"Volume"),"")</f>
        <v>11094</v>
      </c>
      <c r="I354" s="7" t="str" cm="1">
        <f t="array" ref="I354">IFERROR(_FV(T_STOCK_DATA[[#This Row],[SYMBOL]],"Ticker symbol",TRUE),"")</f>
        <v>DELTAMAGNT</v>
      </c>
      <c r="J354" s="10" t="str">
        <f>IFERROR(RANK(T_STOCK_DATA[[#This Row],[Positive Change %]],T_STOCK_DATA[Positive Change %],0)+COUNTIF($D$3:$D353,T_STOCK_DATA[[#This Row],[Positive Change %]]),"")</f>
        <v/>
      </c>
      <c r="K354" s="10">
        <f>IFERROR(RANK(T_STOCK_DATA[[#This Row],[Negative Change %]],T_STOCK_DATA[Negative Change %],1)+COUNTIF($E$3:$E353,T_STOCK_DATA[[#This Row],[Negative Change %]]),"")</f>
        <v>600</v>
      </c>
      <c r="L354" s="10">
        <f>IFERROR(RANK(T_STOCK_DATA[[#This Row],[Volume]],T_STOCK_DATA[Volume],0)+COUNTIF($H$3:$H353,T_STOCK_DATA[[#This Row],[Volume]]),"")</f>
        <v>1497</v>
      </c>
      <c r="M354" s="18" cm="1">
        <f t="array" ref="M354">IFERROR(_FV(T_STOCK_DATA[[#This Row],[SYMBOL]],"Last trade time",TRUE),"")</f>
        <v>44585.469953703701</v>
      </c>
    </row>
    <row r="355" spans="1:13">
      <c r="A355" s="5" t="e" vm="402">
        <v>#VALUE!</v>
      </c>
      <c r="B355" s="7" cm="1">
        <f t="array" ref="B355">IFERROR(_FV(T_STOCK_DATA[[#This Row],[SYMBOL]],"Change"),"")</f>
        <v>-2</v>
      </c>
      <c r="C355" s="8" cm="1">
        <f t="array" ref="C355">IFERROR(IF(T_STOCK_DATA[[#This Row],[SYMBOL]]="","",_FV(T_STOCK_DATA[[#This Row],[SYMBOL]],"Change (%)",TRUE)),"")</f>
        <v>-4.8425999999999997E-2</v>
      </c>
      <c r="D355" s="8" t="str">
        <f>IF(T_STOCK_DATA[[#This Row],[Change (%)]]&gt;0,T_STOCK_DATA[[#This Row],[Change (%)]],"")</f>
        <v/>
      </c>
      <c r="E355" s="8">
        <f>IF(T_STOCK_DATA[[#This Row],[Change (%)]]&lt;0,T_STOCK_DATA[[#This Row],[Change (%)]],"")</f>
        <v>-4.8425999999999997E-2</v>
      </c>
      <c r="F355" s="7" t="str" cm="1">
        <f t="array" ref="F355">IFERROR(_FV(T_STOCK_DATA[[#This Row],[SYMBOL]],"Exchange"),"")</f>
        <v>National Stock Exchange of India</v>
      </c>
      <c r="G355" s="7" cm="1">
        <f t="array" ref="G355">IFERROR(_FV(T_STOCK_DATA[[#This Row],[SYMBOL]],"Price"),"")</f>
        <v>39.299999999999997</v>
      </c>
      <c r="H355" s="9" cm="1">
        <f t="array" ref="H355">IFERROR(_FV(T_STOCK_DATA[[#This Row],[SYMBOL]],"Volume"),"")</f>
        <v>1997963</v>
      </c>
      <c r="I355" s="7" t="str" cm="1">
        <f t="array" ref="I355">IFERROR(_FV(T_STOCK_DATA[[#This Row],[SYMBOL]],"Ticker symbol",TRUE),"")</f>
        <v>DEN</v>
      </c>
      <c r="J355" s="10" t="str">
        <f>IFERROR(RANK(T_STOCK_DATA[[#This Row],[Positive Change %]],T_STOCK_DATA[Positive Change %],0)+COUNTIF($D$3:$D354,T_STOCK_DATA[[#This Row],[Positive Change %]]),"")</f>
        <v/>
      </c>
      <c r="K355" s="10">
        <f>IFERROR(RANK(T_STOCK_DATA[[#This Row],[Negative Change %]],T_STOCK_DATA[Negative Change %],1)+COUNTIF($E$3:$E354,T_STOCK_DATA[[#This Row],[Negative Change %]]),"")</f>
        <v>739</v>
      </c>
      <c r="L355" s="10">
        <f>IFERROR(RANK(T_STOCK_DATA[[#This Row],[Volume]],T_STOCK_DATA[Volume],0)+COUNTIF($H$3:$H354,T_STOCK_DATA[[#This Row],[Volume]]),"")</f>
        <v>205</v>
      </c>
      <c r="M355" s="18" cm="1">
        <f t="array" ref="M355">IFERROR(_FV(T_STOCK_DATA[[#This Row],[SYMBOL]],"Last trade time",TRUE),"")</f>
        <v>44585.469953703701</v>
      </c>
    </row>
    <row r="356" spans="1:13">
      <c r="A356" s="5" t="e" vm="403">
        <v>#VALUE!</v>
      </c>
      <c r="B356" s="7" cm="1">
        <f t="array" ref="B356">IFERROR(_FV(T_STOCK_DATA[[#This Row],[SYMBOL]],"Change"),"")</f>
        <v>-23.85</v>
      </c>
      <c r="C356" s="8" cm="1">
        <f t="array" ref="C356">IFERROR(IF(T_STOCK_DATA[[#This Row],[SYMBOL]]="","",_FV(T_STOCK_DATA[[#This Row],[SYMBOL]],"Change (%)",TRUE)),"")</f>
        <v>-4.9953000000000004E-2</v>
      </c>
      <c r="D356" s="8" t="str">
        <f>IF(T_STOCK_DATA[[#This Row],[Change (%)]]&gt;0,T_STOCK_DATA[[#This Row],[Change (%)]],"")</f>
        <v/>
      </c>
      <c r="E356" s="8">
        <f>IF(T_STOCK_DATA[[#This Row],[Change (%)]]&lt;0,T_STOCK_DATA[[#This Row],[Change (%)]],"")</f>
        <v>-4.9953000000000004E-2</v>
      </c>
      <c r="F356" s="7" t="str" cm="1">
        <f t="array" ref="F356">IFERROR(_FV(T_STOCK_DATA[[#This Row],[SYMBOL]],"Exchange"),"")</f>
        <v>National Stock Exchange of India</v>
      </c>
      <c r="G356" s="7" cm="1">
        <f t="array" ref="G356">IFERROR(_FV(T_STOCK_DATA[[#This Row],[SYMBOL]],"Price"),"")</f>
        <v>453.6</v>
      </c>
      <c r="H356" s="9" cm="1">
        <f t="array" ref="H356">IFERROR(_FV(T_STOCK_DATA[[#This Row],[SYMBOL]],"Volume"),"")</f>
        <v>7847</v>
      </c>
      <c r="I356" s="7" t="str" cm="1">
        <f t="array" ref="I356">IFERROR(_FV(T_STOCK_DATA[[#This Row],[SYMBOL]],"Ticker symbol",TRUE),"")</f>
        <v>DENORA</v>
      </c>
      <c r="J356" s="10" t="str">
        <f>IFERROR(RANK(T_STOCK_DATA[[#This Row],[Positive Change %]],T_STOCK_DATA[Positive Change %],0)+COUNTIF($D$3:$D355,T_STOCK_DATA[[#This Row],[Positive Change %]]),"")</f>
        <v/>
      </c>
      <c r="K356" s="10">
        <f>IFERROR(RANK(T_STOCK_DATA[[#This Row],[Negative Change %]],T_STOCK_DATA[Negative Change %],1)+COUNTIF($E$3:$E355,T_STOCK_DATA[[#This Row],[Negative Change %]]),"")</f>
        <v>539</v>
      </c>
      <c r="L356" s="10">
        <f>IFERROR(RANK(T_STOCK_DATA[[#This Row],[Volume]],T_STOCK_DATA[Volume],0)+COUNTIF($H$3:$H355,T_STOCK_DATA[[#This Row],[Volume]]),"")</f>
        <v>1529</v>
      </c>
      <c r="M356" s="18" cm="1">
        <f t="array" ref="M356">IFERROR(_FV(T_STOCK_DATA[[#This Row],[SYMBOL]],"Last trade time",TRUE),"")</f>
        <v>44585.469953703701</v>
      </c>
    </row>
    <row r="357" spans="1:13">
      <c r="A357" s="5" t="e" vm="404">
        <v>#VALUE!</v>
      </c>
      <c r="B357" s="7" cm="1">
        <f t="array" ref="B357">IFERROR(_FV(T_STOCK_DATA[[#This Row],[SYMBOL]],"Change"),"")</f>
        <v>-9.65</v>
      </c>
      <c r="C357" s="8" cm="1">
        <f t="array" ref="C357">IFERROR(IF(T_STOCK_DATA[[#This Row],[SYMBOL]]="","",_FV(T_STOCK_DATA[[#This Row],[SYMBOL]],"Change (%)",TRUE)),"")</f>
        <v>-3.3218999999999999E-2</v>
      </c>
      <c r="D357" s="8" t="str">
        <f>IF(T_STOCK_DATA[[#This Row],[Change (%)]]&gt;0,T_STOCK_DATA[[#This Row],[Change (%)]],"")</f>
        <v/>
      </c>
      <c r="E357" s="8">
        <f>IF(T_STOCK_DATA[[#This Row],[Change (%)]]&lt;0,T_STOCK_DATA[[#This Row],[Change (%)]],"")</f>
        <v>-3.3218999999999999E-2</v>
      </c>
      <c r="F357" s="7" t="str" cm="1">
        <f t="array" ref="F357">IFERROR(_FV(T_STOCK_DATA[[#This Row],[SYMBOL]],"Exchange"),"")</f>
        <v>National Stock Exchange of India</v>
      </c>
      <c r="G357" s="7" cm="1">
        <f t="array" ref="G357">IFERROR(_FV(T_STOCK_DATA[[#This Row],[SYMBOL]],"Price"),"")</f>
        <v>280.85000000000002</v>
      </c>
      <c r="H357" s="9" cm="1">
        <f t="array" ref="H357">IFERROR(_FV(T_STOCK_DATA[[#This Row],[SYMBOL]],"Volume"),"")</f>
        <v>55045</v>
      </c>
      <c r="I357" s="7" t="str" cm="1">
        <f t="array" ref="I357">IFERROR(_FV(T_STOCK_DATA[[#This Row],[SYMBOL]],"Ticker symbol",TRUE),"")</f>
        <v>DFMFOODS</v>
      </c>
      <c r="J357" s="10" t="str">
        <f>IFERROR(RANK(T_STOCK_DATA[[#This Row],[Positive Change %]],T_STOCK_DATA[Positive Change %],0)+COUNTIF($D$3:$D356,T_STOCK_DATA[[#This Row],[Positive Change %]]),"")</f>
        <v/>
      </c>
      <c r="K357" s="10">
        <f>IFERROR(RANK(T_STOCK_DATA[[#This Row],[Negative Change %]],T_STOCK_DATA[Negative Change %],1)+COUNTIF($E$3:$E356,T_STOCK_DATA[[#This Row],[Negative Change %]]),"")</f>
        <v>1193</v>
      </c>
      <c r="L357" s="10">
        <f>IFERROR(RANK(T_STOCK_DATA[[#This Row],[Volume]],T_STOCK_DATA[Volume],0)+COUNTIF($H$3:$H356,T_STOCK_DATA[[#This Row],[Volume]]),"")</f>
        <v>1138</v>
      </c>
      <c r="M357" s="18" cm="1">
        <f t="array" ref="M357">IFERROR(_FV(T_STOCK_DATA[[#This Row],[SYMBOL]],"Last trade time",TRUE),"")</f>
        <v>44585.469953703701</v>
      </c>
    </row>
    <row r="358" spans="1:13">
      <c r="A358" s="5" t="e" vm="11">
        <v>#VALUE!</v>
      </c>
      <c r="B358" s="7" cm="1">
        <f t="array" ref="B358">IFERROR(_FV(T_STOCK_DATA[[#This Row],[SYMBOL]],"Change"),"")</f>
        <v>0.9</v>
      </c>
      <c r="C358" s="8" cm="1">
        <f t="array" ref="C358">IFERROR(IF(T_STOCK_DATA[[#This Row],[SYMBOL]]="","",_FV(T_STOCK_DATA[[#This Row],[SYMBOL]],"Change (%)",TRUE)),"")</f>
        <v>4.9314999999999998E-2</v>
      </c>
      <c r="D358" s="8">
        <f>IF(T_STOCK_DATA[[#This Row],[Change (%)]]&gt;0,T_STOCK_DATA[[#This Row],[Change (%)]],"")</f>
        <v>4.9314999999999998E-2</v>
      </c>
      <c r="E358" s="8" t="str">
        <f>IF(T_STOCK_DATA[[#This Row],[Change (%)]]&lt;0,T_STOCK_DATA[[#This Row],[Change (%)]],"")</f>
        <v/>
      </c>
      <c r="F358" s="7" t="str" cm="1">
        <f t="array" ref="F358">IFERROR(_FV(T_STOCK_DATA[[#This Row],[SYMBOL]],"Exchange"),"")</f>
        <v>National Stock Exchange of India</v>
      </c>
      <c r="G358" s="7" cm="1">
        <f t="array" ref="G358">IFERROR(_FV(T_STOCK_DATA[[#This Row],[SYMBOL]],"Price"),"")</f>
        <v>19.149999999999999</v>
      </c>
      <c r="H358" s="9" cm="1">
        <f t="array" ref="H358">IFERROR(_FV(T_STOCK_DATA[[#This Row],[SYMBOL]],"Volume"),"")</f>
        <v>18105</v>
      </c>
      <c r="I358" s="7" t="str" cm="1">
        <f t="array" ref="I358">IFERROR(_FV(T_STOCK_DATA[[#This Row],[SYMBOL]],"Ticker symbol",TRUE),"")</f>
        <v>DGCONTENT</v>
      </c>
      <c r="J358" s="10">
        <f>IFERROR(RANK(T_STOCK_DATA[[#This Row],[Positive Change %]],T_STOCK_DATA[Positive Change %],0)+COUNTIF($D$3:$D357,T_STOCK_DATA[[#This Row],[Positive Change %]]),"")</f>
        <v>11</v>
      </c>
      <c r="K358" s="10" t="str">
        <f>IFERROR(RANK(T_STOCK_DATA[[#This Row],[Negative Change %]],T_STOCK_DATA[Negative Change %],1)+COUNTIF($E$3:$E357,T_STOCK_DATA[[#This Row],[Negative Change %]]),"")</f>
        <v/>
      </c>
      <c r="L358" s="10">
        <f>IFERROR(RANK(T_STOCK_DATA[[#This Row],[Volume]],T_STOCK_DATA[Volume],0)+COUNTIF($H$3:$H357,T_STOCK_DATA[[#This Row],[Volume]]),"")</f>
        <v>1409</v>
      </c>
      <c r="M358" s="18" cm="1">
        <f t="array" ref="M358">IFERROR(_FV(T_STOCK_DATA[[#This Row],[SYMBOL]],"Last trade time",TRUE),"")</f>
        <v>44585.469953703701</v>
      </c>
    </row>
    <row r="359" spans="1:13">
      <c r="A359" s="5" t="e" vm="405">
        <v>#VALUE!</v>
      </c>
      <c r="B359" s="7" cm="1">
        <f t="array" ref="B359">IFERROR(_FV(T_STOCK_DATA[[#This Row],[SYMBOL]],"Change"),"")</f>
        <v>-29.75</v>
      </c>
      <c r="C359" s="8" cm="1">
        <f t="array" ref="C359">IFERROR(IF(T_STOCK_DATA[[#This Row],[SYMBOL]]="","",_FV(T_STOCK_DATA[[#This Row],[SYMBOL]],"Change (%)",TRUE)),"")</f>
        <v>-7.7262999999999998E-2</v>
      </c>
      <c r="D359" s="8" t="str">
        <f>IF(T_STOCK_DATA[[#This Row],[Change (%)]]&gt;0,T_STOCK_DATA[[#This Row],[Change (%)]],"")</f>
        <v/>
      </c>
      <c r="E359" s="8">
        <f>IF(T_STOCK_DATA[[#This Row],[Change (%)]]&lt;0,T_STOCK_DATA[[#This Row],[Change (%)]],"")</f>
        <v>-7.7262999999999998E-2</v>
      </c>
      <c r="F359" s="7" t="str" cm="1">
        <f t="array" ref="F359">IFERROR(_FV(T_STOCK_DATA[[#This Row],[SYMBOL]],"Exchange"),"")</f>
        <v>National Stock Exchange of India</v>
      </c>
      <c r="G359" s="7" cm="1">
        <f t="array" ref="G359">IFERROR(_FV(T_STOCK_DATA[[#This Row],[SYMBOL]],"Price"),"")</f>
        <v>355.3</v>
      </c>
      <c r="H359" s="9" cm="1">
        <f t="array" ref="H359">IFERROR(_FV(T_STOCK_DATA[[#This Row],[SYMBOL]],"Volume"),"")</f>
        <v>1017695</v>
      </c>
      <c r="I359" s="7" t="str" cm="1">
        <f t="array" ref="I359">IFERROR(_FV(T_STOCK_DATA[[#This Row],[SYMBOL]],"Ticker symbol",TRUE),"")</f>
        <v>DHAMPURSUG</v>
      </c>
      <c r="J359" s="10" t="str">
        <f>IFERROR(RANK(T_STOCK_DATA[[#This Row],[Positive Change %]],T_STOCK_DATA[Positive Change %],0)+COUNTIF($D$3:$D358,T_STOCK_DATA[[#This Row],[Positive Change %]]),"")</f>
        <v/>
      </c>
      <c r="K359" s="10">
        <f>IFERROR(RANK(T_STOCK_DATA[[#This Row],[Negative Change %]],T_STOCK_DATA[Negative Change %],1)+COUNTIF($E$3:$E358,T_STOCK_DATA[[#This Row],[Negative Change %]]),"")</f>
        <v>124</v>
      </c>
      <c r="L359" s="10">
        <f>IFERROR(RANK(T_STOCK_DATA[[#This Row],[Volume]],T_STOCK_DATA[Volume],0)+COUNTIF($H$3:$H358,T_STOCK_DATA[[#This Row],[Volume]]),"")</f>
        <v>333</v>
      </c>
      <c r="M359" s="18" cm="1">
        <f t="array" ref="M359">IFERROR(_FV(T_STOCK_DATA[[#This Row],[SYMBOL]],"Last trade time",TRUE),"")</f>
        <v>44585.469953703701</v>
      </c>
    </row>
    <row r="360" spans="1:13">
      <c r="A360" s="5" t="e" vm="406">
        <v>#VALUE!</v>
      </c>
      <c r="B360" s="7" cm="1">
        <f t="array" ref="B360">IFERROR(_FV(T_STOCK_DATA[[#This Row],[SYMBOL]],"Change"),"")</f>
        <v>-0.5</v>
      </c>
      <c r="C360" s="8" cm="1">
        <f t="array" ref="C360">IFERROR(IF(T_STOCK_DATA[[#This Row],[SYMBOL]]="","",_FV(T_STOCK_DATA[[#This Row],[SYMBOL]],"Change (%)",TRUE)),"")</f>
        <v>-3.4014000000000003E-2</v>
      </c>
      <c r="D360" s="8" t="str">
        <f>IF(T_STOCK_DATA[[#This Row],[Change (%)]]&gt;0,T_STOCK_DATA[[#This Row],[Change (%)]],"")</f>
        <v/>
      </c>
      <c r="E360" s="8">
        <f>IF(T_STOCK_DATA[[#This Row],[Change (%)]]&lt;0,T_STOCK_DATA[[#This Row],[Change (%)]],"")</f>
        <v>-3.4014000000000003E-2</v>
      </c>
      <c r="F360" s="7" t="str" cm="1">
        <f t="array" ref="F360">IFERROR(_FV(T_STOCK_DATA[[#This Row],[SYMBOL]],"Exchange"),"")</f>
        <v>National Stock Exchange of India</v>
      </c>
      <c r="G360" s="7" cm="1">
        <f t="array" ref="G360">IFERROR(_FV(T_STOCK_DATA[[#This Row],[SYMBOL]],"Price"),"")</f>
        <v>14.2</v>
      </c>
      <c r="H360" s="9" cm="1">
        <f t="array" ref="H360">IFERROR(_FV(T_STOCK_DATA[[#This Row],[SYMBOL]],"Volume"),"")</f>
        <v>615701</v>
      </c>
      <c r="I360" s="7" t="str" cm="1">
        <f t="array" ref="I360">IFERROR(_FV(T_STOCK_DATA[[#This Row],[SYMBOL]],"Ticker symbol",TRUE),"")</f>
        <v>DHANBANK</v>
      </c>
      <c r="J360" s="10" t="str">
        <f>IFERROR(RANK(T_STOCK_DATA[[#This Row],[Positive Change %]],T_STOCK_DATA[Positive Change %],0)+COUNTIF($D$3:$D359,T_STOCK_DATA[[#This Row],[Positive Change %]]),"")</f>
        <v/>
      </c>
      <c r="K360" s="10">
        <f>IFERROR(RANK(T_STOCK_DATA[[#This Row],[Negative Change %]],T_STOCK_DATA[Negative Change %],1)+COUNTIF($E$3:$E359,T_STOCK_DATA[[#This Row],[Negative Change %]]),"")</f>
        <v>1177</v>
      </c>
      <c r="L360" s="10">
        <f>IFERROR(RANK(T_STOCK_DATA[[#This Row],[Volume]],T_STOCK_DATA[Volume],0)+COUNTIF($H$3:$H359,T_STOCK_DATA[[#This Row],[Volume]]),"")</f>
        <v>447</v>
      </c>
      <c r="M360" s="18" cm="1">
        <f t="array" ref="M360">IFERROR(_FV(T_STOCK_DATA[[#This Row],[SYMBOL]],"Last trade time",TRUE),"")</f>
        <v>44585.469953703701</v>
      </c>
    </row>
    <row r="361" spans="1:13">
      <c r="A361" s="5" t="e" vm="407">
        <v>#VALUE!</v>
      </c>
      <c r="B361" s="7" cm="1">
        <f t="array" ref="B361">IFERROR(_FV(T_STOCK_DATA[[#This Row],[SYMBOL]],"Change"),"")</f>
        <v>-9.1999999999999993</v>
      </c>
      <c r="C361" s="8" cm="1">
        <f t="array" ref="C361">IFERROR(IF(T_STOCK_DATA[[#This Row],[SYMBOL]]="","",_FV(T_STOCK_DATA[[#This Row],[SYMBOL]],"Change (%)",TRUE)),"")</f>
        <v>-6.1007999999999993E-2</v>
      </c>
      <c r="D361" s="8" t="str">
        <f>IF(T_STOCK_DATA[[#This Row],[Change (%)]]&gt;0,T_STOCK_DATA[[#This Row],[Change (%)]],"")</f>
        <v/>
      </c>
      <c r="E361" s="8">
        <f>IF(T_STOCK_DATA[[#This Row],[Change (%)]]&lt;0,T_STOCK_DATA[[#This Row],[Change (%)]],"")</f>
        <v>-6.1007999999999993E-2</v>
      </c>
      <c r="F361" s="7" t="str" cm="1">
        <f t="array" ref="F361">IFERROR(_FV(T_STOCK_DATA[[#This Row],[SYMBOL]],"Exchange"),"")</f>
        <v>National Stock Exchange of India</v>
      </c>
      <c r="G361" s="7" cm="1">
        <f t="array" ref="G361">IFERROR(_FV(T_STOCK_DATA[[#This Row],[SYMBOL]],"Price"),"")</f>
        <v>141.6</v>
      </c>
      <c r="H361" s="9" cm="1">
        <f t="array" ref="H361">IFERROR(_FV(T_STOCK_DATA[[#This Row],[SYMBOL]],"Volume"),"")</f>
        <v>1115829</v>
      </c>
      <c r="I361" s="7" t="str" cm="1">
        <f t="array" ref="I361">IFERROR(_FV(T_STOCK_DATA[[#This Row],[SYMBOL]],"Ticker symbol",TRUE),"")</f>
        <v>DHANI</v>
      </c>
      <c r="J361" s="10" t="str">
        <f>IFERROR(RANK(T_STOCK_DATA[[#This Row],[Positive Change %]],T_STOCK_DATA[Positive Change %],0)+COUNTIF($D$3:$D360,T_STOCK_DATA[[#This Row],[Positive Change %]]),"")</f>
        <v/>
      </c>
      <c r="K361" s="10">
        <f>IFERROR(RANK(T_STOCK_DATA[[#This Row],[Negative Change %]],T_STOCK_DATA[Negative Change %],1)+COUNTIF($E$3:$E360,T_STOCK_DATA[[#This Row],[Negative Change %]]),"")</f>
        <v>329</v>
      </c>
      <c r="L361" s="10">
        <f>IFERROR(RANK(T_STOCK_DATA[[#This Row],[Volume]],T_STOCK_DATA[Volume],0)+COUNTIF($H$3:$H360,T_STOCK_DATA[[#This Row],[Volume]]),"")</f>
        <v>313</v>
      </c>
      <c r="M361" s="18" cm="1">
        <f t="array" ref="M361">IFERROR(_FV(T_STOCK_DATA[[#This Row],[SYMBOL]],"Last trade time",TRUE),"")</f>
        <v>44585.469953703701</v>
      </c>
    </row>
    <row r="362" spans="1:13">
      <c r="A362" s="5" t="e" vm="408">
        <v>#VALUE!</v>
      </c>
      <c r="B362" s="7" cm="1">
        <f t="array" ref="B362">IFERROR(_FV(T_STOCK_DATA[[#This Row],[SYMBOL]],"Change"),"")</f>
        <v>-20.3</v>
      </c>
      <c r="C362" s="8" cm="1">
        <f t="array" ref="C362">IFERROR(IF(T_STOCK_DATA[[#This Row],[SYMBOL]]="","",_FV(T_STOCK_DATA[[#This Row],[SYMBOL]],"Change (%)",TRUE)),"")</f>
        <v>-2.7259000000000002E-2</v>
      </c>
      <c r="D362" s="8" t="str">
        <f>IF(T_STOCK_DATA[[#This Row],[Change (%)]]&gt;0,T_STOCK_DATA[[#This Row],[Change (%)]],"")</f>
        <v/>
      </c>
      <c r="E362" s="8">
        <f>IF(T_STOCK_DATA[[#This Row],[Change (%)]]&lt;0,T_STOCK_DATA[[#This Row],[Change (%)]],"")</f>
        <v>-2.7259000000000002E-2</v>
      </c>
      <c r="F362" s="7" t="str" cm="1">
        <f t="array" ref="F362">IFERROR(_FV(T_STOCK_DATA[[#This Row],[SYMBOL]],"Exchange"),"")</f>
        <v>National Stock Exchange of India</v>
      </c>
      <c r="G362" s="7" cm="1">
        <f t="array" ref="G362">IFERROR(_FV(T_STOCK_DATA[[#This Row],[SYMBOL]],"Price"),"")</f>
        <v>724.4</v>
      </c>
      <c r="H362" s="9" cm="1">
        <f t="array" ref="H362">IFERROR(_FV(T_STOCK_DATA[[#This Row],[SYMBOL]],"Volume"),"")</f>
        <v>41381</v>
      </c>
      <c r="I362" s="7" t="str" cm="1">
        <f t="array" ref="I362">IFERROR(_FV(T_STOCK_DATA[[#This Row],[SYMBOL]],"Ticker symbol",TRUE),"")</f>
        <v>DHANUKA</v>
      </c>
      <c r="J362" s="10" t="str">
        <f>IFERROR(RANK(T_STOCK_DATA[[#This Row],[Positive Change %]],T_STOCK_DATA[Positive Change %],0)+COUNTIF($D$3:$D361,T_STOCK_DATA[[#This Row],[Positive Change %]]),"")</f>
        <v/>
      </c>
      <c r="K362" s="10">
        <f>IFERROR(RANK(T_STOCK_DATA[[#This Row],[Negative Change %]],T_STOCK_DATA[Negative Change %],1)+COUNTIF($E$3:$E361,T_STOCK_DATA[[#This Row],[Negative Change %]]),"")</f>
        <v>1298</v>
      </c>
      <c r="L362" s="10">
        <f>IFERROR(RANK(T_STOCK_DATA[[#This Row],[Volume]],T_STOCK_DATA[Volume],0)+COUNTIF($H$3:$H361,T_STOCK_DATA[[#This Row],[Volume]]),"")</f>
        <v>1226</v>
      </c>
      <c r="M362" s="18" cm="1">
        <f t="array" ref="M362">IFERROR(_FV(T_STOCK_DATA[[#This Row],[SYMBOL]],"Last trade time",TRUE),"")</f>
        <v>44585.469953703701</v>
      </c>
    </row>
    <row r="363" spans="1:13">
      <c r="A363" s="5" t="e" vm="409">
        <v>#VALUE!</v>
      </c>
      <c r="B363" s="7" cm="1">
        <f t="array" ref="B363">IFERROR(_FV(T_STOCK_DATA[[#This Row],[SYMBOL]],"Change"),"")</f>
        <v>-0.95</v>
      </c>
      <c r="C363" s="8" cm="1">
        <f t="array" ref="C363">IFERROR(IF(T_STOCK_DATA[[#This Row],[SYMBOL]]="","",_FV(T_STOCK_DATA[[#This Row],[SYMBOL]],"Change (%)",TRUE)),"")</f>
        <v>-4.6116999999999998E-2</v>
      </c>
      <c r="D363" s="8" t="str">
        <f>IF(T_STOCK_DATA[[#This Row],[Change (%)]]&gt;0,T_STOCK_DATA[[#This Row],[Change (%)]],"")</f>
        <v/>
      </c>
      <c r="E363" s="8">
        <f>IF(T_STOCK_DATA[[#This Row],[Change (%)]]&lt;0,T_STOCK_DATA[[#This Row],[Change (%)]],"")</f>
        <v>-4.6116999999999998E-2</v>
      </c>
      <c r="F363" s="7" t="str" cm="1">
        <f t="array" ref="F363">IFERROR(_FV(T_STOCK_DATA[[#This Row],[SYMBOL]],"Exchange"),"")</f>
        <v>National Stock Exchange of India</v>
      </c>
      <c r="G363" s="7" cm="1">
        <f t="array" ref="G363">IFERROR(_FV(T_STOCK_DATA[[#This Row],[SYMBOL]],"Price"),"")</f>
        <v>19.649999999999999</v>
      </c>
      <c r="H363" s="9" cm="1">
        <f t="array" ref="H363">IFERROR(_FV(T_STOCK_DATA[[#This Row],[SYMBOL]],"Volume"),"")</f>
        <v>42201</v>
      </c>
      <c r="I363" s="7" t="str" cm="1">
        <f t="array" ref="I363">IFERROR(_FV(T_STOCK_DATA[[#This Row],[SYMBOL]],"Ticker symbol",TRUE),"")</f>
        <v>DHARSUGAR</v>
      </c>
      <c r="J363" s="10" t="str">
        <f>IFERROR(RANK(T_STOCK_DATA[[#This Row],[Positive Change %]],T_STOCK_DATA[Positive Change %],0)+COUNTIF($D$3:$D362,T_STOCK_DATA[[#This Row],[Positive Change %]]),"")</f>
        <v/>
      </c>
      <c r="K363" s="10">
        <f>IFERROR(RANK(T_STOCK_DATA[[#This Row],[Negative Change %]],T_STOCK_DATA[Negative Change %],1)+COUNTIF($E$3:$E362,T_STOCK_DATA[[#This Row],[Negative Change %]]),"")</f>
        <v>860</v>
      </c>
      <c r="L363" s="10">
        <f>IFERROR(RANK(T_STOCK_DATA[[#This Row],[Volume]],T_STOCK_DATA[Volume],0)+COUNTIF($H$3:$H362,T_STOCK_DATA[[#This Row],[Volume]]),"")</f>
        <v>1217</v>
      </c>
      <c r="M363" s="18" cm="1">
        <f t="array" ref="M363">IFERROR(_FV(T_STOCK_DATA[[#This Row],[SYMBOL]],"Last trade time",TRUE),"")</f>
        <v>44585.469953703701</v>
      </c>
    </row>
    <row r="364" spans="1:13">
      <c r="A364" s="5" t="e" vm="410">
        <v>#VALUE!</v>
      </c>
      <c r="B364" s="7" cm="1">
        <f t="array" ref="B364">IFERROR(_FV(T_STOCK_DATA[[#This Row],[SYMBOL]],"Change"),"")</f>
        <v>-29.65</v>
      </c>
      <c r="C364" s="8" cm="1">
        <f t="array" ref="C364">IFERROR(IF(T_STOCK_DATA[[#This Row],[SYMBOL]]="","",_FV(T_STOCK_DATA[[#This Row],[SYMBOL]],"Change (%)",TRUE)),"")</f>
        <v>-4.2158000000000001E-2</v>
      </c>
      <c r="D364" s="8" t="str">
        <f>IF(T_STOCK_DATA[[#This Row],[Change (%)]]&gt;0,T_STOCK_DATA[[#This Row],[Change (%)]],"")</f>
        <v/>
      </c>
      <c r="E364" s="8">
        <f>IF(T_STOCK_DATA[[#This Row],[Change (%)]]&lt;0,T_STOCK_DATA[[#This Row],[Change (%)]],"")</f>
        <v>-4.2158000000000001E-2</v>
      </c>
      <c r="F364" s="7" t="str" cm="1">
        <f t="array" ref="F364">IFERROR(_FV(T_STOCK_DATA[[#This Row],[SYMBOL]],"Exchange"),"")</f>
        <v>National Stock Exchange of India</v>
      </c>
      <c r="G364" s="7" cm="1">
        <f t="array" ref="G364">IFERROR(_FV(T_STOCK_DATA[[#This Row],[SYMBOL]],"Price"),"")</f>
        <v>673.65</v>
      </c>
      <c r="H364" s="9" cm="1">
        <f t="array" ref="H364">IFERROR(_FV(T_STOCK_DATA[[#This Row],[SYMBOL]],"Volume"),"")</f>
        <v>3250</v>
      </c>
      <c r="I364" s="7" t="str" cm="1">
        <f t="array" ref="I364">IFERROR(_FV(T_STOCK_DATA[[#This Row],[SYMBOL]],"Ticker symbol",TRUE),"")</f>
        <v>DHUNINV</v>
      </c>
      <c r="J364" s="10" t="str">
        <f>IFERROR(RANK(T_STOCK_DATA[[#This Row],[Positive Change %]],T_STOCK_DATA[Positive Change %],0)+COUNTIF($D$3:$D363,T_STOCK_DATA[[#This Row],[Positive Change %]]),"")</f>
        <v/>
      </c>
      <c r="K364" s="10">
        <f>IFERROR(RANK(T_STOCK_DATA[[#This Row],[Negative Change %]],T_STOCK_DATA[Negative Change %],1)+COUNTIF($E$3:$E363,T_STOCK_DATA[[#This Row],[Negative Change %]]),"")</f>
        <v>990</v>
      </c>
      <c r="L364" s="10">
        <f>IFERROR(RANK(T_STOCK_DATA[[#This Row],[Volume]],T_STOCK_DATA[Volume],0)+COUNTIF($H$3:$H363,T_STOCK_DATA[[#This Row],[Volume]]),"")</f>
        <v>1586</v>
      </c>
      <c r="M364" s="18" cm="1">
        <f t="array" ref="M364">IFERROR(_FV(T_STOCK_DATA[[#This Row],[SYMBOL]],"Last trade time",TRUE),"")</f>
        <v>44585.469953703701</v>
      </c>
    </row>
    <row r="365" spans="1:13">
      <c r="A365" s="5" t="e" vm="411">
        <v>#VALUE!</v>
      </c>
      <c r="B365" s="7" cm="1">
        <f t="array" ref="B365">IFERROR(_FV(T_STOCK_DATA[[#This Row],[SYMBOL]],"Change"),"")</f>
        <v>-24.15</v>
      </c>
      <c r="C365" s="8" cm="1">
        <f t="array" ref="C365">IFERROR(IF(T_STOCK_DATA[[#This Row],[SYMBOL]]="","",_FV(T_STOCK_DATA[[#This Row],[SYMBOL]],"Change (%)",TRUE)),"")</f>
        <v>-2.7570000000000001E-2</v>
      </c>
      <c r="D365" s="8" t="str">
        <f>IF(T_STOCK_DATA[[#This Row],[Change (%)]]&gt;0,T_STOCK_DATA[[#This Row],[Change (%)]],"")</f>
        <v/>
      </c>
      <c r="E365" s="8">
        <f>IF(T_STOCK_DATA[[#This Row],[Change (%)]]&lt;0,T_STOCK_DATA[[#This Row],[Change (%)]],"")</f>
        <v>-2.7570000000000001E-2</v>
      </c>
      <c r="F365" s="7" t="str" cm="1">
        <f t="array" ref="F365">IFERROR(_FV(T_STOCK_DATA[[#This Row],[SYMBOL]],"Exchange"),"")</f>
        <v>National Stock Exchange of India</v>
      </c>
      <c r="G365" s="7" cm="1">
        <f t="array" ref="G365">IFERROR(_FV(T_STOCK_DATA[[#This Row],[SYMBOL]],"Price"),"")</f>
        <v>851.8</v>
      </c>
      <c r="H365" s="9" cm="1">
        <f t="array" ref="H365">IFERROR(_FV(T_STOCK_DATA[[#This Row],[SYMBOL]],"Volume"),"")</f>
        <v>22556</v>
      </c>
      <c r="I365" s="7" t="str" cm="1">
        <f t="array" ref="I365">IFERROR(_FV(T_STOCK_DATA[[#This Row],[SYMBOL]],"Ticker symbol",TRUE),"")</f>
        <v>DIAMONDYD</v>
      </c>
      <c r="J365" s="10" t="str">
        <f>IFERROR(RANK(T_STOCK_DATA[[#This Row],[Positive Change %]],T_STOCK_DATA[Positive Change %],0)+COUNTIF($D$3:$D364,T_STOCK_DATA[[#This Row],[Positive Change %]]),"")</f>
        <v/>
      </c>
      <c r="K365" s="10">
        <f>IFERROR(RANK(T_STOCK_DATA[[#This Row],[Negative Change %]],T_STOCK_DATA[Negative Change %],1)+COUNTIF($E$3:$E364,T_STOCK_DATA[[#This Row],[Negative Change %]]),"")</f>
        <v>1289</v>
      </c>
      <c r="L365" s="10">
        <f>IFERROR(RANK(T_STOCK_DATA[[#This Row],[Volume]],T_STOCK_DATA[Volume],0)+COUNTIF($H$3:$H364,T_STOCK_DATA[[#This Row],[Volume]]),"")</f>
        <v>1367</v>
      </c>
      <c r="M365" s="18" cm="1">
        <f t="array" ref="M365">IFERROR(_FV(T_STOCK_DATA[[#This Row],[SYMBOL]],"Last trade time",TRUE),"")</f>
        <v>44585.469953703701</v>
      </c>
    </row>
    <row r="366" spans="1:13">
      <c r="A366" s="5" t="e" vm="412">
        <v>#VALUE!</v>
      </c>
      <c r="B366" s="7" cm="1">
        <f t="array" ref="B366">IFERROR(_FV(T_STOCK_DATA[[#This Row],[SYMBOL]],"Change"),"")</f>
        <v>-14.15</v>
      </c>
      <c r="C366" s="8" cm="1">
        <f t="array" ref="C366">IFERROR(IF(T_STOCK_DATA[[#This Row],[SYMBOL]]="","",_FV(T_STOCK_DATA[[#This Row],[SYMBOL]],"Change (%)",TRUE)),"")</f>
        <v>-3.5098999999999998E-2</v>
      </c>
      <c r="D366" s="8" t="str">
        <f>IF(T_STOCK_DATA[[#This Row],[Change (%)]]&gt;0,T_STOCK_DATA[[#This Row],[Change (%)]],"")</f>
        <v/>
      </c>
      <c r="E366" s="8">
        <f>IF(T_STOCK_DATA[[#This Row],[Change (%)]]&lt;0,T_STOCK_DATA[[#This Row],[Change (%)]],"")</f>
        <v>-3.5098999999999998E-2</v>
      </c>
      <c r="F366" s="7" t="str" cm="1">
        <f t="array" ref="F366">IFERROR(_FV(T_STOCK_DATA[[#This Row],[SYMBOL]],"Exchange"),"")</f>
        <v>National Stock Exchange of India</v>
      </c>
      <c r="G366" s="7" cm="1">
        <f t="array" ref="G366">IFERROR(_FV(T_STOCK_DATA[[#This Row],[SYMBOL]],"Price"),"")</f>
        <v>389</v>
      </c>
      <c r="H366" s="9" cm="1">
        <f t="array" ref="H366">IFERROR(_FV(T_STOCK_DATA[[#This Row],[SYMBOL]],"Volume"),"")</f>
        <v>2027</v>
      </c>
      <c r="I366" s="7" t="str" cm="1">
        <f t="array" ref="I366">IFERROR(_FV(T_STOCK_DATA[[#This Row],[SYMBOL]],"Ticker symbol",TRUE),"")</f>
        <v>DICIND</v>
      </c>
      <c r="J366" s="10" t="str">
        <f>IFERROR(RANK(T_STOCK_DATA[[#This Row],[Positive Change %]],T_STOCK_DATA[Positive Change %],0)+COUNTIF($D$3:$D365,T_STOCK_DATA[[#This Row],[Positive Change %]]),"")</f>
        <v/>
      </c>
      <c r="K366" s="10">
        <f>IFERROR(RANK(T_STOCK_DATA[[#This Row],[Negative Change %]],T_STOCK_DATA[Negative Change %],1)+COUNTIF($E$3:$E365,T_STOCK_DATA[[#This Row],[Negative Change %]]),"")</f>
        <v>1155</v>
      </c>
      <c r="L366" s="10">
        <f>IFERROR(RANK(T_STOCK_DATA[[#This Row],[Volume]],T_STOCK_DATA[Volume],0)+COUNTIF($H$3:$H365,T_STOCK_DATA[[#This Row],[Volume]]),"")</f>
        <v>1610</v>
      </c>
      <c r="M366" s="18" cm="1">
        <f t="array" ref="M366">IFERROR(_FV(T_STOCK_DATA[[#This Row],[SYMBOL]],"Last trade time",TRUE),"")</f>
        <v>44585.469953703701</v>
      </c>
    </row>
    <row r="367" spans="1:13">
      <c r="A367" s="5" t="e" vm="413">
        <v>#VALUE!</v>
      </c>
      <c r="B367" s="7" cm="1">
        <f t="array" ref="B367">IFERROR(_FV(T_STOCK_DATA[[#This Row],[SYMBOL]],"Change"),"")</f>
        <v>-2.2000000000000002</v>
      </c>
      <c r="C367" s="8" cm="1">
        <f t="array" ref="C367">IFERROR(IF(T_STOCK_DATA[[#This Row],[SYMBOL]]="","",_FV(T_STOCK_DATA[[#This Row],[SYMBOL]],"Change (%)",TRUE)),"")</f>
        <v>-4.9051999999999998E-2</v>
      </c>
      <c r="D367" s="8" t="str">
        <f>IF(T_STOCK_DATA[[#This Row],[Change (%)]]&gt;0,T_STOCK_DATA[[#This Row],[Change (%)]],"")</f>
        <v/>
      </c>
      <c r="E367" s="8">
        <f>IF(T_STOCK_DATA[[#This Row],[Change (%)]]&lt;0,T_STOCK_DATA[[#This Row],[Change (%)]],"")</f>
        <v>-4.9051999999999998E-2</v>
      </c>
      <c r="F367" s="7" t="str" cm="1">
        <f t="array" ref="F367">IFERROR(_FV(T_STOCK_DATA[[#This Row],[SYMBOL]],"Exchange"),"")</f>
        <v>National Stock Exchange of India</v>
      </c>
      <c r="G367" s="7" cm="1">
        <f t="array" ref="G367">IFERROR(_FV(T_STOCK_DATA[[#This Row],[SYMBOL]],"Price"),"")</f>
        <v>42.65</v>
      </c>
      <c r="H367" s="9" cm="1">
        <f t="array" ref="H367">IFERROR(_FV(T_STOCK_DATA[[#This Row],[SYMBOL]],"Volume"),"")</f>
        <v>124929</v>
      </c>
      <c r="I367" s="7" t="str" cm="1">
        <f t="array" ref="I367">IFERROR(_FV(T_STOCK_DATA[[#This Row],[SYMBOL]],"Ticker symbol",TRUE),"")</f>
        <v>DIGISPICE</v>
      </c>
      <c r="J367" s="10" t="str">
        <f>IFERROR(RANK(T_STOCK_DATA[[#This Row],[Positive Change %]],T_STOCK_DATA[Positive Change %],0)+COUNTIF($D$3:$D366,T_STOCK_DATA[[#This Row],[Positive Change %]]),"")</f>
        <v/>
      </c>
      <c r="K367" s="10">
        <f>IFERROR(RANK(T_STOCK_DATA[[#This Row],[Negative Change %]],T_STOCK_DATA[Negative Change %],1)+COUNTIF($E$3:$E366,T_STOCK_DATA[[#This Row],[Negative Change %]]),"")</f>
        <v>685</v>
      </c>
      <c r="L367" s="10">
        <f>IFERROR(RANK(T_STOCK_DATA[[#This Row],[Volume]],T_STOCK_DATA[Volume],0)+COUNTIF($H$3:$H366,T_STOCK_DATA[[#This Row],[Volume]]),"")</f>
        <v>904</v>
      </c>
      <c r="M367" s="18" cm="1">
        <f t="array" ref="M367">IFERROR(_FV(T_STOCK_DATA[[#This Row],[SYMBOL]],"Last trade time",TRUE),"")</f>
        <v>44585.469953703701</v>
      </c>
    </row>
    <row r="368" spans="1:13">
      <c r="A368" s="5" t="e" vm="414">
        <v>#VALUE!</v>
      </c>
      <c r="B368" s="7" cm="1">
        <f t="array" ref="B368">IFERROR(_FV(T_STOCK_DATA[[#This Row],[SYMBOL]],"Change"),"")</f>
        <v>-0.8</v>
      </c>
      <c r="C368" s="8" cm="1">
        <f t="array" ref="C368">IFERROR(IF(T_STOCK_DATA[[#This Row],[SYMBOL]]="","",_FV(T_STOCK_DATA[[#This Row],[SYMBOL]],"Change (%)",TRUE)),"")</f>
        <v>-4.8484999999999993E-2</v>
      </c>
      <c r="D368" s="8" t="str">
        <f>IF(T_STOCK_DATA[[#This Row],[Change (%)]]&gt;0,T_STOCK_DATA[[#This Row],[Change (%)]],"")</f>
        <v/>
      </c>
      <c r="E368" s="8">
        <f>IF(T_STOCK_DATA[[#This Row],[Change (%)]]&lt;0,T_STOCK_DATA[[#This Row],[Change (%)]],"")</f>
        <v>-4.8484999999999993E-2</v>
      </c>
      <c r="F368" s="7" t="str" cm="1">
        <f t="array" ref="F368">IFERROR(_FV(T_STOCK_DATA[[#This Row],[SYMBOL]],"Exchange"),"")</f>
        <v>National Stock Exchange of India</v>
      </c>
      <c r="G368" s="7" cm="1">
        <f t="array" ref="G368">IFERROR(_FV(T_STOCK_DATA[[#This Row],[SYMBOL]],"Price"),"")</f>
        <v>15.7</v>
      </c>
      <c r="H368" s="9" cm="1">
        <f t="array" ref="H368">IFERROR(_FV(T_STOCK_DATA[[#This Row],[SYMBOL]],"Volume"),"")</f>
        <v>3274148</v>
      </c>
      <c r="I368" s="7" t="str" cm="1">
        <f t="array" ref="I368">IFERROR(_FV(T_STOCK_DATA[[#This Row],[SYMBOL]],"Ticker symbol",TRUE),"")</f>
        <v>DISHTV</v>
      </c>
      <c r="J368" s="10" t="str">
        <f>IFERROR(RANK(T_STOCK_DATA[[#This Row],[Positive Change %]],T_STOCK_DATA[Positive Change %],0)+COUNTIF($D$3:$D367,T_STOCK_DATA[[#This Row],[Positive Change %]]),"")</f>
        <v/>
      </c>
      <c r="K368" s="10">
        <f>IFERROR(RANK(T_STOCK_DATA[[#This Row],[Negative Change %]],T_STOCK_DATA[Negative Change %],1)+COUNTIF($E$3:$E367,T_STOCK_DATA[[#This Row],[Negative Change %]]),"")</f>
        <v>737</v>
      </c>
      <c r="L368" s="10">
        <f>IFERROR(RANK(T_STOCK_DATA[[#This Row],[Volume]],T_STOCK_DATA[Volume],0)+COUNTIF($H$3:$H367,T_STOCK_DATA[[#This Row],[Volume]]),"")</f>
        <v>143</v>
      </c>
      <c r="M368" s="18" cm="1">
        <f t="array" ref="M368">IFERROR(_FV(T_STOCK_DATA[[#This Row],[SYMBOL]],"Last trade time",TRUE),"")</f>
        <v>44585.469953703701</v>
      </c>
    </row>
    <row r="369" spans="1:13">
      <c r="A369" s="5" t="e" vm="415">
        <v>#VALUE!</v>
      </c>
      <c r="B369" s="7" cm="1">
        <f t="array" ref="B369">IFERROR(_FV(T_STOCK_DATA[[#This Row],[SYMBOL]],"Change"),"")</f>
        <v>-122.8</v>
      </c>
      <c r="C369" s="8" cm="1">
        <f t="array" ref="C369">IFERROR(IF(T_STOCK_DATA[[#This Row],[SYMBOL]]="","",_FV(T_STOCK_DATA[[#This Row],[SYMBOL]],"Change (%)",TRUE)),"")</f>
        <v>-2.9382000000000002E-2</v>
      </c>
      <c r="D369" s="8" t="str">
        <f>IF(T_STOCK_DATA[[#This Row],[Change (%)]]&gt;0,T_STOCK_DATA[[#This Row],[Change (%)]],"")</f>
        <v/>
      </c>
      <c r="E369" s="8">
        <f>IF(T_STOCK_DATA[[#This Row],[Change (%)]]&lt;0,T_STOCK_DATA[[#This Row],[Change (%)]],"")</f>
        <v>-2.9382000000000002E-2</v>
      </c>
      <c r="F369" s="7" t="str" cm="1">
        <f t="array" ref="F369">IFERROR(_FV(T_STOCK_DATA[[#This Row],[SYMBOL]],"Exchange"),"")</f>
        <v>National Stock Exchange of India</v>
      </c>
      <c r="G369" s="7" cm="1">
        <f t="array" ref="G369">IFERROR(_FV(T_STOCK_DATA[[#This Row],[SYMBOL]],"Price"),"")</f>
        <v>4056.6</v>
      </c>
      <c r="H369" s="9" cm="1">
        <f t="array" ref="H369">IFERROR(_FV(T_STOCK_DATA[[#This Row],[SYMBOL]],"Volume"),"")</f>
        <v>1397434</v>
      </c>
      <c r="I369" s="7" t="str" cm="1">
        <f t="array" ref="I369">IFERROR(_FV(T_STOCK_DATA[[#This Row],[SYMBOL]],"Ticker symbol",TRUE),"")</f>
        <v>DIVISLAB</v>
      </c>
      <c r="J369" s="10" t="str">
        <f>IFERROR(RANK(T_STOCK_DATA[[#This Row],[Positive Change %]],T_STOCK_DATA[Positive Change %],0)+COUNTIF($D$3:$D368,T_STOCK_DATA[[#This Row],[Positive Change %]]),"")</f>
        <v/>
      </c>
      <c r="K369" s="10">
        <f>IFERROR(RANK(T_STOCK_DATA[[#This Row],[Negative Change %]],T_STOCK_DATA[Negative Change %],1)+COUNTIF($E$3:$E368,T_STOCK_DATA[[#This Row],[Negative Change %]]),"")</f>
        <v>1258</v>
      </c>
      <c r="L369" s="10">
        <f>IFERROR(RANK(T_STOCK_DATA[[#This Row],[Volume]],T_STOCK_DATA[Volume],0)+COUNTIF($H$3:$H368,T_STOCK_DATA[[#This Row],[Volume]]),"")</f>
        <v>272</v>
      </c>
      <c r="M369" s="18" cm="1">
        <f t="array" ref="M369">IFERROR(_FV(T_STOCK_DATA[[#This Row],[SYMBOL]],"Last trade time",TRUE),"")</f>
        <v>44585.469953703701</v>
      </c>
    </row>
    <row r="370" spans="1:13">
      <c r="A370" s="5" t="e" vm="416">
        <v>#VALUE!</v>
      </c>
      <c r="B370" s="7" cm="1">
        <f t="array" ref="B370">IFERROR(_FV(T_STOCK_DATA[[#This Row],[SYMBOL]],"Change"),"")</f>
        <v>-358.7</v>
      </c>
      <c r="C370" s="8" cm="1">
        <f t="array" ref="C370">IFERROR(IF(T_STOCK_DATA[[#This Row],[SYMBOL]]="","",_FV(T_STOCK_DATA[[#This Row],[SYMBOL]],"Change (%)",TRUE)),"")</f>
        <v>-7.2039000000000006E-2</v>
      </c>
      <c r="D370" s="8" t="str">
        <f>IF(T_STOCK_DATA[[#This Row],[Change (%)]]&gt;0,T_STOCK_DATA[[#This Row],[Change (%)]],"")</f>
        <v/>
      </c>
      <c r="E370" s="8">
        <f>IF(T_STOCK_DATA[[#This Row],[Change (%)]]&lt;0,T_STOCK_DATA[[#This Row],[Change (%)]],"")</f>
        <v>-7.2039000000000006E-2</v>
      </c>
      <c r="F370" s="7" t="str" cm="1">
        <f t="array" ref="F370">IFERROR(_FV(T_STOCK_DATA[[#This Row],[SYMBOL]],"Exchange"),"")</f>
        <v>National Stock Exchange of India</v>
      </c>
      <c r="G370" s="7" cm="1">
        <f t="array" ref="G370">IFERROR(_FV(T_STOCK_DATA[[#This Row],[SYMBOL]],"Price"),"")</f>
        <v>4620.55</v>
      </c>
      <c r="H370" s="9" cm="1">
        <f t="array" ref="H370">IFERROR(_FV(T_STOCK_DATA[[#This Row],[SYMBOL]],"Volume"),"")</f>
        <v>913867</v>
      </c>
      <c r="I370" s="7" t="str" cm="1">
        <f t="array" ref="I370">IFERROR(_FV(T_STOCK_DATA[[#This Row],[SYMBOL]],"Ticker symbol",TRUE),"")</f>
        <v>DIXON</v>
      </c>
      <c r="J370" s="10" t="str">
        <f>IFERROR(RANK(T_STOCK_DATA[[#This Row],[Positive Change %]],T_STOCK_DATA[Positive Change %],0)+COUNTIF($D$3:$D369,T_STOCK_DATA[[#This Row],[Positive Change %]]),"")</f>
        <v/>
      </c>
      <c r="K370" s="10">
        <f>IFERROR(RANK(T_STOCK_DATA[[#This Row],[Negative Change %]],T_STOCK_DATA[Negative Change %],1)+COUNTIF($E$3:$E369,T_STOCK_DATA[[#This Row],[Negative Change %]]),"")</f>
        <v>176</v>
      </c>
      <c r="L370" s="10">
        <f>IFERROR(RANK(T_STOCK_DATA[[#This Row],[Volume]],T_STOCK_DATA[Volume],0)+COUNTIF($H$3:$H369,T_STOCK_DATA[[#This Row],[Volume]]),"")</f>
        <v>358</v>
      </c>
      <c r="M370" s="18" cm="1">
        <f t="array" ref="M370">IFERROR(_FV(T_STOCK_DATA[[#This Row],[SYMBOL]],"Last trade time",TRUE),"")</f>
        <v>44585.469953703701</v>
      </c>
    </row>
    <row r="371" spans="1:13">
      <c r="A371" s="5" t="e" vm="417">
        <v>#VALUE!</v>
      </c>
      <c r="B371" s="7" cm="1">
        <f t="array" ref="B371">IFERROR(_FV(T_STOCK_DATA[[#This Row],[SYMBOL]],"Change"),"")</f>
        <v>-23.1</v>
      </c>
      <c r="C371" s="8" cm="1">
        <f t="array" ref="C371">IFERROR(IF(T_STOCK_DATA[[#This Row],[SYMBOL]]="","",_FV(T_STOCK_DATA[[#This Row],[SYMBOL]],"Change (%)",TRUE)),"")</f>
        <v>-5.8465999999999997E-2</v>
      </c>
      <c r="D371" s="8" t="str">
        <f>IF(T_STOCK_DATA[[#This Row],[Change (%)]]&gt;0,T_STOCK_DATA[[#This Row],[Change (%)]],"")</f>
        <v/>
      </c>
      <c r="E371" s="8">
        <f>IF(T_STOCK_DATA[[#This Row],[Change (%)]]&lt;0,T_STOCK_DATA[[#This Row],[Change (%)]],"")</f>
        <v>-5.8465999999999997E-2</v>
      </c>
      <c r="F371" s="7" t="str" cm="1">
        <f t="array" ref="F371">IFERROR(_FV(T_STOCK_DATA[[#This Row],[SYMBOL]],"Exchange"),"")</f>
        <v>National Stock Exchange of India</v>
      </c>
      <c r="G371" s="7" cm="1">
        <f t="array" ref="G371">IFERROR(_FV(T_STOCK_DATA[[#This Row],[SYMBOL]],"Price"),"")</f>
        <v>372</v>
      </c>
      <c r="H371" s="9" cm="1">
        <f t="array" ref="H371">IFERROR(_FV(T_STOCK_DATA[[#This Row],[SYMBOL]],"Volume"),"")</f>
        <v>7007990</v>
      </c>
      <c r="I371" s="7" t="str" cm="1">
        <f t="array" ref="I371">IFERROR(_FV(T_STOCK_DATA[[#This Row],[SYMBOL]],"Ticker symbol",TRUE),"")</f>
        <v>DLF</v>
      </c>
      <c r="J371" s="10" t="str">
        <f>IFERROR(RANK(T_STOCK_DATA[[#This Row],[Positive Change %]],T_STOCK_DATA[Positive Change %],0)+COUNTIF($D$3:$D370,T_STOCK_DATA[[#This Row],[Positive Change %]]),"")</f>
        <v/>
      </c>
      <c r="K371" s="10">
        <f>IFERROR(RANK(T_STOCK_DATA[[#This Row],[Negative Change %]],T_STOCK_DATA[Negative Change %],1)+COUNTIF($E$3:$E370,T_STOCK_DATA[[#This Row],[Negative Change %]]),"")</f>
        <v>365</v>
      </c>
      <c r="L371" s="10">
        <f>IFERROR(RANK(T_STOCK_DATA[[#This Row],[Volume]],T_STOCK_DATA[Volume],0)+COUNTIF($H$3:$H370,T_STOCK_DATA[[#This Row],[Volume]]),"")</f>
        <v>74</v>
      </c>
      <c r="M371" s="18" cm="1">
        <f t="array" ref="M371">IFERROR(_FV(T_STOCK_DATA[[#This Row],[SYMBOL]],"Last trade time",TRUE),"")</f>
        <v>44585.469953703701</v>
      </c>
    </row>
    <row r="372" spans="1:13">
      <c r="A372" s="5" t="e" vm="418">
        <v>#VALUE!</v>
      </c>
      <c r="B372" s="7" cm="1">
        <f t="array" ref="B372">IFERROR(_FV(T_STOCK_DATA[[#This Row],[SYMBOL]],"Change"),"")</f>
        <v>-13</v>
      </c>
      <c r="C372" s="8" cm="1">
        <f t="array" ref="C372">IFERROR(IF(T_STOCK_DATA[[#This Row],[SYMBOL]]="","",_FV(T_STOCK_DATA[[#This Row],[SYMBOL]],"Change (%)",TRUE)),"")</f>
        <v>-7.6718999999999996E-2</v>
      </c>
      <c r="D372" s="8" t="str">
        <f>IF(T_STOCK_DATA[[#This Row],[Change (%)]]&gt;0,T_STOCK_DATA[[#This Row],[Change (%)]],"")</f>
        <v/>
      </c>
      <c r="E372" s="8">
        <f>IF(T_STOCK_DATA[[#This Row],[Change (%)]]&lt;0,T_STOCK_DATA[[#This Row],[Change (%)]],"")</f>
        <v>-7.6718999999999996E-2</v>
      </c>
      <c r="F372" s="7" t="str" cm="1">
        <f t="array" ref="F372">IFERROR(_FV(T_STOCK_DATA[[#This Row],[SYMBOL]],"Exchange"),"")</f>
        <v>National Stock Exchange of India</v>
      </c>
      <c r="G372" s="7" cm="1">
        <f t="array" ref="G372">IFERROR(_FV(T_STOCK_DATA[[#This Row],[SYMBOL]],"Price"),"")</f>
        <v>156.44999999999999</v>
      </c>
      <c r="H372" s="9" cm="1">
        <f t="array" ref="H372">IFERROR(_FV(T_STOCK_DATA[[#This Row],[SYMBOL]],"Volume"),"")</f>
        <v>887920</v>
      </c>
      <c r="I372" s="7" t="str" cm="1">
        <f t="array" ref="I372">IFERROR(_FV(T_STOCK_DATA[[#This Row],[SYMBOL]],"Ticker symbol",TRUE),"")</f>
        <v>DLINKINDIA</v>
      </c>
      <c r="J372" s="10" t="str">
        <f>IFERROR(RANK(T_STOCK_DATA[[#This Row],[Positive Change %]],T_STOCK_DATA[Positive Change %],0)+COUNTIF($D$3:$D371,T_STOCK_DATA[[#This Row],[Positive Change %]]),"")</f>
        <v/>
      </c>
      <c r="K372" s="10">
        <f>IFERROR(RANK(T_STOCK_DATA[[#This Row],[Negative Change %]],T_STOCK_DATA[Negative Change %],1)+COUNTIF($E$3:$E371,T_STOCK_DATA[[#This Row],[Negative Change %]]),"")</f>
        <v>130</v>
      </c>
      <c r="L372" s="10">
        <f>IFERROR(RANK(T_STOCK_DATA[[#This Row],[Volume]],T_STOCK_DATA[Volume],0)+COUNTIF($H$3:$H371,T_STOCK_DATA[[#This Row],[Volume]]),"")</f>
        <v>367</v>
      </c>
      <c r="M372" s="18" cm="1">
        <f t="array" ref="M372">IFERROR(_FV(T_STOCK_DATA[[#This Row],[SYMBOL]],"Last trade time",TRUE),"")</f>
        <v>44585.469953703701</v>
      </c>
    </row>
    <row r="373" spans="1:13">
      <c r="A373" s="5" t="e" vm="419">
        <v>#VALUE!</v>
      </c>
      <c r="B373" s="7" cm="1">
        <f t="array" ref="B373">IFERROR(_FV(T_STOCK_DATA[[#This Row],[SYMBOL]],"Change"),"")</f>
        <v>-264.5</v>
      </c>
      <c r="C373" s="8" cm="1">
        <f t="array" ref="C373">IFERROR(IF(T_STOCK_DATA[[#This Row],[SYMBOL]]="","",_FV(T_STOCK_DATA[[#This Row],[SYMBOL]],"Change (%)",TRUE)),"")</f>
        <v>-6.1513999999999999E-2</v>
      </c>
      <c r="D373" s="8" t="str">
        <f>IF(T_STOCK_DATA[[#This Row],[Change (%)]]&gt;0,T_STOCK_DATA[[#This Row],[Change (%)]],"")</f>
        <v/>
      </c>
      <c r="E373" s="8">
        <f>IF(T_STOCK_DATA[[#This Row],[Change (%)]]&lt;0,T_STOCK_DATA[[#This Row],[Change (%)]],"")</f>
        <v>-6.1513999999999999E-2</v>
      </c>
      <c r="F373" s="7" t="str" cm="1">
        <f t="array" ref="F373">IFERROR(_FV(T_STOCK_DATA[[#This Row],[SYMBOL]],"Exchange"),"")</f>
        <v>National Stock Exchange of India</v>
      </c>
      <c r="G373" s="7" cm="1">
        <f t="array" ref="G373">IFERROR(_FV(T_STOCK_DATA[[#This Row],[SYMBOL]],"Price"),"")</f>
        <v>4035.3</v>
      </c>
      <c r="H373" s="9" cm="1">
        <f t="array" ref="H373">IFERROR(_FV(T_STOCK_DATA[[#This Row],[SYMBOL]],"Volume"),"")</f>
        <v>1126974</v>
      </c>
      <c r="I373" s="7" t="str" cm="1">
        <f t="array" ref="I373">IFERROR(_FV(T_STOCK_DATA[[#This Row],[SYMBOL]],"Ticker symbol",TRUE),"")</f>
        <v>DMART</v>
      </c>
      <c r="J373" s="10" t="str">
        <f>IFERROR(RANK(T_STOCK_DATA[[#This Row],[Positive Change %]],T_STOCK_DATA[Positive Change %],0)+COUNTIF($D$3:$D372,T_STOCK_DATA[[#This Row],[Positive Change %]]),"")</f>
        <v/>
      </c>
      <c r="K373" s="10">
        <f>IFERROR(RANK(T_STOCK_DATA[[#This Row],[Negative Change %]],T_STOCK_DATA[Negative Change %],1)+COUNTIF($E$3:$E372,T_STOCK_DATA[[#This Row],[Negative Change %]]),"")</f>
        <v>320</v>
      </c>
      <c r="L373" s="10">
        <f>IFERROR(RANK(T_STOCK_DATA[[#This Row],[Volume]],T_STOCK_DATA[Volume],0)+COUNTIF($H$3:$H372,T_STOCK_DATA[[#This Row],[Volume]]),"")</f>
        <v>311</v>
      </c>
      <c r="M373" s="18" cm="1">
        <f t="array" ref="M373">IFERROR(_FV(T_STOCK_DATA[[#This Row],[SYMBOL]],"Last trade time",TRUE),"")</f>
        <v>44585.469953703701</v>
      </c>
    </row>
    <row r="374" spans="1:13">
      <c r="A374" s="5" t="e" vm="420">
        <v>#VALUE!</v>
      </c>
      <c r="B374" s="7" cm="1">
        <f t="array" ref="B374">IFERROR(_FV(T_STOCK_DATA[[#This Row],[SYMBOL]],"Change"),"")</f>
        <v>-2.5499999999999998</v>
      </c>
      <c r="C374" s="8" cm="1">
        <f t="array" ref="C374">IFERROR(IF(T_STOCK_DATA[[#This Row],[SYMBOL]]="","",_FV(T_STOCK_DATA[[#This Row],[SYMBOL]],"Change (%)",TRUE)),"")</f>
        <v>-3.0649000000000003E-2</v>
      </c>
      <c r="D374" s="8" t="str">
        <f>IF(T_STOCK_DATA[[#This Row],[Change (%)]]&gt;0,T_STOCK_DATA[[#This Row],[Change (%)]],"")</f>
        <v/>
      </c>
      <c r="E374" s="8">
        <f>IF(T_STOCK_DATA[[#This Row],[Change (%)]]&lt;0,T_STOCK_DATA[[#This Row],[Change (%)]],"")</f>
        <v>-3.0649000000000003E-2</v>
      </c>
      <c r="F374" s="7" t="str" cm="1">
        <f t="array" ref="F374">IFERROR(_FV(T_STOCK_DATA[[#This Row],[SYMBOL]],"Exchange"),"")</f>
        <v>National Stock Exchange of India</v>
      </c>
      <c r="G374" s="7" cm="1">
        <f t="array" ref="G374">IFERROR(_FV(T_STOCK_DATA[[#This Row],[SYMBOL]],"Price"),"")</f>
        <v>80.650000000000006</v>
      </c>
      <c r="H374" s="9" cm="1">
        <f t="array" ref="H374">IFERROR(_FV(T_STOCK_DATA[[#This Row],[SYMBOL]],"Volume"),"")</f>
        <v>154549</v>
      </c>
      <c r="I374" s="7" t="str" cm="1">
        <f t="array" ref="I374">IFERROR(_FV(T_STOCK_DATA[[#This Row],[SYMBOL]],"Ticker symbol",TRUE),"")</f>
        <v>DOLATALGO</v>
      </c>
      <c r="J374" s="10" t="str">
        <f>IFERROR(RANK(T_STOCK_DATA[[#This Row],[Positive Change %]],T_STOCK_DATA[Positive Change %],0)+COUNTIF($D$3:$D373,T_STOCK_DATA[[#This Row],[Positive Change %]]),"")</f>
        <v/>
      </c>
      <c r="K374" s="10">
        <f>IFERROR(RANK(T_STOCK_DATA[[#This Row],[Negative Change %]],T_STOCK_DATA[Negative Change %],1)+COUNTIF($E$3:$E373,T_STOCK_DATA[[#This Row],[Negative Change %]]),"")</f>
        <v>1235</v>
      </c>
      <c r="L374" s="10">
        <f>IFERROR(RANK(T_STOCK_DATA[[#This Row],[Volume]],T_STOCK_DATA[Volume],0)+COUNTIF($H$3:$H373,T_STOCK_DATA[[#This Row],[Volume]]),"")</f>
        <v>840</v>
      </c>
      <c r="M374" s="18" cm="1">
        <f t="array" ref="M374">IFERROR(_FV(T_STOCK_DATA[[#This Row],[SYMBOL]],"Last trade time",TRUE),"")</f>
        <v>44585.469953703701</v>
      </c>
    </row>
    <row r="375" spans="1:13">
      <c r="A375" s="5" t="e" vm="421">
        <v>#VALUE!</v>
      </c>
      <c r="B375" s="7" cm="1">
        <f t="array" ref="B375">IFERROR(_FV(T_STOCK_DATA[[#This Row],[SYMBOL]],"Change"),"")</f>
        <v>-15.35</v>
      </c>
      <c r="C375" s="8" cm="1">
        <f t="array" ref="C375">IFERROR(IF(T_STOCK_DATA[[#This Row],[SYMBOL]]="","",_FV(T_STOCK_DATA[[#This Row],[SYMBOL]],"Change (%)",TRUE)),"")</f>
        <v>-2.4533999999999997E-2</v>
      </c>
      <c r="D375" s="8" t="str">
        <f>IF(T_STOCK_DATA[[#This Row],[Change (%)]]&gt;0,T_STOCK_DATA[[#This Row],[Change (%)]],"")</f>
        <v/>
      </c>
      <c r="E375" s="8">
        <f>IF(T_STOCK_DATA[[#This Row],[Change (%)]]&lt;0,T_STOCK_DATA[[#This Row],[Change (%)]],"")</f>
        <v>-2.4533999999999997E-2</v>
      </c>
      <c r="F375" s="7" t="str" cm="1">
        <f t="array" ref="F375">IFERROR(_FV(T_STOCK_DATA[[#This Row],[SYMBOL]],"Exchange"),"")</f>
        <v>National Stock Exchange of India</v>
      </c>
      <c r="G375" s="7" cm="1">
        <f t="array" ref="G375">IFERROR(_FV(T_STOCK_DATA[[#This Row],[SYMBOL]],"Price"),"")</f>
        <v>610.29999999999995</v>
      </c>
      <c r="H375" s="9" cm="1">
        <f t="array" ref="H375">IFERROR(_FV(T_STOCK_DATA[[#This Row],[SYMBOL]],"Volume"),"")</f>
        <v>152554</v>
      </c>
      <c r="I375" s="7" t="str" cm="1">
        <f t="array" ref="I375">IFERROR(_FV(T_STOCK_DATA[[#This Row],[SYMBOL]],"Ticker symbol",TRUE),"")</f>
        <v>DOLLAR</v>
      </c>
      <c r="J375" s="10" t="str">
        <f>IFERROR(RANK(T_STOCK_DATA[[#This Row],[Positive Change %]],T_STOCK_DATA[Positive Change %],0)+COUNTIF($D$3:$D374,T_STOCK_DATA[[#This Row],[Positive Change %]]),"")</f>
        <v/>
      </c>
      <c r="K375" s="10">
        <f>IFERROR(RANK(T_STOCK_DATA[[#This Row],[Negative Change %]],T_STOCK_DATA[Negative Change %],1)+COUNTIF($E$3:$E374,T_STOCK_DATA[[#This Row],[Negative Change %]]),"")</f>
        <v>1344</v>
      </c>
      <c r="L375" s="10">
        <f>IFERROR(RANK(T_STOCK_DATA[[#This Row],[Volume]],T_STOCK_DATA[Volume],0)+COUNTIF($H$3:$H374,T_STOCK_DATA[[#This Row],[Volume]]),"")</f>
        <v>847</v>
      </c>
      <c r="M375" s="18" cm="1">
        <f t="array" ref="M375">IFERROR(_FV(T_STOCK_DATA[[#This Row],[SYMBOL]],"Last trade time",TRUE),"")</f>
        <v>44585.469953703701</v>
      </c>
    </row>
    <row r="376" spans="1:13">
      <c r="A376" s="5" t="e" vm="422">
        <v>#VALUE!</v>
      </c>
      <c r="B376" s="7" cm="1">
        <f t="array" ref="B376">IFERROR(_FV(T_STOCK_DATA[[#This Row],[SYMBOL]],"Change"),"")</f>
        <v>-3.75</v>
      </c>
      <c r="C376" s="8" cm="1">
        <f t="array" ref="C376">IFERROR(IF(T_STOCK_DATA[[#This Row],[SYMBOL]]="","",_FV(T_STOCK_DATA[[#This Row],[SYMBOL]],"Change (%)",TRUE)),"")</f>
        <v>-4.9932999999999998E-2</v>
      </c>
      <c r="D376" s="8" t="str">
        <f>IF(T_STOCK_DATA[[#This Row],[Change (%)]]&gt;0,T_STOCK_DATA[[#This Row],[Change (%)]],"")</f>
        <v/>
      </c>
      <c r="E376" s="8">
        <f>IF(T_STOCK_DATA[[#This Row],[Change (%)]]&lt;0,T_STOCK_DATA[[#This Row],[Change (%)]],"")</f>
        <v>-4.9932999999999998E-2</v>
      </c>
      <c r="F376" s="7" t="str" cm="1">
        <f t="array" ref="F376">IFERROR(_FV(T_STOCK_DATA[[#This Row],[SYMBOL]],"Exchange"),"")</f>
        <v>National Stock Exchange of India</v>
      </c>
      <c r="G376" s="7" cm="1">
        <f t="array" ref="G376">IFERROR(_FV(T_STOCK_DATA[[#This Row],[SYMBOL]],"Price"),"")</f>
        <v>71.349999999999994</v>
      </c>
      <c r="H376" s="9" cm="1">
        <f t="array" ref="H376">IFERROR(_FV(T_STOCK_DATA[[#This Row],[SYMBOL]],"Volume"),"")</f>
        <v>120654</v>
      </c>
      <c r="I376" s="7" t="str" cm="1">
        <f t="array" ref="I376">IFERROR(_FV(T_STOCK_DATA[[#This Row],[SYMBOL]],"Ticker symbol",TRUE),"")</f>
        <v>DONEAR</v>
      </c>
      <c r="J376" s="10" t="str">
        <f>IFERROR(RANK(T_STOCK_DATA[[#This Row],[Positive Change %]],T_STOCK_DATA[Positive Change %],0)+COUNTIF($D$3:$D375,T_STOCK_DATA[[#This Row],[Positive Change %]]),"")</f>
        <v/>
      </c>
      <c r="K376" s="10">
        <f>IFERROR(RANK(T_STOCK_DATA[[#This Row],[Negative Change %]],T_STOCK_DATA[Negative Change %],1)+COUNTIF($E$3:$E375,T_STOCK_DATA[[#This Row],[Negative Change %]]),"")</f>
        <v>544</v>
      </c>
      <c r="L376" s="10">
        <f>IFERROR(RANK(T_STOCK_DATA[[#This Row],[Volume]],T_STOCK_DATA[Volume],0)+COUNTIF($H$3:$H375,T_STOCK_DATA[[#This Row],[Volume]]),"")</f>
        <v>916</v>
      </c>
      <c r="M376" s="18" cm="1">
        <f t="array" ref="M376">IFERROR(_FV(T_STOCK_DATA[[#This Row],[SYMBOL]],"Last trade time",TRUE),"")</f>
        <v>44585.469953703701</v>
      </c>
    </row>
    <row r="377" spans="1:13">
      <c r="A377" s="5" t="e" vm="423">
        <v>#VALUE!</v>
      </c>
      <c r="B377" s="7" cm="1">
        <f t="array" ref="B377">IFERROR(_FV(T_STOCK_DATA[[#This Row],[SYMBOL]],"Change"),"")</f>
        <v>-33.75</v>
      </c>
      <c r="C377" s="8" cm="1">
        <f t="array" ref="C377">IFERROR(IF(T_STOCK_DATA[[#This Row],[SYMBOL]]="","",_FV(T_STOCK_DATA[[#This Row],[SYMBOL]],"Change (%)",TRUE)),"")</f>
        <v>-8.5013000000000005E-2</v>
      </c>
      <c r="D377" s="8" t="str">
        <f>IF(T_STOCK_DATA[[#This Row],[Change (%)]]&gt;0,T_STOCK_DATA[[#This Row],[Change (%)]],"")</f>
        <v/>
      </c>
      <c r="E377" s="8">
        <f>IF(T_STOCK_DATA[[#This Row],[Change (%)]]&lt;0,T_STOCK_DATA[[#This Row],[Change (%)]],"")</f>
        <v>-8.5013000000000005E-2</v>
      </c>
      <c r="F377" s="7" t="str" cm="1">
        <f t="array" ref="F377">IFERROR(_FV(T_STOCK_DATA[[#This Row],[SYMBOL]],"Exchange"),"")</f>
        <v>National Stock Exchange of India</v>
      </c>
      <c r="G377" s="7" cm="1">
        <f t="array" ref="G377">IFERROR(_FV(T_STOCK_DATA[[#This Row],[SYMBOL]],"Price"),"")</f>
        <v>363.25</v>
      </c>
      <c r="H377" s="9" cm="1">
        <f t="array" ref="H377">IFERROR(_FV(T_STOCK_DATA[[#This Row],[SYMBOL]],"Volume"),"")</f>
        <v>33630</v>
      </c>
      <c r="I377" s="7" t="str" cm="1">
        <f t="array" ref="I377">IFERROR(_FV(T_STOCK_DATA[[#This Row],[SYMBOL]],"Ticker symbol",TRUE),"")</f>
        <v>DPABHUSHAN</v>
      </c>
      <c r="J377" s="10" t="str">
        <f>IFERROR(RANK(T_STOCK_DATA[[#This Row],[Positive Change %]],T_STOCK_DATA[Positive Change %],0)+COUNTIF($D$3:$D376,T_STOCK_DATA[[#This Row],[Positive Change %]]),"")</f>
        <v/>
      </c>
      <c r="K377" s="10">
        <f>IFERROR(RANK(T_STOCK_DATA[[#This Row],[Negative Change %]],T_STOCK_DATA[Negative Change %],1)+COUNTIF($E$3:$E376,T_STOCK_DATA[[#This Row],[Negative Change %]]),"")</f>
        <v>76</v>
      </c>
      <c r="L377" s="10">
        <f>IFERROR(RANK(T_STOCK_DATA[[#This Row],[Volume]],T_STOCK_DATA[Volume],0)+COUNTIF($H$3:$H376,T_STOCK_DATA[[#This Row],[Volume]]),"")</f>
        <v>1283</v>
      </c>
      <c r="M377" s="18" cm="1">
        <f t="array" ref="M377">IFERROR(_FV(T_STOCK_DATA[[#This Row],[SYMBOL]],"Last trade time",TRUE),"")</f>
        <v>44585.469953703701</v>
      </c>
    </row>
    <row r="378" spans="1:13">
      <c r="A378" s="5" t="e" vm="424">
        <v>#VALUE!</v>
      </c>
      <c r="B378" s="7" cm="1">
        <f t="array" ref="B378">IFERROR(_FV(T_STOCK_DATA[[#This Row],[SYMBOL]],"Change"),"")</f>
        <v>-0.2</v>
      </c>
      <c r="C378" s="8" cm="1">
        <f t="array" ref="C378">IFERROR(IF(T_STOCK_DATA[[#This Row],[SYMBOL]]="","",_FV(T_STOCK_DATA[[#This Row],[SYMBOL]],"Change (%)",TRUE)),"")</f>
        <v>-1.2383999999999999E-2</v>
      </c>
      <c r="D378" s="8" t="str">
        <f>IF(T_STOCK_DATA[[#This Row],[Change (%)]]&gt;0,T_STOCK_DATA[[#This Row],[Change (%)]],"")</f>
        <v/>
      </c>
      <c r="E378" s="8">
        <f>IF(T_STOCK_DATA[[#This Row],[Change (%)]]&lt;0,T_STOCK_DATA[[#This Row],[Change (%)]],"")</f>
        <v>-1.2383999999999999E-2</v>
      </c>
      <c r="F378" s="7" t="str" cm="1">
        <f t="array" ref="F378">IFERROR(_FV(T_STOCK_DATA[[#This Row],[SYMBOL]],"Exchange"),"")</f>
        <v>National Stock Exchange of India</v>
      </c>
      <c r="G378" s="7" cm="1">
        <f t="array" ref="G378">IFERROR(_FV(T_STOCK_DATA[[#This Row],[SYMBOL]],"Price"),"")</f>
        <v>15.95</v>
      </c>
      <c r="H378" s="9" cm="1">
        <f t="array" ref="H378">IFERROR(_FV(T_STOCK_DATA[[#This Row],[SYMBOL]],"Volume"),"")</f>
        <v>512600</v>
      </c>
      <c r="I378" s="7" t="str" cm="1">
        <f t="array" ref="I378">IFERROR(_FV(T_STOCK_DATA[[#This Row],[SYMBOL]],"Ticker symbol",TRUE),"")</f>
        <v>DPSCLTD</v>
      </c>
      <c r="J378" s="10" t="str">
        <f>IFERROR(RANK(T_STOCK_DATA[[#This Row],[Positive Change %]],T_STOCK_DATA[Positive Change %],0)+COUNTIF($D$3:$D377,T_STOCK_DATA[[#This Row],[Positive Change %]]),"")</f>
        <v/>
      </c>
      <c r="K378" s="10">
        <f>IFERROR(RANK(T_STOCK_DATA[[#This Row],[Negative Change %]],T_STOCK_DATA[Negative Change %],1)+COUNTIF($E$3:$E377,T_STOCK_DATA[[#This Row],[Negative Change %]]),"")</f>
        <v>1503</v>
      </c>
      <c r="L378" s="10">
        <f>IFERROR(RANK(T_STOCK_DATA[[#This Row],[Volume]],T_STOCK_DATA[Volume],0)+COUNTIF($H$3:$H377,T_STOCK_DATA[[#This Row],[Volume]]),"")</f>
        <v>494</v>
      </c>
      <c r="M378" s="18" cm="1">
        <f t="array" ref="M378">IFERROR(_FV(T_STOCK_DATA[[#This Row],[SYMBOL]],"Last trade time",TRUE),"")</f>
        <v>44585.469953703701</v>
      </c>
    </row>
    <row r="379" spans="1:13">
      <c r="A379" s="5" t="e" vm="425">
        <v>#VALUE!</v>
      </c>
      <c r="B379" s="7" cm="1">
        <f t="array" ref="B379">IFERROR(_FV(T_STOCK_DATA[[#This Row],[SYMBOL]],"Change"),"")</f>
        <v>-6.1</v>
      </c>
      <c r="C379" s="8" cm="1">
        <f t="array" ref="C379">IFERROR(IF(T_STOCK_DATA[[#This Row],[SYMBOL]]="","",_FV(T_STOCK_DATA[[#This Row],[SYMBOL]],"Change (%)",TRUE)),"")</f>
        <v>-1.8929000000000001E-2</v>
      </c>
      <c r="D379" s="8" t="str">
        <f>IF(T_STOCK_DATA[[#This Row],[Change (%)]]&gt;0,T_STOCK_DATA[[#This Row],[Change (%)]],"")</f>
        <v/>
      </c>
      <c r="E379" s="8">
        <f>IF(T_STOCK_DATA[[#This Row],[Change (%)]]&lt;0,T_STOCK_DATA[[#This Row],[Change (%)]],"")</f>
        <v>-1.8929000000000001E-2</v>
      </c>
      <c r="F379" s="7" t="str" cm="1">
        <f t="array" ref="F379">IFERROR(_FV(T_STOCK_DATA[[#This Row],[SYMBOL]],"Exchange"),"")</f>
        <v>National Stock Exchange of India</v>
      </c>
      <c r="G379" s="7" cm="1">
        <f t="array" ref="G379">IFERROR(_FV(T_STOCK_DATA[[#This Row],[SYMBOL]],"Price"),"")</f>
        <v>316.14999999999998</v>
      </c>
      <c r="H379" s="9" cm="1">
        <f t="array" ref="H379">IFERROR(_FV(T_STOCK_DATA[[#This Row],[SYMBOL]],"Volume"),"")</f>
        <v>41538</v>
      </c>
      <c r="I379" s="7" t="str" cm="1">
        <f t="array" ref="I379">IFERROR(_FV(T_STOCK_DATA[[#This Row],[SYMBOL]],"Ticker symbol",TRUE),"")</f>
        <v>DPWIRES</v>
      </c>
      <c r="J379" s="10" t="str">
        <f>IFERROR(RANK(T_STOCK_DATA[[#This Row],[Positive Change %]],T_STOCK_DATA[Positive Change %],0)+COUNTIF($D$3:$D378,T_STOCK_DATA[[#This Row],[Positive Change %]]),"")</f>
        <v/>
      </c>
      <c r="K379" s="10">
        <f>IFERROR(RANK(T_STOCK_DATA[[#This Row],[Negative Change %]],T_STOCK_DATA[Negative Change %],1)+COUNTIF($E$3:$E378,T_STOCK_DATA[[#This Row],[Negative Change %]]),"")</f>
        <v>1436</v>
      </c>
      <c r="L379" s="10">
        <f>IFERROR(RANK(T_STOCK_DATA[[#This Row],[Volume]],T_STOCK_DATA[Volume],0)+COUNTIF($H$3:$H378,T_STOCK_DATA[[#This Row],[Volume]]),"")</f>
        <v>1223</v>
      </c>
      <c r="M379" s="18" cm="1">
        <f t="array" ref="M379">IFERROR(_FV(T_STOCK_DATA[[#This Row],[SYMBOL]],"Last trade time",TRUE),"")</f>
        <v>44585.469953703701</v>
      </c>
    </row>
    <row r="380" spans="1:13">
      <c r="A380" s="5" t="e" vm="426">
        <v>#VALUE!</v>
      </c>
      <c r="B380" s="7" cm="1">
        <f t="array" ref="B380">IFERROR(_FV(T_STOCK_DATA[[#This Row],[SYMBOL]],"Change"),"")</f>
        <v>-9.8000000000000007</v>
      </c>
      <c r="C380" s="8" cm="1">
        <f t="array" ref="C380">IFERROR(IF(T_STOCK_DATA[[#This Row],[SYMBOL]]="","",_FV(T_STOCK_DATA[[#This Row],[SYMBOL]],"Change (%)",TRUE)),"")</f>
        <v>-3.0266000000000001E-2</v>
      </c>
      <c r="D380" s="8" t="str">
        <f>IF(T_STOCK_DATA[[#This Row],[Change (%)]]&gt;0,T_STOCK_DATA[[#This Row],[Change (%)]],"")</f>
        <v/>
      </c>
      <c r="E380" s="8">
        <f>IF(T_STOCK_DATA[[#This Row],[Change (%)]]&lt;0,T_STOCK_DATA[[#This Row],[Change (%)]],"")</f>
        <v>-3.0266000000000001E-2</v>
      </c>
      <c r="F380" s="7" t="str" cm="1">
        <f t="array" ref="F380">IFERROR(_FV(T_STOCK_DATA[[#This Row],[SYMBOL]],"Exchange"),"")</f>
        <v>National Stock Exchange of India</v>
      </c>
      <c r="G380" s="7" cm="1">
        <f t="array" ref="G380">IFERROR(_FV(T_STOCK_DATA[[#This Row],[SYMBOL]],"Price"),"")</f>
        <v>314</v>
      </c>
      <c r="H380" s="9" cm="1">
        <f t="array" ref="H380">IFERROR(_FV(T_STOCK_DATA[[#This Row],[SYMBOL]],"Volume"),"")</f>
        <v>75093</v>
      </c>
      <c r="I380" s="7" t="str" cm="1">
        <f t="array" ref="I380">IFERROR(_FV(T_STOCK_DATA[[#This Row],[SYMBOL]],"Ticker symbol",TRUE),"")</f>
        <v>DREDGECORP</v>
      </c>
      <c r="J380" s="10" t="str">
        <f>IFERROR(RANK(T_STOCK_DATA[[#This Row],[Positive Change %]],T_STOCK_DATA[Positive Change %],0)+COUNTIF($D$3:$D379,T_STOCK_DATA[[#This Row],[Positive Change %]]),"")</f>
        <v/>
      </c>
      <c r="K380" s="10">
        <f>IFERROR(RANK(T_STOCK_DATA[[#This Row],[Negative Change %]],T_STOCK_DATA[Negative Change %],1)+COUNTIF($E$3:$E379,T_STOCK_DATA[[#This Row],[Negative Change %]]),"")</f>
        <v>1243</v>
      </c>
      <c r="L380" s="10">
        <f>IFERROR(RANK(T_STOCK_DATA[[#This Row],[Volume]],T_STOCK_DATA[Volume],0)+COUNTIF($H$3:$H379,T_STOCK_DATA[[#This Row],[Volume]]),"")</f>
        <v>1056</v>
      </c>
      <c r="M380" s="18" cm="1">
        <f t="array" ref="M380">IFERROR(_FV(T_STOCK_DATA[[#This Row],[SYMBOL]],"Last trade time",TRUE),"")</f>
        <v>44585.469953703701</v>
      </c>
    </row>
    <row r="381" spans="1:13">
      <c r="A381" s="5" t="e" vm="427">
        <v>#VALUE!</v>
      </c>
      <c r="B381" s="7" cm="1">
        <f t="array" ref="B381">IFERROR(_FV(T_STOCK_DATA[[#This Row],[SYMBOL]],"Change"),"")</f>
        <v>-131.80000000000001</v>
      </c>
      <c r="C381" s="8" cm="1">
        <f t="array" ref="C381">IFERROR(IF(T_STOCK_DATA[[#This Row],[SYMBOL]]="","",_FV(T_STOCK_DATA[[#This Row],[SYMBOL]],"Change (%)",TRUE)),"")</f>
        <v>-2.9314E-2</v>
      </c>
      <c r="D381" s="8" t="str">
        <f>IF(T_STOCK_DATA[[#This Row],[Change (%)]]&gt;0,T_STOCK_DATA[[#This Row],[Change (%)]],"")</f>
        <v/>
      </c>
      <c r="E381" s="8">
        <f>IF(T_STOCK_DATA[[#This Row],[Change (%)]]&lt;0,T_STOCK_DATA[[#This Row],[Change (%)]],"")</f>
        <v>-2.9314E-2</v>
      </c>
      <c r="F381" s="7" t="str" cm="1">
        <f t="array" ref="F381">IFERROR(_FV(T_STOCK_DATA[[#This Row],[SYMBOL]],"Exchange"),"")</f>
        <v>National Stock Exchange of India</v>
      </c>
      <c r="G381" s="7" cm="1">
        <f t="array" ref="G381">IFERROR(_FV(T_STOCK_DATA[[#This Row],[SYMBOL]],"Price"),"")</f>
        <v>4364.3500000000004</v>
      </c>
      <c r="H381" s="9" cm="1">
        <f t="array" ref="H381">IFERROR(_FV(T_STOCK_DATA[[#This Row],[SYMBOL]],"Volume"),"")</f>
        <v>556498</v>
      </c>
      <c r="I381" s="7" t="str" cm="1">
        <f t="array" ref="I381">IFERROR(_FV(T_STOCK_DATA[[#This Row],[SYMBOL]],"Ticker symbol",TRUE),"")</f>
        <v>DRREDDY</v>
      </c>
      <c r="J381" s="10" t="str">
        <f>IFERROR(RANK(T_STOCK_DATA[[#This Row],[Positive Change %]],T_STOCK_DATA[Positive Change %],0)+COUNTIF($D$3:$D380,T_STOCK_DATA[[#This Row],[Positive Change %]]),"")</f>
        <v/>
      </c>
      <c r="K381" s="10">
        <f>IFERROR(RANK(T_STOCK_DATA[[#This Row],[Negative Change %]],T_STOCK_DATA[Negative Change %],1)+COUNTIF($E$3:$E380,T_STOCK_DATA[[#This Row],[Negative Change %]]),"")</f>
        <v>1259</v>
      </c>
      <c r="L381" s="10">
        <f>IFERROR(RANK(T_STOCK_DATA[[#This Row],[Volume]],T_STOCK_DATA[Volume],0)+COUNTIF($H$3:$H380,T_STOCK_DATA[[#This Row],[Volume]]),"")</f>
        <v>472</v>
      </c>
      <c r="M381" s="18" cm="1">
        <f t="array" ref="M381">IFERROR(_FV(T_STOCK_DATA[[#This Row],[SYMBOL]],"Last trade time",TRUE),"")</f>
        <v>44585.469953703701</v>
      </c>
    </row>
    <row r="382" spans="1:13">
      <c r="A382" s="5" t="e" vm="428">
        <v>#VALUE!</v>
      </c>
      <c r="B382" s="7" cm="1">
        <f t="array" ref="B382">IFERROR(_FV(T_STOCK_DATA[[#This Row],[SYMBOL]],"Change"),"")</f>
        <v>-19.600000000000001</v>
      </c>
      <c r="C382" s="8" cm="1">
        <f t="array" ref="C382">IFERROR(IF(T_STOCK_DATA[[#This Row],[SYMBOL]]="","",_FV(T_STOCK_DATA[[#This Row],[SYMBOL]],"Change (%)",TRUE)),"")</f>
        <v>-9.9491999999999997E-2</v>
      </c>
      <c r="D382" s="8" t="str">
        <f>IF(T_STOCK_DATA[[#This Row],[Change (%)]]&gt;0,T_STOCK_DATA[[#This Row],[Change (%)]],"")</f>
        <v/>
      </c>
      <c r="E382" s="8">
        <f>IF(T_STOCK_DATA[[#This Row],[Change (%)]]&lt;0,T_STOCK_DATA[[#This Row],[Change (%)]],"")</f>
        <v>-9.9491999999999997E-2</v>
      </c>
      <c r="F382" s="7" t="str" cm="1">
        <f t="array" ref="F382">IFERROR(_FV(T_STOCK_DATA[[#This Row],[SYMBOL]],"Exchange"),"")</f>
        <v>National Stock Exchange of India</v>
      </c>
      <c r="G382" s="7" cm="1">
        <f t="array" ref="G382">IFERROR(_FV(T_STOCK_DATA[[#This Row],[SYMBOL]],"Price"),"")</f>
        <v>177.4</v>
      </c>
      <c r="H382" s="9" cm="1">
        <f t="array" ref="H382">IFERROR(_FV(T_STOCK_DATA[[#This Row],[SYMBOL]],"Volume"),"")</f>
        <v>84817</v>
      </c>
      <c r="I382" s="7" t="str" cm="1">
        <f t="array" ref="I382">IFERROR(_FV(T_STOCK_DATA[[#This Row],[SYMBOL]],"Ticker symbol",TRUE),"")</f>
        <v>DSSL</v>
      </c>
      <c r="J382" s="10" t="str">
        <f>IFERROR(RANK(T_STOCK_DATA[[#This Row],[Positive Change %]],T_STOCK_DATA[Positive Change %],0)+COUNTIF($D$3:$D381,T_STOCK_DATA[[#This Row],[Positive Change %]]),"")</f>
        <v/>
      </c>
      <c r="K382" s="10">
        <f>IFERROR(RANK(T_STOCK_DATA[[#This Row],[Negative Change %]],T_STOCK_DATA[Negative Change %],1)+COUNTIF($E$3:$E381,T_STOCK_DATA[[#This Row],[Negative Change %]]),"")</f>
        <v>25</v>
      </c>
      <c r="L382" s="10">
        <f>IFERROR(RANK(T_STOCK_DATA[[#This Row],[Volume]],T_STOCK_DATA[Volume],0)+COUNTIF($H$3:$H381,T_STOCK_DATA[[#This Row],[Volume]]),"")</f>
        <v>1024</v>
      </c>
      <c r="M382" s="18" cm="1">
        <f t="array" ref="M382">IFERROR(_FV(T_STOCK_DATA[[#This Row],[SYMBOL]],"Last trade time",TRUE),"")</f>
        <v>44585.469953703701</v>
      </c>
    </row>
    <row r="383" spans="1:13">
      <c r="A383" s="5" t="e" vm="429">
        <v>#VALUE!</v>
      </c>
      <c r="B383" s="7" cm="1">
        <f t="array" ref="B383">IFERROR(_FV(T_STOCK_DATA[[#This Row],[SYMBOL]],"Change"),"")</f>
        <v>-14.65</v>
      </c>
      <c r="C383" s="8" cm="1">
        <f t="array" ref="C383">IFERROR(IF(T_STOCK_DATA[[#This Row],[SYMBOL]]="","",_FV(T_STOCK_DATA[[#This Row],[SYMBOL]],"Change (%)",TRUE)),"")</f>
        <v>-4.7851999999999999E-2</v>
      </c>
      <c r="D383" s="8" t="str">
        <f>IF(T_STOCK_DATA[[#This Row],[Change (%)]]&gt;0,T_STOCK_DATA[[#This Row],[Change (%)]],"")</f>
        <v/>
      </c>
      <c r="E383" s="8">
        <f>IF(T_STOCK_DATA[[#This Row],[Change (%)]]&lt;0,T_STOCK_DATA[[#This Row],[Change (%)]],"")</f>
        <v>-4.7851999999999999E-2</v>
      </c>
      <c r="F383" s="7" t="str" cm="1">
        <f t="array" ref="F383">IFERROR(_FV(T_STOCK_DATA[[#This Row],[SYMBOL]],"Exchange"),"")</f>
        <v>National Stock Exchange of India</v>
      </c>
      <c r="G383" s="7" cm="1">
        <f t="array" ref="G383">IFERROR(_FV(T_STOCK_DATA[[#This Row],[SYMBOL]],"Price"),"")</f>
        <v>291.5</v>
      </c>
      <c r="H383" s="9" cm="1">
        <f t="array" ref="H383">IFERROR(_FV(T_STOCK_DATA[[#This Row],[SYMBOL]],"Volume"),"")</f>
        <v>24786</v>
      </c>
      <c r="I383" s="7" t="str" cm="1">
        <f t="array" ref="I383">IFERROR(_FV(T_STOCK_DATA[[#This Row],[SYMBOL]],"Ticker symbol",TRUE),"")</f>
        <v>DTIL</v>
      </c>
      <c r="J383" s="10" t="str">
        <f>IFERROR(RANK(T_STOCK_DATA[[#This Row],[Positive Change %]],T_STOCK_DATA[Positive Change %],0)+COUNTIF($D$3:$D382,T_STOCK_DATA[[#This Row],[Positive Change %]]),"")</f>
        <v/>
      </c>
      <c r="K383" s="10">
        <f>IFERROR(RANK(T_STOCK_DATA[[#This Row],[Negative Change %]],T_STOCK_DATA[Negative Change %],1)+COUNTIF($E$3:$E382,T_STOCK_DATA[[#This Row],[Negative Change %]]),"")</f>
        <v>772</v>
      </c>
      <c r="L383" s="10">
        <f>IFERROR(RANK(T_STOCK_DATA[[#This Row],[Volume]],T_STOCK_DATA[Volume],0)+COUNTIF($H$3:$H382,T_STOCK_DATA[[#This Row],[Volume]]),"")</f>
        <v>1351</v>
      </c>
      <c r="M383" s="18" cm="1">
        <f t="array" ref="M383">IFERROR(_FV(T_STOCK_DATA[[#This Row],[SYMBOL]],"Last trade time",TRUE),"")</f>
        <v>44585.469953703701</v>
      </c>
    </row>
    <row r="384" spans="1:13">
      <c r="A384" s="5" t="e" vm="430">
        <v>#VALUE!</v>
      </c>
      <c r="B384" s="7" cm="1">
        <f t="array" ref="B384">IFERROR(_FV(T_STOCK_DATA[[#This Row],[SYMBOL]],"Change"),"")</f>
        <v>-1.1499999999999999</v>
      </c>
      <c r="C384" s="8" cm="1">
        <f t="array" ref="C384">IFERROR(IF(T_STOCK_DATA[[#This Row],[SYMBOL]]="","",_FV(T_STOCK_DATA[[#This Row],[SYMBOL]],"Change (%)",TRUE)),"")</f>
        <v>-4.4401999999999997E-2</v>
      </c>
      <c r="D384" s="8" t="str">
        <f>IF(T_STOCK_DATA[[#This Row],[Change (%)]]&gt;0,T_STOCK_DATA[[#This Row],[Change (%)]],"")</f>
        <v/>
      </c>
      <c r="E384" s="8">
        <f>IF(T_STOCK_DATA[[#This Row],[Change (%)]]&lt;0,T_STOCK_DATA[[#This Row],[Change (%)]],"")</f>
        <v>-4.4401999999999997E-2</v>
      </c>
      <c r="F384" s="7" t="str" cm="1">
        <f t="array" ref="F384">IFERROR(_FV(T_STOCK_DATA[[#This Row],[SYMBOL]],"Exchange"),"")</f>
        <v>National Stock Exchange of India</v>
      </c>
      <c r="G384" s="7" cm="1">
        <f t="array" ref="G384">IFERROR(_FV(T_STOCK_DATA[[#This Row],[SYMBOL]],"Price"),"")</f>
        <v>24.75</v>
      </c>
      <c r="H384" s="9" cm="1">
        <f t="array" ref="H384">IFERROR(_FV(T_STOCK_DATA[[#This Row],[SYMBOL]],"Volume"),"")</f>
        <v>419192</v>
      </c>
      <c r="I384" s="7" t="str" cm="1">
        <f t="array" ref="I384">IFERROR(_FV(T_STOCK_DATA[[#This Row],[SYMBOL]],"Ticker symbol",TRUE),"")</f>
        <v>DUCON</v>
      </c>
      <c r="J384" s="10" t="str">
        <f>IFERROR(RANK(T_STOCK_DATA[[#This Row],[Positive Change %]],T_STOCK_DATA[Positive Change %],0)+COUNTIF($D$3:$D383,T_STOCK_DATA[[#This Row],[Positive Change %]]),"")</f>
        <v/>
      </c>
      <c r="K384" s="10">
        <f>IFERROR(RANK(T_STOCK_DATA[[#This Row],[Negative Change %]],T_STOCK_DATA[Negative Change %],1)+COUNTIF($E$3:$E383,T_STOCK_DATA[[#This Row],[Negative Change %]]),"")</f>
        <v>915</v>
      </c>
      <c r="L384" s="10">
        <f>IFERROR(RANK(T_STOCK_DATA[[#This Row],[Volume]],T_STOCK_DATA[Volume],0)+COUNTIF($H$3:$H383,T_STOCK_DATA[[#This Row],[Volume]]),"")</f>
        <v>546</v>
      </c>
      <c r="M384" s="18" cm="1">
        <f t="array" ref="M384">IFERROR(_FV(T_STOCK_DATA[[#This Row],[SYMBOL]],"Last trade time",TRUE),"")</f>
        <v>44585.469953703701</v>
      </c>
    </row>
    <row r="385" spans="1:13">
      <c r="A385" s="5" t="e" vm="431">
        <v>#VALUE!</v>
      </c>
      <c r="B385" s="7" cm="1">
        <f t="array" ref="B385">IFERROR(_FV(T_STOCK_DATA[[#This Row],[SYMBOL]],"Change"),"")</f>
        <v>-21.05</v>
      </c>
      <c r="C385" s="8" cm="1">
        <f t="array" ref="C385">IFERROR(IF(T_STOCK_DATA[[#This Row],[SYMBOL]]="","",_FV(T_STOCK_DATA[[#This Row],[SYMBOL]],"Change (%)",TRUE)),"")</f>
        <v>-7.3937000000000003E-2</v>
      </c>
      <c r="D385" s="8" t="str">
        <f>IF(T_STOCK_DATA[[#This Row],[Change (%)]]&gt;0,T_STOCK_DATA[[#This Row],[Change (%)]],"")</f>
        <v/>
      </c>
      <c r="E385" s="8">
        <f>IF(T_STOCK_DATA[[#This Row],[Change (%)]]&lt;0,T_STOCK_DATA[[#This Row],[Change (%)]],"")</f>
        <v>-7.3937000000000003E-2</v>
      </c>
      <c r="F385" s="7" t="str" cm="1">
        <f t="array" ref="F385">IFERROR(_FV(T_STOCK_DATA[[#This Row],[SYMBOL]],"Exchange"),"")</f>
        <v>National Stock Exchange of India</v>
      </c>
      <c r="G385" s="7" cm="1">
        <f t="array" ref="G385">IFERROR(_FV(T_STOCK_DATA[[#This Row],[SYMBOL]],"Price"),"")</f>
        <v>263.64999999999998</v>
      </c>
      <c r="H385" s="9" cm="1">
        <f t="array" ref="H385">IFERROR(_FV(T_STOCK_DATA[[#This Row],[SYMBOL]],"Volume"),"")</f>
        <v>80567</v>
      </c>
      <c r="I385" s="7" t="str" cm="1">
        <f t="array" ref="I385">IFERROR(_FV(T_STOCK_DATA[[#This Row],[SYMBOL]],"Ticker symbol",TRUE),"")</f>
        <v>DVL</v>
      </c>
      <c r="J385" s="10" t="str">
        <f>IFERROR(RANK(T_STOCK_DATA[[#This Row],[Positive Change %]],T_STOCK_DATA[Positive Change %],0)+COUNTIF($D$3:$D384,T_STOCK_DATA[[#This Row],[Positive Change %]]),"")</f>
        <v/>
      </c>
      <c r="K385" s="10">
        <f>IFERROR(RANK(T_STOCK_DATA[[#This Row],[Negative Change %]],T_STOCK_DATA[Negative Change %],1)+COUNTIF($E$3:$E384,T_STOCK_DATA[[#This Row],[Negative Change %]]),"")</f>
        <v>155</v>
      </c>
      <c r="L385" s="10">
        <f>IFERROR(RANK(T_STOCK_DATA[[#This Row],[Volume]],T_STOCK_DATA[Volume],0)+COUNTIF($H$3:$H384,T_STOCK_DATA[[#This Row],[Volume]]),"")</f>
        <v>1038</v>
      </c>
      <c r="M385" s="18" cm="1">
        <f t="array" ref="M385">IFERROR(_FV(T_STOCK_DATA[[#This Row],[SYMBOL]],"Last trade time",TRUE),"")</f>
        <v>44585.469953703701</v>
      </c>
    </row>
    <row r="386" spans="1:13">
      <c r="A386" s="5" t="e" vm="432">
        <v>#VALUE!</v>
      </c>
      <c r="B386" s="7" cm="1">
        <f t="array" ref="B386">IFERROR(_FV(T_STOCK_DATA[[#This Row],[SYMBOL]],"Change"),"")</f>
        <v>-6.75</v>
      </c>
      <c r="C386" s="8" cm="1">
        <f t="array" ref="C386">IFERROR(IF(T_STOCK_DATA[[#This Row],[SYMBOL]]="","",_FV(T_STOCK_DATA[[#This Row],[SYMBOL]],"Change (%)",TRUE)),"")</f>
        <v>-7.2697999999999999E-2</v>
      </c>
      <c r="D386" s="8" t="str">
        <f>IF(T_STOCK_DATA[[#This Row],[Change (%)]]&gt;0,T_STOCK_DATA[[#This Row],[Change (%)]],"")</f>
        <v/>
      </c>
      <c r="E386" s="8">
        <f>IF(T_STOCK_DATA[[#This Row],[Change (%)]]&lt;0,T_STOCK_DATA[[#This Row],[Change (%)]],"")</f>
        <v>-7.2697999999999999E-2</v>
      </c>
      <c r="F386" s="7" t="str" cm="1">
        <f t="array" ref="F386">IFERROR(_FV(T_STOCK_DATA[[#This Row],[SYMBOL]],"Exchange"),"")</f>
        <v>National Stock Exchange of India</v>
      </c>
      <c r="G386" s="7" cm="1">
        <f t="array" ref="G386">IFERROR(_FV(T_STOCK_DATA[[#This Row],[SYMBOL]],"Price"),"")</f>
        <v>86.1</v>
      </c>
      <c r="H386" s="9" cm="1">
        <f t="array" ref="H386">IFERROR(_FV(T_STOCK_DATA[[#This Row],[SYMBOL]],"Volume"),"")</f>
        <v>4201192</v>
      </c>
      <c r="I386" s="7" t="str" cm="1">
        <f t="array" ref="I386">IFERROR(_FV(T_STOCK_DATA[[#This Row],[SYMBOL]],"Ticker symbol",TRUE),"")</f>
        <v>DWARKESH</v>
      </c>
      <c r="J386" s="10" t="str">
        <f>IFERROR(RANK(T_STOCK_DATA[[#This Row],[Positive Change %]],T_STOCK_DATA[Positive Change %],0)+COUNTIF($D$3:$D385,T_STOCK_DATA[[#This Row],[Positive Change %]]),"")</f>
        <v/>
      </c>
      <c r="K386" s="10">
        <f>IFERROR(RANK(T_STOCK_DATA[[#This Row],[Negative Change %]],T_STOCK_DATA[Negative Change %],1)+COUNTIF($E$3:$E385,T_STOCK_DATA[[#This Row],[Negative Change %]]),"")</f>
        <v>167</v>
      </c>
      <c r="L386" s="10">
        <f>IFERROR(RANK(T_STOCK_DATA[[#This Row],[Volume]],T_STOCK_DATA[Volume],0)+COUNTIF($H$3:$H385,T_STOCK_DATA[[#This Row],[Volume]]),"")</f>
        <v>120</v>
      </c>
      <c r="M386" s="18" cm="1">
        <f t="array" ref="M386">IFERROR(_FV(T_STOCK_DATA[[#This Row],[SYMBOL]],"Last trade time",TRUE),"")</f>
        <v>44585.469953703701</v>
      </c>
    </row>
    <row r="387" spans="1:13">
      <c r="A387" s="5" t="e" vm="433">
        <v>#VALUE!</v>
      </c>
      <c r="B387" s="7" cm="1">
        <f t="array" ref="B387">IFERROR(_FV(T_STOCK_DATA[[#This Row],[SYMBOL]],"Change"),"")</f>
        <v>-105.1</v>
      </c>
      <c r="C387" s="8" cm="1">
        <f t="array" ref="C387">IFERROR(IF(T_STOCK_DATA[[#This Row],[SYMBOL]]="","",_FV(T_STOCK_DATA[[#This Row],[SYMBOL]],"Change (%)",TRUE)),"")</f>
        <v>-4.8478E-2</v>
      </c>
      <c r="D387" s="8" t="str">
        <f>IF(T_STOCK_DATA[[#This Row],[Change (%)]]&gt;0,T_STOCK_DATA[[#This Row],[Change (%)]],"")</f>
        <v/>
      </c>
      <c r="E387" s="8">
        <f>IF(T_STOCK_DATA[[#This Row],[Change (%)]]&lt;0,T_STOCK_DATA[[#This Row],[Change (%)]],"")</f>
        <v>-4.8478E-2</v>
      </c>
      <c r="F387" s="7" t="str" cm="1">
        <f t="array" ref="F387">IFERROR(_FV(T_STOCK_DATA[[#This Row],[SYMBOL]],"Exchange"),"")</f>
        <v>National Stock Exchange of India</v>
      </c>
      <c r="G387" s="7" cm="1">
        <f t="array" ref="G387">IFERROR(_FV(T_STOCK_DATA[[#This Row],[SYMBOL]],"Price"),"")</f>
        <v>2062.9</v>
      </c>
      <c r="H387" s="9" cm="1">
        <f t="array" ref="H387">IFERROR(_FV(T_STOCK_DATA[[#This Row],[SYMBOL]],"Volume"),"")</f>
        <v>5705</v>
      </c>
      <c r="I387" s="7" t="str" cm="1">
        <f t="array" ref="I387">IFERROR(_FV(T_STOCK_DATA[[#This Row],[SYMBOL]],"Ticker symbol",TRUE),"")</f>
        <v>DYNAMATECH</v>
      </c>
      <c r="J387" s="10" t="str">
        <f>IFERROR(RANK(T_STOCK_DATA[[#This Row],[Positive Change %]],T_STOCK_DATA[Positive Change %],0)+COUNTIF($D$3:$D386,T_STOCK_DATA[[#This Row],[Positive Change %]]),"")</f>
        <v/>
      </c>
      <c r="K387" s="10">
        <f>IFERROR(RANK(T_STOCK_DATA[[#This Row],[Negative Change %]],T_STOCK_DATA[Negative Change %],1)+COUNTIF($E$3:$E386,T_STOCK_DATA[[#This Row],[Negative Change %]]),"")</f>
        <v>738</v>
      </c>
      <c r="L387" s="10">
        <f>IFERROR(RANK(T_STOCK_DATA[[#This Row],[Volume]],T_STOCK_DATA[Volume],0)+COUNTIF($H$3:$H386,T_STOCK_DATA[[#This Row],[Volume]]),"")</f>
        <v>1561</v>
      </c>
      <c r="M387" s="18" cm="1">
        <f t="array" ref="M387">IFERROR(_FV(T_STOCK_DATA[[#This Row],[SYMBOL]],"Last trade time",TRUE),"")</f>
        <v>44585.469953703701</v>
      </c>
    </row>
    <row r="388" spans="1:13">
      <c r="A388" s="5" t="e" vm="434">
        <v>#VALUE!</v>
      </c>
      <c r="B388" s="7" cm="1">
        <f t="array" ref="B388">IFERROR(_FV(T_STOCK_DATA[[#This Row],[SYMBOL]],"Change"),"")</f>
        <v>-17.850000000000001</v>
      </c>
      <c r="C388" s="8" cm="1">
        <f t="array" ref="C388">IFERROR(IF(T_STOCK_DATA[[#This Row],[SYMBOL]]="","",_FV(T_STOCK_DATA[[#This Row],[SYMBOL]],"Change (%)",TRUE)),"")</f>
        <v>-2.9735000000000001E-2</v>
      </c>
      <c r="D388" s="8" t="str">
        <f>IF(T_STOCK_DATA[[#This Row],[Change (%)]]&gt;0,T_STOCK_DATA[[#This Row],[Change (%)]],"")</f>
        <v/>
      </c>
      <c r="E388" s="8">
        <f>IF(T_STOCK_DATA[[#This Row],[Change (%)]]&lt;0,T_STOCK_DATA[[#This Row],[Change (%)]],"")</f>
        <v>-2.9735000000000001E-2</v>
      </c>
      <c r="F388" s="7" t="str" cm="1">
        <f t="array" ref="F388">IFERROR(_FV(T_STOCK_DATA[[#This Row],[SYMBOL]],"Exchange"),"")</f>
        <v>National Stock Exchange of India</v>
      </c>
      <c r="G388" s="7" cm="1">
        <f t="array" ref="G388">IFERROR(_FV(T_STOCK_DATA[[#This Row],[SYMBOL]],"Price"),"")</f>
        <v>582.45000000000005</v>
      </c>
      <c r="H388" s="9" cm="1">
        <f t="array" ref="H388">IFERROR(_FV(T_STOCK_DATA[[#This Row],[SYMBOL]],"Volume"),"")</f>
        <v>97564</v>
      </c>
      <c r="I388" s="7" t="str" cm="1">
        <f t="array" ref="I388">IFERROR(_FV(T_STOCK_DATA[[#This Row],[SYMBOL]],"Ticker symbol",TRUE),"")</f>
        <v>DYNPRO</v>
      </c>
      <c r="J388" s="10" t="str">
        <f>IFERROR(RANK(T_STOCK_DATA[[#This Row],[Positive Change %]],T_STOCK_DATA[Positive Change %],0)+COUNTIF($D$3:$D387,T_STOCK_DATA[[#This Row],[Positive Change %]]),"")</f>
        <v/>
      </c>
      <c r="K388" s="10">
        <f>IFERROR(RANK(T_STOCK_DATA[[#This Row],[Negative Change %]],T_STOCK_DATA[Negative Change %],1)+COUNTIF($E$3:$E387,T_STOCK_DATA[[#This Row],[Negative Change %]]),"")</f>
        <v>1249</v>
      </c>
      <c r="L388" s="10">
        <f>IFERROR(RANK(T_STOCK_DATA[[#This Row],[Volume]],T_STOCK_DATA[Volume],0)+COUNTIF($H$3:$H387,T_STOCK_DATA[[#This Row],[Volume]]),"")</f>
        <v>974</v>
      </c>
      <c r="M388" s="18" cm="1">
        <f t="array" ref="M388">IFERROR(_FV(T_STOCK_DATA[[#This Row],[SYMBOL]],"Last trade time",TRUE),"")</f>
        <v>44585.469953703701</v>
      </c>
    </row>
    <row r="389" spans="1:13">
      <c r="A389" s="5" t="e" vm="435">
        <v>#VALUE!</v>
      </c>
      <c r="B389" s="7" cm="1">
        <f t="array" ref="B389">IFERROR(_FV(T_STOCK_DATA[[#This Row],[SYMBOL]],"Change"),"")</f>
        <v>-0.15</v>
      </c>
      <c r="C389" s="8" cm="1">
        <f t="array" ref="C389">IFERROR(IF(T_STOCK_DATA[[#This Row],[SYMBOL]]="","",_FV(T_STOCK_DATA[[#This Row],[SYMBOL]],"Change (%)",TRUE)),"")</f>
        <v>-4.2253999999999993E-2</v>
      </c>
      <c r="D389" s="8" t="str">
        <f>IF(T_STOCK_DATA[[#This Row],[Change (%)]]&gt;0,T_STOCK_DATA[[#This Row],[Change (%)]],"")</f>
        <v/>
      </c>
      <c r="E389" s="8">
        <f>IF(T_STOCK_DATA[[#This Row],[Change (%)]]&lt;0,T_STOCK_DATA[[#This Row],[Change (%)]],"")</f>
        <v>-4.2253999999999993E-2</v>
      </c>
      <c r="F389" s="7" t="str" cm="1">
        <f t="array" ref="F389">IFERROR(_FV(T_STOCK_DATA[[#This Row],[SYMBOL]],"Exchange"),"")</f>
        <v>National Stock Exchange of India</v>
      </c>
      <c r="G389" s="7" cm="1">
        <f t="array" ref="G389">IFERROR(_FV(T_STOCK_DATA[[#This Row],[SYMBOL]],"Price"),"")</f>
        <v>3.4</v>
      </c>
      <c r="H389" s="9" cm="1">
        <f t="array" ref="H389">IFERROR(_FV(T_STOCK_DATA[[#This Row],[SYMBOL]],"Volume"),"")</f>
        <v>3800</v>
      </c>
      <c r="I389" s="7" t="str" cm="1">
        <f t="array" ref="I389">IFERROR(_FV(T_STOCK_DATA[[#This Row],[SYMBOL]],"Ticker symbol",TRUE),"")</f>
        <v>EASUNREYRL</v>
      </c>
      <c r="J389" s="10" t="str">
        <f>IFERROR(RANK(T_STOCK_DATA[[#This Row],[Positive Change %]],T_STOCK_DATA[Positive Change %],0)+COUNTIF($D$3:$D388,T_STOCK_DATA[[#This Row],[Positive Change %]]),"")</f>
        <v/>
      </c>
      <c r="K389" s="10">
        <f>IFERROR(RANK(T_STOCK_DATA[[#This Row],[Negative Change %]],T_STOCK_DATA[Negative Change %],1)+COUNTIF($E$3:$E388,T_STOCK_DATA[[#This Row],[Negative Change %]]),"")</f>
        <v>988</v>
      </c>
      <c r="L389" s="10">
        <f>IFERROR(RANK(T_STOCK_DATA[[#This Row],[Volume]],T_STOCK_DATA[Volume],0)+COUNTIF($H$3:$H388,T_STOCK_DATA[[#This Row],[Volume]]),"")</f>
        <v>1580</v>
      </c>
      <c r="M389" s="18" cm="1">
        <f t="array" ref="M389">IFERROR(_FV(T_STOCK_DATA[[#This Row],[SYMBOL]],"Last trade time",TRUE),"")</f>
        <v>44585.469953703701</v>
      </c>
    </row>
    <row r="390" spans="1:13">
      <c r="A390" s="5" t="e" vm="436">
        <v>#VALUE!</v>
      </c>
      <c r="B390" s="7" cm="1">
        <f t="array" ref="B390">IFERROR(_FV(T_STOCK_DATA[[#This Row],[SYMBOL]],"Change"),"")</f>
        <v>-18.600000000000001</v>
      </c>
      <c r="C390" s="8" cm="1">
        <f t="array" ref="C390">IFERROR(IF(T_STOCK_DATA[[#This Row],[SYMBOL]]="","",_FV(T_STOCK_DATA[[#This Row],[SYMBOL]],"Change (%)",TRUE)),"")</f>
        <v>-3.3610000000000001E-2</v>
      </c>
      <c r="D390" s="8" t="str">
        <f>IF(T_STOCK_DATA[[#This Row],[Change (%)]]&gt;0,T_STOCK_DATA[[#This Row],[Change (%)]],"")</f>
        <v/>
      </c>
      <c r="E390" s="8">
        <f>IF(T_STOCK_DATA[[#This Row],[Change (%)]]&lt;0,T_STOCK_DATA[[#This Row],[Change (%)]],"")</f>
        <v>-3.3610000000000001E-2</v>
      </c>
      <c r="F390" s="7" t="str" cm="1">
        <f t="array" ref="F390">IFERROR(_FV(T_STOCK_DATA[[#This Row],[SYMBOL]],"Exchange"),"")</f>
        <v>National Stock Exchange of India</v>
      </c>
      <c r="G390" s="7" cm="1">
        <f t="array" ref="G390">IFERROR(_FV(T_STOCK_DATA[[#This Row],[SYMBOL]],"Price"),"")</f>
        <v>534.79999999999995</v>
      </c>
      <c r="H390" s="9" cm="1">
        <f t="array" ref="H390">IFERROR(_FV(T_STOCK_DATA[[#This Row],[SYMBOL]],"Volume"),"")</f>
        <v>1555</v>
      </c>
      <c r="I390" s="7" t="str" cm="1">
        <f t="array" ref="I390">IFERROR(_FV(T_STOCK_DATA[[#This Row],[SYMBOL]],"Ticker symbol",TRUE),"")</f>
        <v>DELPHIFX</v>
      </c>
      <c r="J390" s="10" t="str">
        <f>IFERROR(RANK(T_STOCK_DATA[[#This Row],[Positive Change %]],T_STOCK_DATA[Positive Change %],0)+COUNTIF($D$3:$D389,T_STOCK_DATA[[#This Row],[Positive Change %]]),"")</f>
        <v/>
      </c>
      <c r="K390" s="10">
        <f>IFERROR(RANK(T_STOCK_DATA[[#This Row],[Negative Change %]],T_STOCK_DATA[Negative Change %],1)+COUNTIF($E$3:$E389,T_STOCK_DATA[[#This Row],[Negative Change %]]),"")</f>
        <v>1183</v>
      </c>
      <c r="L390" s="10">
        <f>IFERROR(RANK(T_STOCK_DATA[[#This Row],[Volume]],T_STOCK_DATA[Volume],0)+COUNTIF($H$3:$H389,T_STOCK_DATA[[#This Row],[Volume]]),"")</f>
        <v>1614</v>
      </c>
      <c r="M390" s="18" cm="1">
        <f t="array" ref="M390">IFERROR(_FV(T_STOCK_DATA[[#This Row],[SYMBOL]],"Last trade time",TRUE),"")</f>
        <v>44585.469953703701</v>
      </c>
    </row>
    <row r="391" spans="1:13">
      <c r="A391" s="5" t="e" vm="437">
        <v>#VALUE!</v>
      </c>
      <c r="B391" s="7" cm="1">
        <f t="array" ref="B391">IFERROR(_FV(T_STOCK_DATA[[#This Row],[SYMBOL]],"Change"),"")</f>
        <v>-150.4</v>
      </c>
      <c r="C391" s="8" cm="1">
        <f t="array" ref="C391">IFERROR(IF(T_STOCK_DATA[[#This Row],[SYMBOL]]="","",_FV(T_STOCK_DATA[[#This Row],[SYMBOL]],"Change (%)",TRUE)),"")</f>
        <v>-5.8673000000000003E-2</v>
      </c>
      <c r="D391" s="8" t="str">
        <f>IF(T_STOCK_DATA[[#This Row],[Change (%)]]&gt;0,T_STOCK_DATA[[#This Row],[Change (%)]],"")</f>
        <v/>
      </c>
      <c r="E391" s="8">
        <f>IF(T_STOCK_DATA[[#This Row],[Change (%)]]&lt;0,T_STOCK_DATA[[#This Row],[Change (%)]],"")</f>
        <v>-5.8673000000000003E-2</v>
      </c>
      <c r="F391" s="7" t="str" cm="1">
        <f t="array" ref="F391">IFERROR(_FV(T_STOCK_DATA[[#This Row],[SYMBOL]],"Exchange"),"")</f>
        <v>National Stock Exchange of India</v>
      </c>
      <c r="G391" s="7" cm="1">
        <f t="array" ref="G391">IFERROR(_FV(T_STOCK_DATA[[#This Row],[SYMBOL]],"Price"),"")</f>
        <v>2412.9499999999998</v>
      </c>
      <c r="H391" s="9" cm="1">
        <f t="array" ref="H391">IFERROR(_FV(T_STOCK_DATA[[#This Row],[SYMBOL]],"Volume"),"")</f>
        <v>275364</v>
      </c>
      <c r="I391" s="7" t="str" cm="1">
        <f t="array" ref="I391">IFERROR(_FV(T_STOCK_DATA[[#This Row],[SYMBOL]],"Ticker symbol",TRUE),"")</f>
        <v>ECLERX</v>
      </c>
      <c r="J391" s="10" t="str">
        <f>IFERROR(RANK(T_STOCK_DATA[[#This Row],[Positive Change %]],T_STOCK_DATA[Positive Change %],0)+COUNTIF($D$3:$D390,T_STOCK_DATA[[#This Row],[Positive Change %]]),"")</f>
        <v/>
      </c>
      <c r="K391" s="10">
        <f>IFERROR(RANK(T_STOCK_DATA[[#This Row],[Negative Change %]],T_STOCK_DATA[Negative Change %],1)+COUNTIF($E$3:$E390,T_STOCK_DATA[[#This Row],[Negative Change %]]),"")</f>
        <v>362</v>
      </c>
      <c r="L391" s="10">
        <f>IFERROR(RANK(T_STOCK_DATA[[#This Row],[Volume]],T_STOCK_DATA[Volume],0)+COUNTIF($H$3:$H390,T_STOCK_DATA[[#This Row],[Volume]]),"")</f>
        <v>667</v>
      </c>
      <c r="M391" s="18" cm="1">
        <f t="array" ref="M391">IFERROR(_FV(T_STOCK_DATA[[#This Row],[SYMBOL]],"Last trade time",TRUE),"")</f>
        <v>44585.469953703701</v>
      </c>
    </row>
    <row r="392" spans="1:13">
      <c r="A392" s="5" t="e" vm="438">
        <v>#VALUE!</v>
      </c>
      <c r="B392" s="7" cm="1">
        <f t="array" ref="B392">IFERROR(_FV(T_STOCK_DATA[[#This Row],[SYMBOL]],"Change"),"")</f>
        <v>-2.0499999999999998</v>
      </c>
      <c r="C392" s="8" cm="1">
        <f t="array" ref="C392">IFERROR(IF(T_STOCK_DATA[[#This Row],[SYMBOL]]="","",_FV(T_STOCK_DATA[[#This Row],[SYMBOL]],"Change (%)",TRUE)),"")</f>
        <v>-2.9307E-2</v>
      </c>
      <c r="D392" s="8" t="str">
        <f>IF(T_STOCK_DATA[[#This Row],[Change (%)]]&gt;0,T_STOCK_DATA[[#This Row],[Change (%)]],"")</f>
        <v/>
      </c>
      <c r="E392" s="8">
        <f>IF(T_STOCK_DATA[[#This Row],[Change (%)]]&lt;0,T_STOCK_DATA[[#This Row],[Change (%)]],"")</f>
        <v>-2.9307E-2</v>
      </c>
      <c r="F392" s="7" t="str" cm="1">
        <f t="array" ref="F392">IFERROR(_FV(T_STOCK_DATA[[#This Row],[SYMBOL]],"Exchange"),"")</f>
        <v>National Stock Exchange of India</v>
      </c>
      <c r="G392" s="7" cm="1">
        <f t="array" ref="G392">IFERROR(_FV(T_STOCK_DATA[[#This Row],[SYMBOL]],"Price"),"")</f>
        <v>67.900000000000006</v>
      </c>
      <c r="H392" s="9" cm="1">
        <f t="array" ref="H392">IFERROR(_FV(T_STOCK_DATA[[#This Row],[SYMBOL]],"Volume"),"")</f>
        <v>890288</v>
      </c>
      <c r="I392" s="7" t="str" cm="1">
        <f t="array" ref="I392">IFERROR(_FV(T_STOCK_DATA[[#This Row],[SYMBOL]],"Ticker symbol",TRUE),"")</f>
        <v>EDELWEISS</v>
      </c>
      <c r="J392" s="10" t="str">
        <f>IFERROR(RANK(T_STOCK_DATA[[#This Row],[Positive Change %]],T_STOCK_DATA[Positive Change %],0)+COUNTIF($D$3:$D391,T_STOCK_DATA[[#This Row],[Positive Change %]]),"")</f>
        <v/>
      </c>
      <c r="K392" s="10">
        <f>IFERROR(RANK(T_STOCK_DATA[[#This Row],[Negative Change %]],T_STOCK_DATA[Negative Change %],1)+COUNTIF($E$3:$E391,T_STOCK_DATA[[#This Row],[Negative Change %]]),"")</f>
        <v>1260</v>
      </c>
      <c r="L392" s="10">
        <f>IFERROR(RANK(T_STOCK_DATA[[#This Row],[Volume]],T_STOCK_DATA[Volume],0)+COUNTIF($H$3:$H391,T_STOCK_DATA[[#This Row],[Volume]]),"")</f>
        <v>364</v>
      </c>
      <c r="M392" s="18" cm="1">
        <f t="array" ref="M392">IFERROR(_FV(T_STOCK_DATA[[#This Row],[SYMBOL]],"Last trade time",TRUE),"")</f>
        <v>44585.469953703701</v>
      </c>
    </row>
    <row r="393" spans="1:13">
      <c r="A393" s="5" t="e" vm="439">
        <v>#VALUE!</v>
      </c>
      <c r="B393" s="7" cm="1">
        <f t="array" ref="B393">IFERROR(_FV(T_STOCK_DATA[[#This Row],[SYMBOL]],"Change"),"")</f>
        <v>-0.3</v>
      </c>
      <c r="C393" s="8" cm="1">
        <f t="array" ref="C393">IFERROR(IF(T_STOCK_DATA[[#This Row],[SYMBOL]]="","",_FV(T_STOCK_DATA[[#This Row],[SYMBOL]],"Change (%)",TRUE)),"")</f>
        <v>-4.8000000000000001E-2</v>
      </c>
      <c r="D393" s="8" t="str">
        <f>IF(T_STOCK_DATA[[#This Row],[Change (%)]]&gt;0,T_STOCK_DATA[[#This Row],[Change (%)]],"")</f>
        <v/>
      </c>
      <c r="E393" s="8">
        <f>IF(T_STOCK_DATA[[#This Row],[Change (%)]]&lt;0,T_STOCK_DATA[[#This Row],[Change (%)]],"")</f>
        <v>-4.8000000000000001E-2</v>
      </c>
      <c r="F393" s="7" t="str" cm="1">
        <f t="array" ref="F393">IFERROR(_FV(T_STOCK_DATA[[#This Row],[SYMBOL]],"Exchange"),"")</f>
        <v>National Stock Exchange of India</v>
      </c>
      <c r="G393" s="7" cm="1">
        <f t="array" ref="G393">IFERROR(_FV(T_STOCK_DATA[[#This Row],[SYMBOL]],"Price"),"")</f>
        <v>5.95</v>
      </c>
      <c r="H393" s="9" cm="1">
        <f t="array" ref="H393">IFERROR(_FV(T_STOCK_DATA[[#This Row],[SYMBOL]],"Volume"),"")</f>
        <v>38604</v>
      </c>
      <c r="I393" s="7" t="str" cm="1">
        <f t="array" ref="I393">IFERROR(_FV(T_STOCK_DATA[[#This Row],[SYMBOL]],"Ticker symbol",TRUE),"")</f>
        <v>EDUCOMP</v>
      </c>
      <c r="J393" s="10" t="str">
        <f>IFERROR(RANK(T_STOCK_DATA[[#This Row],[Positive Change %]],T_STOCK_DATA[Positive Change %],0)+COUNTIF($D$3:$D392,T_STOCK_DATA[[#This Row],[Positive Change %]]),"")</f>
        <v/>
      </c>
      <c r="K393" s="10">
        <f>IFERROR(RANK(T_STOCK_DATA[[#This Row],[Negative Change %]],T_STOCK_DATA[Negative Change %],1)+COUNTIF($E$3:$E392,T_STOCK_DATA[[#This Row],[Negative Change %]]),"")</f>
        <v>766</v>
      </c>
      <c r="L393" s="10">
        <f>IFERROR(RANK(T_STOCK_DATA[[#This Row],[Volume]],T_STOCK_DATA[Volume],0)+COUNTIF($H$3:$H392,T_STOCK_DATA[[#This Row],[Volume]]),"")</f>
        <v>1245</v>
      </c>
      <c r="M393" s="18" cm="1">
        <f t="array" ref="M393">IFERROR(_FV(T_STOCK_DATA[[#This Row],[SYMBOL]],"Last trade time",TRUE),"")</f>
        <v>44585.469953703701</v>
      </c>
    </row>
    <row r="394" spans="1:13">
      <c r="A394" s="5" t="e" vm="440">
        <v>#VALUE!</v>
      </c>
      <c r="B394" s="7" cm="1">
        <f t="array" ref="B394">IFERROR(_FV(T_STOCK_DATA[[#This Row],[SYMBOL]],"Change"),"")</f>
        <v>-54.7</v>
      </c>
      <c r="C394" s="8" cm="1">
        <f t="array" ref="C394">IFERROR(IF(T_STOCK_DATA[[#This Row],[SYMBOL]]="","",_FV(T_STOCK_DATA[[#This Row],[SYMBOL]],"Change (%)",TRUE)),"")</f>
        <v>-2.0175999999999999E-2</v>
      </c>
      <c r="D394" s="8" t="str">
        <f>IF(T_STOCK_DATA[[#This Row],[Change (%)]]&gt;0,T_STOCK_DATA[[#This Row],[Change (%)]],"")</f>
        <v/>
      </c>
      <c r="E394" s="8">
        <f>IF(T_STOCK_DATA[[#This Row],[Change (%)]]&lt;0,T_STOCK_DATA[[#This Row],[Change (%)]],"")</f>
        <v>-2.0175999999999999E-2</v>
      </c>
      <c r="F394" s="7" t="str" cm="1">
        <f t="array" ref="F394">IFERROR(_FV(T_STOCK_DATA[[#This Row],[SYMBOL]],"Exchange"),"")</f>
        <v>National Stock Exchange of India</v>
      </c>
      <c r="G394" s="7" cm="1">
        <f t="array" ref="G394">IFERROR(_FV(T_STOCK_DATA[[#This Row],[SYMBOL]],"Price"),"")</f>
        <v>2656.4</v>
      </c>
      <c r="H394" s="9" cm="1">
        <f t="array" ref="H394">IFERROR(_FV(T_STOCK_DATA[[#This Row],[SYMBOL]],"Volume"),"")</f>
        <v>465912</v>
      </c>
      <c r="I394" s="7" t="str" cm="1">
        <f t="array" ref="I394">IFERROR(_FV(T_STOCK_DATA[[#This Row],[SYMBOL]],"Ticker symbol",TRUE),"")</f>
        <v>EICHERMOT</v>
      </c>
      <c r="J394" s="10" t="str">
        <f>IFERROR(RANK(T_STOCK_DATA[[#This Row],[Positive Change %]],T_STOCK_DATA[Positive Change %],0)+COUNTIF($D$3:$D393,T_STOCK_DATA[[#This Row],[Positive Change %]]),"")</f>
        <v/>
      </c>
      <c r="K394" s="10">
        <f>IFERROR(RANK(T_STOCK_DATA[[#This Row],[Negative Change %]],T_STOCK_DATA[Negative Change %],1)+COUNTIF($E$3:$E393,T_STOCK_DATA[[#This Row],[Negative Change %]]),"")</f>
        <v>1427</v>
      </c>
      <c r="L394" s="10">
        <f>IFERROR(RANK(T_STOCK_DATA[[#This Row],[Volume]],T_STOCK_DATA[Volume],0)+COUNTIF($H$3:$H393,T_STOCK_DATA[[#This Row],[Volume]]),"")</f>
        <v>519</v>
      </c>
      <c r="M394" s="18" cm="1">
        <f t="array" ref="M394">IFERROR(_FV(T_STOCK_DATA[[#This Row],[SYMBOL]],"Last trade time",TRUE),"")</f>
        <v>44585.469953703701</v>
      </c>
    </row>
    <row r="395" spans="1:13">
      <c r="A395" s="5" t="e" vm="441">
        <v>#VALUE!</v>
      </c>
      <c r="B395" s="7" cm="1">
        <f t="array" ref="B395">IFERROR(_FV(T_STOCK_DATA[[#This Row],[SYMBOL]],"Change"),"")</f>
        <v>-31</v>
      </c>
      <c r="C395" s="8" cm="1">
        <f t="array" ref="C395">IFERROR(IF(T_STOCK_DATA[[#This Row],[SYMBOL]]="","",_FV(T_STOCK_DATA[[#This Row],[SYMBOL]],"Change (%)",TRUE)),"")</f>
        <v>-6.2299E-2</v>
      </c>
      <c r="D395" s="8" t="str">
        <f>IF(T_STOCK_DATA[[#This Row],[Change (%)]]&gt;0,T_STOCK_DATA[[#This Row],[Change (%)]],"")</f>
        <v/>
      </c>
      <c r="E395" s="8">
        <f>IF(T_STOCK_DATA[[#This Row],[Change (%)]]&lt;0,T_STOCK_DATA[[#This Row],[Change (%)]],"")</f>
        <v>-6.2299E-2</v>
      </c>
      <c r="F395" s="7" t="str" cm="1">
        <f t="array" ref="F395">IFERROR(_FV(T_STOCK_DATA[[#This Row],[SYMBOL]],"Exchange"),"")</f>
        <v>National Stock Exchange of India</v>
      </c>
      <c r="G395" s="7" cm="1">
        <f t="array" ref="G395">IFERROR(_FV(T_STOCK_DATA[[#This Row],[SYMBOL]],"Price"),"")</f>
        <v>466.6</v>
      </c>
      <c r="H395" s="9" cm="1">
        <f t="array" ref="H395">IFERROR(_FV(T_STOCK_DATA[[#This Row],[SYMBOL]],"Volume"),"")</f>
        <v>204039</v>
      </c>
      <c r="I395" s="7" t="str" cm="1">
        <f t="array" ref="I395">IFERROR(_FV(T_STOCK_DATA[[#This Row],[SYMBOL]],"Ticker symbol",TRUE),"")</f>
        <v>EIDPARRY</v>
      </c>
      <c r="J395" s="10" t="str">
        <f>IFERROR(RANK(T_STOCK_DATA[[#This Row],[Positive Change %]],T_STOCK_DATA[Positive Change %],0)+COUNTIF($D$3:$D394,T_STOCK_DATA[[#This Row],[Positive Change %]]),"")</f>
        <v/>
      </c>
      <c r="K395" s="10">
        <f>IFERROR(RANK(T_STOCK_DATA[[#This Row],[Negative Change %]],T_STOCK_DATA[Negative Change %],1)+COUNTIF($E$3:$E394,T_STOCK_DATA[[#This Row],[Negative Change %]]),"")</f>
        <v>310</v>
      </c>
      <c r="L395" s="10">
        <f>IFERROR(RANK(T_STOCK_DATA[[#This Row],[Volume]],T_STOCK_DATA[Volume],0)+COUNTIF($H$3:$H394,T_STOCK_DATA[[#This Row],[Volume]]),"")</f>
        <v>755</v>
      </c>
      <c r="M395" s="18" cm="1">
        <f t="array" ref="M395">IFERROR(_FV(T_STOCK_DATA[[#This Row],[SYMBOL]],"Last trade time",TRUE),"")</f>
        <v>44585.469953703701</v>
      </c>
    </row>
    <row r="396" spans="1:13">
      <c r="A396" s="5" t="e" vm="442">
        <v>#VALUE!</v>
      </c>
      <c r="B396" s="7" cm="1">
        <f t="array" ref="B396">IFERROR(_FV(T_STOCK_DATA[[#This Row],[SYMBOL]],"Change"),"")</f>
        <v>-14.8</v>
      </c>
      <c r="C396" s="8" cm="1">
        <f t="array" ref="C396">IFERROR(IF(T_STOCK_DATA[[#This Row],[SYMBOL]]="","",_FV(T_STOCK_DATA[[#This Row],[SYMBOL]],"Change (%)",TRUE)),"")</f>
        <v>-4.2942000000000001E-2</v>
      </c>
      <c r="D396" s="8" t="str">
        <f>IF(T_STOCK_DATA[[#This Row],[Change (%)]]&gt;0,T_STOCK_DATA[[#This Row],[Change (%)]],"")</f>
        <v/>
      </c>
      <c r="E396" s="8">
        <f>IF(T_STOCK_DATA[[#This Row],[Change (%)]]&lt;0,T_STOCK_DATA[[#This Row],[Change (%)]],"")</f>
        <v>-4.2942000000000001E-2</v>
      </c>
      <c r="F396" s="7" t="str" cm="1">
        <f t="array" ref="F396">IFERROR(_FV(T_STOCK_DATA[[#This Row],[SYMBOL]],"Exchange"),"")</f>
        <v>National Stock Exchange of India</v>
      </c>
      <c r="G396" s="7" cm="1">
        <f t="array" ref="G396">IFERROR(_FV(T_STOCK_DATA[[#This Row],[SYMBOL]],"Price"),"")</f>
        <v>329.85</v>
      </c>
      <c r="H396" s="9" cm="1">
        <f t="array" ref="H396">IFERROR(_FV(T_STOCK_DATA[[#This Row],[SYMBOL]],"Volume"),"")</f>
        <v>11698</v>
      </c>
      <c r="I396" s="7" t="str" cm="1">
        <f t="array" ref="I396">IFERROR(_FV(T_STOCK_DATA[[#This Row],[SYMBOL]],"Ticker symbol",TRUE),"")</f>
        <v>EIHAHOTELS</v>
      </c>
      <c r="J396" s="10" t="str">
        <f>IFERROR(RANK(T_STOCK_DATA[[#This Row],[Positive Change %]],T_STOCK_DATA[Positive Change %],0)+COUNTIF($D$3:$D395,T_STOCK_DATA[[#This Row],[Positive Change %]]),"")</f>
        <v/>
      </c>
      <c r="K396" s="10">
        <f>IFERROR(RANK(T_STOCK_DATA[[#This Row],[Negative Change %]],T_STOCK_DATA[Negative Change %],1)+COUNTIF($E$3:$E395,T_STOCK_DATA[[#This Row],[Negative Change %]]),"")</f>
        <v>964</v>
      </c>
      <c r="L396" s="10">
        <f>IFERROR(RANK(T_STOCK_DATA[[#This Row],[Volume]],T_STOCK_DATA[Volume],0)+COUNTIF($H$3:$H395,T_STOCK_DATA[[#This Row],[Volume]]),"")</f>
        <v>1487</v>
      </c>
      <c r="M396" s="18" cm="1">
        <f t="array" ref="M396">IFERROR(_FV(T_STOCK_DATA[[#This Row],[SYMBOL]],"Last trade time",TRUE),"")</f>
        <v>44585.469953703701</v>
      </c>
    </row>
    <row r="397" spans="1:13">
      <c r="A397" s="5" t="e" vm="443">
        <v>#VALUE!</v>
      </c>
      <c r="B397" s="7" cm="1">
        <f t="array" ref="B397">IFERROR(_FV(T_STOCK_DATA[[#This Row],[SYMBOL]],"Change"),"")</f>
        <v>-8.25</v>
      </c>
      <c r="C397" s="8" cm="1">
        <f t="array" ref="C397">IFERROR(IF(T_STOCK_DATA[[#This Row],[SYMBOL]]="","",_FV(T_STOCK_DATA[[#This Row],[SYMBOL]],"Change (%)",TRUE)),"")</f>
        <v>-5.9225E-2</v>
      </c>
      <c r="D397" s="8" t="str">
        <f>IF(T_STOCK_DATA[[#This Row],[Change (%)]]&gt;0,T_STOCK_DATA[[#This Row],[Change (%)]],"")</f>
        <v/>
      </c>
      <c r="E397" s="8">
        <f>IF(T_STOCK_DATA[[#This Row],[Change (%)]]&lt;0,T_STOCK_DATA[[#This Row],[Change (%)]],"")</f>
        <v>-5.9225E-2</v>
      </c>
      <c r="F397" s="7" t="str" cm="1">
        <f t="array" ref="F397">IFERROR(_FV(T_STOCK_DATA[[#This Row],[SYMBOL]],"Exchange"),"")</f>
        <v>National Stock Exchange of India</v>
      </c>
      <c r="G397" s="7" cm="1">
        <f t="array" ref="G397">IFERROR(_FV(T_STOCK_DATA[[#This Row],[SYMBOL]],"Price"),"")</f>
        <v>131.05000000000001</v>
      </c>
      <c r="H397" s="9" cm="1">
        <f t="array" ref="H397">IFERROR(_FV(T_STOCK_DATA[[#This Row],[SYMBOL]],"Volume"),"")</f>
        <v>324472</v>
      </c>
      <c r="I397" s="7" t="str" cm="1">
        <f t="array" ref="I397">IFERROR(_FV(T_STOCK_DATA[[#This Row],[SYMBOL]],"Ticker symbol",TRUE),"")</f>
        <v>EIHOTEL</v>
      </c>
      <c r="J397" s="10" t="str">
        <f>IFERROR(RANK(T_STOCK_DATA[[#This Row],[Positive Change %]],T_STOCK_DATA[Positive Change %],0)+COUNTIF($D$3:$D396,T_STOCK_DATA[[#This Row],[Positive Change %]]),"")</f>
        <v/>
      </c>
      <c r="K397" s="10">
        <f>IFERROR(RANK(T_STOCK_DATA[[#This Row],[Negative Change %]],T_STOCK_DATA[Negative Change %],1)+COUNTIF($E$3:$E396,T_STOCK_DATA[[#This Row],[Negative Change %]]),"")</f>
        <v>357</v>
      </c>
      <c r="L397" s="10">
        <f>IFERROR(RANK(T_STOCK_DATA[[#This Row],[Volume]],T_STOCK_DATA[Volume],0)+COUNTIF($H$3:$H396,T_STOCK_DATA[[#This Row],[Volume]]),"")</f>
        <v>626</v>
      </c>
      <c r="M397" s="18" cm="1">
        <f t="array" ref="M397">IFERROR(_FV(T_STOCK_DATA[[#This Row],[SYMBOL]],"Last trade time",TRUE),"")</f>
        <v>44585.469953703701</v>
      </c>
    </row>
    <row r="398" spans="1:13">
      <c r="A398" s="5" t="e" vm="444">
        <v>#VALUE!</v>
      </c>
      <c r="B398" s="7" cm="1">
        <f t="array" ref="B398">IFERROR(_FV(T_STOCK_DATA[[#This Row],[SYMBOL]],"Change"),"")</f>
        <v>-21.25</v>
      </c>
      <c r="C398" s="8" cm="1">
        <f t="array" ref="C398">IFERROR(IF(T_STOCK_DATA[[#This Row],[SYMBOL]]="","",_FV(T_STOCK_DATA[[#This Row],[SYMBOL]],"Change (%)",TRUE)),"")</f>
        <v>-5.8371000000000006E-2</v>
      </c>
      <c r="D398" s="8" t="str">
        <f>IF(T_STOCK_DATA[[#This Row],[Change (%)]]&gt;0,T_STOCK_DATA[[#This Row],[Change (%)]],"")</f>
        <v/>
      </c>
      <c r="E398" s="8">
        <f>IF(T_STOCK_DATA[[#This Row],[Change (%)]]&lt;0,T_STOCK_DATA[[#This Row],[Change (%)]],"")</f>
        <v>-5.8371000000000006E-2</v>
      </c>
      <c r="F398" s="7" t="str" cm="1">
        <f t="array" ref="F398">IFERROR(_FV(T_STOCK_DATA[[#This Row],[SYMBOL]],"Exchange"),"")</f>
        <v>National Stock Exchange of India</v>
      </c>
      <c r="G398" s="7" cm="1">
        <f t="array" ref="G398">IFERROR(_FV(T_STOCK_DATA[[#This Row],[SYMBOL]],"Price"),"")</f>
        <v>342.8</v>
      </c>
      <c r="H398" s="9" cm="1">
        <f t="array" ref="H398">IFERROR(_FV(T_STOCK_DATA[[#This Row],[SYMBOL]],"Volume"),"")</f>
        <v>11134</v>
      </c>
      <c r="I398" s="7" t="str" cm="1">
        <f t="array" ref="I398">IFERROR(_FV(T_STOCK_DATA[[#This Row],[SYMBOL]],"Ticker symbol",TRUE),"")</f>
        <v>EIMCOELECO</v>
      </c>
      <c r="J398" s="10" t="str">
        <f>IFERROR(RANK(T_STOCK_DATA[[#This Row],[Positive Change %]],T_STOCK_DATA[Positive Change %],0)+COUNTIF($D$3:$D397,T_STOCK_DATA[[#This Row],[Positive Change %]]),"")</f>
        <v/>
      </c>
      <c r="K398" s="10">
        <f>IFERROR(RANK(T_STOCK_DATA[[#This Row],[Negative Change %]],T_STOCK_DATA[Negative Change %],1)+COUNTIF($E$3:$E397,T_STOCK_DATA[[#This Row],[Negative Change %]]),"")</f>
        <v>368</v>
      </c>
      <c r="L398" s="10">
        <f>IFERROR(RANK(T_STOCK_DATA[[#This Row],[Volume]],T_STOCK_DATA[Volume],0)+COUNTIF($H$3:$H397,T_STOCK_DATA[[#This Row],[Volume]]),"")</f>
        <v>1496</v>
      </c>
      <c r="M398" s="18" cm="1">
        <f t="array" ref="M398">IFERROR(_FV(T_STOCK_DATA[[#This Row],[SYMBOL]],"Last trade time",TRUE),"")</f>
        <v>44585.469953703701</v>
      </c>
    </row>
    <row r="399" spans="1:13">
      <c r="A399" s="5" t="e" vm="445">
        <v>#VALUE!</v>
      </c>
      <c r="B399" s="7" cm="1">
        <f t="array" ref="B399">IFERROR(_FV(T_STOCK_DATA[[#This Row],[SYMBOL]],"Change"),"")</f>
        <v>-12.35</v>
      </c>
      <c r="C399" s="8" cm="1">
        <f t="array" ref="C399">IFERROR(IF(T_STOCK_DATA[[#This Row],[SYMBOL]]="","",_FV(T_STOCK_DATA[[#This Row],[SYMBOL]],"Change (%)",TRUE)),"")</f>
        <v>-4.9889000000000003E-2</v>
      </c>
      <c r="D399" s="8" t="str">
        <f>IF(T_STOCK_DATA[[#This Row],[Change (%)]]&gt;0,T_STOCK_DATA[[#This Row],[Change (%)]],"")</f>
        <v/>
      </c>
      <c r="E399" s="8">
        <f>IF(T_STOCK_DATA[[#This Row],[Change (%)]]&lt;0,T_STOCK_DATA[[#This Row],[Change (%)]],"")</f>
        <v>-4.9889000000000003E-2</v>
      </c>
      <c r="F399" s="7" t="str" cm="1">
        <f t="array" ref="F399">IFERROR(_FV(T_STOCK_DATA[[#This Row],[SYMBOL]],"Exchange"),"")</f>
        <v>National Stock Exchange of India</v>
      </c>
      <c r="G399" s="7" cm="1">
        <f t="array" ref="G399">IFERROR(_FV(T_STOCK_DATA[[#This Row],[SYMBOL]],"Price"),"")</f>
        <v>235.2</v>
      </c>
      <c r="H399" s="9" cm="1">
        <f t="array" ref="H399">IFERROR(_FV(T_STOCK_DATA[[#This Row],[SYMBOL]],"Volume"),"")</f>
        <v>214076</v>
      </c>
      <c r="I399" s="7" t="str" cm="1">
        <f t="array" ref="I399">IFERROR(_FV(T_STOCK_DATA[[#This Row],[SYMBOL]],"Ticker symbol",TRUE),"")</f>
        <v>EKC</v>
      </c>
      <c r="J399" s="10" t="str">
        <f>IFERROR(RANK(T_STOCK_DATA[[#This Row],[Positive Change %]],T_STOCK_DATA[Positive Change %],0)+COUNTIF($D$3:$D398,T_STOCK_DATA[[#This Row],[Positive Change %]]),"")</f>
        <v/>
      </c>
      <c r="K399" s="10">
        <f>IFERROR(RANK(T_STOCK_DATA[[#This Row],[Negative Change %]],T_STOCK_DATA[Negative Change %],1)+COUNTIF($E$3:$E398,T_STOCK_DATA[[#This Row],[Negative Change %]]),"")</f>
        <v>562</v>
      </c>
      <c r="L399" s="10">
        <f>IFERROR(RANK(T_STOCK_DATA[[#This Row],[Volume]],T_STOCK_DATA[Volume],0)+COUNTIF($H$3:$H398,T_STOCK_DATA[[#This Row],[Volume]]),"")</f>
        <v>740</v>
      </c>
      <c r="M399" s="18" cm="1">
        <f t="array" ref="M399">IFERROR(_FV(T_STOCK_DATA[[#This Row],[SYMBOL]],"Last trade time",TRUE),"")</f>
        <v>44585.469953703701</v>
      </c>
    </row>
    <row r="400" spans="1:13">
      <c r="A400" s="5" t="e" vm="446">
        <v>#VALUE!</v>
      </c>
      <c r="B400" s="7" cm="1">
        <f t="array" ref="B400">IFERROR(_FV(T_STOCK_DATA[[#This Row],[SYMBOL]],"Change"),"")</f>
        <v>-19.149999999999999</v>
      </c>
      <c r="C400" s="8" cm="1">
        <f t="array" ref="C400">IFERROR(IF(T_STOCK_DATA[[#This Row],[SYMBOL]]="","",_FV(T_STOCK_DATA[[#This Row],[SYMBOL]],"Change (%)",TRUE)),"")</f>
        <v>-9.8788000000000001E-2</v>
      </c>
      <c r="D400" s="8" t="str">
        <f>IF(T_STOCK_DATA[[#This Row],[Change (%)]]&gt;0,T_STOCK_DATA[[#This Row],[Change (%)]],"")</f>
        <v/>
      </c>
      <c r="E400" s="8">
        <f>IF(T_STOCK_DATA[[#This Row],[Change (%)]]&lt;0,T_STOCK_DATA[[#This Row],[Change (%)]],"")</f>
        <v>-9.8788000000000001E-2</v>
      </c>
      <c r="F400" s="7" t="str" cm="1">
        <f t="array" ref="F400">IFERROR(_FV(T_STOCK_DATA[[#This Row],[SYMBOL]],"Exchange"),"")</f>
        <v>National Stock Exchange of India</v>
      </c>
      <c r="G400" s="7" cm="1">
        <f t="array" ref="G400">IFERROR(_FV(T_STOCK_DATA[[#This Row],[SYMBOL]],"Price"),"")</f>
        <v>174.7</v>
      </c>
      <c r="H400" s="9" cm="1">
        <f t="array" ref="H400">IFERROR(_FV(T_STOCK_DATA[[#This Row],[SYMBOL]],"Volume"),"")</f>
        <v>1409621</v>
      </c>
      <c r="I400" s="7" t="str" cm="1">
        <f t="array" ref="I400">IFERROR(_FV(T_STOCK_DATA[[#This Row],[SYMBOL]],"Ticker symbol",TRUE),"")</f>
        <v>ELECON</v>
      </c>
      <c r="J400" s="10" t="str">
        <f>IFERROR(RANK(T_STOCK_DATA[[#This Row],[Positive Change %]],T_STOCK_DATA[Positive Change %],0)+COUNTIF($D$3:$D399,T_STOCK_DATA[[#This Row],[Positive Change %]]),"")</f>
        <v/>
      </c>
      <c r="K400" s="10">
        <f>IFERROR(RANK(T_STOCK_DATA[[#This Row],[Negative Change %]],T_STOCK_DATA[Negative Change %],1)+COUNTIF($E$3:$E399,T_STOCK_DATA[[#This Row],[Negative Change %]]),"")</f>
        <v>29</v>
      </c>
      <c r="L400" s="10">
        <f>IFERROR(RANK(T_STOCK_DATA[[#This Row],[Volume]],T_STOCK_DATA[Volume],0)+COUNTIF($H$3:$H399,T_STOCK_DATA[[#This Row],[Volume]]),"")</f>
        <v>268</v>
      </c>
      <c r="M400" s="18" cm="1">
        <f t="array" ref="M400">IFERROR(_FV(T_STOCK_DATA[[#This Row],[SYMBOL]],"Last trade time",TRUE),"")</f>
        <v>44585.469953703701</v>
      </c>
    </row>
    <row r="401" spans="1:13">
      <c r="A401" s="5" t="e" vm="447">
        <v>#VALUE!</v>
      </c>
      <c r="B401" s="7" cm="1">
        <f t="array" ref="B401">IFERROR(_FV(T_STOCK_DATA[[#This Row],[SYMBOL]],"Change"),"")</f>
        <v>-3.15</v>
      </c>
      <c r="C401" s="8" cm="1">
        <f t="array" ref="C401">IFERROR(IF(T_STOCK_DATA[[#This Row],[SYMBOL]]="","",_FV(T_STOCK_DATA[[#This Row],[SYMBOL]],"Change (%)",TRUE)),"")</f>
        <v>-7.2916999999999996E-2</v>
      </c>
      <c r="D401" s="8" t="str">
        <f>IF(T_STOCK_DATA[[#This Row],[Change (%)]]&gt;0,T_STOCK_DATA[[#This Row],[Change (%)]],"")</f>
        <v/>
      </c>
      <c r="E401" s="8">
        <f>IF(T_STOCK_DATA[[#This Row],[Change (%)]]&lt;0,T_STOCK_DATA[[#This Row],[Change (%)]],"")</f>
        <v>-7.2916999999999996E-2</v>
      </c>
      <c r="F401" s="7" t="str" cm="1">
        <f t="array" ref="F401">IFERROR(_FV(T_STOCK_DATA[[#This Row],[SYMBOL]],"Exchange"),"")</f>
        <v>National Stock Exchange of India</v>
      </c>
      <c r="G401" s="7" cm="1">
        <f t="array" ref="G401">IFERROR(_FV(T_STOCK_DATA[[#This Row],[SYMBOL]],"Price"),"")</f>
        <v>40.049999999999997</v>
      </c>
      <c r="H401" s="9" cm="1">
        <f t="array" ref="H401">IFERROR(_FV(T_STOCK_DATA[[#This Row],[SYMBOL]],"Volume"),"")</f>
        <v>2517621</v>
      </c>
      <c r="I401" s="7" t="str" cm="1">
        <f t="array" ref="I401">IFERROR(_FV(T_STOCK_DATA[[#This Row],[SYMBOL]],"Ticker symbol",TRUE),"")</f>
        <v>ELECTCAST</v>
      </c>
      <c r="J401" s="10" t="str">
        <f>IFERROR(RANK(T_STOCK_DATA[[#This Row],[Positive Change %]],T_STOCK_DATA[Positive Change %],0)+COUNTIF($D$3:$D400,T_STOCK_DATA[[#This Row],[Positive Change %]]),"")</f>
        <v/>
      </c>
      <c r="K401" s="10">
        <f>IFERROR(RANK(T_STOCK_DATA[[#This Row],[Negative Change %]],T_STOCK_DATA[Negative Change %],1)+COUNTIF($E$3:$E400,T_STOCK_DATA[[#This Row],[Negative Change %]]),"")</f>
        <v>164</v>
      </c>
      <c r="L401" s="10">
        <f>IFERROR(RANK(T_STOCK_DATA[[#This Row],[Volume]],T_STOCK_DATA[Volume],0)+COUNTIF($H$3:$H400,T_STOCK_DATA[[#This Row],[Volume]]),"")</f>
        <v>170</v>
      </c>
      <c r="M401" s="18" cm="1">
        <f t="array" ref="M401">IFERROR(_FV(T_STOCK_DATA[[#This Row],[SYMBOL]],"Last trade time",TRUE),"")</f>
        <v>44585.469953703701</v>
      </c>
    </row>
    <row r="402" spans="1:13">
      <c r="A402" s="5" t="e" vm="21">
        <v>#VALUE!</v>
      </c>
      <c r="B402" s="7" cm="1">
        <f t="array" ref="B402">IFERROR(_FV(T_STOCK_DATA[[#This Row],[SYMBOL]],"Change"),"")</f>
        <v>-24.45</v>
      </c>
      <c r="C402" s="8" cm="1">
        <f t="array" ref="C402">IFERROR(IF(T_STOCK_DATA[[#This Row],[SYMBOL]]="","",_FV(T_STOCK_DATA[[#This Row],[SYMBOL]],"Change (%)",TRUE)),"")</f>
        <v>-0.155386</v>
      </c>
      <c r="D402" s="8" t="str">
        <f>IF(T_STOCK_DATA[[#This Row],[Change (%)]]&gt;0,T_STOCK_DATA[[#This Row],[Change (%)]],"")</f>
        <v/>
      </c>
      <c r="E402" s="8">
        <f>IF(T_STOCK_DATA[[#This Row],[Change (%)]]&lt;0,T_STOCK_DATA[[#This Row],[Change (%)]],"")</f>
        <v>-0.155386</v>
      </c>
      <c r="F402" s="7" t="str" cm="1">
        <f t="array" ref="F402">IFERROR(_FV(T_STOCK_DATA[[#This Row],[SYMBOL]],"Exchange"),"")</f>
        <v>National Stock Exchange of India</v>
      </c>
      <c r="G402" s="7" cm="1">
        <f t="array" ref="G402">IFERROR(_FV(T_STOCK_DATA[[#This Row],[SYMBOL]],"Price"),"")</f>
        <v>132.9</v>
      </c>
      <c r="H402" s="9" cm="1">
        <f t="array" ref="H402">IFERROR(_FV(T_STOCK_DATA[[#This Row],[SYMBOL]],"Volume"),"")</f>
        <v>207314</v>
      </c>
      <c r="I402" s="7" t="str" cm="1">
        <f t="array" ref="I402">IFERROR(_FV(T_STOCK_DATA[[#This Row],[SYMBOL]],"Ticker symbol",TRUE),"")</f>
        <v>ELECTHERM</v>
      </c>
      <c r="J402" s="10" t="str">
        <f>IFERROR(RANK(T_STOCK_DATA[[#This Row],[Positive Change %]],T_STOCK_DATA[Positive Change %],0)+COUNTIF($D$3:$D401,T_STOCK_DATA[[#This Row],[Positive Change %]]),"")</f>
        <v/>
      </c>
      <c r="K402" s="10">
        <f>IFERROR(RANK(T_STOCK_DATA[[#This Row],[Negative Change %]],T_STOCK_DATA[Negative Change %],1)+COUNTIF($E$3:$E401,T_STOCK_DATA[[#This Row],[Negative Change %]]),"")</f>
        <v>1</v>
      </c>
      <c r="L402" s="10">
        <f>IFERROR(RANK(T_STOCK_DATA[[#This Row],[Volume]],T_STOCK_DATA[Volume],0)+COUNTIF($H$3:$H401,T_STOCK_DATA[[#This Row],[Volume]]),"")</f>
        <v>749</v>
      </c>
      <c r="M402" s="18" cm="1">
        <f t="array" ref="M402">IFERROR(_FV(T_STOCK_DATA[[#This Row],[SYMBOL]],"Last trade time",TRUE),"")</f>
        <v>44585.469953703701</v>
      </c>
    </row>
    <row r="403" spans="1:13">
      <c r="A403" s="5" t="e" vm="31">
        <v>#VALUE!</v>
      </c>
      <c r="B403" s="7" cm="1">
        <f t="array" ref="B403">IFERROR(_FV(T_STOCK_DATA[[#This Row],[SYMBOL]],"Change"),"")</f>
        <v>-40.950000000000003</v>
      </c>
      <c r="C403" s="8" cm="1">
        <f t="array" ref="C403">IFERROR(IF(T_STOCK_DATA[[#This Row],[SYMBOL]]="","",_FV(T_STOCK_DATA[[#This Row],[SYMBOL]],"Change (%)",TRUE)),"")</f>
        <v>-0.11064600000000001</v>
      </c>
      <c r="D403" s="8" t="str">
        <f>IF(T_STOCK_DATA[[#This Row],[Change (%)]]&gt;0,T_STOCK_DATA[[#This Row],[Change (%)]],"")</f>
        <v/>
      </c>
      <c r="E403" s="8">
        <f>IF(T_STOCK_DATA[[#This Row],[Change (%)]]&lt;0,T_STOCK_DATA[[#This Row],[Change (%)]],"")</f>
        <v>-0.11064600000000001</v>
      </c>
      <c r="F403" s="7" t="str" cm="1">
        <f t="array" ref="F403">IFERROR(_FV(T_STOCK_DATA[[#This Row],[SYMBOL]],"Exchange"),"")</f>
        <v>National Stock Exchange of India</v>
      </c>
      <c r="G403" s="7" cm="1">
        <f t="array" ref="G403">IFERROR(_FV(T_STOCK_DATA[[#This Row],[SYMBOL]],"Price"),"")</f>
        <v>329.15</v>
      </c>
      <c r="H403" s="9" cm="1">
        <f t="array" ref="H403">IFERROR(_FV(T_STOCK_DATA[[#This Row],[SYMBOL]],"Volume"),"")</f>
        <v>667543</v>
      </c>
      <c r="I403" s="7" t="str" cm="1">
        <f t="array" ref="I403">IFERROR(_FV(T_STOCK_DATA[[#This Row],[SYMBOL]],"Ticker symbol",TRUE),"")</f>
        <v>ELGIEQUIP</v>
      </c>
      <c r="J403" s="10" t="str">
        <f>IFERROR(RANK(T_STOCK_DATA[[#This Row],[Positive Change %]],T_STOCK_DATA[Positive Change %],0)+COUNTIF($D$3:$D402,T_STOCK_DATA[[#This Row],[Positive Change %]]),"")</f>
        <v/>
      </c>
      <c r="K403" s="10">
        <f>IFERROR(RANK(T_STOCK_DATA[[#This Row],[Negative Change %]],T_STOCK_DATA[Negative Change %],1)+COUNTIF($E$3:$E402,T_STOCK_DATA[[#This Row],[Negative Change %]]),"")</f>
        <v>11</v>
      </c>
      <c r="L403" s="10">
        <f>IFERROR(RANK(T_STOCK_DATA[[#This Row],[Volume]],T_STOCK_DATA[Volume],0)+COUNTIF($H$3:$H402,T_STOCK_DATA[[#This Row],[Volume]]),"")</f>
        <v>427</v>
      </c>
      <c r="M403" s="18" cm="1">
        <f t="array" ref="M403">IFERROR(_FV(T_STOCK_DATA[[#This Row],[SYMBOL]],"Last trade time",TRUE),"")</f>
        <v>44585.469953703701</v>
      </c>
    </row>
    <row r="404" spans="1:13">
      <c r="A404" s="5" t="e" vm="448">
        <v>#VALUE!</v>
      </c>
      <c r="B404" s="7" cm="1">
        <f t="array" ref="B404">IFERROR(_FV(T_STOCK_DATA[[#This Row],[SYMBOL]],"Change"),"")</f>
        <v>-3.7</v>
      </c>
      <c r="C404" s="8" cm="1">
        <f t="array" ref="C404">IFERROR(IF(T_STOCK_DATA[[#This Row],[SYMBOL]]="","",_FV(T_STOCK_DATA[[#This Row],[SYMBOL]],"Change (%)",TRUE)),"")</f>
        <v>-8.0521999999999996E-2</v>
      </c>
      <c r="D404" s="8" t="str">
        <f>IF(T_STOCK_DATA[[#This Row],[Change (%)]]&gt;0,T_STOCK_DATA[[#This Row],[Change (%)]],"")</f>
        <v/>
      </c>
      <c r="E404" s="8">
        <f>IF(T_STOCK_DATA[[#This Row],[Change (%)]]&lt;0,T_STOCK_DATA[[#This Row],[Change (%)]],"")</f>
        <v>-8.0521999999999996E-2</v>
      </c>
      <c r="F404" s="7" t="str" cm="1">
        <f t="array" ref="F404">IFERROR(_FV(T_STOCK_DATA[[#This Row],[SYMBOL]],"Exchange"),"")</f>
        <v>National Stock Exchange of India</v>
      </c>
      <c r="G404" s="7" cm="1">
        <f t="array" ref="G404">IFERROR(_FV(T_STOCK_DATA[[#This Row],[SYMBOL]],"Price"),"")</f>
        <v>42.25</v>
      </c>
      <c r="H404" s="9" cm="1">
        <f t="array" ref="H404">IFERROR(_FV(T_STOCK_DATA[[#This Row],[SYMBOL]],"Volume"),"")</f>
        <v>87764</v>
      </c>
      <c r="I404" s="7" t="str" cm="1">
        <f t="array" ref="I404">IFERROR(_FV(T_STOCK_DATA[[#This Row],[SYMBOL]],"Ticker symbol",TRUE),"")</f>
        <v>ELGIRUBCO</v>
      </c>
      <c r="J404" s="10" t="str">
        <f>IFERROR(RANK(T_STOCK_DATA[[#This Row],[Positive Change %]],T_STOCK_DATA[Positive Change %],0)+COUNTIF($D$3:$D403,T_STOCK_DATA[[#This Row],[Positive Change %]]),"")</f>
        <v/>
      </c>
      <c r="K404" s="10">
        <f>IFERROR(RANK(T_STOCK_DATA[[#This Row],[Negative Change %]],T_STOCK_DATA[Negative Change %],1)+COUNTIF($E$3:$E403,T_STOCK_DATA[[#This Row],[Negative Change %]]),"")</f>
        <v>107</v>
      </c>
      <c r="L404" s="10">
        <f>IFERROR(RANK(T_STOCK_DATA[[#This Row],[Volume]],T_STOCK_DATA[Volume],0)+COUNTIF($H$3:$H403,T_STOCK_DATA[[#This Row],[Volume]]),"")</f>
        <v>1010</v>
      </c>
      <c r="M404" s="18" cm="1">
        <f t="array" ref="M404">IFERROR(_FV(T_STOCK_DATA[[#This Row],[SYMBOL]],"Last trade time",TRUE),"")</f>
        <v>44585.469953703701</v>
      </c>
    </row>
    <row r="405" spans="1:13">
      <c r="A405" s="5" t="e" vm="449">
        <v>#VALUE!</v>
      </c>
      <c r="B405" s="7" cm="1">
        <f t="array" ref="B405">IFERROR(_FV(T_STOCK_DATA[[#This Row],[SYMBOL]],"Change"),"")</f>
        <v>-2.15</v>
      </c>
      <c r="C405" s="8" cm="1">
        <f t="array" ref="C405">IFERROR(IF(T_STOCK_DATA[[#This Row],[SYMBOL]]="","",_FV(T_STOCK_DATA[[#This Row],[SYMBOL]],"Change (%)",TRUE)),"")</f>
        <v>-4.5500000000000002E-3</v>
      </c>
      <c r="D405" s="8" t="str">
        <f>IF(T_STOCK_DATA[[#This Row],[Change (%)]]&gt;0,T_STOCK_DATA[[#This Row],[Change (%)]],"")</f>
        <v/>
      </c>
      <c r="E405" s="8">
        <f>IF(T_STOCK_DATA[[#This Row],[Change (%)]]&lt;0,T_STOCK_DATA[[#This Row],[Change (%)]],"")</f>
        <v>-4.5500000000000002E-3</v>
      </c>
      <c r="F405" s="7" t="str" cm="1">
        <f t="array" ref="F405">IFERROR(_FV(T_STOCK_DATA[[#This Row],[SYMBOL]],"Exchange"),"")</f>
        <v>National Stock Exchange of India</v>
      </c>
      <c r="G405" s="7" cm="1">
        <f t="array" ref="G405">IFERROR(_FV(T_STOCK_DATA[[#This Row],[SYMBOL]],"Price"),"")</f>
        <v>470.35</v>
      </c>
      <c r="H405" s="9" cm="1">
        <f t="array" ref="H405">IFERROR(_FV(T_STOCK_DATA[[#This Row],[SYMBOL]],"Volume"),"")</f>
        <v>567967</v>
      </c>
      <c r="I405" s="7" t="str" cm="1">
        <f t="array" ref="I405">IFERROR(_FV(T_STOCK_DATA[[#This Row],[SYMBOL]],"Ticker symbol",TRUE),"")</f>
        <v>EMAMILTD</v>
      </c>
      <c r="J405" s="10" t="str">
        <f>IFERROR(RANK(T_STOCK_DATA[[#This Row],[Positive Change %]],T_STOCK_DATA[Positive Change %],0)+COUNTIF($D$3:$D404,T_STOCK_DATA[[#This Row],[Positive Change %]]),"")</f>
        <v/>
      </c>
      <c r="K405" s="10">
        <f>IFERROR(RANK(T_STOCK_DATA[[#This Row],[Negative Change %]],T_STOCK_DATA[Negative Change %],1)+COUNTIF($E$3:$E404,T_STOCK_DATA[[#This Row],[Negative Change %]]),"")</f>
        <v>1551</v>
      </c>
      <c r="L405" s="10">
        <f>IFERROR(RANK(T_STOCK_DATA[[#This Row],[Volume]],T_STOCK_DATA[Volume],0)+COUNTIF($H$3:$H404,T_STOCK_DATA[[#This Row],[Volume]]),"")</f>
        <v>465</v>
      </c>
      <c r="M405" s="18" cm="1">
        <f t="array" ref="M405">IFERROR(_FV(T_STOCK_DATA[[#This Row],[SYMBOL]],"Last trade time",TRUE),"")</f>
        <v>44585.469953703701</v>
      </c>
    </row>
    <row r="406" spans="1:13">
      <c r="A406" s="5" t="e" vm="450">
        <v>#VALUE!</v>
      </c>
      <c r="B406" s="7" cm="1">
        <f t="array" ref="B406">IFERROR(_FV(T_STOCK_DATA[[#This Row],[SYMBOL]],"Change"),"")</f>
        <v>-7</v>
      </c>
      <c r="C406" s="8" cm="1">
        <f t="array" ref="C406">IFERROR(IF(T_STOCK_DATA[[#This Row],[SYMBOL]]="","",_FV(T_STOCK_DATA[[#This Row],[SYMBOL]],"Change (%)",TRUE)),"")</f>
        <v>-4.4886000000000002E-2</v>
      </c>
      <c r="D406" s="8" t="str">
        <f>IF(T_STOCK_DATA[[#This Row],[Change (%)]]&gt;0,T_STOCK_DATA[[#This Row],[Change (%)]],"")</f>
        <v/>
      </c>
      <c r="E406" s="8">
        <f>IF(T_STOCK_DATA[[#This Row],[Change (%)]]&lt;0,T_STOCK_DATA[[#This Row],[Change (%)]],"")</f>
        <v>-4.4886000000000002E-2</v>
      </c>
      <c r="F406" s="7" t="str" cm="1">
        <f t="array" ref="F406">IFERROR(_FV(T_STOCK_DATA[[#This Row],[SYMBOL]],"Exchange"),"")</f>
        <v>National Stock Exchange of India</v>
      </c>
      <c r="G406" s="7" cm="1">
        <f t="array" ref="G406">IFERROR(_FV(T_STOCK_DATA[[#This Row],[SYMBOL]],"Price"),"")</f>
        <v>148.94999999999999</v>
      </c>
      <c r="H406" s="9" cm="1">
        <f t="array" ref="H406">IFERROR(_FV(T_STOCK_DATA[[#This Row],[SYMBOL]],"Volume"),"")</f>
        <v>55622</v>
      </c>
      <c r="I406" s="7" t="str" cm="1">
        <f t="array" ref="I406">IFERROR(_FV(T_STOCK_DATA[[#This Row],[SYMBOL]],"Ticker symbol",TRUE),"")</f>
        <v>EMAMIPAP</v>
      </c>
      <c r="J406" s="10" t="str">
        <f>IFERROR(RANK(T_STOCK_DATA[[#This Row],[Positive Change %]],T_STOCK_DATA[Positive Change %],0)+COUNTIF($D$3:$D405,T_STOCK_DATA[[#This Row],[Positive Change %]]),"")</f>
        <v/>
      </c>
      <c r="K406" s="10">
        <f>IFERROR(RANK(T_STOCK_DATA[[#This Row],[Negative Change %]],T_STOCK_DATA[Negative Change %],1)+COUNTIF($E$3:$E405,T_STOCK_DATA[[#This Row],[Negative Change %]]),"")</f>
        <v>901</v>
      </c>
      <c r="L406" s="10">
        <f>IFERROR(RANK(T_STOCK_DATA[[#This Row],[Volume]],T_STOCK_DATA[Volume],0)+COUNTIF($H$3:$H405,T_STOCK_DATA[[#This Row],[Volume]]),"")</f>
        <v>1132</v>
      </c>
      <c r="M406" s="18" cm="1">
        <f t="array" ref="M406">IFERROR(_FV(T_STOCK_DATA[[#This Row],[SYMBOL]],"Last trade time",TRUE),"")</f>
        <v>44585.469953703701</v>
      </c>
    </row>
    <row r="407" spans="1:13">
      <c r="A407" s="5" t="e" vm="451">
        <v>#VALUE!</v>
      </c>
      <c r="B407" s="7" cm="1">
        <f t="array" ref="B407">IFERROR(_FV(T_STOCK_DATA[[#This Row],[SYMBOL]],"Change"),"")</f>
        <v>-4.45</v>
      </c>
      <c r="C407" s="8" cm="1">
        <f t="array" ref="C407">IFERROR(IF(T_STOCK_DATA[[#This Row],[SYMBOL]]="","",_FV(T_STOCK_DATA[[#This Row],[SYMBOL]],"Change (%)",TRUE)),"")</f>
        <v>-0.05</v>
      </c>
      <c r="D407" s="8" t="str">
        <f>IF(T_STOCK_DATA[[#This Row],[Change (%)]]&gt;0,T_STOCK_DATA[[#This Row],[Change (%)]],"")</f>
        <v/>
      </c>
      <c r="E407" s="8">
        <f>IF(T_STOCK_DATA[[#This Row],[Change (%)]]&lt;0,T_STOCK_DATA[[#This Row],[Change (%)]],"")</f>
        <v>-0.05</v>
      </c>
      <c r="F407" s="7" t="str" cm="1">
        <f t="array" ref="F407">IFERROR(_FV(T_STOCK_DATA[[#This Row],[SYMBOL]],"Exchange"),"")</f>
        <v>National Stock Exchange of India</v>
      </c>
      <c r="G407" s="7" cm="1">
        <f t="array" ref="G407">IFERROR(_FV(T_STOCK_DATA[[#This Row],[SYMBOL]],"Price"),"")</f>
        <v>84.55</v>
      </c>
      <c r="H407" s="9" cm="1">
        <f t="array" ref="H407">IFERROR(_FV(T_STOCK_DATA[[#This Row],[SYMBOL]],"Volume"),"")</f>
        <v>58024</v>
      </c>
      <c r="I407" s="7" t="str" cm="1">
        <f t="array" ref="I407">IFERROR(_FV(T_STOCK_DATA[[#This Row],[SYMBOL]],"Ticker symbol",TRUE),"")</f>
        <v>EMAMIREAL</v>
      </c>
      <c r="J407" s="10" t="str">
        <f>IFERROR(RANK(T_STOCK_DATA[[#This Row],[Positive Change %]],T_STOCK_DATA[Positive Change %],0)+COUNTIF($D$3:$D406,T_STOCK_DATA[[#This Row],[Positive Change %]]),"")</f>
        <v/>
      </c>
      <c r="K407" s="10">
        <f>IFERROR(RANK(T_STOCK_DATA[[#This Row],[Negative Change %]],T_STOCK_DATA[Negative Change %],1)+COUNTIF($E$3:$E406,T_STOCK_DATA[[#This Row],[Negative Change %]]),"")</f>
        <v>505</v>
      </c>
      <c r="L407" s="10">
        <f>IFERROR(RANK(T_STOCK_DATA[[#This Row],[Volume]],T_STOCK_DATA[Volume],0)+COUNTIF($H$3:$H406,T_STOCK_DATA[[#This Row],[Volume]]),"")</f>
        <v>1121</v>
      </c>
      <c r="M407" s="18" cm="1">
        <f t="array" ref="M407">IFERROR(_FV(T_STOCK_DATA[[#This Row],[SYMBOL]],"Last trade time",TRUE),"")</f>
        <v>44585.469953703701</v>
      </c>
    </row>
    <row r="408" spans="1:13">
      <c r="A408" s="5" t="e" vm="452">
        <v>#VALUE!</v>
      </c>
      <c r="B408" s="7" cm="1">
        <f t="array" ref="B408">IFERROR(_FV(T_STOCK_DATA[[#This Row],[SYMBOL]],"Change"),"")</f>
        <v>-6.8</v>
      </c>
      <c r="C408" s="8" cm="1">
        <f t="array" ref="C408">IFERROR(IF(T_STOCK_DATA[[#This Row],[SYMBOL]]="","",_FV(T_STOCK_DATA[[#This Row],[SYMBOL]],"Change (%)",TRUE)),"")</f>
        <v>-6.1234000000000004E-2</v>
      </c>
      <c r="D408" s="8" t="str">
        <f>IF(T_STOCK_DATA[[#This Row],[Change (%)]]&gt;0,T_STOCK_DATA[[#This Row],[Change (%)]],"")</f>
        <v/>
      </c>
      <c r="E408" s="8">
        <f>IF(T_STOCK_DATA[[#This Row],[Change (%)]]&lt;0,T_STOCK_DATA[[#This Row],[Change (%)]],"")</f>
        <v>-6.1234000000000004E-2</v>
      </c>
      <c r="F408" s="7" t="str" cm="1">
        <f t="array" ref="F408">IFERROR(_FV(T_STOCK_DATA[[#This Row],[SYMBOL]],"Exchange"),"")</f>
        <v>National Stock Exchange of India</v>
      </c>
      <c r="G408" s="7" cm="1">
        <f t="array" ref="G408">IFERROR(_FV(T_STOCK_DATA[[#This Row],[SYMBOL]],"Price"),"")</f>
        <v>104.25</v>
      </c>
      <c r="H408" s="9" cm="1">
        <f t="array" ref="H408">IFERROR(_FV(T_STOCK_DATA[[#This Row],[SYMBOL]],"Volume"),"")</f>
        <v>98323</v>
      </c>
      <c r="I408" s="7" t="str" cm="1">
        <f t="array" ref="I408">IFERROR(_FV(T_STOCK_DATA[[#This Row],[SYMBOL]],"Ticker symbol",TRUE),"")</f>
        <v>EMKAY</v>
      </c>
      <c r="J408" s="10" t="str">
        <f>IFERROR(RANK(T_STOCK_DATA[[#This Row],[Positive Change %]],T_STOCK_DATA[Positive Change %],0)+COUNTIF($D$3:$D407,T_STOCK_DATA[[#This Row],[Positive Change %]]),"")</f>
        <v/>
      </c>
      <c r="K408" s="10">
        <f>IFERROR(RANK(T_STOCK_DATA[[#This Row],[Negative Change %]],T_STOCK_DATA[Negative Change %],1)+COUNTIF($E$3:$E407,T_STOCK_DATA[[#This Row],[Negative Change %]]),"")</f>
        <v>325</v>
      </c>
      <c r="L408" s="10">
        <f>IFERROR(RANK(T_STOCK_DATA[[#This Row],[Volume]],T_STOCK_DATA[Volume],0)+COUNTIF($H$3:$H407,T_STOCK_DATA[[#This Row],[Volume]]),"")</f>
        <v>973</v>
      </c>
      <c r="M408" s="18" cm="1">
        <f t="array" ref="M408">IFERROR(_FV(T_STOCK_DATA[[#This Row],[SYMBOL]],"Last trade time",TRUE),"")</f>
        <v>44585.469953703701</v>
      </c>
    </row>
    <row r="409" spans="1:13">
      <c r="A409" s="5" t="e" vm="453">
        <v>#VALUE!</v>
      </c>
      <c r="B409" s="7" cm="1">
        <f t="array" ref="B409">IFERROR(_FV(T_STOCK_DATA[[#This Row],[SYMBOL]],"Change"),"")</f>
        <v>-6.6</v>
      </c>
      <c r="C409" s="8" cm="1">
        <f t="array" ref="C409">IFERROR(IF(T_STOCK_DATA[[#This Row],[SYMBOL]]="","",_FV(T_STOCK_DATA[[#This Row],[SYMBOL]],"Change (%)",TRUE)),"")</f>
        <v>-6.0137000000000003E-2</v>
      </c>
      <c r="D409" s="8" t="str">
        <f>IF(T_STOCK_DATA[[#This Row],[Change (%)]]&gt;0,T_STOCK_DATA[[#This Row],[Change (%)]],"")</f>
        <v/>
      </c>
      <c r="E409" s="8">
        <f>IF(T_STOCK_DATA[[#This Row],[Change (%)]]&lt;0,T_STOCK_DATA[[#This Row],[Change (%)]],"")</f>
        <v>-6.0137000000000003E-2</v>
      </c>
      <c r="F409" s="7" t="str" cm="1">
        <f t="array" ref="F409">IFERROR(_FV(T_STOCK_DATA[[#This Row],[SYMBOL]],"Exchange"),"")</f>
        <v>National Stock Exchange of India</v>
      </c>
      <c r="G409" s="7" cm="1">
        <f t="array" ref="G409">IFERROR(_FV(T_STOCK_DATA[[#This Row],[SYMBOL]],"Price"),"")</f>
        <v>103.15</v>
      </c>
      <c r="H409" s="9" cm="1">
        <f t="array" ref="H409">IFERROR(_FV(T_STOCK_DATA[[#This Row],[SYMBOL]],"Volume"),"")</f>
        <v>269273</v>
      </c>
      <c r="I409" s="7" t="str" cm="1">
        <f t="array" ref="I409">IFERROR(_FV(T_STOCK_DATA[[#This Row],[SYMBOL]],"Ticker symbol",TRUE),"")</f>
        <v>EMMBI</v>
      </c>
      <c r="J409" s="10" t="str">
        <f>IFERROR(RANK(T_STOCK_DATA[[#This Row],[Positive Change %]],T_STOCK_DATA[Positive Change %],0)+COUNTIF($D$3:$D408,T_STOCK_DATA[[#This Row],[Positive Change %]]),"")</f>
        <v/>
      </c>
      <c r="K409" s="10">
        <f>IFERROR(RANK(T_STOCK_DATA[[#This Row],[Negative Change %]],T_STOCK_DATA[Negative Change %],1)+COUNTIF($E$3:$E408,T_STOCK_DATA[[#This Row],[Negative Change %]]),"")</f>
        <v>345</v>
      </c>
      <c r="L409" s="10">
        <f>IFERROR(RANK(T_STOCK_DATA[[#This Row],[Volume]],T_STOCK_DATA[Volume],0)+COUNTIF($H$3:$H408,T_STOCK_DATA[[#This Row],[Volume]]),"")</f>
        <v>673</v>
      </c>
      <c r="M409" s="18" cm="1">
        <f t="array" ref="M409">IFERROR(_FV(T_STOCK_DATA[[#This Row],[SYMBOL]],"Last trade time",TRUE),"")</f>
        <v>44585.469953703701</v>
      </c>
    </row>
    <row r="410" spans="1:13">
      <c r="A410" s="5" t="e" vm="454">
        <v>#VALUE!</v>
      </c>
      <c r="B410" s="7" cm="1">
        <f t="array" ref="B410">IFERROR(_FV(T_STOCK_DATA[[#This Row],[SYMBOL]],"Change"),"")</f>
        <v>9.9499999999999993</v>
      </c>
      <c r="C410" s="8" cm="1">
        <f t="array" ref="C410">IFERROR(IF(T_STOCK_DATA[[#This Row],[SYMBOL]]="","",_FV(T_STOCK_DATA[[#This Row],[SYMBOL]],"Change (%)",TRUE)),"")</f>
        <v>5.9499999999999996E-3</v>
      </c>
      <c r="D410" s="8">
        <f>IF(T_STOCK_DATA[[#This Row],[Change (%)]]&gt;0,T_STOCK_DATA[[#This Row],[Change (%)]],"")</f>
        <v>5.9499999999999996E-3</v>
      </c>
      <c r="E410" s="8" t="str">
        <f>IF(T_STOCK_DATA[[#This Row],[Change (%)]]&lt;0,T_STOCK_DATA[[#This Row],[Change (%)]],"")</f>
        <v/>
      </c>
      <c r="F410" s="7" t="str" cm="1">
        <f t="array" ref="F410">IFERROR(_FV(T_STOCK_DATA[[#This Row],[SYMBOL]],"Exchange"),"")</f>
        <v>National Stock Exchange of India</v>
      </c>
      <c r="G410" s="7" cm="1">
        <f t="array" ref="G410">IFERROR(_FV(T_STOCK_DATA[[#This Row],[SYMBOL]],"Price"),"")</f>
        <v>1682.1</v>
      </c>
      <c r="H410" s="9" cm="1">
        <f t="array" ref="H410">IFERROR(_FV(T_STOCK_DATA[[#This Row],[SYMBOL]],"Volume"),"")</f>
        <v>107554</v>
      </c>
      <c r="I410" s="7" t="str" cm="1">
        <f t="array" ref="I410">IFERROR(_FV(T_STOCK_DATA[[#This Row],[SYMBOL]],"Ticker symbol",TRUE),"")</f>
        <v>ENDURANCE</v>
      </c>
      <c r="J410" s="10">
        <f>IFERROR(RANK(T_STOCK_DATA[[#This Row],[Positive Change %]],T_STOCK_DATA[Positive Change %],0)+COUNTIF($D$3:$D409,T_STOCK_DATA[[#This Row],[Positive Change %]]),"")</f>
        <v>54</v>
      </c>
      <c r="K410" s="10" t="str">
        <f>IFERROR(RANK(T_STOCK_DATA[[#This Row],[Negative Change %]],T_STOCK_DATA[Negative Change %],1)+COUNTIF($E$3:$E409,T_STOCK_DATA[[#This Row],[Negative Change %]]),"")</f>
        <v/>
      </c>
      <c r="L410" s="10">
        <f>IFERROR(RANK(T_STOCK_DATA[[#This Row],[Volume]],T_STOCK_DATA[Volume],0)+COUNTIF($H$3:$H409,T_STOCK_DATA[[#This Row],[Volume]]),"")</f>
        <v>951</v>
      </c>
      <c r="M410" s="18" cm="1">
        <f t="array" ref="M410">IFERROR(_FV(T_STOCK_DATA[[#This Row],[SYMBOL]],"Last trade time",TRUE),"")</f>
        <v>44585.469953703701</v>
      </c>
    </row>
    <row r="411" spans="1:13">
      <c r="A411" s="5" t="e" vm="455">
        <v>#VALUE!</v>
      </c>
      <c r="B411" s="7" cm="1">
        <f t="array" ref="B411">IFERROR(_FV(T_STOCK_DATA[[#This Row],[SYMBOL]],"Change"),"")</f>
        <v>-1.55</v>
      </c>
      <c r="C411" s="8" cm="1">
        <f t="array" ref="C411">IFERROR(IF(T_STOCK_DATA[[#This Row],[SYMBOL]]="","",_FV(T_STOCK_DATA[[#This Row],[SYMBOL]],"Change (%)",TRUE)),"")</f>
        <v>-4.9839000000000001E-2</v>
      </c>
      <c r="D411" s="8" t="str">
        <f>IF(T_STOCK_DATA[[#This Row],[Change (%)]]&gt;0,T_STOCK_DATA[[#This Row],[Change (%)]],"")</f>
        <v/>
      </c>
      <c r="E411" s="8">
        <f>IF(T_STOCK_DATA[[#This Row],[Change (%)]]&lt;0,T_STOCK_DATA[[#This Row],[Change (%)]],"")</f>
        <v>-4.9839000000000001E-2</v>
      </c>
      <c r="F411" s="7" t="str" cm="1">
        <f t="array" ref="F411">IFERROR(_FV(T_STOCK_DATA[[#This Row],[SYMBOL]],"Exchange"),"")</f>
        <v>National Stock Exchange of India</v>
      </c>
      <c r="G411" s="7" cm="1">
        <f t="array" ref="G411">IFERROR(_FV(T_STOCK_DATA[[#This Row],[SYMBOL]],"Price"),"")</f>
        <v>29.55</v>
      </c>
      <c r="H411" s="9" cm="1">
        <f t="array" ref="H411">IFERROR(_FV(T_STOCK_DATA[[#This Row],[SYMBOL]],"Volume"),"")</f>
        <v>152258</v>
      </c>
      <c r="I411" s="7" t="str" cm="1">
        <f t="array" ref="I411">IFERROR(_FV(T_STOCK_DATA[[#This Row],[SYMBOL]],"Ticker symbol",TRUE),"")</f>
        <v>ENERGYDEV</v>
      </c>
      <c r="J411" s="10" t="str">
        <f>IFERROR(RANK(T_STOCK_DATA[[#This Row],[Positive Change %]],T_STOCK_DATA[Positive Change %],0)+COUNTIF($D$3:$D410,T_STOCK_DATA[[#This Row],[Positive Change %]]),"")</f>
        <v/>
      </c>
      <c r="K411" s="10">
        <f>IFERROR(RANK(T_STOCK_DATA[[#This Row],[Negative Change %]],T_STOCK_DATA[Negative Change %],1)+COUNTIF($E$3:$E410,T_STOCK_DATA[[#This Row],[Negative Change %]]),"")</f>
        <v>576</v>
      </c>
      <c r="L411" s="10">
        <f>IFERROR(RANK(T_STOCK_DATA[[#This Row],[Volume]],T_STOCK_DATA[Volume],0)+COUNTIF($H$3:$H410,T_STOCK_DATA[[#This Row],[Volume]]),"")</f>
        <v>848</v>
      </c>
      <c r="M411" s="18" cm="1">
        <f t="array" ref="M411">IFERROR(_FV(T_STOCK_DATA[[#This Row],[SYMBOL]],"Last trade time",TRUE),"")</f>
        <v>44585.469953703701</v>
      </c>
    </row>
    <row r="412" spans="1:13">
      <c r="A412" s="5" t="e" vm="456">
        <v>#VALUE!</v>
      </c>
      <c r="B412" s="7" cm="1">
        <f t="array" ref="B412">IFERROR(_FV(T_STOCK_DATA[[#This Row],[SYMBOL]],"Change"),"")</f>
        <v>-1.7</v>
      </c>
      <c r="C412" s="8" cm="1">
        <f t="array" ref="C412">IFERROR(IF(T_STOCK_DATA[[#This Row],[SYMBOL]]="","",_FV(T_STOCK_DATA[[#This Row],[SYMBOL]],"Change (%)",TRUE)),"")</f>
        <v>-2.4407999999999999E-2</v>
      </c>
      <c r="D412" s="8" t="str">
        <f>IF(T_STOCK_DATA[[#This Row],[Change (%)]]&gt;0,T_STOCK_DATA[[#This Row],[Change (%)]],"")</f>
        <v/>
      </c>
      <c r="E412" s="8">
        <f>IF(T_STOCK_DATA[[#This Row],[Change (%)]]&lt;0,T_STOCK_DATA[[#This Row],[Change (%)]],"")</f>
        <v>-2.4407999999999999E-2</v>
      </c>
      <c r="F412" s="7" t="str" cm="1">
        <f t="array" ref="F412">IFERROR(_FV(T_STOCK_DATA[[#This Row],[SYMBOL]],"Exchange"),"")</f>
        <v>National Stock Exchange of India</v>
      </c>
      <c r="G412" s="7" cm="1">
        <f t="array" ref="G412">IFERROR(_FV(T_STOCK_DATA[[#This Row],[SYMBOL]],"Price"),"")</f>
        <v>67.95</v>
      </c>
      <c r="H412" s="9" cm="1">
        <f t="array" ref="H412">IFERROR(_FV(T_STOCK_DATA[[#This Row],[SYMBOL]],"Volume"),"")</f>
        <v>1578166</v>
      </c>
      <c r="I412" s="7" t="str" cm="1">
        <f t="array" ref="I412">IFERROR(_FV(T_STOCK_DATA[[#This Row],[SYMBOL]],"Ticker symbol",TRUE),"")</f>
        <v>ENGINERSIN</v>
      </c>
      <c r="J412" s="10" t="str">
        <f>IFERROR(RANK(T_STOCK_DATA[[#This Row],[Positive Change %]],T_STOCK_DATA[Positive Change %],0)+COUNTIF($D$3:$D411,T_STOCK_DATA[[#This Row],[Positive Change %]]),"")</f>
        <v/>
      </c>
      <c r="K412" s="10">
        <f>IFERROR(RANK(T_STOCK_DATA[[#This Row],[Negative Change %]],T_STOCK_DATA[Negative Change %],1)+COUNTIF($E$3:$E411,T_STOCK_DATA[[#This Row],[Negative Change %]]),"")</f>
        <v>1350</v>
      </c>
      <c r="L412" s="10">
        <f>IFERROR(RANK(T_STOCK_DATA[[#This Row],[Volume]],T_STOCK_DATA[Volume],0)+COUNTIF($H$3:$H411,T_STOCK_DATA[[#This Row],[Volume]]),"")</f>
        <v>247</v>
      </c>
      <c r="M412" s="18" cm="1">
        <f t="array" ref="M412">IFERROR(_FV(T_STOCK_DATA[[#This Row],[SYMBOL]],"Last trade time",TRUE),"")</f>
        <v>44585.469953703701</v>
      </c>
    </row>
    <row r="413" spans="1:13">
      <c r="A413" s="5" t="e" vm="457">
        <v>#VALUE!</v>
      </c>
      <c r="B413" s="7" cm="1">
        <f t="array" ref="B413">IFERROR(_FV(T_STOCK_DATA[[#This Row],[SYMBOL]],"Change"),"")</f>
        <v>-6.65</v>
      </c>
      <c r="C413" s="8" cm="1">
        <f t="array" ref="C413">IFERROR(IF(T_STOCK_DATA[[#This Row],[SYMBOL]]="","",_FV(T_STOCK_DATA[[#This Row],[SYMBOL]],"Change (%)",TRUE)),"")</f>
        <v>-3.9583E-2</v>
      </c>
      <c r="D413" s="8" t="str">
        <f>IF(T_STOCK_DATA[[#This Row],[Change (%)]]&gt;0,T_STOCK_DATA[[#This Row],[Change (%)]],"")</f>
        <v/>
      </c>
      <c r="E413" s="8">
        <f>IF(T_STOCK_DATA[[#This Row],[Change (%)]]&lt;0,T_STOCK_DATA[[#This Row],[Change (%)]],"")</f>
        <v>-3.9583E-2</v>
      </c>
      <c r="F413" s="7" t="str" cm="1">
        <f t="array" ref="F413">IFERROR(_FV(T_STOCK_DATA[[#This Row],[SYMBOL]],"Exchange"),"")</f>
        <v>National Stock Exchange of India</v>
      </c>
      <c r="G413" s="7" cm="1">
        <f t="array" ref="G413">IFERROR(_FV(T_STOCK_DATA[[#This Row],[SYMBOL]],"Price"),"")</f>
        <v>161.35</v>
      </c>
      <c r="H413" s="9" cm="1">
        <f t="array" ref="H413">IFERROR(_FV(T_STOCK_DATA[[#This Row],[SYMBOL]],"Volume"),"")</f>
        <v>39194</v>
      </c>
      <c r="I413" s="7" t="str" cm="1">
        <f t="array" ref="I413">IFERROR(_FV(T_STOCK_DATA[[#This Row],[SYMBOL]],"Ticker symbol",TRUE),"")</f>
        <v>ENIL</v>
      </c>
      <c r="J413" s="10" t="str">
        <f>IFERROR(RANK(T_STOCK_DATA[[#This Row],[Positive Change %]],T_STOCK_DATA[Positive Change %],0)+COUNTIF($D$3:$D412,T_STOCK_DATA[[#This Row],[Positive Change %]]),"")</f>
        <v/>
      </c>
      <c r="K413" s="10">
        <f>IFERROR(RANK(T_STOCK_DATA[[#This Row],[Negative Change %]],T_STOCK_DATA[Negative Change %],1)+COUNTIF($E$3:$E412,T_STOCK_DATA[[#This Row],[Negative Change %]]),"")</f>
        <v>1050</v>
      </c>
      <c r="L413" s="10">
        <f>IFERROR(RANK(T_STOCK_DATA[[#This Row],[Volume]],T_STOCK_DATA[Volume],0)+COUNTIF($H$3:$H412,T_STOCK_DATA[[#This Row],[Volume]]),"")</f>
        <v>1240</v>
      </c>
      <c r="M413" s="18" cm="1">
        <f t="array" ref="M413">IFERROR(_FV(T_STOCK_DATA[[#This Row],[SYMBOL]],"Last trade time",TRUE),"")</f>
        <v>44585.469953703701</v>
      </c>
    </row>
    <row r="414" spans="1:13">
      <c r="A414" s="5" t="e" vm="458">
        <v>#VALUE!</v>
      </c>
      <c r="B414" s="7" cm="1">
        <f t="array" ref="B414">IFERROR(_FV(T_STOCK_DATA[[#This Row],[SYMBOL]],"Change"),"")</f>
        <v>-5.7</v>
      </c>
      <c r="C414" s="8" cm="1">
        <f t="array" ref="C414">IFERROR(IF(T_STOCK_DATA[[#This Row],[SYMBOL]]="","",_FV(T_STOCK_DATA[[#This Row],[SYMBOL]],"Change (%)",TRUE)),"")</f>
        <v>-2.9510999999999999E-2</v>
      </c>
      <c r="D414" s="8" t="str">
        <f>IF(T_STOCK_DATA[[#This Row],[Change (%)]]&gt;0,T_STOCK_DATA[[#This Row],[Change (%)]],"")</f>
        <v/>
      </c>
      <c r="E414" s="8">
        <f>IF(T_STOCK_DATA[[#This Row],[Change (%)]]&lt;0,T_STOCK_DATA[[#This Row],[Change (%)]],"")</f>
        <v>-2.9510999999999999E-2</v>
      </c>
      <c r="F414" s="7" t="str" cm="1">
        <f t="array" ref="F414">IFERROR(_FV(T_STOCK_DATA[[#This Row],[SYMBOL]],"Exchange"),"")</f>
        <v>National Stock Exchange of India</v>
      </c>
      <c r="G414" s="7" cm="1">
        <f t="array" ref="G414">IFERROR(_FV(T_STOCK_DATA[[#This Row],[SYMBOL]],"Price"),"")</f>
        <v>187.45</v>
      </c>
      <c r="H414" s="9" cm="1">
        <f t="array" ref="H414">IFERROR(_FV(T_STOCK_DATA[[#This Row],[SYMBOL]],"Volume"),"")</f>
        <v>313351</v>
      </c>
      <c r="I414" s="7" t="str" cm="1">
        <f t="array" ref="I414">IFERROR(_FV(T_STOCK_DATA[[#This Row],[SYMBOL]],"Ticker symbol",TRUE),"")</f>
        <v>EPL</v>
      </c>
      <c r="J414" s="10" t="str">
        <f>IFERROR(RANK(T_STOCK_DATA[[#This Row],[Positive Change %]],T_STOCK_DATA[Positive Change %],0)+COUNTIF($D$3:$D413,T_STOCK_DATA[[#This Row],[Positive Change %]]),"")</f>
        <v/>
      </c>
      <c r="K414" s="10">
        <f>IFERROR(RANK(T_STOCK_DATA[[#This Row],[Negative Change %]],T_STOCK_DATA[Negative Change %],1)+COUNTIF($E$3:$E413,T_STOCK_DATA[[#This Row],[Negative Change %]]),"")</f>
        <v>1257</v>
      </c>
      <c r="L414" s="10">
        <f>IFERROR(RANK(T_STOCK_DATA[[#This Row],[Volume]],T_STOCK_DATA[Volume],0)+COUNTIF($H$3:$H413,T_STOCK_DATA[[#This Row],[Volume]]),"")</f>
        <v>633</v>
      </c>
      <c r="M414" s="18" cm="1">
        <f t="array" ref="M414">IFERROR(_FV(T_STOCK_DATA[[#This Row],[SYMBOL]],"Last trade time",TRUE),"")</f>
        <v>44585.469953703701</v>
      </c>
    </row>
    <row r="415" spans="1:13">
      <c r="A415" s="5" t="e" vm="459">
        <v>#VALUE!</v>
      </c>
      <c r="B415" s="7" cm="1">
        <f t="array" ref="B415">IFERROR(_FV(T_STOCK_DATA[[#This Row],[SYMBOL]],"Change"),"")</f>
        <v>-9.4</v>
      </c>
      <c r="C415" s="8" cm="1">
        <f t="array" ref="C415">IFERROR(IF(T_STOCK_DATA[[#This Row],[SYMBOL]]="","",_FV(T_STOCK_DATA[[#This Row],[SYMBOL]],"Change (%)",TRUE)),"")</f>
        <v>-8.2746E-2</v>
      </c>
      <c r="D415" s="8" t="str">
        <f>IF(T_STOCK_DATA[[#This Row],[Change (%)]]&gt;0,T_STOCK_DATA[[#This Row],[Change (%)]],"")</f>
        <v/>
      </c>
      <c r="E415" s="8">
        <f>IF(T_STOCK_DATA[[#This Row],[Change (%)]]&lt;0,T_STOCK_DATA[[#This Row],[Change (%)]],"")</f>
        <v>-8.2746E-2</v>
      </c>
      <c r="F415" s="7" t="str" cm="1">
        <f t="array" ref="F415">IFERROR(_FV(T_STOCK_DATA[[#This Row],[SYMBOL]],"Exchange"),"")</f>
        <v>National Stock Exchange of India</v>
      </c>
      <c r="G415" s="7" cm="1">
        <f t="array" ref="G415">IFERROR(_FV(T_STOCK_DATA[[#This Row],[SYMBOL]],"Price"),"")</f>
        <v>104.2</v>
      </c>
      <c r="H415" s="9" cm="1">
        <f t="array" ref="H415">IFERROR(_FV(T_STOCK_DATA[[#This Row],[SYMBOL]],"Volume"),"")</f>
        <v>1483563</v>
      </c>
      <c r="I415" s="7" t="str" cm="1">
        <f t="array" ref="I415">IFERROR(_FV(T_STOCK_DATA[[#This Row],[SYMBOL]],"Ticker symbol",TRUE),"")</f>
        <v>EQUITAS</v>
      </c>
      <c r="J415" s="10" t="str">
        <f>IFERROR(RANK(T_STOCK_DATA[[#This Row],[Positive Change %]],T_STOCK_DATA[Positive Change %],0)+COUNTIF($D$3:$D414,T_STOCK_DATA[[#This Row],[Positive Change %]]),"")</f>
        <v/>
      </c>
      <c r="K415" s="10">
        <f>IFERROR(RANK(T_STOCK_DATA[[#This Row],[Negative Change %]],T_STOCK_DATA[Negative Change %],1)+COUNTIF($E$3:$E414,T_STOCK_DATA[[#This Row],[Negative Change %]]),"")</f>
        <v>91</v>
      </c>
      <c r="L415" s="10">
        <f>IFERROR(RANK(T_STOCK_DATA[[#This Row],[Volume]],T_STOCK_DATA[Volume],0)+COUNTIF($H$3:$H414,T_STOCK_DATA[[#This Row],[Volume]]),"")</f>
        <v>256</v>
      </c>
      <c r="M415" s="18" cm="1">
        <f t="array" ref="M415">IFERROR(_FV(T_STOCK_DATA[[#This Row],[SYMBOL]],"Last trade time",TRUE),"")</f>
        <v>44585.469953703701</v>
      </c>
    </row>
    <row r="416" spans="1:13">
      <c r="A416" s="5" t="e" vm="460">
        <v>#VALUE!</v>
      </c>
      <c r="B416" s="7" cm="1">
        <f t="array" ref="B416">IFERROR(_FV(T_STOCK_DATA[[#This Row],[SYMBOL]],"Change"),"")</f>
        <v>-2.35</v>
      </c>
      <c r="C416" s="8" cm="1">
        <f t="array" ref="C416">IFERROR(IF(T_STOCK_DATA[[#This Row],[SYMBOL]]="","",_FV(T_STOCK_DATA[[#This Row],[SYMBOL]],"Change (%)",TRUE)),"")</f>
        <v>-4.2342000000000005E-2</v>
      </c>
      <c r="D416" s="8" t="str">
        <f>IF(T_STOCK_DATA[[#This Row],[Change (%)]]&gt;0,T_STOCK_DATA[[#This Row],[Change (%)]],"")</f>
        <v/>
      </c>
      <c r="E416" s="8">
        <f>IF(T_STOCK_DATA[[#This Row],[Change (%)]]&lt;0,T_STOCK_DATA[[#This Row],[Change (%)]],"")</f>
        <v>-4.2342000000000005E-2</v>
      </c>
      <c r="F416" s="7" t="str" cm="1">
        <f t="array" ref="F416">IFERROR(_FV(T_STOCK_DATA[[#This Row],[SYMBOL]],"Exchange"),"")</f>
        <v>National Stock Exchange of India</v>
      </c>
      <c r="G416" s="7" cm="1">
        <f t="array" ref="G416">IFERROR(_FV(T_STOCK_DATA[[#This Row],[SYMBOL]],"Price"),"")</f>
        <v>53.15</v>
      </c>
      <c r="H416" s="9" cm="1">
        <f t="array" ref="H416">IFERROR(_FV(T_STOCK_DATA[[#This Row],[SYMBOL]],"Volume"),"")</f>
        <v>693795</v>
      </c>
      <c r="I416" s="7" t="str" cm="1">
        <f t="array" ref="I416">IFERROR(_FV(T_STOCK_DATA[[#This Row],[SYMBOL]],"Ticker symbol",TRUE),"")</f>
        <v>EQUITASBNK</v>
      </c>
      <c r="J416" s="10" t="str">
        <f>IFERROR(RANK(T_STOCK_DATA[[#This Row],[Positive Change %]],T_STOCK_DATA[Positive Change %],0)+COUNTIF($D$3:$D415,T_STOCK_DATA[[#This Row],[Positive Change %]]),"")</f>
        <v/>
      </c>
      <c r="K416" s="10">
        <f>IFERROR(RANK(T_STOCK_DATA[[#This Row],[Negative Change %]],T_STOCK_DATA[Negative Change %],1)+COUNTIF($E$3:$E415,T_STOCK_DATA[[#This Row],[Negative Change %]]),"")</f>
        <v>986</v>
      </c>
      <c r="L416" s="10">
        <f>IFERROR(RANK(T_STOCK_DATA[[#This Row],[Volume]],T_STOCK_DATA[Volume],0)+COUNTIF($H$3:$H415,T_STOCK_DATA[[#This Row],[Volume]]),"")</f>
        <v>418</v>
      </c>
      <c r="M416" s="18" cm="1">
        <f t="array" ref="M416">IFERROR(_FV(T_STOCK_DATA[[#This Row],[SYMBOL]],"Last trade time",TRUE),"")</f>
        <v>44585.469953703701</v>
      </c>
    </row>
    <row r="417" spans="1:13">
      <c r="A417" s="5" t="e" vm="461">
        <v>#VALUE!</v>
      </c>
      <c r="B417" s="7" cm="1">
        <f t="array" ref="B417">IFERROR(_FV(T_STOCK_DATA[[#This Row],[SYMBOL]],"Change"),"")</f>
        <v>-26.55</v>
      </c>
      <c r="C417" s="8" cm="1">
        <f t="array" ref="C417">IFERROR(IF(T_STOCK_DATA[[#This Row],[SYMBOL]]="","",_FV(T_STOCK_DATA[[#This Row],[SYMBOL]],"Change (%)",TRUE)),"")</f>
        <v>-3.6142000000000001E-2</v>
      </c>
      <c r="D417" s="8" t="str">
        <f>IF(T_STOCK_DATA[[#This Row],[Change (%)]]&gt;0,T_STOCK_DATA[[#This Row],[Change (%)]],"")</f>
        <v/>
      </c>
      <c r="E417" s="8">
        <f>IF(T_STOCK_DATA[[#This Row],[Change (%)]]&lt;0,T_STOCK_DATA[[#This Row],[Change (%)]],"")</f>
        <v>-3.6142000000000001E-2</v>
      </c>
      <c r="F417" s="7" t="str" cm="1">
        <f t="array" ref="F417">IFERROR(_FV(T_STOCK_DATA[[#This Row],[SYMBOL]],"Exchange"),"")</f>
        <v>National Stock Exchange of India</v>
      </c>
      <c r="G417" s="7" cm="1">
        <f t="array" ref="G417">IFERROR(_FV(T_STOCK_DATA[[#This Row],[SYMBOL]],"Price"),"")</f>
        <v>708.05</v>
      </c>
      <c r="H417" s="9" cm="1">
        <f t="array" ref="H417">IFERROR(_FV(T_STOCK_DATA[[#This Row],[SYMBOL]],"Volume"),"")</f>
        <v>48393</v>
      </c>
      <c r="I417" s="7" t="str" cm="1">
        <f t="array" ref="I417">IFERROR(_FV(T_STOCK_DATA[[#This Row],[SYMBOL]],"Ticker symbol",TRUE),"")</f>
        <v>ERIS</v>
      </c>
      <c r="J417" s="10" t="str">
        <f>IFERROR(RANK(T_STOCK_DATA[[#This Row],[Positive Change %]],T_STOCK_DATA[Positive Change %],0)+COUNTIF($D$3:$D416,T_STOCK_DATA[[#This Row],[Positive Change %]]),"")</f>
        <v/>
      </c>
      <c r="K417" s="10">
        <f>IFERROR(RANK(T_STOCK_DATA[[#This Row],[Negative Change %]],T_STOCK_DATA[Negative Change %],1)+COUNTIF($E$3:$E416,T_STOCK_DATA[[#This Row],[Negative Change %]]),"")</f>
        <v>1129</v>
      </c>
      <c r="L417" s="10">
        <f>IFERROR(RANK(T_STOCK_DATA[[#This Row],[Volume]],T_STOCK_DATA[Volume],0)+COUNTIF($H$3:$H416,T_STOCK_DATA[[#This Row],[Volume]]),"")</f>
        <v>1186</v>
      </c>
      <c r="M417" s="18" cm="1">
        <f t="array" ref="M417">IFERROR(_FV(T_STOCK_DATA[[#This Row],[SYMBOL]],"Last trade time",TRUE),"")</f>
        <v>44585.469953703701</v>
      </c>
    </row>
    <row r="418" spans="1:13">
      <c r="A418" s="5" t="e" vm="462">
        <v>#VALUE!</v>
      </c>
      <c r="B418" s="7" cm="1">
        <f t="array" ref="B418">IFERROR(_FV(T_STOCK_DATA[[#This Row],[SYMBOL]],"Change"),"")</f>
        <v>-0.95</v>
      </c>
      <c r="C418" s="8" cm="1">
        <f t="array" ref="C418">IFERROR(IF(T_STOCK_DATA[[#This Row],[SYMBOL]]="","",_FV(T_STOCK_DATA[[#This Row],[SYMBOL]],"Change (%)",TRUE)),"")</f>
        <v>-4.7618999999999995E-2</v>
      </c>
      <c r="D418" s="8" t="str">
        <f>IF(T_STOCK_DATA[[#This Row],[Change (%)]]&gt;0,T_STOCK_DATA[[#This Row],[Change (%)]],"")</f>
        <v/>
      </c>
      <c r="E418" s="8">
        <f>IF(T_STOCK_DATA[[#This Row],[Change (%)]]&lt;0,T_STOCK_DATA[[#This Row],[Change (%)]],"")</f>
        <v>-4.7618999999999995E-2</v>
      </c>
      <c r="F418" s="7" t="str" cm="1">
        <f t="array" ref="F418">IFERROR(_FV(T_STOCK_DATA[[#This Row],[SYMBOL]],"Exchange"),"")</f>
        <v>National Stock Exchange of India</v>
      </c>
      <c r="G418" s="7" cm="1">
        <f t="array" ref="G418">IFERROR(_FV(T_STOCK_DATA[[#This Row],[SYMBOL]],"Price"),"")</f>
        <v>19</v>
      </c>
      <c r="H418" s="9" cm="1">
        <f t="array" ref="H418">IFERROR(_FV(T_STOCK_DATA[[#This Row],[SYMBOL]],"Volume"),"")</f>
        <v>383521</v>
      </c>
      <c r="I418" s="7" t="str" cm="1">
        <f t="array" ref="I418">IFERROR(_FV(T_STOCK_DATA[[#This Row],[SYMBOL]],"Ticker symbol",TRUE),"")</f>
        <v>EROSMEDIA</v>
      </c>
      <c r="J418" s="10" t="str">
        <f>IFERROR(RANK(T_STOCK_DATA[[#This Row],[Positive Change %]],T_STOCK_DATA[Positive Change %],0)+COUNTIF($D$3:$D417,T_STOCK_DATA[[#This Row],[Positive Change %]]),"")</f>
        <v/>
      </c>
      <c r="K418" s="10">
        <f>IFERROR(RANK(T_STOCK_DATA[[#This Row],[Negative Change %]],T_STOCK_DATA[Negative Change %],1)+COUNTIF($E$3:$E417,T_STOCK_DATA[[#This Row],[Negative Change %]]),"")</f>
        <v>782</v>
      </c>
      <c r="L418" s="10">
        <f>IFERROR(RANK(T_STOCK_DATA[[#This Row],[Volume]],T_STOCK_DATA[Volume],0)+COUNTIF($H$3:$H417,T_STOCK_DATA[[#This Row],[Volume]]),"")</f>
        <v>579</v>
      </c>
      <c r="M418" s="18" cm="1">
        <f t="array" ref="M418">IFERROR(_FV(T_STOCK_DATA[[#This Row],[SYMBOL]],"Last trade time",TRUE),"")</f>
        <v>44585.469953703701</v>
      </c>
    </row>
    <row r="419" spans="1:13">
      <c r="A419" s="5" t="e" vm="463">
        <v>#VALUE!</v>
      </c>
      <c r="B419" s="7" cm="1">
        <f t="array" ref="B419">IFERROR(_FV(T_STOCK_DATA[[#This Row],[SYMBOL]],"Change"),"")</f>
        <v>-235.7</v>
      </c>
      <c r="C419" s="8" cm="1">
        <f t="array" ref="C419">IFERROR(IF(T_STOCK_DATA[[#This Row],[SYMBOL]]="","",_FV(T_STOCK_DATA[[#This Row],[SYMBOL]],"Change (%)",TRUE)),"")</f>
        <v>-7.1754999999999999E-2</v>
      </c>
      <c r="D419" s="8" t="str">
        <f>IF(T_STOCK_DATA[[#This Row],[Change (%)]]&gt;0,T_STOCK_DATA[[#This Row],[Change (%)]],"")</f>
        <v/>
      </c>
      <c r="E419" s="8">
        <f>IF(T_STOCK_DATA[[#This Row],[Change (%)]]&lt;0,T_STOCK_DATA[[#This Row],[Change (%)]],"")</f>
        <v>-7.1754999999999999E-2</v>
      </c>
      <c r="F419" s="7" t="str" cm="1">
        <f t="array" ref="F419">IFERROR(_FV(T_STOCK_DATA[[#This Row],[SYMBOL]],"Exchange"),"")</f>
        <v>National Stock Exchange of India</v>
      </c>
      <c r="G419" s="7" cm="1">
        <f t="array" ref="G419">IFERROR(_FV(T_STOCK_DATA[[#This Row],[SYMBOL]],"Price"),"")</f>
        <v>3049.1</v>
      </c>
      <c r="H419" s="9" cm="1">
        <f t="array" ref="H419">IFERROR(_FV(T_STOCK_DATA[[#This Row],[SYMBOL]],"Volume"),"")</f>
        <v>32037</v>
      </c>
      <c r="I419" s="7" t="str" cm="1">
        <f t="array" ref="I419">IFERROR(_FV(T_STOCK_DATA[[#This Row],[SYMBOL]],"Ticker symbol",TRUE),"")</f>
        <v>ESABINDIA</v>
      </c>
      <c r="J419" s="10" t="str">
        <f>IFERROR(RANK(T_STOCK_DATA[[#This Row],[Positive Change %]],T_STOCK_DATA[Positive Change %],0)+COUNTIF($D$3:$D418,T_STOCK_DATA[[#This Row],[Positive Change %]]),"")</f>
        <v/>
      </c>
      <c r="K419" s="10">
        <f>IFERROR(RANK(T_STOCK_DATA[[#This Row],[Negative Change %]],T_STOCK_DATA[Negative Change %],1)+COUNTIF($E$3:$E418,T_STOCK_DATA[[#This Row],[Negative Change %]]),"")</f>
        <v>181</v>
      </c>
      <c r="L419" s="10">
        <f>IFERROR(RANK(T_STOCK_DATA[[#This Row],[Volume]],T_STOCK_DATA[Volume],0)+COUNTIF($H$3:$H418,T_STOCK_DATA[[#This Row],[Volume]]),"")</f>
        <v>1294</v>
      </c>
      <c r="M419" s="18" cm="1">
        <f t="array" ref="M419">IFERROR(_FV(T_STOCK_DATA[[#This Row],[SYMBOL]],"Last trade time",TRUE),"")</f>
        <v>44585.469953703701</v>
      </c>
    </row>
    <row r="420" spans="1:13">
      <c r="A420" s="5" t="e" vm="464">
        <v>#VALUE!</v>
      </c>
      <c r="B420" s="7" cm="1">
        <f t="array" ref="B420">IFERROR(_FV(T_STOCK_DATA[[#This Row],[SYMBOL]],"Change"),"")</f>
        <v>-13</v>
      </c>
      <c r="C420" s="8" cm="1">
        <f t="array" ref="C420">IFERROR(IF(T_STOCK_DATA[[#This Row],[SYMBOL]]="","",_FV(T_STOCK_DATA[[#This Row],[SYMBOL]],"Change (%)",TRUE)),"")</f>
        <v>-6.9569999999999996E-3</v>
      </c>
      <c r="D420" s="8" t="str">
        <f>IF(T_STOCK_DATA[[#This Row],[Change (%)]]&gt;0,T_STOCK_DATA[[#This Row],[Change (%)]],"")</f>
        <v/>
      </c>
      <c r="E420" s="8">
        <f>IF(T_STOCK_DATA[[#This Row],[Change (%)]]&lt;0,T_STOCK_DATA[[#This Row],[Change (%)]],"")</f>
        <v>-6.9569999999999996E-3</v>
      </c>
      <c r="F420" s="7" t="str" cm="1">
        <f t="array" ref="F420">IFERROR(_FV(T_STOCK_DATA[[#This Row],[SYMBOL]],"Exchange"),"")</f>
        <v>National Stock Exchange of India</v>
      </c>
      <c r="G420" s="7" cm="1">
        <f t="array" ref="G420">IFERROR(_FV(T_STOCK_DATA[[#This Row],[SYMBOL]],"Price"),"")</f>
        <v>1855.6</v>
      </c>
      <c r="H420" s="9" cm="1">
        <f t="array" ref="H420">IFERROR(_FV(T_STOCK_DATA[[#This Row],[SYMBOL]],"Volume"),"")</f>
        <v>776468</v>
      </c>
      <c r="I420" s="7" t="str" cm="1">
        <f t="array" ref="I420">IFERROR(_FV(T_STOCK_DATA[[#This Row],[SYMBOL]],"Ticker symbol",TRUE),"")</f>
        <v>ESCORTS</v>
      </c>
      <c r="J420" s="10" t="str">
        <f>IFERROR(RANK(T_STOCK_DATA[[#This Row],[Positive Change %]],T_STOCK_DATA[Positive Change %],0)+COUNTIF($D$3:$D419,T_STOCK_DATA[[#This Row],[Positive Change %]]),"")</f>
        <v/>
      </c>
      <c r="K420" s="10">
        <f>IFERROR(RANK(T_STOCK_DATA[[#This Row],[Negative Change %]],T_STOCK_DATA[Negative Change %],1)+COUNTIF($E$3:$E419,T_STOCK_DATA[[#This Row],[Negative Change %]]),"")</f>
        <v>1542</v>
      </c>
      <c r="L420" s="10">
        <f>IFERROR(RANK(T_STOCK_DATA[[#This Row],[Volume]],T_STOCK_DATA[Volume],0)+COUNTIF($H$3:$H419,T_STOCK_DATA[[#This Row],[Volume]]),"")</f>
        <v>392</v>
      </c>
      <c r="M420" s="18" cm="1">
        <f t="array" ref="M420">IFERROR(_FV(T_STOCK_DATA[[#This Row],[SYMBOL]],"Last trade time",TRUE),"")</f>
        <v>44585.469953703701</v>
      </c>
    </row>
    <row r="421" spans="1:13">
      <c r="A421" s="5" t="e" vm="465">
        <v>#VALUE!</v>
      </c>
      <c r="B421" s="7" cm="1">
        <f t="array" ref="B421">IFERROR(_FV(T_STOCK_DATA[[#This Row],[SYMBOL]],"Change"),"")</f>
        <v>-0.5</v>
      </c>
      <c r="C421" s="8" cm="1">
        <f t="array" ref="C421">IFERROR(IF(T_STOCK_DATA[[#This Row],[SYMBOL]]="","",_FV(T_STOCK_DATA[[#This Row],[SYMBOL]],"Change (%)",TRUE)),"")</f>
        <v>-4.7392999999999998E-2</v>
      </c>
      <c r="D421" s="8" t="str">
        <f>IF(T_STOCK_DATA[[#This Row],[Change (%)]]&gt;0,T_STOCK_DATA[[#This Row],[Change (%)]],"")</f>
        <v/>
      </c>
      <c r="E421" s="8">
        <f>IF(T_STOCK_DATA[[#This Row],[Change (%)]]&lt;0,T_STOCK_DATA[[#This Row],[Change (%)]],"")</f>
        <v>-4.7392999999999998E-2</v>
      </c>
      <c r="F421" s="7" t="str" cm="1">
        <f t="array" ref="F421">IFERROR(_FV(T_STOCK_DATA[[#This Row],[SYMBOL]],"Exchange"),"")</f>
        <v>National Stock Exchange of India</v>
      </c>
      <c r="G421" s="7" cm="1">
        <f t="array" ref="G421">IFERROR(_FV(T_STOCK_DATA[[#This Row],[SYMBOL]],"Price"),"")</f>
        <v>10.050000000000001</v>
      </c>
      <c r="H421" s="9" cm="1">
        <f t="array" ref="H421">IFERROR(_FV(T_STOCK_DATA[[#This Row],[SYMBOL]],"Volume"),"")</f>
        <v>405217</v>
      </c>
      <c r="I421" s="7" t="str" cm="1">
        <f t="array" ref="I421">IFERROR(_FV(T_STOCK_DATA[[#This Row],[SYMBOL]],"Ticker symbol",TRUE),"")</f>
        <v>ESSARSHPNG</v>
      </c>
      <c r="J421" s="10" t="str">
        <f>IFERROR(RANK(T_STOCK_DATA[[#This Row],[Positive Change %]],T_STOCK_DATA[Positive Change %],0)+COUNTIF($D$3:$D420,T_STOCK_DATA[[#This Row],[Positive Change %]]),"")</f>
        <v/>
      </c>
      <c r="K421" s="10">
        <f>IFERROR(RANK(T_STOCK_DATA[[#This Row],[Negative Change %]],T_STOCK_DATA[Negative Change %],1)+COUNTIF($E$3:$E420,T_STOCK_DATA[[#This Row],[Negative Change %]]),"")</f>
        <v>795</v>
      </c>
      <c r="L421" s="10">
        <f>IFERROR(RANK(T_STOCK_DATA[[#This Row],[Volume]],T_STOCK_DATA[Volume],0)+COUNTIF($H$3:$H420,T_STOCK_DATA[[#This Row],[Volume]]),"")</f>
        <v>560</v>
      </c>
      <c r="M421" s="18" cm="1">
        <f t="array" ref="M421">IFERROR(_FV(T_STOCK_DATA[[#This Row],[SYMBOL]],"Last trade time",TRUE),"")</f>
        <v>44585.469953703701</v>
      </c>
    </row>
    <row r="422" spans="1:13">
      <c r="A422" s="5" t="e" vm="466">
        <v>#VALUE!</v>
      </c>
      <c r="B422" s="7" cm="1">
        <f t="array" ref="B422">IFERROR(_FV(T_STOCK_DATA[[#This Row],[SYMBOL]],"Change"),"")</f>
        <v>-6.35</v>
      </c>
      <c r="C422" s="8" cm="1">
        <f t="array" ref="C422">IFERROR(IF(T_STOCK_DATA[[#This Row],[SYMBOL]]="","",_FV(T_STOCK_DATA[[#This Row],[SYMBOL]],"Change (%)",TRUE)),"")</f>
        <v>-4.7176999999999997E-2</v>
      </c>
      <c r="D422" s="8" t="str">
        <f>IF(T_STOCK_DATA[[#This Row],[Change (%)]]&gt;0,T_STOCK_DATA[[#This Row],[Change (%)]],"")</f>
        <v/>
      </c>
      <c r="E422" s="8">
        <f>IF(T_STOCK_DATA[[#This Row],[Change (%)]]&lt;0,T_STOCK_DATA[[#This Row],[Change (%)]],"")</f>
        <v>-4.7176999999999997E-2</v>
      </c>
      <c r="F422" s="7" t="str" cm="1">
        <f t="array" ref="F422">IFERROR(_FV(T_STOCK_DATA[[#This Row],[SYMBOL]],"Exchange"),"")</f>
        <v>National Stock Exchange of India</v>
      </c>
      <c r="G422" s="7" cm="1">
        <f t="array" ref="G422">IFERROR(_FV(T_STOCK_DATA[[#This Row],[SYMBOL]],"Price"),"")</f>
        <v>128.25</v>
      </c>
      <c r="H422" s="9" cm="1">
        <f t="array" ref="H422">IFERROR(_FV(T_STOCK_DATA[[#This Row],[SYMBOL]],"Volume"),"")</f>
        <v>91105</v>
      </c>
      <c r="I422" s="7" t="str" cm="1">
        <f t="array" ref="I422">IFERROR(_FV(T_STOCK_DATA[[#This Row],[SYMBOL]],"Ticker symbol",TRUE),"")</f>
        <v>ESTER</v>
      </c>
      <c r="J422" s="10" t="str">
        <f>IFERROR(RANK(T_STOCK_DATA[[#This Row],[Positive Change %]],T_STOCK_DATA[Positive Change %],0)+COUNTIF($D$3:$D421,T_STOCK_DATA[[#This Row],[Positive Change %]]),"")</f>
        <v/>
      </c>
      <c r="K422" s="10">
        <f>IFERROR(RANK(T_STOCK_DATA[[#This Row],[Negative Change %]],T_STOCK_DATA[Negative Change %],1)+COUNTIF($E$3:$E421,T_STOCK_DATA[[#This Row],[Negative Change %]]),"")</f>
        <v>802</v>
      </c>
      <c r="L422" s="10">
        <f>IFERROR(RANK(T_STOCK_DATA[[#This Row],[Volume]],T_STOCK_DATA[Volume],0)+COUNTIF($H$3:$H421,T_STOCK_DATA[[#This Row],[Volume]]),"")</f>
        <v>1003</v>
      </c>
      <c r="M422" s="18" cm="1">
        <f t="array" ref="M422">IFERROR(_FV(T_STOCK_DATA[[#This Row],[SYMBOL]],"Last trade time",TRUE),"")</f>
        <v>44585.469953703701</v>
      </c>
    </row>
    <row r="423" spans="1:13">
      <c r="A423" s="5" t="e" vm="467">
        <v>#VALUE!</v>
      </c>
      <c r="B423" s="7" cm="1">
        <f t="array" ref="B423">IFERROR(_FV(T_STOCK_DATA[[#This Row],[SYMBOL]],"Change"),"")</f>
        <v>0</v>
      </c>
      <c r="C423" s="8" cm="1">
        <f t="array" ref="C423">IFERROR(IF(T_STOCK_DATA[[#This Row],[SYMBOL]]="","",_FV(T_STOCK_DATA[[#This Row],[SYMBOL]],"Change (%)",TRUE)),"")</f>
        <v>0</v>
      </c>
      <c r="D423" s="8" t="str">
        <f>IF(T_STOCK_DATA[[#This Row],[Change (%)]]&gt;0,T_STOCK_DATA[[#This Row],[Change (%)]],"")</f>
        <v/>
      </c>
      <c r="E423" s="8" t="str">
        <f>IF(T_STOCK_DATA[[#This Row],[Change (%)]]&lt;0,T_STOCK_DATA[[#This Row],[Change (%)]],"")</f>
        <v/>
      </c>
      <c r="F423" s="7" t="str" cm="1">
        <f t="array" ref="F423">IFERROR(_FV(T_STOCK_DATA[[#This Row],[SYMBOL]],"Exchange"),"")</f>
        <v>National Stock Exchange of India</v>
      </c>
      <c r="G423" s="7" cm="1">
        <f t="array" ref="G423">IFERROR(_FV(T_STOCK_DATA[[#This Row],[SYMBOL]],"Price"),"")</f>
        <v>14</v>
      </c>
      <c r="H423" s="9" cm="1">
        <f t="array" ref="H423">IFERROR(_FV(T_STOCK_DATA[[#This Row],[SYMBOL]],"Volume"),"")</f>
        <v>2</v>
      </c>
      <c r="I423" s="7" t="str" cm="1">
        <f t="array" ref="I423">IFERROR(_FV(T_STOCK_DATA[[#This Row],[SYMBOL]],"Ticker symbol",TRUE),"")</f>
        <v>EUROTEXIND</v>
      </c>
      <c r="J423" s="10" t="str">
        <f>IFERROR(RANK(T_STOCK_DATA[[#This Row],[Positive Change %]],T_STOCK_DATA[Positive Change %],0)+COUNTIF($D$3:$D422,T_STOCK_DATA[[#This Row],[Positive Change %]]),"")</f>
        <v/>
      </c>
      <c r="K423" s="10" t="str">
        <f>IFERROR(RANK(T_STOCK_DATA[[#This Row],[Negative Change %]],T_STOCK_DATA[Negative Change %],1)+COUNTIF($E$3:$E422,T_STOCK_DATA[[#This Row],[Negative Change %]]),"")</f>
        <v/>
      </c>
      <c r="L423" s="10">
        <f>IFERROR(RANK(T_STOCK_DATA[[#This Row],[Volume]],T_STOCK_DATA[Volume],0)+COUNTIF($H$3:$H422,T_STOCK_DATA[[#This Row],[Volume]]),"")</f>
        <v>1646</v>
      </c>
      <c r="M423" s="18" cm="1">
        <f t="array" ref="M423">IFERROR(_FV(T_STOCK_DATA[[#This Row],[SYMBOL]],"Last trade time",TRUE),"")</f>
        <v>44585.469953703701</v>
      </c>
    </row>
    <row r="424" spans="1:13">
      <c r="A424" s="5" t="e" vm="468">
        <v>#VALUE!</v>
      </c>
      <c r="B424" s="7" cm="1">
        <f t="array" ref="B424">IFERROR(_FV(T_STOCK_DATA[[#This Row],[SYMBOL]],"Change"),"")</f>
        <v>-22.4</v>
      </c>
      <c r="C424" s="8" cm="1">
        <f t="array" ref="C424">IFERROR(IF(T_STOCK_DATA[[#This Row],[SYMBOL]]="","",_FV(T_STOCK_DATA[[#This Row],[SYMBOL]],"Change (%)",TRUE)),"")</f>
        <v>-7.3866000000000001E-2</v>
      </c>
      <c r="D424" s="8" t="str">
        <f>IF(T_STOCK_DATA[[#This Row],[Change (%)]]&gt;0,T_STOCK_DATA[[#This Row],[Change (%)]],"")</f>
        <v/>
      </c>
      <c r="E424" s="8">
        <f>IF(T_STOCK_DATA[[#This Row],[Change (%)]]&lt;0,T_STOCK_DATA[[#This Row],[Change (%)]],"")</f>
        <v>-7.3866000000000001E-2</v>
      </c>
      <c r="F424" s="7" t="str" cm="1">
        <f t="array" ref="F424">IFERROR(_FV(T_STOCK_DATA[[#This Row],[SYMBOL]],"Exchange"),"")</f>
        <v>National Stock Exchange of India</v>
      </c>
      <c r="G424" s="7" cm="1">
        <f t="array" ref="G424">IFERROR(_FV(T_STOCK_DATA[[#This Row],[SYMBOL]],"Price"),"")</f>
        <v>280.85000000000002</v>
      </c>
      <c r="H424" s="9" cm="1">
        <f t="array" ref="H424">IFERROR(_FV(T_STOCK_DATA[[#This Row],[SYMBOL]],"Volume"),"")</f>
        <v>437215</v>
      </c>
      <c r="I424" s="7" t="str" cm="1">
        <f t="array" ref="I424">IFERROR(_FV(T_STOCK_DATA[[#This Row],[SYMBOL]],"Ticker symbol",TRUE),"")</f>
        <v>EVEREADY</v>
      </c>
      <c r="J424" s="10" t="str">
        <f>IFERROR(RANK(T_STOCK_DATA[[#This Row],[Positive Change %]],T_STOCK_DATA[Positive Change %],0)+COUNTIF($D$3:$D423,T_STOCK_DATA[[#This Row],[Positive Change %]]),"")</f>
        <v/>
      </c>
      <c r="K424" s="10">
        <f>IFERROR(RANK(T_STOCK_DATA[[#This Row],[Negative Change %]],T_STOCK_DATA[Negative Change %],1)+COUNTIF($E$3:$E423,T_STOCK_DATA[[#This Row],[Negative Change %]]),"")</f>
        <v>157</v>
      </c>
      <c r="L424" s="10">
        <f>IFERROR(RANK(T_STOCK_DATA[[#This Row],[Volume]],T_STOCK_DATA[Volume],0)+COUNTIF($H$3:$H423,T_STOCK_DATA[[#This Row],[Volume]]),"")</f>
        <v>534</v>
      </c>
      <c r="M424" s="18" cm="1">
        <f t="array" ref="M424">IFERROR(_FV(T_STOCK_DATA[[#This Row],[SYMBOL]],"Last trade time",TRUE),"")</f>
        <v>44585.469953703701</v>
      </c>
    </row>
    <row r="425" spans="1:13">
      <c r="A425" s="5" t="e" vm="469">
        <v>#VALUE!</v>
      </c>
      <c r="B425" s="7" cm="1">
        <f t="array" ref="B425">IFERROR(_FV(T_STOCK_DATA[[#This Row],[SYMBOL]],"Change"),"")</f>
        <v>-60.7</v>
      </c>
      <c r="C425" s="8" cm="1">
        <f t="array" ref="C425">IFERROR(IF(T_STOCK_DATA[[#This Row],[SYMBOL]]="","",_FV(T_STOCK_DATA[[#This Row],[SYMBOL]],"Change (%)",TRUE)),"")</f>
        <v>-9.9345000000000003E-2</v>
      </c>
      <c r="D425" s="8" t="str">
        <f>IF(T_STOCK_DATA[[#This Row],[Change (%)]]&gt;0,T_STOCK_DATA[[#This Row],[Change (%)]],"")</f>
        <v/>
      </c>
      <c r="E425" s="8">
        <f>IF(T_STOCK_DATA[[#This Row],[Change (%)]]&lt;0,T_STOCK_DATA[[#This Row],[Change (%)]],"")</f>
        <v>-9.9345000000000003E-2</v>
      </c>
      <c r="F425" s="7" t="str" cm="1">
        <f t="array" ref="F425">IFERROR(_FV(T_STOCK_DATA[[#This Row],[SYMBOL]],"Exchange"),"")</f>
        <v>National Stock Exchange of India</v>
      </c>
      <c r="G425" s="7" cm="1">
        <f t="array" ref="G425">IFERROR(_FV(T_STOCK_DATA[[#This Row],[SYMBOL]],"Price"),"")</f>
        <v>550.29999999999995</v>
      </c>
      <c r="H425" s="9" cm="1">
        <f t="array" ref="H425">IFERROR(_FV(T_STOCK_DATA[[#This Row],[SYMBOL]],"Volume"),"")</f>
        <v>199578</v>
      </c>
      <c r="I425" s="7" t="str" cm="1">
        <f t="array" ref="I425">IFERROR(_FV(T_STOCK_DATA[[#This Row],[SYMBOL]],"Ticker symbol",TRUE),"")</f>
        <v>EVERESTIND</v>
      </c>
      <c r="J425" s="10" t="str">
        <f>IFERROR(RANK(T_STOCK_DATA[[#This Row],[Positive Change %]],T_STOCK_DATA[Positive Change %],0)+COUNTIF($D$3:$D424,T_STOCK_DATA[[#This Row],[Positive Change %]]),"")</f>
        <v/>
      </c>
      <c r="K425" s="10">
        <f>IFERROR(RANK(T_STOCK_DATA[[#This Row],[Negative Change %]],T_STOCK_DATA[Negative Change %],1)+COUNTIF($E$3:$E424,T_STOCK_DATA[[#This Row],[Negative Change %]]),"")</f>
        <v>27</v>
      </c>
      <c r="L425" s="10">
        <f>IFERROR(RANK(T_STOCK_DATA[[#This Row],[Volume]],T_STOCK_DATA[Volume],0)+COUNTIF($H$3:$H424,T_STOCK_DATA[[#This Row],[Volume]]),"")</f>
        <v>761</v>
      </c>
      <c r="M425" s="18" cm="1">
        <f t="array" ref="M425">IFERROR(_FV(T_STOCK_DATA[[#This Row],[SYMBOL]],"Last trade time",TRUE),"")</f>
        <v>44585.469953703701</v>
      </c>
    </row>
    <row r="426" spans="1:13">
      <c r="A426" s="5" t="e" vm="470">
        <v>#VALUE!</v>
      </c>
      <c r="B426" s="7" cm="1">
        <f t="array" ref="B426">IFERROR(_FV(T_STOCK_DATA[[#This Row],[SYMBOL]],"Change"),"")</f>
        <v>-0.5</v>
      </c>
      <c r="C426" s="8" cm="1">
        <f t="array" ref="C426">IFERROR(IF(T_STOCK_DATA[[#This Row],[SYMBOL]]="","",_FV(T_STOCK_DATA[[#This Row],[SYMBOL]],"Change (%)",TRUE)),"")</f>
        <v>-4.8076999999999995E-2</v>
      </c>
      <c r="D426" s="8" t="str">
        <f>IF(T_STOCK_DATA[[#This Row],[Change (%)]]&gt;0,T_STOCK_DATA[[#This Row],[Change (%)]],"")</f>
        <v/>
      </c>
      <c r="E426" s="8">
        <f>IF(T_STOCK_DATA[[#This Row],[Change (%)]]&lt;0,T_STOCK_DATA[[#This Row],[Change (%)]],"")</f>
        <v>-4.8076999999999995E-2</v>
      </c>
      <c r="F426" s="7" t="str" cm="1">
        <f t="array" ref="F426">IFERROR(_FV(T_STOCK_DATA[[#This Row],[SYMBOL]],"Exchange"),"")</f>
        <v>National Stock Exchange of India</v>
      </c>
      <c r="G426" s="7" cm="1">
        <f t="array" ref="G426">IFERROR(_FV(T_STOCK_DATA[[#This Row],[SYMBOL]],"Price"),"")</f>
        <v>9.9</v>
      </c>
      <c r="H426" s="9" cm="1">
        <f t="array" ref="H426">IFERROR(_FV(T_STOCK_DATA[[#This Row],[SYMBOL]],"Volume"),"")</f>
        <v>797616</v>
      </c>
      <c r="I426" s="7" t="str" cm="1">
        <f t="array" ref="I426">IFERROR(_FV(T_STOCK_DATA[[#This Row],[SYMBOL]],"Ticker symbol",TRUE),"")</f>
        <v>EXCEL</v>
      </c>
      <c r="J426" s="10" t="str">
        <f>IFERROR(RANK(T_STOCK_DATA[[#This Row],[Positive Change %]],T_STOCK_DATA[Positive Change %],0)+COUNTIF($D$3:$D425,T_STOCK_DATA[[#This Row],[Positive Change %]]),"")</f>
        <v/>
      </c>
      <c r="K426" s="10">
        <f>IFERROR(RANK(T_STOCK_DATA[[#This Row],[Negative Change %]],T_STOCK_DATA[Negative Change %],1)+COUNTIF($E$3:$E425,T_STOCK_DATA[[#This Row],[Negative Change %]]),"")</f>
        <v>757</v>
      </c>
      <c r="L426" s="10">
        <f>IFERROR(RANK(T_STOCK_DATA[[#This Row],[Volume]],T_STOCK_DATA[Volume],0)+COUNTIF($H$3:$H425,T_STOCK_DATA[[#This Row],[Volume]]),"")</f>
        <v>384</v>
      </c>
      <c r="M426" s="18" cm="1">
        <f t="array" ref="M426">IFERROR(_FV(T_STOCK_DATA[[#This Row],[SYMBOL]],"Last trade time",TRUE),"")</f>
        <v>44585.469953703701</v>
      </c>
    </row>
    <row r="427" spans="1:13">
      <c r="A427" s="5" t="e" vm="471">
        <v>#VALUE!</v>
      </c>
      <c r="B427" s="7" cm="1">
        <f t="array" ref="B427">IFERROR(_FV(T_STOCK_DATA[[#This Row],[SYMBOL]],"Change"),"")</f>
        <v>-42.55</v>
      </c>
      <c r="C427" s="8" cm="1">
        <f t="array" ref="C427">IFERROR(IF(T_STOCK_DATA[[#This Row],[SYMBOL]]="","",_FV(T_STOCK_DATA[[#This Row],[SYMBOL]],"Change (%)",TRUE)),"")</f>
        <v>-4.6668000000000001E-2</v>
      </c>
      <c r="D427" s="8" t="str">
        <f>IF(T_STOCK_DATA[[#This Row],[Change (%)]]&gt;0,T_STOCK_DATA[[#This Row],[Change (%)]],"")</f>
        <v/>
      </c>
      <c r="E427" s="8">
        <f>IF(T_STOCK_DATA[[#This Row],[Change (%)]]&lt;0,T_STOCK_DATA[[#This Row],[Change (%)]],"")</f>
        <v>-4.6668000000000001E-2</v>
      </c>
      <c r="F427" s="7" t="str" cm="1">
        <f t="array" ref="F427">IFERROR(_FV(T_STOCK_DATA[[#This Row],[SYMBOL]],"Exchange"),"")</f>
        <v>National Stock Exchange of India</v>
      </c>
      <c r="G427" s="7" cm="1">
        <f t="array" ref="G427">IFERROR(_FV(T_STOCK_DATA[[#This Row],[SYMBOL]],"Price"),"")</f>
        <v>869.2</v>
      </c>
      <c r="H427" s="9" cm="1">
        <f t="array" ref="H427">IFERROR(_FV(T_STOCK_DATA[[#This Row],[SYMBOL]],"Volume"),"")</f>
        <v>10387</v>
      </c>
      <c r="I427" s="7" t="str" cm="1">
        <f t="array" ref="I427">IFERROR(_FV(T_STOCK_DATA[[#This Row],[SYMBOL]],"Ticker symbol",TRUE),"")</f>
        <v>EXCELINDUS</v>
      </c>
      <c r="J427" s="10" t="str">
        <f>IFERROR(RANK(T_STOCK_DATA[[#This Row],[Positive Change %]],T_STOCK_DATA[Positive Change %],0)+COUNTIF($D$3:$D426,T_STOCK_DATA[[#This Row],[Positive Change %]]),"")</f>
        <v/>
      </c>
      <c r="K427" s="10">
        <f>IFERROR(RANK(T_STOCK_DATA[[#This Row],[Negative Change %]],T_STOCK_DATA[Negative Change %],1)+COUNTIF($E$3:$E426,T_STOCK_DATA[[#This Row],[Negative Change %]]),"")</f>
        <v>830</v>
      </c>
      <c r="L427" s="10">
        <f>IFERROR(RANK(T_STOCK_DATA[[#This Row],[Volume]],T_STOCK_DATA[Volume],0)+COUNTIF($H$3:$H426,T_STOCK_DATA[[#This Row],[Volume]]),"")</f>
        <v>1505</v>
      </c>
      <c r="M427" s="18" cm="1">
        <f t="array" ref="M427">IFERROR(_FV(T_STOCK_DATA[[#This Row],[SYMBOL]],"Last trade time",TRUE),"")</f>
        <v>44585.469953703701</v>
      </c>
    </row>
    <row r="428" spans="1:13">
      <c r="A428" s="5" t="e" vm="472">
        <v>#VALUE!</v>
      </c>
      <c r="B428" s="7" cm="1">
        <f t="array" ref="B428">IFERROR(_FV(T_STOCK_DATA[[#This Row],[SYMBOL]],"Change"),"")</f>
        <v>-3.1</v>
      </c>
      <c r="C428" s="8" cm="1">
        <f t="array" ref="C428">IFERROR(IF(T_STOCK_DATA[[#This Row],[SYMBOL]]="","",_FV(T_STOCK_DATA[[#This Row],[SYMBOL]],"Change (%)",TRUE)),"")</f>
        <v>-1.7603999999999998E-2</v>
      </c>
      <c r="D428" s="8" t="str">
        <f>IF(T_STOCK_DATA[[#This Row],[Change (%)]]&gt;0,T_STOCK_DATA[[#This Row],[Change (%)]],"")</f>
        <v/>
      </c>
      <c r="E428" s="8">
        <f>IF(T_STOCK_DATA[[#This Row],[Change (%)]]&lt;0,T_STOCK_DATA[[#This Row],[Change (%)]],"")</f>
        <v>-1.7603999999999998E-2</v>
      </c>
      <c r="F428" s="7" t="str" cm="1">
        <f t="array" ref="F428">IFERROR(_FV(T_STOCK_DATA[[#This Row],[SYMBOL]],"Exchange"),"")</f>
        <v>National Stock Exchange of India</v>
      </c>
      <c r="G428" s="7" cm="1">
        <f t="array" ref="G428">IFERROR(_FV(T_STOCK_DATA[[#This Row],[SYMBOL]],"Price"),"")</f>
        <v>173</v>
      </c>
      <c r="H428" s="9" cm="1">
        <f t="array" ref="H428">IFERROR(_FV(T_STOCK_DATA[[#This Row],[SYMBOL]],"Volume"),"")</f>
        <v>2816377</v>
      </c>
      <c r="I428" s="7" t="str" cm="1">
        <f t="array" ref="I428">IFERROR(_FV(T_STOCK_DATA[[#This Row],[SYMBOL]],"Ticker symbol",TRUE),"")</f>
        <v>EXIDEIND</v>
      </c>
      <c r="J428" s="10" t="str">
        <f>IFERROR(RANK(T_STOCK_DATA[[#This Row],[Positive Change %]],T_STOCK_DATA[Positive Change %],0)+COUNTIF($D$3:$D427,T_STOCK_DATA[[#This Row],[Positive Change %]]),"")</f>
        <v/>
      </c>
      <c r="K428" s="10">
        <f>IFERROR(RANK(T_STOCK_DATA[[#This Row],[Negative Change %]],T_STOCK_DATA[Negative Change %],1)+COUNTIF($E$3:$E427,T_STOCK_DATA[[#This Row],[Negative Change %]]),"")</f>
        <v>1451</v>
      </c>
      <c r="L428" s="10">
        <f>IFERROR(RANK(T_STOCK_DATA[[#This Row],[Volume]],T_STOCK_DATA[Volume],0)+COUNTIF($H$3:$H427,T_STOCK_DATA[[#This Row],[Volume]]),"")</f>
        <v>157</v>
      </c>
      <c r="M428" s="18" cm="1">
        <f t="array" ref="M428">IFERROR(_FV(T_STOCK_DATA[[#This Row],[SYMBOL]],"Last trade time",TRUE),"")</f>
        <v>44585.469953703701</v>
      </c>
    </row>
    <row r="429" spans="1:13">
      <c r="A429" s="5" t="e" vm="473">
        <v>#VALUE!</v>
      </c>
      <c r="B429" s="7" cm="1">
        <f t="array" ref="B429">IFERROR(_FV(T_STOCK_DATA[[#This Row],[SYMBOL]],"Change"),"")</f>
        <v>-86.75</v>
      </c>
      <c r="C429" s="8" cm="1">
        <f t="array" ref="C429">IFERROR(IF(T_STOCK_DATA[[#This Row],[SYMBOL]]="","",_FV(T_STOCK_DATA[[#This Row],[SYMBOL]],"Change (%)",TRUE)),"")</f>
        <v>-5.4877000000000002E-2</v>
      </c>
      <c r="D429" s="8" t="str">
        <f>IF(T_STOCK_DATA[[#This Row],[Change (%)]]&gt;0,T_STOCK_DATA[[#This Row],[Change (%)]],"")</f>
        <v/>
      </c>
      <c r="E429" s="8">
        <f>IF(T_STOCK_DATA[[#This Row],[Change (%)]]&lt;0,T_STOCK_DATA[[#This Row],[Change (%)]],"")</f>
        <v>-5.4877000000000002E-2</v>
      </c>
      <c r="F429" s="7" t="str" cm="1">
        <f t="array" ref="F429">IFERROR(_FV(T_STOCK_DATA[[#This Row],[SYMBOL]],"Exchange"),"")</f>
        <v>National Stock Exchange of India</v>
      </c>
      <c r="G429" s="7" cm="1">
        <f t="array" ref="G429">IFERROR(_FV(T_STOCK_DATA[[#This Row],[SYMBOL]],"Price"),"")</f>
        <v>1494.05</v>
      </c>
      <c r="H429" s="9" cm="1">
        <f t="array" ref="H429">IFERROR(_FV(T_STOCK_DATA[[#This Row],[SYMBOL]],"Volume"),"")</f>
        <v>49563</v>
      </c>
      <c r="I429" s="7" t="str" cm="1">
        <f t="array" ref="I429">IFERROR(_FV(T_STOCK_DATA[[#This Row],[SYMBOL]],"Ticker symbol",TRUE),"")</f>
        <v>EXPLEOSOL</v>
      </c>
      <c r="J429" s="10" t="str">
        <f>IFERROR(RANK(T_STOCK_DATA[[#This Row],[Positive Change %]],T_STOCK_DATA[Positive Change %],0)+COUNTIF($D$3:$D428,T_STOCK_DATA[[#This Row],[Positive Change %]]),"")</f>
        <v/>
      </c>
      <c r="K429" s="10">
        <f>IFERROR(RANK(T_STOCK_DATA[[#This Row],[Negative Change %]],T_STOCK_DATA[Negative Change %],1)+COUNTIF($E$3:$E428,T_STOCK_DATA[[#This Row],[Negative Change %]]),"")</f>
        <v>421</v>
      </c>
      <c r="L429" s="10">
        <f>IFERROR(RANK(T_STOCK_DATA[[#This Row],[Volume]],T_STOCK_DATA[Volume],0)+COUNTIF($H$3:$H428,T_STOCK_DATA[[#This Row],[Volume]]),"")</f>
        <v>1176</v>
      </c>
      <c r="M429" s="18" cm="1">
        <f t="array" ref="M429">IFERROR(_FV(T_STOCK_DATA[[#This Row],[SYMBOL]],"Last trade time",TRUE),"")</f>
        <v>44585.469953703701</v>
      </c>
    </row>
    <row r="430" spans="1:13">
      <c r="A430" s="5" t="e" vm="474">
        <v>#VALUE!</v>
      </c>
      <c r="B430" s="7" cm="1">
        <f t="array" ref="B430">IFERROR(_FV(T_STOCK_DATA[[#This Row],[SYMBOL]],"Change"),"")</f>
        <v>-12.3</v>
      </c>
      <c r="C430" s="8" cm="1">
        <f t="array" ref="C430">IFERROR(IF(T_STOCK_DATA[[#This Row],[SYMBOL]]="","",_FV(T_STOCK_DATA[[#This Row],[SYMBOL]],"Change (%)",TRUE)),"")</f>
        <v>-8.6073999999999998E-2</v>
      </c>
      <c r="D430" s="8" t="str">
        <f>IF(T_STOCK_DATA[[#This Row],[Change (%)]]&gt;0,T_STOCK_DATA[[#This Row],[Change (%)]],"")</f>
        <v/>
      </c>
      <c r="E430" s="8">
        <f>IF(T_STOCK_DATA[[#This Row],[Change (%)]]&lt;0,T_STOCK_DATA[[#This Row],[Change (%)]],"")</f>
        <v>-8.6073999999999998E-2</v>
      </c>
      <c r="F430" s="7" t="str" cm="1">
        <f t="array" ref="F430">IFERROR(_FV(T_STOCK_DATA[[#This Row],[SYMBOL]],"Exchange"),"")</f>
        <v>National Stock Exchange of India</v>
      </c>
      <c r="G430" s="7" cm="1">
        <f t="array" ref="G430">IFERROR(_FV(T_STOCK_DATA[[#This Row],[SYMBOL]],"Price"),"")</f>
        <v>130.6</v>
      </c>
      <c r="H430" s="9" cm="1">
        <f t="array" ref="H430">IFERROR(_FV(T_STOCK_DATA[[#This Row],[SYMBOL]],"Volume"),"")</f>
        <v>546400</v>
      </c>
      <c r="I430" s="7" t="str" cm="1">
        <f t="array" ref="I430">IFERROR(_FV(T_STOCK_DATA[[#This Row],[SYMBOL]],"Ticker symbol",TRUE),"")</f>
        <v>FACT</v>
      </c>
      <c r="J430" s="10" t="str">
        <f>IFERROR(RANK(T_STOCK_DATA[[#This Row],[Positive Change %]],T_STOCK_DATA[Positive Change %],0)+COUNTIF($D$3:$D429,T_STOCK_DATA[[#This Row],[Positive Change %]]),"")</f>
        <v/>
      </c>
      <c r="K430" s="10">
        <f>IFERROR(RANK(T_STOCK_DATA[[#This Row],[Negative Change %]],T_STOCK_DATA[Negative Change %],1)+COUNTIF($E$3:$E429,T_STOCK_DATA[[#This Row],[Negative Change %]]),"")</f>
        <v>70</v>
      </c>
      <c r="L430" s="10">
        <f>IFERROR(RANK(T_STOCK_DATA[[#This Row],[Volume]],T_STOCK_DATA[Volume],0)+COUNTIF($H$3:$H429,T_STOCK_DATA[[#This Row],[Volume]]),"")</f>
        <v>476</v>
      </c>
      <c r="M430" s="18" cm="1">
        <f t="array" ref="M430">IFERROR(_FV(T_STOCK_DATA[[#This Row],[SYMBOL]],"Last trade time",TRUE),"")</f>
        <v>44585.469953703701</v>
      </c>
    </row>
    <row r="431" spans="1:13">
      <c r="A431" s="5" t="e" vm="475">
        <v>#VALUE!</v>
      </c>
      <c r="B431" s="7" cm="1">
        <f t="array" ref="B431">IFERROR(_FV(T_STOCK_DATA[[#This Row],[SYMBOL]],"Change"),"")</f>
        <v>-146.1</v>
      </c>
      <c r="C431" s="8" cm="1">
        <f t="array" ref="C431">IFERROR(IF(T_STOCK_DATA[[#This Row],[SYMBOL]]="","",_FV(T_STOCK_DATA[[#This Row],[SYMBOL]],"Change (%)",TRUE)),"")</f>
        <v>-7.0190000000000002E-2</v>
      </c>
      <c r="D431" s="8" t="str">
        <f>IF(T_STOCK_DATA[[#This Row],[Change (%)]]&gt;0,T_STOCK_DATA[[#This Row],[Change (%)]],"")</f>
        <v/>
      </c>
      <c r="E431" s="8">
        <f>IF(T_STOCK_DATA[[#This Row],[Change (%)]]&lt;0,T_STOCK_DATA[[#This Row],[Change (%)]],"")</f>
        <v>-7.0190000000000002E-2</v>
      </c>
      <c r="F431" s="7" t="str" cm="1">
        <f t="array" ref="F431">IFERROR(_FV(T_STOCK_DATA[[#This Row],[SYMBOL]],"Exchange"),"")</f>
        <v>National Stock Exchange of India</v>
      </c>
      <c r="G431" s="7" cm="1">
        <f t="array" ref="G431">IFERROR(_FV(T_STOCK_DATA[[#This Row],[SYMBOL]],"Price"),"")</f>
        <v>1935.4</v>
      </c>
      <c r="H431" s="9" cm="1">
        <f t="array" ref="H431">IFERROR(_FV(T_STOCK_DATA[[#This Row],[SYMBOL]],"Volume"),"")</f>
        <v>45915</v>
      </c>
      <c r="I431" s="7" t="str" cm="1">
        <f t="array" ref="I431">IFERROR(_FV(T_STOCK_DATA[[#This Row],[SYMBOL]],"Ticker symbol",TRUE),"")</f>
        <v>FAIRCHEMOR</v>
      </c>
      <c r="J431" s="10" t="str">
        <f>IFERROR(RANK(T_STOCK_DATA[[#This Row],[Positive Change %]],T_STOCK_DATA[Positive Change %],0)+COUNTIF($D$3:$D430,T_STOCK_DATA[[#This Row],[Positive Change %]]),"")</f>
        <v/>
      </c>
      <c r="K431" s="10">
        <f>IFERROR(RANK(T_STOCK_DATA[[#This Row],[Negative Change %]],T_STOCK_DATA[Negative Change %],1)+COUNTIF($E$3:$E430,T_STOCK_DATA[[#This Row],[Negative Change %]]),"")</f>
        <v>200</v>
      </c>
      <c r="L431" s="10">
        <f>IFERROR(RANK(T_STOCK_DATA[[#This Row],[Volume]],T_STOCK_DATA[Volume],0)+COUNTIF($H$3:$H430,T_STOCK_DATA[[#This Row],[Volume]]),"")</f>
        <v>1200</v>
      </c>
      <c r="M431" s="18" cm="1">
        <f t="array" ref="M431">IFERROR(_FV(T_STOCK_DATA[[#This Row],[SYMBOL]],"Last trade time",TRUE),"")</f>
        <v>44585.469953703701</v>
      </c>
    </row>
    <row r="432" spans="1:13">
      <c r="A432" s="5" t="e" vm="476">
        <v>#VALUE!</v>
      </c>
      <c r="B432" s="7" cm="1">
        <f t="array" ref="B432">IFERROR(_FV(T_STOCK_DATA[[#This Row],[SYMBOL]],"Change"),"")</f>
        <v>-7.55</v>
      </c>
      <c r="C432" s="8" cm="1">
        <f t="array" ref="C432">IFERROR(IF(T_STOCK_DATA[[#This Row],[SYMBOL]]="","",_FV(T_STOCK_DATA[[#This Row],[SYMBOL]],"Change (%)",TRUE)),"")</f>
        <v>-4.8569000000000001E-2</v>
      </c>
      <c r="D432" s="8" t="str">
        <f>IF(T_STOCK_DATA[[#This Row],[Change (%)]]&gt;0,T_STOCK_DATA[[#This Row],[Change (%)]],"")</f>
        <v/>
      </c>
      <c r="E432" s="8">
        <f>IF(T_STOCK_DATA[[#This Row],[Change (%)]]&lt;0,T_STOCK_DATA[[#This Row],[Change (%)]],"")</f>
        <v>-4.8569000000000001E-2</v>
      </c>
      <c r="F432" s="7" t="str" cm="1">
        <f t="array" ref="F432">IFERROR(_FV(T_STOCK_DATA[[#This Row],[SYMBOL]],"Exchange"),"")</f>
        <v>National Stock Exchange of India</v>
      </c>
      <c r="G432" s="7" cm="1">
        <f t="array" ref="G432">IFERROR(_FV(T_STOCK_DATA[[#This Row],[SYMBOL]],"Price"),"")</f>
        <v>147.9</v>
      </c>
      <c r="H432" s="9" cm="1">
        <f t="array" ref="H432">IFERROR(_FV(T_STOCK_DATA[[#This Row],[SYMBOL]],"Volume"),"")</f>
        <v>1716812</v>
      </c>
      <c r="I432" s="7" t="str" cm="1">
        <f t="array" ref="I432">IFERROR(_FV(T_STOCK_DATA[[#This Row],[SYMBOL]],"Ticker symbol",TRUE),"")</f>
        <v>FCL</v>
      </c>
      <c r="J432" s="10" t="str">
        <f>IFERROR(RANK(T_STOCK_DATA[[#This Row],[Positive Change %]],T_STOCK_DATA[Positive Change %],0)+COUNTIF($D$3:$D431,T_STOCK_DATA[[#This Row],[Positive Change %]]),"")</f>
        <v/>
      </c>
      <c r="K432" s="10">
        <f>IFERROR(RANK(T_STOCK_DATA[[#This Row],[Negative Change %]],T_STOCK_DATA[Negative Change %],1)+COUNTIF($E$3:$E431,T_STOCK_DATA[[#This Row],[Negative Change %]]),"")</f>
        <v>728</v>
      </c>
      <c r="L432" s="10">
        <f>IFERROR(RANK(T_STOCK_DATA[[#This Row],[Volume]],T_STOCK_DATA[Volume],0)+COUNTIF($H$3:$H431,T_STOCK_DATA[[#This Row],[Volume]]),"")</f>
        <v>230</v>
      </c>
      <c r="M432" s="18" cm="1">
        <f t="array" ref="M432">IFERROR(_FV(T_STOCK_DATA[[#This Row],[SYMBOL]],"Last trade time",TRUE),"")</f>
        <v>44585.469953703701</v>
      </c>
    </row>
    <row r="433" spans="1:13">
      <c r="A433" s="5" t="e" vm="477">
        <v>#VALUE!</v>
      </c>
      <c r="B433" s="7" cm="1">
        <f t="array" ref="B433">IFERROR(_FV(T_STOCK_DATA[[#This Row],[SYMBOL]],"Change"),"")</f>
        <v>-0.4</v>
      </c>
      <c r="C433" s="8" cm="1">
        <f t="array" ref="C433">IFERROR(IF(T_STOCK_DATA[[#This Row],[SYMBOL]]="","",_FV(T_STOCK_DATA[[#This Row],[SYMBOL]],"Change (%)",TRUE)),"")</f>
        <v>-5.2979999999999999E-2</v>
      </c>
      <c r="D433" s="8" t="str">
        <f>IF(T_STOCK_DATA[[#This Row],[Change (%)]]&gt;0,T_STOCK_DATA[[#This Row],[Change (%)]],"")</f>
        <v/>
      </c>
      <c r="E433" s="8">
        <f>IF(T_STOCK_DATA[[#This Row],[Change (%)]]&lt;0,T_STOCK_DATA[[#This Row],[Change (%)]],"")</f>
        <v>-5.2979999999999999E-2</v>
      </c>
      <c r="F433" s="7" t="str" cm="1">
        <f t="array" ref="F433">IFERROR(_FV(T_STOCK_DATA[[#This Row],[SYMBOL]],"Exchange"),"")</f>
        <v>National Stock Exchange of India</v>
      </c>
      <c r="G433" s="7" cm="1">
        <f t="array" ref="G433">IFERROR(_FV(T_STOCK_DATA[[#This Row],[SYMBOL]],"Price"),"")</f>
        <v>7.15</v>
      </c>
      <c r="H433" s="9" cm="1">
        <f t="array" ref="H433">IFERROR(_FV(T_STOCK_DATA[[#This Row],[SYMBOL]],"Volume"),"")</f>
        <v>6960731</v>
      </c>
      <c r="I433" s="7" t="str" cm="1">
        <f t="array" ref="I433">IFERROR(_FV(T_STOCK_DATA[[#This Row],[SYMBOL]],"Ticker symbol",TRUE),"")</f>
        <v>FCONSUMER</v>
      </c>
      <c r="J433" s="10" t="str">
        <f>IFERROR(RANK(T_STOCK_DATA[[#This Row],[Positive Change %]],T_STOCK_DATA[Positive Change %],0)+COUNTIF($D$3:$D432,T_STOCK_DATA[[#This Row],[Positive Change %]]),"")</f>
        <v/>
      </c>
      <c r="K433" s="10">
        <f>IFERROR(RANK(T_STOCK_DATA[[#This Row],[Negative Change %]],T_STOCK_DATA[Negative Change %],1)+COUNTIF($E$3:$E432,T_STOCK_DATA[[#This Row],[Negative Change %]]),"")</f>
        <v>451</v>
      </c>
      <c r="L433" s="10">
        <f>IFERROR(RANK(T_STOCK_DATA[[#This Row],[Volume]],T_STOCK_DATA[Volume],0)+COUNTIF($H$3:$H432,T_STOCK_DATA[[#This Row],[Volume]]),"")</f>
        <v>75</v>
      </c>
      <c r="M433" s="18" cm="1">
        <f t="array" ref="M433">IFERROR(_FV(T_STOCK_DATA[[#This Row],[SYMBOL]],"Last trade time",TRUE),"")</f>
        <v>44585.469953703701</v>
      </c>
    </row>
    <row r="434" spans="1:13">
      <c r="A434" s="5" t="e" vm="478">
        <v>#VALUE!</v>
      </c>
      <c r="B434" s="7" cm="1">
        <f t="array" ref="B434">IFERROR(_FV(T_STOCK_DATA[[#This Row],[SYMBOL]],"Change"),"")</f>
        <v>-0.35</v>
      </c>
      <c r="C434" s="8" cm="1">
        <f t="array" ref="C434">IFERROR(IF(T_STOCK_DATA[[#This Row],[SYMBOL]]="","",_FV(T_STOCK_DATA[[#This Row],[SYMBOL]],"Change (%)",TRUE)),"")</f>
        <v>-4.8611000000000001E-2</v>
      </c>
      <c r="D434" s="8" t="str">
        <f>IF(T_STOCK_DATA[[#This Row],[Change (%)]]&gt;0,T_STOCK_DATA[[#This Row],[Change (%)]],"")</f>
        <v/>
      </c>
      <c r="E434" s="8">
        <f>IF(T_STOCK_DATA[[#This Row],[Change (%)]]&lt;0,T_STOCK_DATA[[#This Row],[Change (%)]],"")</f>
        <v>-4.8611000000000001E-2</v>
      </c>
      <c r="F434" s="7" t="str" cm="1">
        <f t="array" ref="F434">IFERROR(_FV(T_STOCK_DATA[[#This Row],[SYMBOL]],"Exchange"),"")</f>
        <v>National Stock Exchange of India</v>
      </c>
      <c r="G434" s="7" cm="1">
        <f t="array" ref="G434">IFERROR(_FV(T_STOCK_DATA[[#This Row],[SYMBOL]],"Price"),"")</f>
        <v>6.85</v>
      </c>
      <c r="H434" s="9" cm="1">
        <f t="array" ref="H434">IFERROR(_FV(T_STOCK_DATA[[#This Row],[SYMBOL]],"Volume"),"")</f>
        <v>1857463</v>
      </c>
      <c r="I434" s="7" t="str" cm="1">
        <f t="array" ref="I434">IFERROR(_FV(T_STOCK_DATA[[#This Row],[SYMBOL]],"Ticker symbol",TRUE),"")</f>
        <v>FCSSOFT</v>
      </c>
      <c r="J434" s="10" t="str">
        <f>IFERROR(RANK(T_STOCK_DATA[[#This Row],[Positive Change %]],T_STOCK_DATA[Positive Change %],0)+COUNTIF($D$3:$D433,T_STOCK_DATA[[#This Row],[Positive Change %]]),"")</f>
        <v/>
      </c>
      <c r="K434" s="10">
        <f>IFERROR(RANK(T_STOCK_DATA[[#This Row],[Negative Change %]],T_STOCK_DATA[Negative Change %],1)+COUNTIF($E$3:$E433,T_STOCK_DATA[[#This Row],[Negative Change %]]),"")</f>
        <v>724</v>
      </c>
      <c r="L434" s="10">
        <f>IFERROR(RANK(T_STOCK_DATA[[#This Row],[Volume]],T_STOCK_DATA[Volume],0)+COUNTIF($H$3:$H433,T_STOCK_DATA[[#This Row],[Volume]]),"")</f>
        <v>219</v>
      </c>
      <c r="M434" s="18" cm="1">
        <f t="array" ref="M434">IFERROR(_FV(T_STOCK_DATA[[#This Row],[SYMBOL]],"Last trade time",TRUE),"")</f>
        <v>44585.469953703701</v>
      </c>
    </row>
    <row r="435" spans="1:13">
      <c r="A435" s="5" t="e" vm="479">
        <v>#VALUE!</v>
      </c>
      <c r="B435" s="7" cm="1">
        <f t="array" ref="B435">IFERROR(_FV(T_STOCK_DATA[[#This Row],[SYMBOL]],"Change"),"")</f>
        <v>-1.25</v>
      </c>
      <c r="C435" s="8" cm="1">
        <f t="array" ref="C435">IFERROR(IF(T_STOCK_DATA[[#This Row],[SYMBOL]]="","",_FV(T_STOCK_DATA[[#This Row],[SYMBOL]],"Change (%)",TRUE)),"")</f>
        <v>-4.3880000000000004E-3</v>
      </c>
      <c r="D435" s="8" t="str">
        <f>IF(T_STOCK_DATA[[#This Row],[Change (%)]]&gt;0,T_STOCK_DATA[[#This Row],[Change (%)]],"")</f>
        <v/>
      </c>
      <c r="E435" s="8">
        <f>IF(T_STOCK_DATA[[#This Row],[Change (%)]]&lt;0,T_STOCK_DATA[[#This Row],[Change (%)]],"")</f>
        <v>-4.3880000000000004E-3</v>
      </c>
      <c r="F435" s="7" t="str" cm="1">
        <f t="array" ref="F435">IFERROR(_FV(T_STOCK_DATA[[#This Row],[SYMBOL]],"Exchange"),"")</f>
        <v>National Stock Exchange of India</v>
      </c>
      <c r="G435" s="7" cm="1">
        <f t="array" ref="G435">IFERROR(_FV(T_STOCK_DATA[[#This Row],[SYMBOL]],"Price"),"")</f>
        <v>283.64999999999998</v>
      </c>
      <c r="H435" s="9" cm="1">
        <f t="array" ref="H435">IFERROR(_FV(T_STOCK_DATA[[#This Row],[SYMBOL]],"Volume"),"")</f>
        <v>272811</v>
      </c>
      <c r="I435" s="7" t="str" cm="1">
        <f t="array" ref="I435">IFERROR(_FV(T_STOCK_DATA[[#This Row],[SYMBOL]],"Ticker symbol",TRUE),"")</f>
        <v>FDC</v>
      </c>
      <c r="J435" s="10" t="str">
        <f>IFERROR(RANK(T_STOCK_DATA[[#This Row],[Positive Change %]],T_STOCK_DATA[Positive Change %],0)+COUNTIF($D$3:$D434,T_STOCK_DATA[[#This Row],[Positive Change %]]),"")</f>
        <v/>
      </c>
      <c r="K435" s="10">
        <f>IFERROR(RANK(T_STOCK_DATA[[#This Row],[Negative Change %]],T_STOCK_DATA[Negative Change %],1)+COUNTIF($E$3:$E434,T_STOCK_DATA[[#This Row],[Negative Change %]]),"")</f>
        <v>1554</v>
      </c>
      <c r="L435" s="10">
        <f>IFERROR(RANK(T_STOCK_DATA[[#This Row],[Volume]],T_STOCK_DATA[Volume],0)+COUNTIF($H$3:$H434,T_STOCK_DATA[[#This Row],[Volume]]),"")</f>
        <v>668</v>
      </c>
      <c r="M435" s="18" cm="1">
        <f t="array" ref="M435">IFERROR(_FV(T_STOCK_DATA[[#This Row],[SYMBOL]],"Last trade time",TRUE),"")</f>
        <v>44585.469953703701</v>
      </c>
    </row>
    <row r="436" spans="1:13">
      <c r="A436" s="5" t="e" vm="480">
        <v>#VALUE!</v>
      </c>
      <c r="B436" s="7" cm="1">
        <f t="array" ref="B436">IFERROR(_FV(T_STOCK_DATA[[#This Row],[SYMBOL]],"Change"),"")</f>
        <v>-1.9</v>
      </c>
      <c r="C436" s="8" cm="1">
        <f t="array" ref="C436">IFERROR(IF(T_STOCK_DATA[[#This Row],[SYMBOL]]="","",_FV(T_STOCK_DATA[[#This Row],[SYMBOL]],"Change (%)",TRUE)),"")</f>
        <v>-2.0234000000000002E-2</v>
      </c>
      <c r="D436" s="8" t="str">
        <f>IF(T_STOCK_DATA[[#This Row],[Change (%)]]&gt;0,T_STOCK_DATA[[#This Row],[Change (%)]],"")</f>
        <v/>
      </c>
      <c r="E436" s="8">
        <f>IF(T_STOCK_DATA[[#This Row],[Change (%)]]&lt;0,T_STOCK_DATA[[#This Row],[Change (%)]],"")</f>
        <v>-2.0234000000000002E-2</v>
      </c>
      <c r="F436" s="7" t="str" cm="1">
        <f t="array" ref="F436">IFERROR(_FV(T_STOCK_DATA[[#This Row],[SYMBOL]],"Exchange"),"")</f>
        <v>National Stock Exchange of India</v>
      </c>
      <c r="G436" s="7" cm="1">
        <f t="array" ref="G436">IFERROR(_FV(T_STOCK_DATA[[#This Row],[SYMBOL]],"Price"),"")</f>
        <v>92</v>
      </c>
      <c r="H436" s="9" cm="1">
        <f t="array" ref="H436">IFERROR(_FV(T_STOCK_DATA[[#This Row],[SYMBOL]],"Volume"),"")</f>
        <v>16770551</v>
      </c>
      <c r="I436" s="7" t="str" cm="1">
        <f t="array" ref="I436">IFERROR(_FV(T_STOCK_DATA[[#This Row],[SYMBOL]],"Ticker symbol",TRUE),"")</f>
        <v>FEDERALBNK</v>
      </c>
      <c r="J436" s="10" t="str">
        <f>IFERROR(RANK(T_STOCK_DATA[[#This Row],[Positive Change %]],T_STOCK_DATA[Positive Change %],0)+COUNTIF($D$3:$D435,T_STOCK_DATA[[#This Row],[Positive Change %]]),"")</f>
        <v/>
      </c>
      <c r="K436" s="10">
        <f>IFERROR(RANK(T_STOCK_DATA[[#This Row],[Negative Change %]],T_STOCK_DATA[Negative Change %],1)+COUNTIF($E$3:$E435,T_STOCK_DATA[[#This Row],[Negative Change %]]),"")</f>
        <v>1424</v>
      </c>
      <c r="L436" s="10">
        <f>IFERROR(RANK(T_STOCK_DATA[[#This Row],[Volume]],T_STOCK_DATA[Volume],0)+COUNTIF($H$3:$H435,T_STOCK_DATA[[#This Row],[Volume]]),"")</f>
        <v>28</v>
      </c>
      <c r="M436" s="18" cm="1">
        <f t="array" ref="M436">IFERROR(_FV(T_STOCK_DATA[[#This Row],[SYMBOL]],"Last trade time",TRUE),"")</f>
        <v>44585.469953703701</v>
      </c>
    </row>
    <row r="437" spans="1:13">
      <c r="A437" s="5" t="e" vm="481">
        <v>#VALUE!</v>
      </c>
      <c r="B437" s="7" cm="1">
        <f t="array" ref="B437">IFERROR(_FV(T_STOCK_DATA[[#This Row],[SYMBOL]],"Change"),"")</f>
        <v>-0.35</v>
      </c>
      <c r="C437" s="8" cm="1">
        <f t="array" ref="C437">IFERROR(IF(T_STOCK_DATA[[#This Row],[SYMBOL]]="","",_FV(T_STOCK_DATA[[#This Row],[SYMBOL]],"Change (%)",TRUE)),"")</f>
        <v>-3.5175999999999999E-2</v>
      </c>
      <c r="D437" s="8" t="str">
        <f>IF(T_STOCK_DATA[[#This Row],[Change (%)]]&gt;0,T_STOCK_DATA[[#This Row],[Change (%)]],"")</f>
        <v/>
      </c>
      <c r="E437" s="8">
        <f>IF(T_STOCK_DATA[[#This Row],[Change (%)]]&lt;0,T_STOCK_DATA[[#This Row],[Change (%)]],"")</f>
        <v>-3.5175999999999999E-2</v>
      </c>
      <c r="F437" s="7" t="str" cm="1">
        <f t="array" ref="F437">IFERROR(_FV(T_STOCK_DATA[[#This Row],[SYMBOL]],"Exchange"),"")</f>
        <v>National Stock Exchange of India</v>
      </c>
      <c r="G437" s="7" cm="1">
        <f t="array" ref="G437">IFERROR(_FV(T_STOCK_DATA[[#This Row],[SYMBOL]],"Price"),"")</f>
        <v>9.6</v>
      </c>
      <c r="H437" s="9" cm="1">
        <f t="array" ref="H437">IFERROR(_FV(T_STOCK_DATA[[#This Row],[SYMBOL]],"Volume"),"")</f>
        <v>1015107</v>
      </c>
      <c r="I437" s="7" t="str" cm="1">
        <f t="array" ref="I437">IFERROR(_FV(T_STOCK_DATA[[#This Row],[SYMBOL]],"Ticker symbol",TRUE),"")</f>
        <v>FEL</v>
      </c>
      <c r="J437" s="10" t="str">
        <f>IFERROR(RANK(T_STOCK_DATA[[#This Row],[Positive Change %]],T_STOCK_DATA[Positive Change %],0)+COUNTIF($D$3:$D436,T_STOCK_DATA[[#This Row],[Positive Change %]]),"")</f>
        <v/>
      </c>
      <c r="K437" s="10">
        <f>IFERROR(RANK(T_STOCK_DATA[[#This Row],[Negative Change %]],T_STOCK_DATA[Negative Change %],1)+COUNTIF($E$3:$E436,T_STOCK_DATA[[#This Row],[Negative Change %]]),"")</f>
        <v>1153</v>
      </c>
      <c r="L437" s="10">
        <f>IFERROR(RANK(T_STOCK_DATA[[#This Row],[Volume]],T_STOCK_DATA[Volume],0)+COUNTIF($H$3:$H436,T_STOCK_DATA[[#This Row],[Volume]]),"")</f>
        <v>334</v>
      </c>
      <c r="M437" s="18" cm="1">
        <f t="array" ref="M437">IFERROR(_FV(T_STOCK_DATA[[#This Row],[SYMBOL]],"Last trade time",TRUE),"")</f>
        <v>44585.469953703701</v>
      </c>
    </row>
    <row r="438" spans="1:13">
      <c r="A438" s="5" t="e" vm="482">
        <v>#VALUE!</v>
      </c>
      <c r="B438" s="7" cm="1">
        <f t="array" ref="B438">IFERROR(_FV(T_STOCK_DATA[[#This Row],[SYMBOL]],"Change"),"")</f>
        <v>-0.55000000000000004</v>
      </c>
      <c r="C438" s="8" cm="1">
        <f t="array" ref="C438">IFERROR(IF(T_STOCK_DATA[[#This Row],[SYMBOL]]="","",_FV(T_STOCK_DATA[[#This Row],[SYMBOL]],"Change (%)",TRUE)),"")</f>
        <v>-3.9007E-2</v>
      </c>
      <c r="D438" s="8" t="str">
        <f>IF(T_STOCK_DATA[[#This Row],[Change (%)]]&gt;0,T_STOCK_DATA[[#This Row],[Change (%)]],"")</f>
        <v/>
      </c>
      <c r="E438" s="8">
        <f>IF(T_STOCK_DATA[[#This Row],[Change (%)]]&lt;0,T_STOCK_DATA[[#This Row],[Change (%)]],"")</f>
        <v>-3.9007E-2</v>
      </c>
      <c r="F438" s="7" t="str" cm="1">
        <f t="array" ref="F438">IFERROR(_FV(T_STOCK_DATA[[#This Row],[SYMBOL]],"Exchange"),"")</f>
        <v>National Stock Exchange of India</v>
      </c>
      <c r="G438" s="7" cm="1">
        <f t="array" ref="G438">IFERROR(_FV(T_STOCK_DATA[[#This Row],[SYMBOL]],"Price"),"")</f>
        <v>13.55</v>
      </c>
      <c r="H438" s="9" cm="1">
        <f t="array" ref="H438">IFERROR(_FV(T_STOCK_DATA[[#This Row],[SYMBOL]],"Volume"),"")</f>
        <v>73671</v>
      </c>
      <c r="I438" s="7" t="str" cm="1">
        <f t="array" ref="I438">IFERROR(_FV(T_STOCK_DATA[[#This Row],[SYMBOL]],"Ticker symbol",TRUE),"")</f>
        <v>FELDVR</v>
      </c>
      <c r="J438" s="10" t="str">
        <f>IFERROR(RANK(T_STOCK_DATA[[#This Row],[Positive Change %]],T_STOCK_DATA[Positive Change %],0)+COUNTIF($D$3:$D437,T_STOCK_DATA[[#This Row],[Positive Change %]]),"")</f>
        <v/>
      </c>
      <c r="K438" s="10">
        <f>IFERROR(RANK(T_STOCK_DATA[[#This Row],[Negative Change %]],T_STOCK_DATA[Negative Change %],1)+COUNTIF($E$3:$E437,T_STOCK_DATA[[#This Row],[Negative Change %]]),"")</f>
        <v>1064</v>
      </c>
      <c r="L438" s="10">
        <f>IFERROR(RANK(T_STOCK_DATA[[#This Row],[Volume]],T_STOCK_DATA[Volume],0)+COUNTIF($H$3:$H437,T_STOCK_DATA[[#This Row],[Volume]]),"")</f>
        <v>1062</v>
      </c>
      <c r="M438" s="18" cm="1">
        <f t="array" ref="M438">IFERROR(_FV(T_STOCK_DATA[[#This Row],[SYMBOL]],"Last trade time",TRUE),"")</f>
        <v>44585.469953703701</v>
      </c>
    </row>
    <row r="439" spans="1:13">
      <c r="A439" s="5" t="e" vm="483">
        <v>#VALUE!</v>
      </c>
      <c r="B439" s="7" cm="1">
        <f t="array" ref="B439">IFERROR(_FV(T_STOCK_DATA[[#This Row],[SYMBOL]],"Change"),"")</f>
        <v>-92.8</v>
      </c>
      <c r="C439" s="8" cm="1">
        <f t="array" ref="C439">IFERROR(IF(T_STOCK_DATA[[#This Row],[SYMBOL]]="","",_FV(T_STOCK_DATA[[#This Row],[SYMBOL]],"Change (%)",TRUE)),"")</f>
        <v>-7.4911000000000005E-2</v>
      </c>
      <c r="D439" s="8" t="str">
        <f>IF(T_STOCK_DATA[[#This Row],[Change (%)]]&gt;0,T_STOCK_DATA[[#This Row],[Change (%)]],"")</f>
        <v/>
      </c>
      <c r="E439" s="8">
        <f>IF(T_STOCK_DATA[[#This Row],[Change (%)]]&lt;0,T_STOCK_DATA[[#This Row],[Change (%)]],"")</f>
        <v>-7.4911000000000005E-2</v>
      </c>
      <c r="F439" s="7" t="str" cm="1">
        <f t="array" ref="F439">IFERROR(_FV(T_STOCK_DATA[[#This Row],[SYMBOL]],"Exchange"),"")</f>
        <v>National Stock Exchange of India</v>
      </c>
      <c r="G439" s="7" cm="1">
        <f t="array" ref="G439">IFERROR(_FV(T_STOCK_DATA[[#This Row],[SYMBOL]],"Price"),"")</f>
        <v>1146</v>
      </c>
      <c r="H439" s="9" cm="1">
        <f t="array" ref="H439">IFERROR(_FV(T_STOCK_DATA[[#This Row],[SYMBOL]],"Volume"),"")</f>
        <v>67691</v>
      </c>
      <c r="I439" s="7" t="str" cm="1">
        <f t="array" ref="I439">IFERROR(_FV(T_STOCK_DATA[[#This Row],[SYMBOL]],"Ticker symbol",TRUE),"")</f>
        <v>FIEMIND</v>
      </c>
      <c r="J439" s="10" t="str">
        <f>IFERROR(RANK(T_STOCK_DATA[[#This Row],[Positive Change %]],T_STOCK_DATA[Positive Change %],0)+COUNTIF($D$3:$D438,T_STOCK_DATA[[#This Row],[Positive Change %]]),"")</f>
        <v/>
      </c>
      <c r="K439" s="10">
        <f>IFERROR(RANK(T_STOCK_DATA[[#This Row],[Negative Change %]],T_STOCK_DATA[Negative Change %],1)+COUNTIF($E$3:$E438,T_STOCK_DATA[[#This Row],[Negative Change %]]),"")</f>
        <v>148</v>
      </c>
      <c r="L439" s="10">
        <f>IFERROR(RANK(T_STOCK_DATA[[#This Row],[Volume]],T_STOCK_DATA[Volume],0)+COUNTIF($H$3:$H438,T_STOCK_DATA[[#This Row],[Volume]]),"")</f>
        <v>1077</v>
      </c>
      <c r="M439" s="18" cm="1">
        <f t="array" ref="M439">IFERROR(_FV(T_STOCK_DATA[[#This Row],[SYMBOL]],"Last trade time",TRUE),"")</f>
        <v>44585.469953703701</v>
      </c>
    </row>
    <row r="440" spans="1:13">
      <c r="A440" s="5" t="e" vm="484">
        <v>#VALUE!</v>
      </c>
      <c r="B440" s="7" cm="1">
        <f t="array" ref="B440">IFERROR(_FV(T_STOCK_DATA[[#This Row],[SYMBOL]],"Change"),"")</f>
        <v>-9.35</v>
      </c>
      <c r="C440" s="8" cm="1">
        <f t="array" ref="C440">IFERROR(IF(T_STOCK_DATA[[#This Row],[SYMBOL]]="","",_FV(T_STOCK_DATA[[#This Row],[SYMBOL]],"Change (%)",TRUE)),"")</f>
        <v>-7.4889999999999998E-2</v>
      </c>
      <c r="D440" s="8" t="str">
        <f>IF(T_STOCK_DATA[[#This Row],[Change (%)]]&gt;0,T_STOCK_DATA[[#This Row],[Change (%)]],"")</f>
        <v/>
      </c>
      <c r="E440" s="8">
        <f>IF(T_STOCK_DATA[[#This Row],[Change (%)]]&lt;0,T_STOCK_DATA[[#This Row],[Change (%)]],"")</f>
        <v>-7.4889999999999998E-2</v>
      </c>
      <c r="F440" s="7" t="str" cm="1">
        <f t="array" ref="F440">IFERROR(_FV(T_STOCK_DATA[[#This Row],[SYMBOL]],"Exchange"),"")</f>
        <v>National Stock Exchange of India</v>
      </c>
      <c r="G440" s="7" cm="1">
        <f t="array" ref="G440">IFERROR(_FV(T_STOCK_DATA[[#This Row],[SYMBOL]],"Price"),"")</f>
        <v>115.5</v>
      </c>
      <c r="H440" s="9" cm="1">
        <f t="array" ref="H440">IFERROR(_FV(T_STOCK_DATA[[#This Row],[SYMBOL]],"Volume"),"")</f>
        <v>1823709</v>
      </c>
      <c r="I440" s="7" t="str" cm="1">
        <f t="array" ref="I440">IFERROR(_FV(T_STOCK_DATA[[#This Row],[SYMBOL]],"Ticker symbol",TRUE),"")</f>
        <v>FILATEX</v>
      </c>
      <c r="J440" s="10" t="str">
        <f>IFERROR(RANK(T_STOCK_DATA[[#This Row],[Positive Change %]],T_STOCK_DATA[Positive Change %],0)+COUNTIF($D$3:$D439,T_STOCK_DATA[[#This Row],[Positive Change %]]),"")</f>
        <v/>
      </c>
      <c r="K440" s="10">
        <f>IFERROR(RANK(T_STOCK_DATA[[#This Row],[Negative Change %]],T_STOCK_DATA[Negative Change %],1)+COUNTIF($E$3:$E439,T_STOCK_DATA[[#This Row],[Negative Change %]]),"")</f>
        <v>149</v>
      </c>
      <c r="L440" s="10">
        <f>IFERROR(RANK(T_STOCK_DATA[[#This Row],[Volume]],T_STOCK_DATA[Volume],0)+COUNTIF($H$3:$H439,T_STOCK_DATA[[#This Row],[Volume]]),"")</f>
        <v>221</v>
      </c>
      <c r="M440" s="18" cm="1">
        <f t="array" ref="M440">IFERROR(_FV(T_STOCK_DATA[[#This Row],[SYMBOL]],"Last trade time",TRUE),"")</f>
        <v>44585.469953703701</v>
      </c>
    </row>
    <row r="441" spans="1:13">
      <c r="A441" s="5" t="e" vm="485">
        <v>#VALUE!</v>
      </c>
      <c r="B441" s="7" cm="1">
        <f t="array" ref="B441">IFERROR(_FV(T_STOCK_DATA[[#This Row],[SYMBOL]],"Change"),"")</f>
        <v>-38.75</v>
      </c>
      <c r="C441" s="8" cm="1">
        <f t="array" ref="C441">IFERROR(IF(T_STOCK_DATA[[#This Row],[SYMBOL]]="","",_FV(T_STOCK_DATA[[#This Row],[SYMBOL]],"Change (%)",TRUE)),"")</f>
        <v>-7.7516000000000002E-2</v>
      </c>
      <c r="D441" s="8" t="str">
        <f>IF(T_STOCK_DATA[[#This Row],[Change (%)]]&gt;0,T_STOCK_DATA[[#This Row],[Change (%)]],"")</f>
        <v/>
      </c>
      <c r="E441" s="8">
        <f>IF(T_STOCK_DATA[[#This Row],[Change (%)]]&lt;0,T_STOCK_DATA[[#This Row],[Change (%)]],"")</f>
        <v>-7.7516000000000002E-2</v>
      </c>
      <c r="F441" s="7" t="str" cm="1">
        <f t="array" ref="F441">IFERROR(_FV(T_STOCK_DATA[[#This Row],[SYMBOL]],"Exchange"),"")</f>
        <v>National Stock Exchange of India</v>
      </c>
      <c r="G441" s="7" cm="1">
        <f t="array" ref="G441">IFERROR(_FV(T_STOCK_DATA[[#This Row],[SYMBOL]],"Price"),"")</f>
        <v>461.15</v>
      </c>
      <c r="H441" s="9" cm="1">
        <f t="array" ref="H441">IFERROR(_FV(T_STOCK_DATA[[#This Row],[SYMBOL]],"Volume"),"")</f>
        <v>484435</v>
      </c>
      <c r="I441" s="7" t="str" cm="1">
        <f t="array" ref="I441">IFERROR(_FV(T_STOCK_DATA[[#This Row],[SYMBOL]],"Ticker symbol",TRUE),"")</f>
        <v>FINCABLES</v>
      </c>
      <c r="J441" s="10" t="str">
        <f>IFERROR(RANK(T_STOCK_DATA[[#This Row],[Positive Change %]],T_STOCK_DATA[Positive Change %],0)+COUNTIF($D$3:$D440,T_STOCK_DATA[[#This Row],[Positive Change %]]),"")</f>
        <v/>
      </c>
      <c r="K441" s="10">
        <f>IFERROR(RANK(T_STOCK_DATA[[#This Row],[Negative Change %]],T_STOCK_DATA[Negative Change %],1)+COUNTIF($E$3:$E440,T_STOCK_DATA[[#This Row],[Negative Change %]]),"")</f>
        <v>123</v>
      </c>
      <c r="L441" s="10">
        <f>IFERROR(RANK(T_STOCK_DATA[[#This Row],[Volume]],T_STOCK_DATA[Volume],0)+COUNTIF($H$3:$H440,T_STOCK_DATA[[#This Row],[Volume]]),"")</f>
        <v>508</v>
      </c>
      <c r="M441" s="18" cm="1">
        <f t="array" ref="M441">IFERROR(_FV(T_STOCK_DATA[[#This Row],[SYMBOL]],"Last trade time",TRUE),"")</f>
        <v>44585.469953703701</v>
      </c>
    </row>
    <row r="442" spans="1:13">
      <c r="A442" s="5" t="e" vm="486">
        <v>#VALUE!</v>
      </c>
      <c r="B442" s="7" cm="1">
        <f t="array" ref="B442">IFERROR(_FV(T_STOCK_DATA[[#This Row],[SYMBOL]],"Change"),"")</f>
        <v>-195.15</v>
      </c>
      <c r="C442" s="8" cm="1">
        <f t="array" ref="C442">IFERROR(IF(T_STOCK_DATA[[#This Row],[SYMBOL]]="","",_FV(T_STOCK_DATA[[#This Row],[SYMBOL]],"Change (%)",TRUE)),"")</f>
        <v>-5.1746E-2</v>
      </c>
      <c r="D442" s="8" t="str">
        <f>IF(T_STOCK_DATA[[#This Row],[Change (%)]]&gt;0,T_STOCK_DATA[[#This Row],[Change (%)]],"")</f>
        <v/>
      </c>
      <c r="E442" s="8">
        <f>IF(T_STOCK_DATA[[#This Row],[Change (%)]]&lt;0,T_STOCK_DATA[[#This Row],[Change (%)]],"")</f>
        <v>-5.1746E-2</v>
      </c>
      <c r="F442" s="7" t="str" cm="1">
        <f t="array" ref="F442">IFERROR(_FV(T_STOCK_DATA[[#This Row],[SYMBOL]],"Exchange"),"")</f>
        <v>National Stock Exchange of India</v>
      </c>
      <c r="G442" s="7" cm="1">
        <f t="array" ref="G442">IFERROR(_FV(T_STOCK_DATA[[#This Row],[SYMBOL]],"Price"),"")</f>
        <v>3576.15</v>
      </c>
      <c r="H442" s="9" cm="1">
        <f t="array" ref="H442">IFERROR(_FV(T_STOCK_DATA[[#This Row],[SYMBOL]],"Volume"),"")</f>
        <v>46642</v>
      </c>
      <c r="I442" s="7" t="str" cm="1">
        <f t="array" ref="I442">IFERROR(_FV(T_STOCK_DATA[[#This Row],[SYMBOL]],"Ticker symbol",TRUE),"")</f>
        <v>FINEORG</v>
      </c>
      <c r="J442" s="10" t="str">
        <f>IFERROR(RANK(T_STOCK_DATA[[#This Row],[Positive Change %]],T_STOCK_DATA[Positive Change %],0)+COUNTIF($D$3:$D441,T_STOCK_DATA[[#This Row],[Positive Change %]]),"")</f>
        <v/>
      </c>
      <c r="K442" s="10">
        <f>IFERROR(RANK(T_STOCK_DATA[[#This Row],[Negative Change %]],T_STOCK_DATA[Negative Change %],1)+COUNTIF($E$3:$E441,T_STOCK_DATA[[#This Row],[Negative Change %]]),"")</f>
        <v>473</v>
      </c>
      <c r="L442" s="10">
        <f>IFERROR(RANK(T_STOCK_DATA[[#This Row],[Volume]],T_STOCK_DATA[Volume],0)+COUNTIF($H$3:$H441,T_STOCK_DATA[[#This Row],[Volume]]),"")</f>
        <v>1196</v>
      </c>
      <c r="M442" s="18" cm="1">
        <f t="array" ref="M442">IFERROR(_FV(T_STOCK_DATA[[#This Row],[SYMBOL]],"Last trade time",TRUE),"")</f>
        <v>44585.469953703701</v>
      </c>
    </row>
    <row r="443" spans="1:13">
      <c r="A443" s="5" t="e" vm="487">
        <v>#VALUE!</v>
      </c>
      <c r="B443" s="7" cm="1">
        <f t="array" ref="B443">IFERROR(_FV(T_STOCK_DATA[[#This Row],[SYMBOL]],"Change"),"")</f>
        <v>-5.85</v>
      </c>
      <c r="C443" s="8" cm="1">
        <f t="array" ref="C443">IFERROR(IF(T_STOCK_DATA[[#This Row],[SYMBOL]]="","",_FV(T_STOCK_DATA[[#This Row],[SYMBOL]],"Change (%)",TRUE)),"")</f>
        <v>-3.0200999999999999E-2</v>
      </c>
      <c r="D443" s="8" t="str">
        <f>IF(T_STOCK_DATA[[#This Row],[Change (%)]]&gt;0,T_STOCK_DATA[[#This Row],[Change (%)]],"")</f>
        <v/>
      </c>
      <c r="E443" s="8">
        <f>IF(T_STOCK_DATA[[#This Row],[Change (%)]]&lt;0,T_STOCK_DATA[[#This Row],[Change (%)]],"")</f>
        <v>-3.0200999999999999E-2</v>
      </c>
      <c r="F443" s="7" t="str" cm="1">
        <f t="array" ref="F443">IFERROR(_FV(T_STOCK_DATA[[#This Row],[SYMBOL]],"Exchange"),"")</f>
        <v>National Stock Exchange of India</v>
      </c>
      <c r="G443" s="7" cm="1">
        <f t="array" ref="G443">IFERROR(_FV(T_STOCK_DATA[[#This Row],[SYMBOL]],"Price"),"")</f>
        <v>187.85</v>
      </c>
      <c r="H443" s="9" cm="1">
        <f t="array" ref="H443">IFERROR(_FV(T_STOCK_DATA[[#This Row],[SYMBOL]],"Volume"),"")</f>
        <v>471765</v>
      </c>
      <c r="I443" s="7" t="str" cm="1">
        <f t="array" ref="I443">IFERROR(_FV(T_STOCK_DATA[[#This Row],[SYMBOL]],"Ticker symbol",TRUE),"")</f>
        <v>FINPIPE</v>
      </c>
      <c r="J443" s="10" t="str">
        <f>IFERROR(RANK(T_STOCK_DATA[[#This Row],[Positive Change %]],T_STOCK_DATA[Positive Change %],0)+COUNTIF($D$3:$D442,T_STOCK_DATA[[#This Row],[Positive Change %]]),"")</f>
        <v/>
      </c>
      <c r="K443" s="10">
        <f>IFERROR(RANK(T_STOCK_DATA[[#This Row],[Negative Change %]],T_STOCK_DATA[Negative Change %],1)+COUNTIF($E$3:$E442,T_STOCK_DATA[[#This Row],[Negative Change %]]),"")</f>
        <v>1245</v>
      </c>
      <c r="L443" s="10">
        <f>IFERROR(RANK(T_STOCK_DATA[[#This Row],[Volume]],T_STOCK_DATA[Volume],0)+COUNTIF($H$3:$H442,T_STOCK_DATA[[#This Row],[Volume]]),"")</f>
        <v>515</v>
      </c>
      <c r="M443" s="18" cm="1">
        <f t="array" ref="M443">IFERROR(_FV(T_STOCK_DATA[[#This Row],[SYMBOL]],"Last trade time",TRUE),"")</f>
        <v>44585.469953703701</v>
      </c>
    </row>
    <row r="444" spans="1:13">
      <c r="A444" s="5" t="e" vm="488">
        <v>#VALUE!</v>
      </c>
      <c r="B444" s="7" cm="1">
        <f t="array" ref="B444">IFERROR(_FV(T_STOCK_DATA[[#This Row],[SYMBOL]],"Change"),"")</f>
        <v>-2.2000000000000002</v>
      </c>
      <c r="C444" s="8" cm="1">
        <f t="array" ref="C444">IFERROR(IF(T_STOCK_DATA[[#This Row],[SYMBOL]]="","",_FV(T_STOCK_DATA[[#This Row],[SYMBOL]],"Change (%)",TRUE)),"")</f>
        <v>-4.9774000000000006E-2</v>
      </c>
      <c r="D444" s="8" t="str">
        <f>IF(T_STOCK_DATA[[#This Row],[Change (%)]]&gt;0,T_STOCK_DATA[[#This Row],[Change (%)]],"")</f>
        <v/>
      </c>
      <c r="E444" s="8">
        <f>IF(T_STOCK_DATA[[#This Row],[Change (%)]]&lt;0,T_STOCK_DATA[[#This Row],[Change (%)]],"")</f>
        <v>-4.9774000000000006E-2</v>
      </c>
      <c r="F444" s="7" t="str" cm="1">
        <f t="array" ref="F444">IFERROR(_FV(T_STOCK_DATA[[#This Row],[SYMBOL]],"Exchange"),"")</f>
        <v>National Stock Exchange of India</v>
      </c>
      <c r="G444" s="7" cm="1">
        <f t="array" ref="G444">IFERROR(_FV(T_STOCK_DATA[[#This Row],[SYMBOL]],"Price"),"")</f>
        <v>42</v>
      </c>
      <c r="H444" s="9" cm="1">
        <f t="array" ref="H444">IFERROR(_FV(T_STOCK_DATA[[#This Row],[SYMBOL]],"Volume"),"")</f>
        <v>12907</v>
      </c>
      <c r="I444" s="7" t="str" cm="1">
        <f t="array" ref="I444">IFERROR(_FV(T_STOCK_DATA[[#This Row],[SYMBOL]],"Ticker symbol",TRUE),"")</f>
        <v>FLEXITUFF</v>
      </c>
      <c r="J444" s="10" t="str">
        <f>IFERROR(RANK(T_STOCK_DATA[[#This Row],[Positive Change %]],T_STOCK_DATA[Positive Change %],0)+COUNTIF($D$3:$D443,T_STOCK_DATA[[#This Row],[Positive Change %]]),"")</f>
        <v/>
      </c>
      <c r="K444" s="10">
        <f>IFERROR(RANK(T_STOCK_DATA[[#This Row],[Negative Change %]],T_STOCK_DATA[Negative Change %],1)+COUNTIF($E$3:$E443,T_STOCK_DATA[[#This Row],[Negative Change %]]),"")</f>
        <v>595</v>
      </c>
      <c r="L444" s="10">
        <f>IFERROR(RANK(T_STOCK_DATA[[#This Row],[Volume]],T_STOCK_DATA[Volume],0)+COUNTIF($H$3:$H443,T_STOCK_DATA[[#This Row],[Volume]]),"")</f>
        <v>1473</v>
      </c>
      <c r="M444" s="18" cm="1">
        <f t="array" ref="M444">IFERROR(_FV(T_STOCK_DATA[[#This Row],[SYMBOL]],"Last trade time",TRUE),"")</f>
        <v>44585.469953703701</v>
      </c>
    </row>
    <row r="445" spans="1:13">
      <c r="A445" s="5" t="e" vm="489">
        <v>#VALUE!</v>
      </c>
      <c r="B445" s="7" cm="1">
        <f t="array" ref="B445">IFERROR(_FV(T_STOCK_DATA[[#This Row],[SYMBOL]],"Change"),"")</f>
        <v>-2.15</v>
      </c>
      <c r="C445" s="8" cm="1">
        <f t="array" ref="C445">IFERROR(IF(T_STOCK_DATA[[#This Row],[SYMBOL]]="","",_FV(T_STOCK_DATA[[#This Row],[SYMBOL]],"Change (%)",TRUE)),"")</f>
        <v>-4.0224999999999997E-2</v>
      </c>
      <c r="D445" s="8" t="str">
        <f>IF(T_STOCK_DATA[[#This Row],[Change (%)]]&gt;0,T_STOCK_DATA[[#This Row],[Change (%)]],"")</f>
        <v/>
      </c>
      <c r="E445" s="8">
        <f>IF(T_STOCK_DATA[[#This Row],[Change (%)]]&lt;0,T_STOCK_DATA[[#This Row],[Change (%)]],"")</f>
        <v>-4.0224999999999997E-2</v>
      </c>
      <c r="F445" s="7" t="str" cm="1">
        <f t="array" ref="F445">IFERROR(_FV(T_STOCK_DATA[[#This Row],[SYMBOL]],"Exchange"),"")</f>
        <v>National Stock Exchange of India</v>
      </c>
      <c r="G445" s="7" cm="1">
        <f t="array" ref="G445">IFERROR(_FV(T_STOCK_DATA[[#This Row],[SYMBOL]],"Price"),"")</f>
        <v>51.3</v>
      </c>
      <c r="H445" s="9" cm="1">
        <f t="array" ref="H445">IFERROR(_FV(T_STOCK_DATA[[#This Row],[SYMBOL]],"Volume"),"")</f>
        <v>249825</v>
      </c>
      <c r="I445" s="7" t="str" cm="1">
        <f t="array" ref="I445">IFERROR(_FV(T_STOCK_DATA[[#This Row],[SYMBOL]],"Ticker symbol",TRUE),"")</f>
        <v>FLFL</v>
      </c>
      <c r="J445" s="10" t="str">
        <f>IFERROR(RANK(T_STOCK_DATA[[#This Row],[Positive Change %]],T_STOCK_DATA[Positive Change %],0)+COUNTIF($D$3:$D444,T_STOCK_DATA[[#This Row],[Positive Change %]]),"")</f>
        <v/>
      </c>
      <c r="K445" s="10">
        <f>IFERROR(RANK(T_STOCK_DATA[[#This Row],[Negative Change %]],T_STOCK_DATA[Negative Change %],1)+COUNTIF($E$3:$E444,T_STOCK_DATA[[#This Row],[Negative Change %]]),"")</f>
        <v>1036</v>
      </c>
      <c r="L445" s="10">
        <f>IFERROR(RANK(T_STOCK_DATA[[#This Row],[Volume]],T_STOCK_DATA[Volume],0)+COUNTIF($H$3:$H444,T_STOCK_DATA[[#This Row],[Volume]]),"")</f>
        <v>689</v>
      </c>
      <c r="M445" s="18" cm="1">
        <f t="array" ref="M445">IFERROR(_FV(T_STOCK_DATA[[#This Row],[SYMBOL]],"Last trade time",TRUE),"")</f>
        <v>44585.469953703701</v>
      </c>
    </row>
    <row r="446" spans="1:13">
      <c r="A446" s="5" t="e" vm="490">
        <v>#VALUE!</v>
      </c>
      <c r="B446" s="7" cm="1">
        <f t="array" ref="B446">IFERROR(_FV(T_STOCK_DATA[[#This Row],[SYMBOL]],"Change"),"")</f>
        <v>-59.05</v>
      </c>
      <c r="C446" s="8" cm="1">
        <f t="array" ref="C446">IFERROR(IF(T_STOCK_DATA[[#This Row],[SYMBOL]]="","",_FV(T_STOCK_DATA[[#This Row],[SYMBOL]],"Change (%)",TRUE)),"")</f>
        <v>-2.1686E-2</v>
      </c>
      <c r="D446" s="8" t="str">
        <f>IF(T_STOCK_DATA[[#This Row],[Change (%)]]&gt;0,T_STOCK_DATA[[#This Row],[Change (%)]],"")</f>
        <v/>
      </c>
      <c r="E446" s="8">
        <f>IF(T_STOCK_DATA[[#This Row],[Change (%)]]&lt;0,T_STOCK_DATA[[#This Row],[Change (%)]],"")</f>
        <v>-2.1686E-2</v>
      </c>
      <c r="F446" s="7" t="str" cm="1">
        <f t="array" ref="F446">IFERROR(_FV(T_STOCK_DATA[[#This Row],[SYMBOL]],"Exchange"),"")</f>
        <v>National Stock Exchange of India</v>
      </c>
      <c r="G446" s="7" cm="1">
        <f t="array" ref="G446">IFERROR(_FV(T_STOCK_DATA[[#This Row],[SYMBOL]],"Price"),"")</f>
        <v>2663.9</v>
      </c>
      <c r="H446" s="9" cm="1">
        <f t="array" ref="H446">IFERROR(_FV(T_STOCK_DATA[[#This Row],[SYMBOL]],"Volume"),"")</f>
        <v>80247</v>
      </c>
      <c r="I446" s="7" t="str" cm="1">
        <f t="array" ref="I446">IFERROR(_FV(T_STOCK_DATA[[#This Row],[SYMBOL]],"Ticker symbol",TRUE),"")</f>
        <v>FLUOROCHEM</v>
      </c>
      <c r="J446" s="10" t="str">
        <f>IFERROR(RANK(T_STOCK_DATA[[#This Row],[Positive Change %]],T_STOCK_DATA[Positive Change %],0)+COUNTIF($D$3:$D445,T_STOCK_DATA[[#This Row],[Positive Change %]]),"")</f>
        <v/>
      </c>
      <c r="K446" s="10">
        <f>IFERROR(RANK(T_STOCK_DATA[[#This Row],[Negative Change %]],T_STOCK_DATA[Negative Change %],1)+COUNTIF($E$3:$E445,T_STOCK_DATA[[#This Row],[Negative Change %]]),"")</f>
        <v>1403</v>
      </c>
      <c r="L446" s="10">
        <f>IFERROR(RANK(T_STOCK_DATA[[#This Row],[Volume]],T_STOCK_DATA[Volume],0)+COUNTIF($H$3:$H445,T_STOCK_DATA[[#This Row],[Volume]]),"")</f>
        <v>1041</v>
      </c>
      <c r="M446" s="18" cm="1">
        <f t="array" ref="M446">IFERROR(_FV(T_STOCK_DATA[[#This Row],[SYMBOL]],"Last trade time",TRUE),"")</f>
        <v>44585.469953703701</v>
      </c>
    </row>
    <row r="447" spans="1:13">
      <c r="A447" s="5" t="e" vm="491">
        <v>#VALUE!</v>
      </c>
      <c r="B447" s="7" cm="1">
        <f t="array" ref="B447">IFERROR(_FV(T_STOCK_DATA[[#This Row],[SYMBOL]],"Change"),"")</f>
        <v>-13.15</v>
      </c>
      <c r="C447" s="8" cm="1">
        <f t="array" ref="C447">IFERROR(IF(T_STOCK_DATA[[#This Row],[SYMBOL]]="","",_FV(T_STOCK_DATA[[#This Row],[SYMBOL]],"Change (%)",TRUE)),"")</f>
        <v>-5.6304999999999994E-2</v>
      </c>
      <c r="D447" s="8" t="str">
        <f>IF(T_STOCK_DATA[[#This Row],[Change (%)]]&gt;0,T_STOCK_DATA[[#This Row],[Change (%)]],"")</f>
        <v/>
      </c>
      <c r="E447" s="8">
        <f>IF(T_STOCK_DATA[[#This Row],[Change (%)]]&lt;0,T_STOCK_DATA[[#This Row],[Change (%)]],"")</f>
        <v>-5.6304999999999994E-2</v>
      </c>
      <c r="F447" s="7" t="str" cm="1">
        <f t="array" ref="F447">IFERROR(_FV(T_STOCK_DATA[[#This Row],[SYMBOL]],"Exchange"),"")</f>
        <v>National Stock Exchange of India</v>
      </c>
      <c r="G447" s="7" cm="1">
        <f t="array" ref="G447">IFERROR(_FV(T_STOCK_DATA[[#This Row],[SYMBOL]],"Price"),"")</f>
        <v>220.4</v>
      </c>
      <c r="H447" s="9" cm="1">
        <f t="array" ref="H447">IFERROR(_FV(T_STOCK_DATA[[#This Row],[SYMBOL]],"Volume"),"")</f>
        <v>64645</v>
      </c>
      <c r="I447" s="7" t="str" cm="1">
        <f t="array" ref="I447">IFERROR(_FV(T_STOCK_DATA[[#This Row],[SYMBOL]],"Ticker symbol",TRUE),"")</f>
        <v>FMGOETZE</v>
      </c>
      <c r="J447" s="10" t="str">
        <f>IFERROR(RANK(T_STOCK_DATA[[#This Row],[Positive Change %]],T_STOCK_DATA[Positive Change %],0)+COUNTIF($D$3:$D446,T_STOCK_DATA[[#This Row],[Positive Change %]]),"")</f>
        <v/>
      </c>
      <c r="K447" s="10">
        <f>IFERROR(RANK(T_STOCK_DATA[[#This Row],[Negative Change %]],T_STOCK_DATA[Negative Change %],1)+COUNTIF($E$3:$E446,T_STOCK_DATA[[#This Row],[Negative Change %]]),"")</f>
        <v>396</v>
      </c>
      <c r="L447" s="10">
        <f>IFERROR(RANK(T_STOCK_DATA[[#This Row],[Volume]],T_STOCK_DATA[Volume],0)+COUNTIF($H$3:$H446,T_STOCK_DATA[[#This Row],[Volume]]),"")</f>
        <v>1092</v>
      </c>
      <c r="M447" s="18" cm="1">
        <f t="array" ref="M447">IFERROR(_FV(T_STOCK_DATA[[#This Row],[SYMBOL]],"Last trade time",TRUE),"")</f>
        <v>44585.469953703701</v>
      </c>
    </row>
    <row r="448" spans="1:13">
      <c r="A448" s="5" t="e" vm="492">
        <v>#VALUE!</v>
      </c>
      <c r="B448" s="7" cm="1">
        <f t="array" ref="B448">IFERROR(_FV(T_STOCK_DATA[[#This Row],[SYMBOL]],"Change"),"")</f>
        <v>-0.45</v>
      </c>
      <c r="C448" s="8" cm="1">
        <f t="array" ref="C448">IFERROR(IF(T_STOCK_DATA[[#This Row],[SYMBOL]]="","",_FV(T_STOCK_DATA[[#This Row],[SYMBOL]],"Change (%)",TRUE)),"")</f>
        <v>-4.6391999999999996E-2</v>
      </c>
      <c r="D448" s="8" t="str">
        <f>IF(T_STOCK_DATA[[#This Row],[Change (%)]]&gt;0,T_STOCK_DATA[[#This Row],[Change (%)]],"")</f>
        <v/>
      </c>
      <c r="E448" s="8">
        <f>IF(T_STOCK_DATA[[#This Row],[Change (%)]]&lt;0,T_STOCK_DATA[[#This Row],[Change (%)]],"")</f>
        <v>-4.6391999999999996E-2</v>
      </c>
      <c r="F448" s="7" t="str" cm="1">
        <f t="array" ref="F448">IFERROR(_FV(T_STOCK_DATA[[#This Row],[SYMBOL]],"Exchange"),"")</f>
        <v>National Stock Exchange of India</v>
      </c>
      <c r="G448" s="7" cm="1">
        <f t="array" ref="G448">IFERROR(_FV(T_STOCK_DATA[[#This Row],[SYMBOL]],"Price"),"")</f>
        <v>9.25</v>
      </c>
      <c r="H448" s="9" cm="1">
        <f t="array" ref="H448">IFERROR(_FV(T_STOCK_DATA[[#This Row],[SYMBOL]],"Volume"),"")</f>
        <v>180759</v>
      </c>
      <c r="I448" s="7" t="str" cm="1">
        <f t="array" ref="I448">IFERROR(_FV(T_STOCK_DATA[[#This Row],[SYMBOL]],"Ticker symbol",TRUE),"")</f>
        <v>FMNL</v>
      </c>
      <c r="J448" s="10" t="str">
        <f>IFERROR(RANK(T_STOCK_DATA[[#This Row],[Positive Change %]],T_STOCK_DATA[Positive Change %],0)+COUNTIF($D$3:$D447,T_STOCK_DATA[[#This Row],[Positive Change %]]),"")</f>
        <v/>
      </c>
      <c r="K448" s="10">
        <f>IFERROR(RANK(T_STOCK_DATA[[#This Row],[Negative Change %]],T_STOCK_DATA[Negative Change %],1)+COUNTIF($E$3:$E447,T_STOCK_DATA[[#This Row],[Negative Change %]]),"")</f>
        <v>848</v>
      </c>
      <c r="L448" s="10">
        <f>IFERROR(RANK(T_STOCK_DATA[[#This Row],[Volume]],T_STOCK_DATA[Volume],0)+COUNTIF($H$3:$H447,T_STOCK_DATA[[#This Row],[Volume]]),"")</f>
        <v>789</v>
      </c>
      <c r="M448" s="18" cm="1">
        <f t="array" ref="M448">IFERROR(_FV(T_STOCK_DATA[[#This Row],[SYMBOL]],"Last trade time",TRUE),"")</f>
        <v>44585.469953703701</v>
      </c>
    </row>
    <row r="449" spans="1:13">
      <c r="A449" s="5" t="e" vm="493">
        <v>#VALUE!</v>
      </c>
      <c r="B449" s="7" cm="1">
        <f t="array" ref="B449">IFERROR(_FV(T_STOCK_DATA[[#This Row],[SYMBOL]],"Change"),"")</f>
        <v>-78.45</v>
      </c>
      <c r="C449" s="8" cm="1">
        <f t="array" ref="C449">IFERROR(IF(T_STOCK_DATA[[#This Row],[SYMBOL]]="","",_FV(T_STOCK_DATA[[#This Row],[SYMBOL]],"Change (%)",TRUE)),"")</f>
        <v>-6.0075999999999997E-2</v>
      </c>
      <c r="D449" s="8" t="str">
        <f>IF(T_STOCK_DATA[[#This Row],[Change (%)]]&gt;0,T_STOCK_DATA[[#This Row],[Change (%)]],"")</f>
        <v/>
      </c>
      <c r="E449" s="8">
        <f>IF(T_STOCK_DATA[[#This Row],[Change (%)]]&lt;0,T_STOCK_DATA[[#This Row],[Change (%)]],"")</f>
        <v>-6.0075999999999997E-2</v>
      </c>
      <c r="F449" s="7" t="str" cm="1">
        <f t="array" ref="F449">IFERROR(_FV(T_STOCK_DATA[[#This Row],[SYMBOL]],"Exchange"),"")</f>
        <v>National Stock Exchange of India</v>
      </c>
      <c r="G449" s="7" cm="1">
        <f t="array" ref="G449">IFERROR(_FV(T_STOCK_DATA[[#This Row],[SYMBOL]],"Price"),"")</f>
        <v>1227.4000000000001</v>
      </c>
      <c r="H449" s="9" cm="1">
        <f t="array" ref="H449">IFERROR(_FV(T_STOCK_DATA[[#This Row],[SYMBOL]],"Volume"),"")</f>
        <v>54529</v>
      </c>
      <c r="I449" s="7" t="str" cm="1">
        <f t="array" ref="I449">IFERROR(_FV(T_STOCK_DATA[[#This Row],[SYMBOL]],"Ticker symbol",TRUE),"")</f>
        <v>FORCEMOT</v>
      </c>
      <c r="J449" s="10" t="str">
        <f>IFERROR(RANK(T_STOCK_DATA[[#This Row],[Positive Change %]],T_STOCK_DATA[Positive Change %],0)+COUNTIF($D$3:$D448,T_STOCK_DATA[[#This Row],[Positive Change %]]),"")</f>
        <v/>
      </c>
      <c r="K449" s="10">
        <f>IFERROR(RANK(T_STOCK_DATA[[#This Row],[Negative Change %]],T_STOCK_DATA[Negative Change %],1)+COUNTIF($E$3:$E448,T_STOCK_DATA[[#This Row],[Negative Change %]]),"")</f>
        <v>346</v>
      </c>
      <c r="L449" s="10">
        <f>IFERROR(RANK(T_STOCK_DATA[[#This Row],[Volume]],T_STOCK_DATA[Volume],0)+COUNTIF($H$3:$H448,T_STOCK_DATA[[#This Row],[Volume]]),"")</f>
        <v>1141</v>
      </c>
      <c r="M449" s="18" cm="1">
        <f t="array" ref="M449">IFERROR(_FV(T_STOCK_DATA[[#This Row],[SYMBOL]],"Last trade time",TRUE),"")</f>
        <v>44585.469953703701</v>
      </c>
    </row>
    <row r="450" spans="1:13">
      <c r="A450" s="5" t="e" vm="494">
        <v>#VALUE!</v>
      </c>
      <c r="B450" s="7" cm="1">
        <f t="array" ref="B450">IFERROR(_FV(T_STOCK_DATA[[#This Row],[SYMBOL]],"Change"),"")</f>
        <v>-9.75</v>
      </c>
      <c r="C450" s="8" cm="1">
        <f t="array" ref="C450">IFERROR(IF(T_STOCK_DATA[[#This Row],[SYMBOL]]="","",_FV(T_STOCK_DATA[[#This Row],[SYMBOL]],"Change (%)",TRUE)),"")</f>
        <v>-3.5325999999999996E-2</v>
      </c>
      <c r="D450" s="8" t="str">
        <f>IF(T_STOCK_DATA[[#This Row],[Change (%)]]&gt;0,T_STOCK_DATA[[#This Row],[Change (%)]],"")</f>
        <v/>
      </c>
      <c r="E450" s="8">
        <f>IF(T_STOCK_DATA[[#This Row],[Change (%)]]&lt;0,T_STOCK_DATA[[#This Row],[Change (%)]],"")</f>
        <v>-3.5325999999999996E-2</v>
      </c>
      <c r="F450" s="7" t="str" cm="1">
        <f t="array" ref="F450">IFERROR(_FV(T_STOCK_DATA[[#This Row],[SYMBOL]],"Exchange"),"")</f>
        <v>National Stock Exchange of India</v>
      </c>
      <c r="G450" s="7" cm="1">
        <f t="array" ref="G450">IFERROR(_FV(T_STOCK_DATA[[#This Row],[SYMBOL]],"Price"),"")</f>
        <v>266.25</v>
      </c>
      <c r="H450" s="9" cm="1">
        <f t="array" ref="H450">IFERROR(_FV(T_STOCK_DATA[[#This Row],[SYMBOL]],"Volume"),"")</f>
        <v>1675875</v>
      </c>
      <c r="I450" s="7" t="str" cm="1">
        <f t="array" ref="I450">IFERROR(_FV(T_STOCK_DATA[[#This Row],[SYMBOL]],"Ticker symbol",TRUE),"")</f>
        <v>FORTIS</v>
      </c>
      <c r="J450" s="10" t="str">
        <f>IFERROR(RANK(T_STOCK_DATA[[#This Row],[Positive Change %]],T_STOCK_DATA[Positive Change %],0)+COUNTIF($D$3:$D449,T_STOCK_DATA[[#This Row],[Positive Change %]]),"")</f>
        <v/>
      </c>
      <c r="K450" s="10">
        <f>IFERROR(RANK(T_STOCK_DATA[[#This Row],[Negative Change %]],T_STOCK_DATA[Negative Change %],1)+COUNTIF($E$3:$E449,T_STOCK_DATA[[#This Row],[Negative Change %]]),"")</f>
        <v>1151</v>
      </c>
      <c r="L450" s="10">
        <f>IFERROR(RANK(T_STOCK_DATA[[#This Row],[Volume]],T_STOCK_DATA[Volume],0)+COUNTIF($H$3:$H449,T_STOCK_DATA[[#This Row],[Volume]]),"")</f>
        <v>233</v>
      </c>
      <c r="M450" s="18" cm="1">
        <f t="array" ref="M450">IFERROR(_FV(T_STOCK_DATA[[#This Row],[SYMBOL]],"Last trade time",TRUE),"")</f>
        <v>44585.469953703701</v>
      </c>
    </row>
    <row r="451" spans="1:13">
      <c r="A451" s="5" t="e" vm="495">
        <v>#VALUE!</v>
      </c>
      <c r="B451" s="7" cm="1">
        <f t="array" ref="B451">IFERROR(_FV(T_STOCK_DATA[[#This Row],[SYMBOL]],"Change"),"")</f>
        <v>-35.35</v>
      </c>
      <c r="C451" s="8" cm="1">
        <f t="array" ref="C451">IFERROR(IF(T_STOCK_DATA[[#This Row],[SYMBOL]]="","",_FV(T_STOCK_DATA[[#This Row],[SYMBOL]],"Change (%)",TRUE)),"")</f>
        <v>-2.435E-2</v>
      </c>
      <c r="D451" s="8" t="str">
        <f>IF(T_STOCK_DATA[[#This Row],[Change (%)]]&gt;0,T_STOCK_DATA[[#This Row],[Change (%)]],"")</f>
        <v/>
      </c>
      <c r="E451" s="8">
        <f>IF(T_STOCK_DATA[[#This Row],[Change (%)]]&lt;0,T_STOCK_DATA[[#This Row],[Change (%)]],"")</f>
        <v>-2.435E-2</v>
      </c>
      <c r="F451" s="7" t="str" cm="1">
        <f t="array" ref="F451">IFERROR(_FV(T_STOCK_DATA[[#This Row],[SYMBOL]],"Exchange"),"")</f>
        <v>National Stock Exchange of India</v>
      </c>
      <c r="G451" s="7" cm="1">
        <f t="array" ref="G451">IFERROR(_FV(T_STOCK_DATA[[#This Row],[SYMBOL]],"Price"),"")</f>
        <v>1416.4</v>
      </c>
      <c r="H451" s="9" cm="1">
        <f t="array" ref="H451">IFERROR(_FV(T_STOCK_DATA[[#This Row],[SYMBOL]],"Volume"),"")</f>
        <v>4907</v>
      </c>
      <c r="I451" s="7" t="str" cm="1">
        <f t="array" ref="I451">IFERROR(_FV(T_STOCK_DATA[[#This Row],[SYMBOL]],"Ticker symbol",TRUE),"")</f>
        <v>FOSECOIND</v>
      </c>
      <c r="J451" s="10" t="str">
        <f>IFERROR(RANK(T_STOCK_DATA[[#This Row],[Positive Change %]],T_STOCK_DATA[Positive Change %],0)+COUNTIF($D$3:$D450,T_STOCK_DATA[[#This Row],[Positive Change %]]),"")</f>
        <v/>
      </c>
      <c r="K451" s="10">
        <f>IFERROR(RANK(T_STOCK_DATA[[#This Row],[Negative Change %]],T_STOCK_DATA[Negative Change %],1)+COUNTIF($E$3:$E450,T_STOCK_DATA[[#This Row],[Negative Change %]]),"")</f>
        <v>1354</v>
      </c>
      <c r="L451" s="10">
        <f>IFERROR(RANK(T_STOCK_DATA[[#This Row],[Volume]],T_STOCK_DATA[Volume],0)+COUNTIF($H$3:$H450,T_STOCK_DATA[[#This Row],[Volume]]),"")</f>
        <v>1567</v>
      </c>
      <c r="M451" s="18" cm="1">
        <f t="array" ref="M451">IFERROR(_FV(T_STOCK_DATA[[#This Row],[SYMBOL]],"Last trade time",TRUE),"")</f>
        <v>44585.469953703701</v>
      </c>
    </row>
    <row r="452" spans="1:13">
      <c r="A452" s="5" t="e" vm="496">
        <v>#VALUE!</v>
      </c>
      <c r="B452" s="7" cm="1">
        <f t="array" ref="B452">IFERROR(_FV(T_STOCK_DATA[[#This Row],[SYMBOL]],"Change"),"")</f>
        <v>-1.2</v>
      </c>
      <c r="C452" s="8" cm="1">
        <f t="array" ref="C452">IFERROR(IF(T_STOCK_DATA[[#This Row],[SYMBOL]]="","",_FV(T_STOCK_DATA[[#This Row],[SYMBOL]],"Change (%)",TRUE)),"")</f>
        <v>-2.4072E-2</v>
      </c>
      <c r="D452" s="8" t="str">
        <f>IF(T_STOCK_DATA[[#This Row],[Change (%)]]&gt;0,T_STOCK_DATA[[#This Row],[Change (%)]],"")</f>
        <v/>
      </c>
      <c r="E452" s="8">
        <f>IF(T_STOCK_DATA[[#This Row],[Change (%)]]&lt;0,T_STOCK_DATA[[#This Row],[Change (%)]],"")</f>
        <v>-2.4072E-2</v>
      </c>
      <c r="F452" s="7" t="str" cm="1">
        <f t="array" ref="F452">IFERROR(_FV(T_STOCK_DATA[[#This Row],[SYMBOL]],"Exchange"),"")</f>
        <v>National Stock Exchange of India</v>
      </c>
      <c r="G452" s="7" cm="1">
        <f t="array" ref="G452">IFERROR(_FV(T_STOCK_DATA[[#This Row],[SYMBOL]],"Price"),"")</f>
        <v>48.65</v>
      </c>
      <c r="H452" s="9" cm="1">
        <f t="array" ref="H452">IFERROR(_FV(T_STOCK_DATA[[#This Row],[SYMBOL]],"Volume"),"")</f>
        <v>2446434</v>
      </c>
      <c r="I452" s="7" t="str" cm="1">
        <f t="array" ref="I452">IFERROR(_FV(T_STOCK_DATA[[#This Row],[SYMBOL]],"Ticker symbol",TRUE),"")</f>
        <v>FRETAIL</v>
      </c>
      <c r="J452" s="10" t="str">
        <f>IFERROR(RANK(T_STOCK_DATA[[#This Row],[Positive Change %]],T_STOCK_DATA[Positive Change %],0)+COUNTIF($D$3:$D451,T_STOCK_DATA[[#This Row],[Positive Change %]]),"")</f>
        <v/>
      </c>
      <c r="K452" s="10">
        <f>IFERROR(RANK(T_STOCK_DATA[[#This Row],[Negative Change %]],T_STOCK_DATA[Negative Change %],1)+COUNTIF($E$3:$E451,T_STOCK_DATA[[#This Row],[Negative Change %]]),"")</f>
        <v>1363</v>
      </c>
      <c r="L452" s="10">
        <f>IFERROR(RANK(T_STOCK_DATA[[#This Row],[Volume]],T_STOCK_DATA[Volume],0)+COUNTIF($H$3:$H451,T_STOCK_DATA[[#This Row],[Volume]]),"")</f>
        <v>173</v>
      </c>
      <c r="M452" s="18" cm="1">
        <f t="array" ref="M452">IFERROR(_FV(T_STOCK_DATA[[#This Row],[SYMBOL]],"Last trade time",TRUE),"")</f>
        <v>44585.469953703701</v>
      </c>
    </row>
    <row r="453" spans="1:13">
      <c r="A453" s="5" t="e" vm="497">
        <v>#VALUE!</v>
      </c>
      <c r="B453" s="7" cm="1">
        <f t="array" ref="B453">IFERROR(_FV(T_STOCK_DATA[[#This Row],[SYMBOL]],"Change"),"")</f>
        <v>-2.2999999999999998</v>
      </c>
      <c r="C453" s="8" cm="1">
        <f t="array" ref="C453">IFERROR(IF(T_STOCK_DATA[[#This Row],[SYMBOL]]="","",_FV(T_STOCK_DATA[[#This Row],[SYMBOL]],"Change (%)",TRUE)),"")</f>
        <v>-3.2904000000000003E-2</v>
      </c>
      <c r="D453" s="8" t="str">
        <f>IF(T_STOCK_DATA[[#This Row],[Change (%)]]&gt;0,T_STOCK_DATA[[#This Row],[Change (%)]],"")</f>
        <v/>
      </c>
      <c r="E453" s="8">
        <f>IF(T_STOCK_DATA[[#This Row],[Change (%)]]&lt;0,T_STOCK_DATA[[#This Row],[Change (%)]],"")</f>
        <v>-3.2904000000000003E-2</v>
      </c>
      <c r="F453" s="7" t="str" cm="1">
        <f t="array" ref="F453">IFERROR(_FV(T_STOCK_DATA[[#This Row],[SYMBOL]],"Exchange"),"")</f>
        <v>National Stock Exchange of India</v>
      </c>
      <c r="G453" s="7" cm="1">
        <f t="array" ref="G453">IFERROR(_FV(T_STOCK_DATA[[#This Row],[SYMBOL]],"Price"),"")</f>
        <v>67.599999999999994</v>
      </c>
      <c r="H453" s="9" cm="1">
        <f t="array" ref="H453">IFERROR(_FV(T_STOCK_DATA[[#This Row],[SYMBOL]],"Volume"),"")</f>
        <v>66868</v>
      </c>
      <c r="I453" s="7" t="str" cm="1">
        <f t="array" ref="I453">IFERROR(_FV(T_STOCK_DATA[[#This Row],[SYMBOL]],"Ticker symbol",TRUE),"")</f>
        <v>FSC</v>
      </c>
      <c r="J453" s="10" t="str">
        <f>IFERROR(RANK(T_STOCK_DATA[[#This Row],[Positive Change %]],T_STOCK_DATA[Positive Change %],0)+COUNTIF($D$3:$D452,T_STOCK_DATA[[#This Row],[Positive Change %]]),"")</f>
        <v/>
      </c>
      <c r="K453" s="10">
        <f>IFERROR(RANK(T_STOCK_DATA[[#This Row],[Negative Change %]],T_STOCK_DATA[Negative Change %],1)+COUNTIF($E$3:$E452,T_STOCK_DATA[[#This Row],[Negative Change %]]),"")</f>
        <v>1200</v>
      </c>
      <c r="L453" s="10">
        <f>IFERROR(RANK(T_STOCK_DATA[[#This Row],[Volume]],T_STOCK_DATA[Volume],0)+COUNTIF($H$3:$H452,T_STOCK_DATA[[#This Row],[Volume]]),"")</f>
        <v>1082</v>
      </c>
      <c r="M453" s="18" cm="1">
        <f t="array" ref="M453">IFERROR(_FV(T_STOCK_DATA[[#This Row],[SYMBOL]],"Last trade time",TRUE),"")</f>
        <v>44585.469953703701</v>
      </c>
    </row>
    <row r="454" spans="1:13">
      <c r="A454" s="5" t="e" vm="498">
        <v>#VALUE!</v>
      </c>
      <c r="B454" s="7" cm="1">
        <f t="array" ref="B454">IFERROR(_FV(T_STOCK_DATA[[#This Row],[SYMBOL]],"Change"),"")</f>
        <v>-8.6</v>
      </c>
      <c r="C454" s="8" cm="1">
        <f t="array" ref="C454">IFERROR(IF(T_STOCK_DATA[[#This Row],[SYMBOL]]="","",_FV(T_STOCK_DATA[[#This Row],[SYMBOL]],"Change (%)",TRUE)),"")</f>
        <v>-5.2487000000000006E-2</v>
      </c>
      <c r="D454" s="8" t="str">
        <f>IF(T_STOCK_DATA[[#This Row],[Change (%)]]&gt;0,T_STOCK_DATA[[#This Row],[Change (%)]],"")</f>
        <v/>
      </c>
      <c r="E454" s="8">
        <f>IF(T_STOCK_DATA[[#This Row],[Change (%)]]&lt;0,T_STOCK_DATA[[#This Row],[Change (%)]],"")</f>
        <v>-5.2487000000000006E-2</v>
      </c>
      <c r="F454" s="7" t="str" cm="1">
        <f t="array" ref="F454">IFERROR(_FV(T_STOCK_DATA[[#This Row],[SYMBOL]],"Exchange"),"")</f>
        <v>National Stock Exchange of India</v>
      </c>
      <c r="G454" s="7" cm="1">
        <f t="array" ref="G454">IFERROR(_FV(T_STOCK_DATA[[#This Row],[SYMBOL]],"Price"),"")</f>
        <v>155.25</v>
      </c>
      <c r="H454" s="9" cm="1">
        <f t="array" ref="H454">IFERROR(_FV(T_STOCK_DATA[[#This Row],[SYMBOL]],"Volume"),"")</f>
        <v>5086838</v>
      </c>
      <c r="I454" s="7" t="str" cm="1">
        <f t="array" ref="I454">IFERROR(_FV(T_STOCK_DATA[[#This Row],[SYMBOL]],"Ticker symbol",TRUE),"")</f>
        <v>FSL</v>
      </c>
      <c r="J454" s="10" t="str">
        <f>IFERROR(RANK(T_STOCK_DATA[[#This Row],[Positive Change %]],T_STOCK_DATA[Positive Change %],0)+COUNTIF($D$3:$D453,T_STOCK_DATA[[#This Row],[Positive Change %]]),"")</f>
        <v/>
      </c>
      <c r="K454" s="10">
        <f>IFERROR(RANK(T_STOCK_DATA[[#This Row],[Negative Change %]],T_STOCK_DATA[Negative Change %],1)+COUNTIF($E$3:$E453,T_STOCK_DATA[[#This Row],[Negative Change %]]),"")</f>
        <v>460</v>
      </c>
      <c r="L454" s="10">
        <f>IFERROR(RANK(T_STOCK_DATA[[#This Row],[Volume]],T_STOCK_DATA[Volume],0)+COUNTIF($H$3:$H453,T_STOCK_DATA[[#This Row],[Volume]]),"")</f>
        <v>98</v>
      </c>
      <c r="M454" s="18" cm="1">
        <f t="array" ref="M454">IFERROR(_FV(T_STOCK_DATA[[#This Row],[SYMBOL]],"Last trade time",TRUE),"")</f>
        <v>44585.469953703701</v>
      </c>
    </row>
    <row r="455" spans="1:13">
      <c r="A455" s="5" t="e" vm="499">
        <v>#VALUE!</v>
      </c>
      <c r="B455" s="7" cm="1">
        <f t="array" ref="B455">IFERROR(_FV(T_STOCK_DATA[[#This Row],[SYMBOL]],"Change"),"")</f>
        <v>-4.2</v>
      </c>
      <c r="C455" s="8" cm="1">
        <f t="array" ref="C455">IFERROR(IF(T_STOCK_DATA[[#This Row],[SYMBOL]]="","",_FV(T_STOCK_DATA[[#This Row],[SYMBOL]],"Change (%)",TRUE)),"")</f>
        <v>-3.0780999999999999E-2</v>
      </c>
      <c r="D455" s="8" t="str">
        <f>IF(T_STOCK_DATA[[#This Row],[Change (%)]]&gt;0,T_STOCK_DATA[[#This Row],[Change (%)]],"")</f>
        <v/>
      </c>
      <c r="E455" s="8">
        <f>IF(T_STOCK_DATA[[#This Row],[Change (%)]]&lt;0,T_STOCK_DATA[[#This Row],[Change (%)]],"")</f>
        <v>-3.0780999999999999E-2</v>
      </c>
      <c r="F455" s="7" t="str" cm="1">
        <f t="array" ref="F455">IFERROR(_FV(T_STOCK_DATA[[#This Row],[SYMBOL]],"Exchange"),"")</f>
        <v>National Stock Exchange of India</v>
      </c>
      <c r="G455" s="7" cm="1">
        <f t="array" ref="G455">IFERROR(_FV(T_STOCK_DATA[[#This Row],[SYMBOL]],"Price"),"")</f>
        <v>132.25</v>
      </c>
      <c r="H455" s="9" cm="1">
        <f t="array" ref="H455">IFERROR(_FV(T_STOCK_DATA[[#This Row],[SYMBOL]],"Volume"),"")</f>
        <v>340286</v>
      </c>
      <c r="I455" s="7" t="str" cm="1">
        <f t="array" ref="I455">IFERROR(_FV(T_STOCK_DATA[[#This Row],[SYMBOL]],"Ticker symbol",TRUE),"")</f>
        <v>GABRIEL</v>
      </c>
      <c r="J455" s="10" t="str">
        <f>IFERROR(RANK(T_STOCK_DATA[[#This Row],[Positive Change %]],T_STOCK_DATA[Positive Change %],0)+COUNTIF($D$3:$D454,T_STOCK_DATA[[#This Row],[Positive Change %]]),"")</f>
        <v/>
      </c>
      <c r="K455" s="10">
        <f>IFERROR(RANK(T_STOCK_DATA[[#This Row],[Negative Change %]],T_STOCK_DATA[Negative Change %],1)+COUNTIF($E$3:$E454,T_STOCK_DATA[[#This Row],[Negative Change %]]),"")</f>
        <v>1234</v>
      </c>
      <c r="L455" s="10">
        <f>IFERROR(RANK(T_STOCK_DATA[[#This Row],[Volume]],T_STOCK_DATA[Volume],0)+COUNTIF($H$3:$H454,T_STOCK_DATA[[#This Row],[Volume]]),"")</f>
        <v>613</v>
      </c>
      <c r="M455" s="18" cm="1">
        <f t="array" ref="M455">IFERROR(_FV(T_STOCK_DATA[[#This Row],[SYMBOL]],"Last trade time",TRUE),"")</f>
        <v>44585.469953703701</v>
      </c>
    </row>
    <row r="456" spans="1:13">
      <c r="A456" s="5" t="e" vm="500">
        <v>#VALUE!</v>
      </c>
      <c r="B456" s="7" cm="1">
        <f t="array" ref="B456">IFERROR(_FV(T_STOCK_DATA[[#This Row],[SYMBOL]],"Change"),"")</f>
        <v>-5</v>
      </c>
      <c r="C456" s="8" cm="1">
        <f t="array" ref="C456">IFERROR(IF(T_STOCK_DATA[[#This Row],[SYMBOL]]="","",_FV(T_STOCK_DATA[[#This Row],[SYMBOL]],"Change (%)",TRUE)),"")</f>
        <v>-2.6983E-2</v>
      </c>
      <c r="D456" s="8" t="str">
        <f>IF(T_STOCK_DATA[[#This Row],[Change (%)]]&gt;0,T_STOCK_DATA[[#This Row],[Change (%)]],"")</f>
        <v/>
      </c>
      <c r="E456" s="8">
        <f>IF(T_STOCK_DATA[[#This Row],[Change (%)]]&lt;0,T_STOCK_DATA[[#This Row],[Change (%)]],"")</f>
        <v>-2.6983E-2</v>
      </c>
      <c r="F456" s="7" t="str" cm="1">
        <f t="array" ref="F456">IFERROR(_FV(T_STOCK_DATA[[#This Row],[SYMBOL]],"Exchange"),"")</f>
        <v>National Stock Exchange of India</v>
      </c>
      <c r="G456" s="7" cm="1">
        <f t="array" ref="G456">IFERROR(_FV(T_STOCK_DATA[[#This Row],[SYMBOL]],"Price"),"")</f>
        <v>180.3</v>
      </c>
      <c r="H456" s="9" cm="1">
        <f t="array" ref="H456">IFERROR(_FV(T_STOCK_DATA[[#This Row],[SYMBOL]],"Volume"),"")</f>
        <v>824126</v>
      </c>
      <c r="I456" s="7" t="str" cm="1">
        <f t="array" ref="I456">IFERROR(_FV(T_STOCK_DATA[[#This Row],[SYMBOL]],"Ticker symbol",TRUE),"")</f>
        <v>GAEL</v>
      </c>
      <c r="J456" s="10" t="str">
        <f>IFERROR(RANK(T_STOCK_DATA[[#This Row],[Positive Change %]],T_STOCK_DATA[Positive Change %],0)+COUNTIF($D$3:$D455,T_STOCK_DATA[[#This Row],[Positive Change %]]),"")</f>
        <v/>
      </c>
      <c r="K456" s="10">
        <f>IFERROR(RANK(T_STOCK_DATA[[#This Row],[Negative Change %]],T_STOCK_DATA[Negative Change %],1)+COUNTIF($E$3:$E455,T_STOCK_DATA[[#This Row],[Negative Change %]]),"")</f>
        <v>1305</v>
      </c>
      <c r="L456" s="10">
        <f>IFERROR(RANK(T_STOCK_DATA[[#This Row],[Volume]],T_STOCK_DATA[Volume],0)+COUNTIF($H$3:$H455,T_STOCK_DATA[[#This Row],[Volume]]),"")</f>
        <v>381</v>
      </c>
      <c r="M456" s="18" cm="1">
        <f t="array" ref="M456">IFERROR(_FV(T_STOCK_DATA[[#This Row],[SYMBOL]],"Last trade time",TRUE),"")</f>
        <v>44585.469953703701</v>
      </c>
    </row>
    <row r="457" spans="1:13">
      <c r="A457" s="5" t="e" vm="501">
        <v>#VALUE!</v>
      </c>
      <c r="B457" s="7" cm="1">
        <f t="array" ref="B457">IFERROR(_FV(T_STOCK_DATA[[#This Row],[SYMBOL]],"Change"),"")</f>
        <v>-2.5499999999999998</v>
      </c>
      <c r="C457" s="8" cm="1">
        <f t="array" ref="C457">IFERROR(IF(T_STOCK_DATA[[#This Row],[SYMBOL]]="","",_FV(T_STOCK_DATA[[#This Row],[SYMBOL]],"Change (%)",TRUE)),"")</f>
        <v>-1.7781999999999999E-2</v>
      </c>
      <c r="D457" s="8" t="str">
        <f>IF(T_STOCK_DATA[[#This Row],[Change (%)]]&gt;0,T_STOCK_DATA[[#This Row],[Change (%)]],"")</f>
        <v/>
      </c>
      <c r="E457" s="8">
        <f>IF(T_STOCK_DATA[[#This Row],[Change (%)]]&lt;0,T_STOCK_DATA[[#This Row],[Change (%)]],"")</f>
        <v>-1.7781999999999999E-2</v>
      </c>
      <c r="F457" s="7" t="str" cm="1">
        <f t="array" ref="F457">IFERROR(_FV(T_STOCK_DATA[[#This Row],[SYMBOL]],"Exchange"),"")</f>
        <v>National Stock Exchange of India</v>
      </c>
      <c r="G457" s="7" cm="1">
        <f t="array" ref="G457">IFERROR(_FV(T_STOCK_DATA[[#This Row],[SYMBOL]],"Price"),"")</f>
        <v>140.85</v>
      </c>
      <c r="H457" s="9" cm="1">
        <f t="array" ref="H457">IFERROR(_FV(T_STOCK_DATA[[#This Row],[SYMBOL]],"Volume"),"")</f>
        <v>10501660</v>
      </c>
      <c r="I457" s="7" t="str" cm="1">
        <f t="array" ref="I457">IFERROR(_FV(T_STOCK_DATA[[#This Row],[SYMBOL]],"Ticker symbol",TRUE),"")</f>
        <v>GAIL</v>
      </c>
      <c r="J457" s="10" t="str">
        <f>IFERROR(RANK(T_STOCK_DATA[[#This Row],[Positive Change %]],T_STOCK_DATA[Positive Change %],0)+COUNTIF($D$3:$D456,T_STOCK_DATA[[#This Row],[Positive Change %]]),"")</f>
        <v/>
      </c>
      <c r="K457" s="10">
        <f>IFERROR(RANK(T_STOCK_DATA[[#This Row],[Negative Change %]],T_STOCK_DATA[Negative Change %],1)+COUNTIF($E$3:$E456,T_STOCK_DATA[[#This Row],[Negative Change %]]),"")</f>
        <v>1447</v>
      </c>
      <c r="L457" s="10">
        <f>IFERROR(RANK(T_STOCK_DATA[[#This Row],[Volume]],T_STOCK_DATA[Volume],0)+COUNTIF($H$3:$H456,T_STOCK_DATA[[#This Row],[Volume]]),"")</f>
        <v>50</v>
      </c>
      <c r="M457" s="18" cm="1">
        <f t="array" ref="M457">IFERROR(_FV(T_STOCK_DATA[[#This Row],[SYMBOL]],"Last trade time",TRUE),"")</f>
        <v>44585.469953703701</v>
      </c>
    </row>
    <row r="458" spans="1:13">
      <c r="A458" s="5" t="e" vm="502">
        <v>#VALUE!</v>
      </c>
      <c r="B458" s="7" cm="1">
        <f t="array" ref="B458">IFERROR(_FV(T_STOCK_DATA[[#This Row],[SYMBOL]],"Change"),"")</f>
        <v>-0.3</v>
      </c>
      <c r="C458" s="8" cm="1">
        <f t="array" ref="C458">IFERROR(IF(T_STOCK_DATA[[#This Row],[SYMBOL]]="","",_FV(T_STOCK_DATA[[#This Row],[SYMBOL]],"Change (%)",TRUE)),"")</f>
        <v>-0.05</v>
      </c>
      <c r="D458" s="8" t="str">
        <f>IF(T_STOCK_DATA[[#This Row],[Change (%)]]&gt;0,T_STOCK_DATA[[#This Row],[Change (%)]],"")</f>
        <v/>
      </c>
      <c r="E458" s="8">
        <f>IF(T_STOCK_DATA[[#This Row],[Change (%)]]&lt;0,T_STOCK_DATA[[#This Row],[Change (%)]],"")</f>
        <v>-0.05</v>
      </c>
      <c r="F458" s="7" t="str" cm="1">
        <f t="array" ref="F458">IFERROR(_FV(T_STOCK_DATA[[#This Row],[SYMBOL]],"Exchange"),"")</f>
        <v>National Stock Exchange of India</v>
      </c>
      <c r="G458" s="7" cm="1">
        <f t="array" ref="G458">IFERROR(_FV(T_STOCK_DATA[[#This Row],[SYMBOL]],"Price"),"")</f>
        <v>5.7</v>
      </c>
      <c r="H458" s="9" cm="1">
        <f t="array" ref="H458">IFERROR(_FV(T_STOCK_DATA[[#This Row],[SYMBOL]],"Volume"),"")</f>
        <v>136030</v>
      </c>
      <c r="I458" s="7" t="str" cm="1">
        <f t="array" ref="I458">IFERROR(_FV(T_STOCK_DATA[[#This Row],[SYMBOL]],"Ticker symbol",TRUE),"")</f>
        <v>GAL</v>
      </c>
      <c r="J458" s="10" t="str">
        <f>IFERROR(RANK(T_STOCK_DATA[[#This Row],[Positive Change %]],T_STOCK_DATA[Positive Change %],0)+COUNTIF($D$3:$D457,T_STOCK_DATA[[#This Row],[Positive Change %]]),"")</f>
        <v/>
      </c>
      <c r="K458" s="10">
        <f>IFERROR(RANK(T_STOCK_DATA[[#This Row],[Negative Change %]],T_STOCK_DATA[Negative Change %],1)+COUNTIF($E$3:$E457,T_STOCK_DATA[[#This Row],[Negative Change %]]),"")</f>
        <v>506</v>
      </c>
      <c r="L458" s="10">
        <f>IFERROR(RANK(T_STOCK_DATA[[#This Row],[Volume]],T_STOCK_DATA[Volume],0)+COUNTIF($H$3:$H457,T_STOCK_DATA[[#This Row],[Volume]]),"")</f>
        <v>881</v>
      </c>
      <c r="M458" s="18" cm="1">
        <f t="array" ref="M458">IFERROR(_FV(T_STOCK_DATA[[#This Row],[SYMBOL]],"Last trade time",TRUE),"")</f>
        <v>44585.469953703701</v>
      </c>
    </row>
    <row r="459" spans="1:13">
      <c r="A459" s="5" t="e" vm="503">
        <v>#VALUE!</v>
      </c>
      <c r="B459" s="7" cm="1">
        <f t="array" ref="B459">IFERROR(_FV(T_STOCK_DATA[[#This Row],[SYMBOL]],"Change"),"")</f>
        <v>53.25</v>
      </c>
      <c r="C459" s="8" cm="1">
        <f t="array" ref="C459">IFERROR(IF(T_STOCK_DATA[[#This Row],[SYMBOL]]="","",_FV(T_STOCK_DATA[[#This Row],[SYMBOL]],"Change (%)",TRUE)),"")</f>
        <v>1.7000999999999999E-2</v>
      </c>
      <c r="D459" s="8">
        <f>IF(T_STOCK_DATA[[#This Row],[Change (%)]]&gt;0,T_STOCK_DATA[[#This Row],[Change (%)]],"")</f>
        <v>1.7000999999999999E-2</v>
      </c>
      <c r="E459" s="8" t="str">
        <f>IF(T_STOCK_DATA[[#This Row],[Change (%)]]&lt;0,T_STOCK_DATA[[#This Row],[Change (%)]],"")</f>
        <v/>
      </c>
      <c r="F459" s="7" t="str" cm="1">
        <f t="array" ref="F459">IFERROR(_FV(T_STOCK_DATA[[#This Row],[SYMBOL]],"Exchange"),"")</f>
        <v>National Stock Exchange of India</v>
      </c>
      <c r="G459" s="7" cm="1">
        <f t="array" ref="G459">IFERROR(_FV(T_STOCK_DATA[[#This Row],[SYMBOL]],"Price"),"")</f>
        <v>3185.45</v>
      </c>
      <c r="H459" s="9" cm="1">
        <f t="array" ref="H459">IFERROR(_FV(T_STOCK_DATA[[#This Row],[SYMBOL]],"Volume"),"")</f>
        <v>68955</v>
      </c>
      <c r="I459" s="7" t="str" cm="1">
        <f t="array" ref="I459">IFERROR(_FV(T_STOCK_DATA[[#This Row],[SYMBOL]],"Ticker symbol",TRUE),"")</f>
        <v>GALAXYSURF</v>
      </c>
      <c r="J459" s="10">
        <f>IFERROR(RANK(T_STOCK_DATA[[#This Row],[Positive Change %]],T_STOCK_DATA[Positive Change %],0)+COUNTIF($D$3:$D458,T_STOCK_DATA[[#This Row],[Positive Change %]]),"")</f>
        <v>34</v>
      </c>
      <c r="K459" s="10" t="str">
        <f>IFERROR(RANK(T_STOCK_DATA[[#This Row],[Negative Change %]],T_STOCK_DATA[Negative Change %],1)+COUNTIF($E$3:$E458,T_STOCK_DATA[[#This Row],[Negative Change %]]),"")</f>
        <v/>
      </c>
      <c r="L459" s="10">
        <f>IFERROR(RANK(T_STOCK_DATA[[#This Row],[Volume]],T_STOCK_DATA[Volume],0)+COUNTIF($H$3:$H458,T_STOCK_DATA[[#This Row],[Volume]]),"")</f>
        <v>1072</v>
      </c>
      <c r="M459" s="18" cm="1">
        <f t="array" ref="M459">IFERROR(_FV(T_STOCK_DATA[[#This Row],[SYMBOL]],"Last trade time",TRUE),"")</f>
        <v>44585.469953703701</v>
      </c>
    </row>
    <row r="460" spans="1:13">
      <c r="A460" s="5" t="e" vm="504">
        <v>#VALUE!</v>
      </c>
      <c r="B460" s="7" cm="1">
        <f t="array" ref="B460">IFERROR(_FV(T_STOCK_DATA[[#This Row],[SYMBOL]],"Change"),"")</f>
        <v>-2.95</v>
      </c>
      <c r="C460" s="8" cm="1">
        <f t="array" ref="C460">IFERROR(IF(T_STOCK_DATA[[#This Row],[SYMBOL]]="","",_FV(T_STOCK_DATA[[#This Row],[SYMBOL]],"Change (%)",TRUE)),"")</f>
        <v>-4.1813999999999997E-2</v>
      </c>
      <c r="D460" s="8" t="str">
        <f>IF(T_STOCK_DATA[[#This Row],[Change (%)]]&gt;0,T_STOCK_DATA[[#This Row],[Change (%)]],"")</f>
        <v/>
      </c>
      <c r="E460" s="8">
        <f>IF(T_STOCK_DATA[[#This Row],[Change (%)]]&lt;0,T_STOCK_DATA[[#This Row],[Change (%)]],"")</f>
        <v>-4.1813999999999997E-2</v>
      </c>
      <c r="F460" s="7" t="str" cm="1">
        <f t="array" ref="F460">IFERROR(_FV(T_STOCK_DATA[[#This Row],[SYMBOL]],"Exchange"),"")</f>
        <v>National Stock Exchange of India</v>
      </c>
      <c r="G460" s="7" cm="1">
        <f t="array" ref="G460">IFERROR(_FV(T_STOCK_DATA[[#This Row],[SYMBOL]],"Price"),"")</f>
        <v>67.599999999999994</v>
      </c>
      <c r="H460" s="9" cm="1">
        <f t="array" ref="H460">IFERROR(_FV(T_STOCK_DATA[[#This Row],[SYMBOL]],"Volume"),"")</f>
        <v>57459</v>
      </c>
      <c r="I460" s="7" t="str" cm="1">
        <f t="array" ref="I460">IFERROR(_FV(T_STOCK_DATA[[#This Row],[SYMBOL]],"Ticker symbol",TRUE),"")</f>
        <v>GALLANTT</v>
      </c>
      <c r="J460" s="10" t="str">
        <f>IFERROR(RANK(T_STOCK_DATA[[#This Row],[Positive Change %]],T_STOCK_DATA[Positive Change %],0)+COUNTIF($D$3:$D459,T_STOCK_DATA[[#This Row],[Positive Change %]]),"")</f>
        <v/>
      </c>
      <c r="K460" s="10">
        <f>IFERROR(RANK(T_STOCK_DATA[[#This Row],[Negative Change %]],T_STOCK_DATA[Negative Change %],1)+COUNTIF($E$3:$E459,T_STOCK_DATA[[#This Row],[Negative Change %]]),"")</f>
        <v>994</v>
      </c>
      <c r="L460" s="10">
        <f>IFERROR(RANK(T_STOCK_DATA[[#This Row],[Volume]],T_STOCK_DATA[Volume],0)+COUNTIF($H$3:$H459,T_STOCK_DATA[[#This Row],[Volume]]),"")</f>
        <v>1125</v>
      </c>
      <c r="M460" s="18" cm="1">
        <f t="array" ref="M460">IFERROR(_FV(T_STOCK_DATA[[#This Row],[SYMBOL]],"Last trade time",TRUE),"")</f>
        <v>44585.469953703701</v>
      </c>
    </row>
    <row r="461" spans="1:13">
      <c r="A461" s="5" t="e" vm="505">
        <v>#VALUE!</v>
      </c>
      <c r="B461" s="7" cm="1">
        <f t="array" ref="B461">IFERROR(_FV(T_STOCK_DATA[[#This Row],[SYMBOL]],"Change"),"")</f>
        <v>-0.25</v>
      </c>
      <c r="C461" s="8" cm="1">
        <f t="array" ref="C461">IFERROR(IF(T_STOCK_DATA[[#This Row],[SYMBOL]]="","",_FV(T_STOCK_DATA[[#This Row],[SYMBOL]],"Change (%)",TRUE)),"")</f>
        <v>-4.9800000000000001E-3</v>
      </c>
      <c r="D461" s="8" t="str">
        <f>IF(T_STOCK_DATA[[#This Row],[Change (%)]]&gt;0,T_STOCK_DATA[[#This Row],[Change (%)]],"")</f>
        <v/>
      </c>
      <c r="E461" s="8">
        <f>IF(T_STOCK_DATA[[#This Row],[Change (%)]]&lt;0,T_STOCK_DATA[[#This Row],[Change (%)]],"")</f>
        <v>-4.9800000000000001E-3</v>
      </c>
      <c r="F461" s="7" t="str" cm="1">
        <f t="array" ref="F461">IFERROR(_FV(T_STOCK_DATA[[#This Row],[SYMBOL]],"Exchange"),"")</f>
        <v>National Stock Exchange of India</v>
      </c>
      <c r="G461" s="7" cm="1">
        <f t="array" ref="G461">IFERROR(_FV(T_STOCK_DATA[[#This Row],[SYMBOL]],"Price"),"")</f>
        <v>49.95</v>
      </c>
      <c r="H461" s="9" cm="1">
        <f t="array" ref="H461">IFERROR(_FV(T_STOCK_DATA[[#This Row],[SYMBOL]],"Volume"),"")</f>
        <v>57200</v>
      </c>
      <c r="I461" s="7" t="str" cm="1">
        <f t="array" ref="I461">IFERROR(_FV(T_STOCK_DATA[[#This Row],[SYMBOL]],"Ticker symbol",TRUE),"")</f>
        <v>GALLISPAT</v>
      </c>
      <c r="J461" s="10" t="str">
        <f>IFERROR(RANK(T_STOCK_DATA[[#This Row],[Positive Change %]],T_STOCK_DATA[Positive Change %],0)+COUNTIF($D$3:$D460,T_STOCK_DATA[[#This Row],[Positive Change %]]),"")</f>
        <v/>
      </c>
      <c r="K461" s="10">
        <f>IFERROR(RANK(T_STOCK_DATA[[#This Row],[Negative Change %]],T_STOCK_DATA[Negative Change %],1)+COUNTIF($E$3:$E460,T_STOCK_DATA[[#This Row],[Negative Change %]]),"")</f>
        <v>1546</v>
      </c>
      <c r="L461" s="10">
        <f>IFERROR(RANK(T_STOCK_DATA[[#This Row],[Volume]],T_STOCK_DATA[Volume],0)+COUNTIF($H$3:$H460,T_STOCK_DATA[[#This Row],[Volume]]),"")</f>
        <v>1126</v>
      </c>
      <c r="M461" s="18" cm="1">
        <f t="array" ref="M461">IFERROR(_FV(T_STOCK_DATA[[#This Row],[SYMBOL]],"Last trade time",TRUE),"")</f>
        <v>44585.469953703701</v>
      </c>
    </row>
    <row r="462" spans="1:13">
      <c r="A462" s="5" t="e" vm="506">
        <v>#VALUE!</v>
      </c>
      <c r="B462" s="7" cm="1">
        <f t="array" ref="B462">IFERROR(_FV(T_STOCK_DATA[[#This Row],[SYMBOL]],"Change"),"")</f>
        <v>-0.15</v>
      </c>
      <c r="C462" s="8" cm="1">
        <f t="array" ref="C462">IFERROR(IF(T_STOCK_DATA[[#This Row],[SYMBOL]]="","",_FV(T_STOCK_DATA[[#This Row],[SYMBOL]],"Change (%)",TRUE)),"")</f>
        <v>-4.8386999999999999E-2</v>
      </c>
      <c r="D462" s="8" t="str">
        <f>IF(T_STOCK_DATA[[#This Row],[Change (%)]]&gt;0,T_STOCK_DATA[[#This Row],[Change (%)]],"")</f>
        <v/>
      </c>
      <c r="E462" s="8">
        <f>IF(T_STOCK_DATA[[#This Row],[Change (%)]]&lt;0,T_STOCK_DATA[[#This Row],[Change (%)]],"")</f>
        <v>-4.8386999999999999E-2</v>
      </c>
      <c r="F462" s="7" t="str" cm="1">
        <f t="array" ref="F462">IFERROR(_FV(T_STOCK_DATA[[#This Row],[SYMBOL]],"Exchange"),"")</f>
        <v>National Stock Exchange of India</v>
      </c>
      <c r="G462" s="7" cm="1">
        <f t="array" ref="G462">IFERROR(_FV(T_STOCK_DATA[[#This Row],[SYMBOL]],"Price"),"")</f>
        <v>2.95</v>
      </c>
      <c r="H462" s="9" cm="1">
        <f t="array" ref="H462">IFERROR(_FV(T_STOCK_DATA[[#This Row],[SYMBOL]],"Volume"),"")</f>
        <v>1138631</v>
      </c>
      <c r="I462" s="7" t="str" cm="1">
        <f t="array" ref="I462">IFERROR(_FV(T_STOCK_DATA[[#This Row],[SYMBOL]],"Ticker symbol",TRUE),"")</f>
        <v>AJRINFRA</v>
      </c>
      <c r="J462" s="10" t="str">
        <f>IFERROR(RANK(T_STOCK_DATA[[#This Row],[Positive Change %]],T_STOCK_DATA[Positive Change %],0)+COUNTIF($D$3:$D461,T_STOCK_DATA[[#This Row],[Positive Change %]]),"")</f>
        <v/>
      </c>
      <c r="K462" s="10">
        <f>IFERROR(RANK(T_STOCK_DATA[[#This Row],[Negative Change %]],T_STOCK_DATA[Negative Change %],1)+COUNTIF($E$3:$E461,T_STOCK_DATA[[#This Row],[Negative Change %]]),"")</f>
        <v>741</v>
      </c>
      <c r="L462" s="10">
        <f>IFERROR(RANK(T_STOCK_DATA[[#This Row],[Volume]],T_STOCK_DATA[Volume],0)+COUNTIF($H$3:$H461,T_STOCK_DATA[[#This Row],[Volume]]),"")</f>
        <v>307</v>
      </c>
      <c r="M462" s="18" cm="1">
        <f t="array" ref="M462">IFERROR(_FV(T_STOCK_DATA[[#This Row],[SYMBOL]],"Last trade time",TRUE),"")</f>
        <v>44585.469942129632</v>
      </c>
    </row>
    <row r="463" spans="1:13">
      <c r="A463" s="5" t="e" vm="507">
        <v>#VALUE!</v>
      </c>
      <c r="B463" s="7" cm="1">
        <f t="array" ref="B463">IFERROR(_FV(T_STOCK_DATA[[#This Row],[SYMBOL]],"Change"),"")</f>
        <v>-18.600000000000001</v>
      </c>
      <c r="C463" s="8" cm="1">
        <f t="array" ref="C463">IFERROR(IF(T_STOCK_DATA[[#This Row],[SYMBOL]]="","",_FV(T_STOCK_DATA[[#This Row],[SYMBOL]],"Change (%)",TRUE)),"")</f>
        <v>-4.7466999999999995E-2</v>
      </c>
      <c r="D463" s="8" t="str">
        <f>IF(T_STOCK_DATA[[#This Row],[Change (%)]]&gt;0,T_STOCK_DATA[[#This Row],[Change (%)]],"")</f>
        <v/>
      </c>
      <c r="E463" s="8">
        <f>IF(T_STOCK_DATA[[#This Row],[Change (%)]]&lt;0,T_STOCK_DATA[[#This Row],[Change (%)]],"")</f>
        <v>-4.7466999999999995E-2</v>
      </c>
      <c r="F463" s="7" t="str" cm="1">
        <f t="array" ref="F463">IFERROR(_FV(T_STOCK_DATA[[#This Row],[SYMBOL]],"Exchange"),"")</f>
        <v>National Stock Exchange of India</v>
      </c>
      <c r="G463" s="7" cm="1">
        <f t="array" ref="G463">IFERROR(_FV(T_STOCK_DATA[[#This Row],[SYMBOL]],"Price"),"")</f>
        <v>373.25</v>
      </c>
      <c r="H463" s="9" cm="1">
        <f t="array" ref="H463">IFERROR(_FV(T_STOCK_DATA[[#This Row],[SYMBOL]],"Volume"),"")</f>
        <v>6694</v>
      </c>
      <c r="I463" s="7" t="str" cm="1">
        <f t="array" ref="I463">IFERROR(_FV(T_STOCK_DATA[[#This Row],[SYMBOL]],"Ticker symbol",TRUE),"")</f>
        <v>GANDHITUBE</v>
      </c>
      <c r="J463" s="10" t="str">
        <f>IFERROR(RANK(T_STOCK_DATA[[#This Row],[Positive Change %]],T_STOCK_DATA[Positive Change %],0)+COUNTIF($D$3:$D462,T_STOCK_DATA[[#This Row],[Positive Change %]]),"")</f>
        <v/>
      </c>
      <c r="K463" s="10">
        <f>IFERROR(RANK(T_STOCK_DATA[[#This Row],[Negative Change %]],T_STOCK_DATA[Negative Change %],1)+COUNTIF($E$3:$E462,T_STOCK_DATA[[#This Row],[Negative Change %]]),"")</f>
        <v>789</v>
      </c>
      <c r="L463" s="10">
        <f>IFERROR(RANK(T_STOCK_DATA[[#This Row],[Volume]],T_STOCK_DATA[Volume],0)+COUNTIF($H$3:$H462,T_STOCK_DATA[[#This Row],[Volume]]),"")</f>
        <v>1542</v>
      </c>
      <c r="M463" s="18" cm="1">
        <f t="array" ref="M463">IFERROR(_FV(T_STOCK_DATA[[#This Row],[SYMBOL]],"Last trade time",TRUE),"")</f>
        <v>44585.469953703701</v>
      </c>
    </row>
    <row r="464" spans="1:13">
      <c r="A464" s="5" t="e" vm="508">
        <v>#VALUE!</v>
      </c>
      <c r="B464" s="7" cm="1">
        <f t="array" ref="B464">IFERROR(_FV(T_STOCK_DATA[[#This Row],[SYMBOL]],"Change"),"")</f>
        <v>-34.950000000000003</v>
      </c>
      <c r="C464" s="8" cm="1">
        <f t="array" ref="C464">IFERROR(IF(T_STOCK_DATA[[#This Row],[SYMBOL]]="","",_FV(T_STOCK_DATA[[#This Row],[SYMBOL]],"Change (%)",TRUE)),"")</f>
        <v>-5.3939000000000001E-2</v>
      </c>
      <c r="D464" s="8" t="str">
        <f>IF(T_STOCK_DATA[[#This Row],[Change (%)]]&gt;0,T_STOCK_DATA[[#This Row],[Change (%)]],"")</f>
        <v/>
      </c>
      <c r="E464" s="8">
        <f>IF(T_STOCK_DATA[[#This Row],[Change (%)]]&lt;0,T_STOCK_DATA[[#This Row],[Change (%)]],"")</f>
        <v>-5.3939000000000001E-2</v>
      </c>
      <c r="F464" s="7" t="str" cm="1">
        <f t="array" ref="F464">IFERROR(_FV(T_STOCK_DATA[[#This Row],[SYMBOL]],"Exchange"),"")</f>
        <v>National Stock Exchange of India</v>
      </c>
      <c r="G464" s="7" cm="1">
        <f t="array" ref="G464">IFERROR(_FV(T_STOCK_DATA[[#This Row],[SYMBOL]],"Price"),"")</f>
        <v>613</v>
      </c>
      <c r="H464" s="9" cm="1">
        <f t="array" ref="H464">IFERROR(_FV(T_STOCK_DATA[[#This Row],[SYMBOL]],"Volume"),"")</f>
        <v>64266</v>
      </c>
      <c r="I464" s="7" t="str" cm="1">
        <f t="array" ref="I464">IFERROR(_FV(T_STOCK_DATA[[#This Row],[SYMBOL]],"Ticker symbol",TRUE),"")</f>
        <v>GANECOS</v>
      </c>
      <c r="J464" s="10" t="str">
        <f>IFERROR(RANK(T_STOCK_DATA[[#This Row],[Positive Change %]],T_STOCK_DATA[Positive Change %],0)+COUNTIF($D$3:$D463,T_STOCK_DATA[[#This Row],[Positive Change %]]),"")</f>
        <v/>
      </c>
      <c r="K464" s="10">
        <f>IFERROR(RANK(T_STOCK_DATA[[#This Row],[Negative Change %]],T_STOCK_DATA[Negative Change %],1)+COUNTIF($E$3:$E463,T_STOCK_DATA[[#This Row],[Negative Change %]]),"")</f>
        <v>433</v>
      </c>
      <c r="L464" s="10">
        <f>IFERROR(RANK(T_STOCK_DATA[[#This Row],[Volume]],T_STOCK_DATA[Volume],0)+COUNTIF($H$3:$H463,T_STOCK_DATA[[#This Row],[Volume]]),"")</f>
        <v>1098</v>
      </c>
      <c r="M464" s="18" cm="1">
        <f t="array" ref="M464">IFERROR(_FV(T_STOCK_DATA[[#This Row],[SYMBOL]],"Last trade time",TRUE),"")</f>
        <v>44585.469953703701</v>
      </c>
    </row>
    <row r="465" spans="1:13">
      <c r="A465" s="5" t="e" vm="509">
        <v>#VALUE!</v>
      </c>
      <c r="B465" s="7" cm="1">
        <f t="array" ref="B465">IFERROR(_FV(T_STOCK_DATA[[#This Row],[SYMBOL]],"Change"),"")</f>
        <v>-7.25</v>
      </c>
      <c r="C465" s="8" cm="1">
        <f t="array" ref="C465">IFERROR(IF(T_STOCK_DATA[[#This Row],[SYMBOL]]="","",_FV(T_STOCK_DATA[[#This Row],[SYMBOL]],"Change (%)",TRUE)),"")</f>
        <v>-3.7888999999999999E-2</v>
      </c>
      <c r="D465" s="8" t="str">
        <f>IF(T_STOCK_DATA[[#This Row],[Change (%)]]&gt;0,T_STOCK_DATA[[#This Row],[Change (%)]],"")</f>
        <v/>
      </c>
      <c r="E465" s="8">
        <f>IF(T_STOCK_DATA[[#This Row],[Change (%)]]&lt;0,T_STOCK_DATA[[#This Row],[Change (%)]],"")</f>
        <v>-3.7888999999999999E-2</v>
      </c>
      <c r="F465" s="7" t="str" cm="1">
        <f t="array" ref="F465">IFERROR(_FV(T_STOCK_DATA[[#This Row],[SYMBOL]],"Exchange"),"")</f>
        <v>National Stock Exchange of India</v>
      </c>
      <c r="G465" s="7" cm="1">
        <f t="array" ref="G465">IFERROR(_FV(T_STOCK_DATA[[#This Row],[SYMBOL]],"Price"),"")</f>
        <v>184.1</v>
      </c>
      <c r="H465" s="9" cm="1">
        <f t="array" ref="H465">IFERROR(_FV(T_STOCK_DATA[[#This Row],[SYMBOL]],"Volume"),"")</f>
        <v>39425</v>
      </c>
      <c r="I465" s="7" t="str" cm="1">
        <f t="array" ref="I465">IFERROR(_FV(T_STOCK_DATA[[#This Row],[SYMBOL]],"Ticker symbol",TRUE),"")</f>
        <v>GANESHHOUC</v>
      </c>
      <c r="J465" s="10" t="str">
        <f>IFERROR(RANK(T_STOCK_DATA[[#This Row],[Positive Change %]],T_STOCK_DATA[Positive Change %],0)+COUNTIF($D$3:$D464,T_STOCK_DATA[[#This Row],[Positive Change %]]),"")</f>
        <v/>
      </c>
      <c r="K465" s="10">
        <f>IFERROR(RANK(T_STOCK_DATA[[#This Row],[Negative Change %]],T_STOCK_DATA[Negative Change %],1)+COUNTIF($E$3:$E464,T_STOCK_DATA[[#This Row],[Negative Change %]]),"")</f>
        <v>1093</v>
      </c>
      <c r="L465" s="10">
        <f>IFERROR(RANK(T_STOCK_DATA[[#This Row],[Volume]],T_STOCK_DATA[Volume],0)+COUNTIF($H$3:$H464,T_STOCK_DATA[[#This Row],[Volume]]),"")</f>
        <v>1238</v>
      </c>
      <c r="M465" s="18" cm="1">
        <f t="array" ref="M465">IFERROR(_FV(T_STOCK_DATA[[#This Row],[SYMBOL]],"Last trade time",TRUE),"")</f>
        <v>44585.469953703701</v>
      </c>
    </row>
    <row r="466" spans="1:13">
      <c r="A466" s="5" t="e" vm="510">
        <v>#VALUE!</v>
      </c>
      <c r="B466" s="7" cm="1">
        <f t="array" ref="B466">IFERROR(_FV(T_STOCK_DATA[[#This Row],[SYMBOL]],"Change"),"")</f>
        <v>-6.65</v>
      </c>
      <c r="C466" s="8" cm="1">
        <f t="array" ref="C466">IFERROR(IF(T_STOCK_DATA[[#This Row],[SYMBOL]]="","",_FV(T_STOCK_DATA[[#This Row],[SYMBOL]],"Change (%)",TRUE)),"")</f>
        <v>-7.2519E-2</v>
      </c>
      <c r="D466" s="8" t="str">
        <f>IF(T_STOCK_DATA[[#This Row],[Change (%)]]&gt;0,T_STOCK_DATA[[#This Row],[Change (%)]],"")</f>
        <v/>
      </c>
      <c r="E466" s="8">
        <f>IF(T_STOCK_DATA[[#This Row],[Change (%)]]&lt;0,T_STOCK_DATA[[#This Row],[Change (%)]],"")</f>
        <v>-7.2519E-2</v>
      </c>
      <c r="F466" s="7" t="str" cm="1">
        <f t="array" ref="F466">IFERROR(_FV(T_STOCK_DATA[[#This Row],[SYMBOL]],"Exchange"),"")</f>
        <v>National Stock Exchange of India</v>
      </c>
      <c r="G466" s="7" cm="1">
        <f t="array" ref="G466">IFERROR(_FV(T_STOCK_DATA[[#This Row],[SYMBOL]],"Price"),"")</f>
        <v>85.05</v>
      </c>
      <c r="H466" s="9" cm="1">
        <f t="array" ref="H466">IFERROR(_FV(T_STOCK_DATA[[#This Row],[SYMBOL]],"Volume"),"")</f>
        <v>12077</v>
      </c>
      <c r="I466" s="7" t="str" cm="1">
        <f t="array" ref="I466">IFERROR(_FV(T_STOCK_DATA[[#This Row],[SYMBOL]],"Ticker symbol",TRUE),"")</f>
        <v>GANGESSECU</v>
      </c>
      <c r="J466" s="10" t="str">
        <f>IFERROR(RANK(T_STOCK_DATA[[#This Row],[Positive Change %]],T_STOCK_DATA[Positive Change %],0)+COUNTIF($D$3:$D465,T_STOCK_DATA[[#This Row],[Positive Change %]]),"")</f>
        <v/>
      </c>
      <c r="K466" s="10">
        <f>IFERROR(RANK(T_STOCK_DATA[[#This Row],[Negative Change %]],T_STOCK_DATA[Negative Change %],1)+COUNTIF($E$3:$E465,T_STOCK_DATA[[#This Row],[Negative Change %]]),"")</f>
        <v>169</v>
      </c>
      <c r="L466" s="10">
        <f>IFERROR(RANK(T_STOCK_DATA[[#This Row],[Volume]],T_STOCK_DATA[Volume],0)+COUNTIF($H$3:$H465,T_STOCK_DATA[[#This Row],[Volume]]),"")</f>
        <v>1483</v>
      </c>
      <c r="M466" s="18" cm="1">
        <f t="array" ref="M466">IFERROR(_FV(T_STOCK_DATA[[#This Row],[SYMBOL]],"Last trade time",TRUE),"")</f>
        <v>44585.469953703701</v>
      </c>
    </row>
    <row r="467" spans="1:13">
      <c r="A467" s="5" t="e" vm="511">
        <v>#VALUE!</v>
      </c>
      <c r="B467" s="7" cm="1">
        <f t="array" ref="B467">IFERROR(_FV(T_STOCK_DATA[[#This Row],[SYMBOL]],"Change"),"")</f>
        <v>-133.44999999999999</v>
      </c>
      <c r="C467" s="8" cm="1">
        <f t="array" ref="C467">IFERROR(IF(T_STOCK_DATA[[#This Row],[SYMBOL]]="","",_FV(T_STOCK_DATA[[#This Row],[SYMBOL]],"Change (%)",TRUE)),"")</f>
        <v>-4.1449E-2</v>
      </c>
      <c r="D467" s="8" t="str">
        <f>IF(T_STOCK_DATA[[#This Row],[Change (%)]]&gt;0,T_STOCK_DATA[[#This Row],[Change (%)]],"")</f>
        <v/>
      </c>
      <c r="E467" s="8">
        <f>IF(T_STOCK_DATA[[#This Row],[Change (%)]]&lt;0,T_STOCK_DATA[[#This Row],[Change (%)]],"")</f>
        <v>-4.1449E-2</v>
      </c>
      <c r="F467" s="7" t="str" cm="1">
        <f t="array" ref="F467">IFERROR(_FV(T_STOCK_DATA[[#This Row],[SYMBOL]],"Exchange"),"")</f>
        <v>National Stock Exchange of India</v>
      </c>
      <c r="G467" s="7" cm="1">
        <f t="array" ref="G467">IFERROR(_FV(T_STOCK_DATA[[#This Row],[SYMBOL]],"Price"),"")</f>
        <v>3086.2</v>
      </c>
      <c r="H467" s="9" cm="1">
        <f t="array" ref="H467">IFERROR(_FV(T_STOCK_DATA[[#This Row],[SYMBOL]],"Volume"),"")</f>
        <v>38868</v>
      </c>
      <c r="I467" s="7" t="str" cm="1">
        <f t="array" ref="I467">IFERROR(_FV(T_STOCK_DATA[[#This Row],[SYMBOL]],"Ticker symbol",TRUE),"")</f>
        <v>GARFIBRES</v>
      </c>
      <c r="J467" s="10" t="str">
        <f>IFERROR(RANK(T_STOCK_DATA[[#This Row],[Positive Change %]],T_STOCK_DATA[Positive Change %],0)+COUNTIF($D$3:$D466,T_STOCK_DATA[[#This Row],[Positive Change %]]),"")</f>
        <v/>
      </c>
      <c r="K467" s="10">
        <f>IFERROR(RANK(T_STOCK_DATA[[#This Row],[Negative Change %]],T_STOCK_DATA[Negative Change %],1)+COUNTIF($E$3:$E466,T_STOCK_DATA[[#This Row],[Negative Change %]]),"")</f>
        <v>1004</v>
      </c>
      <c r="L467" s="10">
        <f>IFERROR(RANK(T_STOCK_DATA[[#This Row],[Volume]],T_STOCK_DATA[Volume],0)+COUNTIF($H$3:$H466,T_STOCK_DATA[[#This Row],[Volume]]),"")</f>
        <v>1243</v>
      </c>
      <c r="M467" s="18" cm="1">
        <f t="array" ref="M467">IFERROR(_FV(T_STOCK_DATA[[#This Row],[SYMBOL]],"Last trade time",TRUE),"")</f>
        <v>44585.469953703701</v>
      </c>
    </row>
    <row r="468" spans="1:13">
      <c r="A468" s="5" t="e" vm="512">
        <v>#VALUE!</v>
      </c>
      <c r="B468" s="7" cm="1">
        <f t="array" ref="B468">IFERROR(_FV(T_STOCK_DATA[[#This Row],[SYMBOL]],"Change"),"")</f>
        <v>-10.85</v>
      </c>
      <c r="C468" s="8" cm="1">
        <f t="array" ref="C468">IFERROR(IF(T_STOCK_DATA[[#This Row],[SYMBOL]]="","",_FV(T_STOCK_DATA[[#This Row],[SYMBOL]],"Change (%)",TRUE)),"")</f>
        <v>-5.3606999999999995E-2</v>
      </c>
      <c r="D468" s="8" t="str">
        <f>IF(T_STOCK_DATA[[#This Row],[Change (%)]]&gt;0,T_STOCK_DATA[[#This Row],[Change (%)]],"")</f>
        <v/>
      </c>
      <c r="E468" s="8">
        <f>IF(T_STOCK_DATA[[#This Row],[Change (%)]]&lt;0,T_STOCK_DATA[[#This Row],[Change (%)]],"")</f>
        <v>-5.3606999999999995E-2</v>
      </c>
      <c r="F468" s="7" t="str" cm="1">
        <f t="array" ref="F468">IFERROR(_FV(T_STOCK_DATA[[#This Row],[SYMBOL]],"Exchange"),"")</f>
        <v>National Stock Exchange of India</v>
      </c>
      <c r="G468" s="7" cm="1">
        <f t="array" ref="G468">IFERROR(_FV(T_STOCK_DATA[[#This Row],[SYMBOL]],"Price"),"")</f>
        <v>191.55</v>
      </c>
      <c r="H468" s="9" cm="1">
        <f t="array" ref="H468">IFERROR(_FV(T_STOCK_DATA[[#This Row],[SYMBOL]],"Volume"),"")</f>
        <v>1004957</v>
      </c>
      <c r="I468" s="7" t="str" cm="1">
        <f t="array" ref="I468">IFERROR(_FV(T_STOCK_DATA[[#This Row],[SYMBOL]],"Ticker symbol",TRUE),"")</f>
        <v>GATI</v>
      </c>
      <c r="J468" s="10" t="str">
        <f>IFERROR(RANK(T_STOCK_DATA[[#This Row],[Positive Change %]],T_STOCK_DATA[Positive Change %],0)+COUNTIF($D$3:$D467,T_STOCK_DATA[[#This Row],[Positive Change %]]),"")</f>
        <v/>
      </c>
      <c r="K468" s="10">
        <f>IFERROR(RANK(T_STOCK_DATA[[#This Row],[Negative Change %]],T_STOCK_DATA[Negative Change %],1)+COUNTIF($E$3:$E467,T_STOCK_DATA[[#This Row],[Negative Change %]]),"")</f>
        <v>438</v>
      </c>
      <c r="L468" s="10">
        <f>IFERROR(RANK(T_STOCK_DATA[[#This Row],[Volume]],T_STOCK_DATA[Volume],0)+COUNTIF($H$3:$H467,T_STOCK_DATA[[#This Row],[Volume]]),"")</f>
        <v>338</v>
      </c>
      <c r="M468" s="18" cm="1">
        <f t="array" ref="M468">IFERROR(_FV(T_STOCK_DATA[[#This Row],[SYMBOL]],"Last trade time",TRUE),"")</f>
        <v>44585.469953703701</v>
      </c>
    </row>
    <row r="469" spans="1:13">
      <c r="A469" s="5" t="e" vm="513">
        <v>#VALUE!</v>
      </c>
      <c r="B469" s="7" cm="1">
        <f t="array" ref="B469">IFERROR(_FV(T_STOCK_DATA[[#This Row],[SYMBOL]],"Change"),"")</f>
        <v>-0.05</v>
      </c>
      <c r="C469" s="8" cm="1">
        <f t="array" ref="C469">IFERROR(IF(T_STOCK_DATA[[#This Row],[SYMBOL]]="","",_FV(T_STOCK_DATA[[#This Row],[SYMBOL]],"Change (%)",TRUE)),"")</f>
        <v>-4.5454999999999995E-2</v>
      </c>
      <c r="D469" s="8" t="str">
        <f>IF(T_STOCK_DATA[[#This Row],[Change (%)]]&gt;0,T_STOCK_DATA[[#This Row],[Change (%)]],"")</f>
        <v/>
      </c>
      <c r="E469" s="8">
        <f>IF(T_STOCK_DATA[[#This Row],[Change (%)]]&lt;0,T_STOCK_DATA[[#This Row],[Change (%)]],"")</f>
        <v>-4.5454999999999995E-2</v>
      </c>
      <c r="F469" s="7" t="str" cm="1">
        <f t="array" ref="F469">IFERROR(_FV(T_STOCK_DATA[[#This Row],[SYMBOL]],"Exchange"),"")</f>
        <v>National Stock Exchange of India</v>
      </c>
      <c r="G469" s="7" cm="1">
        <f t="array" ref="G469">IFERROR(_FV(T_STOCK_DATA[[#This Row],[SYMBOL]],"Price"),"")</f>
        <v>1.05</v>
      </c>
      <c r="H469" s="9" cm="1">
        <f t="array" ref="H469">IFERROR(_FV(T_STOCK_DATA[[#This Row],[SYMBOL]],"Volume"),"")</f>
        <v>15660</v>
      </c>
      <c r="I469" s="7" t="str" cm="1">
        <f t="array" ref="I469">IFERROR(_FV(T_STOCK_DATA[[#This Row],[SYMBOL]],"Ticker symbol",TRUE),"")</f>
        <v>GAYAHWS</v>
      </c>
      <c r="J469" s="10" t="str">
        <f>IFERROR(RANK(T_STOCK_DATA[[#This Row],[Positive Change %]],T_STOCK_DATA[Positive Change %],0)+COUNTIF($D$3:$D468,T_STOCK_DATA[[#This Row],[Positive Change %]]),"")</f>
        <v/>
      </c>
      <c r="K469" s="10">
        <f>IFERROR(RANK(T_STOCK_DATA[[#This Row],[Negative Change %]],T_STOCK_DATA[Negative Change %],1)+COUNTIF($E$3:$E468,T_STOCK_DATA[[#This Row],[Negative Change %]]),"")</f>
        <v>879</v>
      </c>
      <c r="L469" s="10">
        <f>IFERROR(RANK(T_STOCK_DATA[[#This Row],[Volume]],T_STOCK_DATA[Volume],0)+COUNTIF($H$3:$H468,T_STOCK_DATA[[#This Row],[Volume]]),"")</f>
        <v>1441</v>
      </c>
      <c r="M469" s="18" cm="1">
        <f t="array" ref="M469">IFERROR(_FV(T_STOCK_DATA[[#This Row],[SYMBOL]],"Last trade time",TRUE),"")</f>
        <v>44585.469953703701</v>
      </c>
    </row>
    <row r="470" spans="1:13">
      <c r="A470" s="5" t="e" vm="514">
        <v>#VALUE!</v>
      </c>
      <c r="B470" s="7" cm="1">
        <f t="array" ref="B470">IFERROR(_FV(T_STOCK_DATA[[#This Row],[SYMBOL]],"Change"),"")</f>
        <v>-2</v>
      </c>
      <c r="C470" s="8" cm="1">
        <f t="array" ref="C470">IFERROR(IF(T_STOCK_DATA[[#This Row],[SYMBOL]]="","",_FV(T_STOCK_DATA[[#This Row],[SYMBOL]],"Change (%)",TRUE)),"")</f>
        <v>-7.1048E-2</v>
      </c>
      <c r="D470" s="8" t="str">
        <f>IF(T_STOCK_DATA[[#This Row],[Change (%)]]&gt;0,T_STOCK_DATA[[#This Row],[Change (%)]],"")</f>
        <v/>
      </c>
      <c r="E470" s="8">
        <f>IF(T_STOCK_DATA[[#This Row],[Change (%)]]&lt;0,T_STOCK_DATA[[#This Row],[Change (%)]],"")</f>
        <v>-7.1048E-2</v>
      </c>
      <c r="F470" s="7" t="str" cm="1">
        <f t="array" ref="F470">IFERROR(_FV(T_STOCK_DATA[[#This Row],[SYMBOL]],"Exchange"),"")</f>
        <v>National Stock Exchange of India</v>
      </c>
      <c r="G470" s="7" cm="1">
        <f t="array" ref="G470">IFERROR(_FV(T_STOCK_DATA[[#This Row],[SYMBOL]],"Price"),"")</f>
        <v>26.15</v>
      </c>
      <c r="H470" s="9" cm="1">
        <f t="array" ref="H470">IFERROR(_FV(T_STOCK_DATA[[#This Row],[SYMBOL]],"Volume"),"")</f>
        <v>1120166</v>
      </c>
      <c r="I470" s="7" t="str" cm="1">
        <f t="array" ref="I470">IFERROR(_FV(T_STOCK_DATA[[#This Row],[SYMBOL]],"Ticker symbol",TRUE),"")</f>
        <v>GAYAPROJ</v>
      </c>
      <c r="J470" s="10" t="str">
        <f>IFERROR(RANK(T_STOCK_DATA[[#This Row],[Positive Change %]],T_STOCK_DATA[Positive Change %],0)+COUNTIF($D$3:$D469,T_STOCK_DATA[[#This Row],[Positive Change %]]),"")</f>
        <v/>
      </c>
      <c r="K470" s="10">
        <f>IFERROR(RANK(T_STOCK_DATA[[#This Row],[Negative Change %]],T_STOCK_DATA[Negative Change %],1)+COUNTIF($E$3:$E469,T_STOCK_DATA[[#This Row],[Negative Change %]]),"")</f>
        <v>192</v>
      </c>
      <c r="L470" s="10">
        <f>IFERROR(RANK(T_STOCK_DATA[[#This Row],[Volume]],T_STOCK_DATA[Volume],0)+COUNTIF($H$3:$H469,T_STOCK_DATA[[#This Row],[Volume]]),"")</f>
        <v>312</v>
      </c>
      <c r="M470" s="18" cm="1">
        <f t="array" ref="M470">IFERROR(_FV(T_STOCK_DATA[[#This Row],[SYMBOL]],"Last trade time",TRUE),"")</f>
        <v>44585.469953703701</v>
      </c>
    </row>
    <row r="471" spans="1:13">
      <c r="A471" s="5" t="e" vm="515">
        <v>#VALUE!</v>
      </c>
      <c r="B471" s="7" cm="1">
        <f t="array" ref="B471">IFERROR(_FV(T_STOCK_DATA[[#This Row],[SYMBOL]],"Change"),"")</f>
        <v>2.6</v>
      </c>
      <c r="C471" s="8" cm="1">
        <f t="array" ref="C471">IFERROR(IF(T_STOCK_DATA[[#This Row],[SYMBOL]]="","",_FV(T_STOCK_DATA[[#This Row],[SYMBOL]],"Change (%)",TRUE)),"")</f>
        <v>9.3610000000000013E-3</v>
      </c>
      <c r="D471" s="8">
        <f>IF(T_STOCK_DATA[[#This Row],[Change (%)]]&gt;0,T_STOCK_DATA[[#This Row],[Change (%)]],"")</f>
        <v>9.3610000000000013E-3</v>
      </c>
      <c r="E471" s="8" t="str">
        <f>IF(T_STOCK_DATA[[#This Row],[Change (%)]]&lt;0,T_STOCK_DATA[[#This Row],[Change (%)]],"")</f>
        <v/>
      </c>
      <c r="F471" s="7" t="str" cm="1">
        <f t="array" ref="F471">IFERROR(_FV(T_STOCK_DATA[[#This Row],[SYMBOL]],"Exchange"),"")</f>
        <v>National Stock Exchange of India</v>
      </c>
      <c r="G471" s="7" cm="1">
        <f t="array" ref="G471">IFERROR(_FV(T_STOCK_DATA[[#This Row],[SYMBOL]],"Price"),"")</f>
        <v>280.35000000000002</v>
      </c>
      <c r="H471" s="9" cm="1">
        <f t="array" ref="H471">IFERROR(_FV(T_STOCK_DATA[[#This Row],[SYMBOL]],"Volume"),"")</f>
        <v>345796</v>
      </c>
      <c r="I471" s="7" t="str" cm="1">
        <f t="array" ref="I471">IFERROR(_FV(T_STOCK_DATA[[#This Row],[SYMBOL]],"Ticker symbol",TRUE),"")</f>
        <v>GDL</v>
      </c>
      <c r="J471" s="10">
        <f>IFERROR(RANK(T_STOCK_DATA[[#This Row],[Positive Change %]],T_STOCK_DATA[Positive Change %],0)+COUNTIF($D$3:$D470,T_STOCK_DATA[[#This Row],[Positive Change %]]),"")</f>
        <v>45</v>
      </c>
      <c r="K471" s="10" t="str">
        <f>IFERROR(RANK(T_STOCK_DATA[[#This Row],[Negative Change %]],T_STOCK_DATA[Negative Change %],1)+COUNTIF($E$3:$E470,T_STOCK_DATA[[#This Row],[Negative Change %]]),"")</f>
        <v/>
      </c>
      <c r="L471" s="10">
        <f>IFERROR(RANK(T_STOCK_DATA[[#This Row],[Volume]],T_STOCK_DATA[Volume],0)+COUNTIF($H$3:$H470,T_STOCK_DATA[[#This Row],[Volume]]),"")</f>
        <v>606</v>
      </c>
      <c r="M471" s="18" cm="1">
        <f t="array" ref="M471">IFERROR(_FV(T_STOCK_DATA[[#This Row],[SYMBOL]],"Last trade time",TRUE),"")</f>
        <v>44565.477546296293</v>
      </c>
    </row>
    <row r="472" spans="1:13">
      <c r="A472" s="5" t="e" vm="516">
        <v>#VALUE!</v>
      </c>
      <c r="B472" s="7" cm="1">
        <f t="array" ref="B472">IFERROR(_FV(T_STOCK_DATA[[#This Row],[SYMBOL]],"Change"),"")</f>
        <v>-2.85</v>
      </c>
      <c r="C472" s="8" cm="1">
        <f t="array" ref="C472">IFERROR(IF(T_STOCK_DATA[[#This Row],[SYMBOL]]="","",_FV(T_STOCK_DATA[[#This Row],[SYMBOL]],"Change (%)",TRUE)),"")</f>
        <v>-1.8447000000000002E-2</v>
      </c>
      <c r="D472" s="8" t="str">
        <f>IF(T_STOCK_DATA[[#This Row],[Change (%)]]&gt;0,T_STOCK_DATA[[#This Row],[Change (%)]],"")</f>
        <v/>
      </c>
      <c r="E472" s="8">
        <f>IF(T_STOCK_DATA[[#This Row],[Change (%)]]&lt;0,T_STOCK_DATA[[#This Row],[Change (%)]],"")</f>
        <v>-1.8447000000000002E-2</v>
      </c>
      <c r="F472" s="7" t="str" cm="1">
        <f t="array" ref="F472">IFERROR(_FV(T_STOCK_DATA[[#This Row],[SYMBOL]],"Exchange"),"")</f>
        <v>National Stock Exchange of India</v>
      </c>
      <c r="G472" s="7" cm="1">
        <f t="array" ref="G472">IFERROR(_FV(T_STOCK_DATA[[#This Row],[SYMBOL]],"Price"),"")</f>
        <v>151.65</v>
      </c>
      <c r="H472" s="9" cm="1">
        <f t="array" ref="H472">IFERROR(_FV(T_STOCK_DATA[[#This Row],[SYMBOL]],"Volume"),"")</f>
        <v>15678</v>
      </c>
      <c r="I472" s="7" t="str" cm="1">
        <f t="array" ref="I472">IFERROR(_FV(T_STOCK_DATA[[#This Row],[SYMBOL]],"Ticker symbol",TRUE),"")</f>
        <v>GEECEE</v>
      </c>
      <c r="J472" s="10" t="str">
        <f>IFERROR(RANK(T_STOCK_DATA[[#This Row],[Positive Change %]],T_STOCK_DATA[Positive Change %],0)+COUNTIF($D$3:$D471,T_STOCK_DATA[[#This Row],[Positive Change %]]),"")</f>
        <v/>
      </c>
      <c r="K472" s="10">
        <f>IFERROR(RANK(T_STOCK_DATA[[#This Row],[Negative Change %]],T_STOCK_DATA[Negative Change %],1)+COUNTIF($E$3:$E471,T_STOCK_DATA[[#This Row],[Negative Change %]]),"")</f>
        <v>1441</v>
      </c>
      <c r="L472" s="10">
        <f>IFERROR(RANK(T_STOCK_DATA[[#This Row],[Volume]],T_STOCK_DATA[Volume],0)+COUNTIF($H$3:$H471,T_STOCK_DATA[[#This Row],[Volume]]),"")</f>
        <v>1440</v>
      </c>
      <c r="M472" s="18" cm="1">
        <f t="array" ref="M472">IFERROR(_FV(T_STOCK_DATA[[#This Row],[SYMBOL]],"Last trade time",TRUE),"")</f>
        <v>44585.469953703701</v>
      </c>
    </row>
    <row r="473" spans="1:13">
      <c r="A473" s="5" t="e" vm="517">
        <v>#VALUE!</v>
      </c>
      <c r="B473" s="7" cm="1">
        <f t="array" ref="B473">IFERROR(_FV(T_STOCK_DATA[[#This Row],[SYMBOL]],"Change"),"")</f>
        <v>-3.3</v>
      </c>
      <c r="C473" s="8" cm="1">
        <f t="array" ref="C473">IFERROR(IF(T_STOCK_DATA[[#This Row],[SYMBOL]]="","",_FV(T_STOCK_DATA[[#This Row],[SYMBOL]],"Change (%)",TRUE)),"")</f>
        <v>-3.9474000000000002E-2</v>
      </c>
      <c r="D473" s="8" t="str">
        <f>IF(T_STOCK_DATA[[#This Row],[Change (%)]]&gt;0,T_STOCK_DATA[[#This Row],[Change (%)]],"")</f>
        <v/>
      </c>
      <c r="E473" s="8">
        <f>IF(T_STOCK_DATA[[#This Row],[Change (%)]]&lt;0,T_STOCK_DATA[[#This Row],[Change (%)]],"")</f>
        <v>-3.9474000000000002E-2</v>
      </c>
      <c r="F473" s="7" t="str" cm="1">
        <f t="array" ref="F473">IFERROR(_FV(T_STOCK_DATA[[#This Row],[SYMBOL]],"Exchange"),"")</f>
        <v>National Stock Exchange of India</v>
      </c>
      <c r="G473" s="7" cm="1">
        <f t="array" ref="G473">IFERROR(_FV(T_STOCK_DATA[[#This Row],[SYMBOL]],"Price"),"")</f>
        <v>80.3</v>
      </c>
      <c r="H473" s="9" cm="1">
        <f t="array" ref="H473">IFERROR(_FV(T_STOCK_DATA[[#This Row],[SYMBOL]],"Volume"),"")</f>
        <v>10916</v>
      </c>
      <c r="I473" s="7" t="str" cm="1">
        <f t="array" ref="I473">IFERROR(_FV(T_STOCK_DATA[[#This Row],[SYMBOL]],"Ticker symbol",TRUE),"")</f>
        <v>GEEKAYWIRE</v>
      </c>
      <c r="J473" s="10" t="str">
        <f>IFERROR(RANK(T_STOCK_DATA[[#This Row],[Positive Change %]],T_STOCK_DATA[Positive Change %],0)+COUNTIF($D$3:$D472,T_STOCK_DATA[[#This Row],[Positive Change %]]),"")</f>
        <v/>
      </c>
      <c r="K473" s="10">
        <f>IFERROR(RANK(T_STOCK_DATA[[#This Row],[Negative Change %]],T_STOCK_DATA[Negative Change %],1)+COUNTIF($E$3:$E472,T_STOCK_DATA[[#This Row],[Negative Change %]]),"")</f>
        <v>1052</v>
      </c>
      <c r="L473" s="10">
        <f>IFERROR(RANK(T_STOCK_DATA[[#This Row],[Volume]],T_STOCK_DATA[Volume],0)+COUNTIF($H$3:$H472,T_STOCK_DATA[[#This Row],[Volume]]),"")</f>
        <v>1498</v>
      </c>
      <c r="M473" s="18" cm="1">
        <f t="array" ref="M473">IFERROR(_FV(T_STOCK_DATA[[#This Row],[SYMBOL]],"Last trade time",TRUE),"")</f>
        <v>44585.469953703701</v>
      </c>
    </row>
    <row r="474" spans="1:13">
      <c r="A474" s="5" t="e" vm="518">
        <v>#VALUE!</v>
      </c>
      <c r="B474" s="7" cm="1">
        <f t="array" ref="B474">IFERROR(_FV(T_STOCK_DATA[[#This Row],[SYMBOL]],"Change"),"")</f>
        <v>-1.9</v>
      </c>
      <c r="C474" s="8" cm="1">
        <f t="array" ref="C474">IFERROR(IF(T_STOCK_DATA[[#This Row],[SYMBOL]]="","",_FV(T_STOCK_DATA[[#This Row],[SYMBOL]],"Change (%)",TRUE)),"")</f>
        <v>-5.0734000000000001E-2</v>
      </c>
      <c r="D474" s="8" t="str">
        <f>IF(T_STOCK_DATA[[#This Row],[Change (%)]]&gt;0,T_STOCK_DATA[[#This Row],[Change (%)]],"")</f>
        <v/>
      </c>
      <c r="E474" s="8">
        <f>IF(T_STOCK_DATA[[#This Row],[Change (%)]]&lt;0,T_STOCK_DATA[[#This Row],[Change (%)]],"")</f>
        <v>-5.0734000000000001E-2</v>
      </c>
      <c r="F474" s="7" t="str" cm="1">
        <f t="array" ref="F474">IFERROR(_FV(T_STOCK_DATA[[#This Row],[SYMBOL]],"Exchange"),"")</f>
        <v>Bombay Stock Exchange</v>
      </c>
      <c r="G474" s="7" cm="1">
        <f t="array" ref="G474">IFERROR(_FV(T_STOCK_DATA[[#This Row],[SYMBOL]],"Price"),"")</f>
        <v>35.549999999999997</v>
      </c>
      <c r="H474" s="9" cm="1">
        <f t="array" ref="H474">IFERROR(_FV(T_STOCK_DATA[[#This Row],[SYMBOL]],"Volume"),"")</f>
        <v>15816</v>
      </c>
      <c r="I474" s="7" t="str" cm="1">
        <f t="array" ref="I474">IFERROR(_FV(T_STOCK_DATA[[#This Row],[SYMBOL]],"Ticker symbol",TRUE),"")</f>
        <v>539407</v>
      </c>
      <c r="J474" s="10" t="str">
        <f>IFERROR(RANK(T_STOCK_DATA[[#This Row],[Positive Change %]],T_STOCK_DATA[Positive Change %],0)+COUNTIF($D$3:$D473,T_STOCK_DATA[[#This Row],[Positive Change %]]),"")</f>
        <v/>
      </c>
      <c r="K474" s="10">
        <f>IFERROR(RANK(T_STOCK_DATA[[#This Row],[Negative Change %]],T_STOCK_DATA[Negative Change %],1)+COUNTIF($E$3:$E473,T_STOCK_DATA[[#This Row],[Negative Change %]]),"")</f>
        <v>491</v>
      </c>
      <c r="L474" s="10">
        <f>IFERROR(RANK(T_STOCK_DATA[[#This Row],[Volume]],T_STOCK_DATA[Volume],0)+COUNTIF($H$3:$H473,T_STOCK_DATA[[#This Row],[Volume]]),"")</f>
        <v>1438</v>
      </c>
      <c r="M474" s="18" cm="1">
        <f t="array" ref="M474">IFERROR(_FV(T_STOCK_DATA[[#This Row],[SYMBOL]],"Last trade time",TRUE),"")</f>
        <v>44585.437534722223</v>
      </c>
    </row>
    <row r="475" spans="1:13">
      <c r="A475" s="5" t="e" vm="519">
        <v>#VALUE!</v>
      </c>
      <c r="B475" s="7" cm="1">
        <f t="array" ref="B475">IFERROR(_FV(T_STOCK_DATA[[#This Row],[SYMBOL]],"Change"),"")</f>
        <v>-21.65</v>
      </c>
      <c r="C475" s="8" cm="1">
        <f t="array" ref="C475">IFERROR(IF(T_STOCK_DATA[[#This Row],[SYMBOL]]="","",_FV(T_STOCK_DATA[[#This Row],[SYMBOL]],"Change (%)",TRUE)),"")</f>
        <v>-4.9913999999999993E-2</v>
      </c>
      <c r="D475" s="8" t="str">
        <f>IF(T_STOCK_DATA[[#This Row],[Change (%)]]&gt;0,T_STOCK_DATA[[#This Row],[Change (%)]],"")</f>
        <v/>
      </c>
      <c r="E475" s="8">
        <f>IF(T_STOCK_DATA[[#This Row],[Change (%)]]&lt;0,T_STOCK_DATA[[#This Row],[Change (%)]],"")</f>
        <v>-4.9913999999999993E-2</v>
      </c>
      <c r="F475" s="7" t="str" cm="1">
        <f t="array" ref="F475">IFERROR(_FV(T_STOCK_DATA[[#This Row],[SYMBOL]],"Exchange"),"")</f>
        <v>National Stock Exchange of India</v>
      </c>
      <c r="G475" s="7" cm="1">
        <f t="array" ref="G475">IFERROR(_FV(T_STOCK_DATA[[#This Row],[SYMBOL]],"Price"),"")</f>
        <v>412.1</v>
      </c>
      <c r="H475" s="9" cm="1">
        <f t="array" ref="H475">IFERROR(_FV(T_STOCK_DATA[[#This Row],[SYMBOL]],"Volume"),"")</f>
        <v>57646</v>
      </c>
      <c r="I475" s="7" t="str" cm="1">
        <f t="array" ref="I475">IFERROR(_FV(T_STOCK_DATA[[#This Row],[SYMBOL]],"Ticker symbol",TRUE),"")</f>
        <v>GENESYS</v>
      </c>
      <c r="J475" s="10" t="str">
        <f>IFERROR(RANK(T_STOCK_DATA[[#This Row],[Positive Change %]],T_STOCK_DATA[Positive Change %],0)+COUNTIF($D$3:$D474,T_STOCK_DATA[[#This Row],[Positive Change %]]),"")</f>
        <v/>
      </c>
      <c r="K475" s="10">
        <f>IFERROR(RANK(T_STOCK_DATA[[#This Row],[Negative Change %]],T_STOCK_DATA[Negative Change %],1)+COUNTIF($E$3:$E474,T_STOCK_DATA[[#This Row],[Negative Change %]]),"")</f>
        <v>555</v>
      </c>
      <c r="L475" s="10">
        <f>IFERROR(RANK(T_STOCK_DATA[[#This Row],[Volume]],T_STOCK_DATA[Volume],0)+COUNTIF($H$3:$H474,T_STOCK_DATA[[#This Row],[Volume]]),"")</f>
        <v>1124</v>
      </c>
      <c r="M475" s="18" cm="1">
        <f t="array" ref="M475">IFERROR(_FV(T_STOCK_DATA[[#This Row],[SYMBOL]],"Last trade time",TRUE),"")</f>
        <v>44585.469953703701</v>
      </c>
    </row>
    <row r="476" spans="1:13">
      <c r="A476" s="5" t="e" vm="520">
        <v>#VALUE!</v>
      </c>
      <c r="B476" s="7" cm="1">
        <f t="array" ref="B476">IFERROR(_FV(T_STOCK_DATA[[#This Row],[SYMBOL]],"Change"),"")</f>
        <v>-0.7</v>
      </c>
      <c r="C476" s="8" cm="1">
        <f t="array" ref="C476">IFERROR(IF(T_STOCK_DATA[[#This Row],[SYMBOL]]="","",_FV(T_STOCK_DATA[[#This Row],[SYMBOL]],"Change (%)",TRUE)),"")</f>
        <v>-5.2239000000000008E-2</v>
      </c>
      <c r="D476" s="8" t="str">
        <f>IF(T_STOCK_DATA[[#This Row],[Change (%)]]&gt;0,T_STOCK_DATA[[#This Row],[Change (%)]],"")</f>
        <v/>
      </c>
      <c r="E476" s="8">
        <f>IF(T_STOCK_DATA[[#This Row],[Change (%)]]&lt;0,T_STOCK_DATA[[#This Row],[Change (%)]],"")</f>
        <v>-5.2239000000000008E-2</v>
      </c>
      <c r="F476" s="7" t="str" cm="1">
        <f t="array" ref="F476">IFERROR(_FV(T_STOCK_DATA[[#This Row],[SYMBOL]],"Exchange"),"")</f>
        <v>National Stock Exchange of India</v>
      </c>
      <c r="G476" s="7" cm="1">
        <f t="array" ref="G476">IFERROR(_FV(T_STOCK_DATA[[#This Row],[SYMBOL]],"Price"),"")</f>
        <v>12.7</v>
      </c>
      <c r="H476" s="9" cm="1">
        <f t="array" ref="H476">IFERROR(_FV(T_STOCK_DATA[[#This Row],[SYMBOL]],"Volume"),"")</f>
        <v>539064</v>
      </c>
      <c r="I476" s="7" t="str" cm="1">
        <f t="array" ref="I476">IFERROR(_FV(T_STOCK_DATA[[#This Row],[SYMBOL]],"Ticker symbol",TRUE),"")</f>
        <v>GENUSPAPER</v>
      </c>
      <c r="J476" s="10" t="str">
        <f>IFERROR(RANK(T_STOCK_DATA[[#This Row],[Positive Change %]],T_STOCK_DATA[Positive Change %],0)+COUNTIF($D$3:$D475,T_STOCK_DATA[[#This Row],[Positive Change %]]),"")</f>
        <v/>
      </c>
      <c r="K476" s="10">
        <f>IFERROR(RANK(T_STOCK_DATA[[#This Row],[Negative Change %]],T_STOCK_DATA[Negative Change %],1)+COUNTIF($E$3:$E475,T_STOCK_DATA[[#This Row],[Negative Change %]]),"")</f>
        <v>465</v>
      </c>
      <c r="L476" s="10">
        <f>IFERROR(RANK(T_STOCK_DATA[[#This Row],[Volume]],T_STOCK_DATA[Volume],0)+COUNTIF($H$3:$H475,T_STOCK_DATA[[#This Row],[Volume]]),"")</f>
        <v>480</v>
      </c>
      <c r="M476" s="18" cm="1">
        <f t="array" ref="M476">IFERROR(_FV(T_STOCK_DATA[[#This Row],[SYMBOL]],"Last trade time",TRUE),"")</f>
        <v>44585.469953703701</v>
      </c>
    </row>
    <row r="477" spans="1:13">
      <c r="A477" s="5" t="e" vm="521">
        <v>#VALUE!</v>
      </c>
      <c r="B477" s="7" cm="1">
        <f t="array" ref="B477">IFERROR(_FV(T_STOCK_DATA[[#This Row],[SYMBOL]],"Change"),"")</f>
        <v>-4.0999999999999996</v>
      </c>
      <c r="C477" s="8" cm="1">
        <f t="array" ref="C477">IFERROR(IF(T_STOCK_DATA[[#This Row],[SYMBOL]]="","",_FV(T_STOCK_DATA[[#This Row],[SYMBOL]],"Change (%)",TRUE)),"")</f>
        <v>-5.6746999999999999E-2</v>
      </c>
      <c r="D477" s="8" t="str">
        <f>IF(T_STOCK_DATA[[#This Row],[Change (%)]]&gt;0,T_STOCK_DATA[[#This Row],[Change (%)]],"")</f>
        <v/>
      </c>
      <c r="E477" s="8">
        <f>IF(T_STOCK_DATA[[#This Row],[Change (%)]]&lt;0,T_STOCK_DATA[[#This Row],[Change (%)]],"")</f>
        <v>-5.6746999999999999E-2</v>
      </c>
      <c r="F477" s="7" t="str" cm="1">
        <f t="array" ref="F477">IFERROR(_FV(T_STOCK_DATA[[#This Row],[SYMBOL]],"Exchange"),"")</f>
        <v>National Stock Exchange of India</v>
      </c>
      <c r="G477" s="7" cm="1">
        <f t="array" ref="G477">IFERROR(_FV(T_STOCK_DATA[[#This Row],[SYMBOL]],"Price"),"")</f>
        <v>68.150000000000006</v>
      </c>
      <c r="H477" s="9" cm="1">
        <f t="array" ref="H477">IFERROR(_FV(T_STOCK_DATA[[#This Row],[SYMBOL]],"Volume"),"")</f>
        <v>1104272</v>
      </c>
      <c r="I477" s="7" t="str" cm="1">
        <f t="array" ref="I477">IFERROR(_FV(T_STOCK_DATA[[#This Row],[SYMBOL]],"Ticker symbol",TRUE),"")</f>
        <v>GENUSPOWER</v>
      </c>
      <c r="J477" s="10" t="str">
        <f>IFERROR(RANK(T_STOCK_DATA[[#This Row],[Positive Change %]],T_STOCK_DATA[Positive Change %],0)+COUNTIF($D$3:$D476,T_STOCK_DATA[[#This Row],[Positive Change %]]),"")</f>
        <v/>
      </c>
      <c r="K477" s="10">
        <f>IFERROR(RANK(T_STOCK_DATA[[#This Row],[Negative Change %]],T_STOCK_DATA[Negative Change %],1)+COUNTIF($E$3:$E476,T_STOCK_DATA[[#This Row],[Negative Change %]]),"")</f>
        <v>389</v>
      </c>
      <c r="L477" s="10">
        <f>IFERROR(RANK(T_STOCK_DATA[[#This Row],[Volume]],T_STOCK_DATA[Volume],0)+COUNTIF($H$3:$H476,T_STOCK_DATA[[#This Row],[Volume]]),"")</f>
        <v>317</v>
      </c>
      <c r="M477" s="18" cm="1">
        <f t="array" ref="M477">IFERROR(_FV(T_STOCK_DATA[[#This Row],[SYMBOL]],"Last trade time",TRUE),"")</f>
        <v>44585.469953703701</v>
      </c>
    </row>
    <row r="478" spans="1:13">
      <c r="A478" s="5" t="e" vm="522">
        <v>#VALUE!</v>
      </c>
      <c r="B478" s="7" cm="1">
        <f t="array" ref="B478">IFERROR(_FV(T_STOCK_DATA[[#This Row],[SYMBOL]],"Change"),"")</f>
        <v>-6.8</v>
      </c>
      <c r="C478" s="8" cm="1">
        <f t="array" ref="C478">IFERROR(IF(T_STOCK_DATA[[#This Row],[SYMBOL]]="","",_FV(T_STOCK_DATA[[#This Row],[SYMBOL]],"Change (%)",TRUE)),"")</f>
        <v>-8.0711999999999992E-2</v>
      </c>
      <c r="D478" s="8" t="str">
        <f>IF(T_STOCK_DATA[[#This Row],[Change (%)]]&gt;0,T_STOCK_DATA[[#This Row],[Change (%)]],"")</f>
        <v/>
      </c>
      <c r="E478" s="8">
        <f>IF(T_STOCK_DATA[[#This Row],[Change (%)]]&lt;0,T_STOCK_DATA[[#This Row],[Change (%)]],"")</f>
        <v>-8.0711999999999992E-2</v>
      </c>
      <c r="F478" s="7" t="str" cm="1">
        <f t="array" ref="F478">IFERROR(_FV(T_STOCK_DATA[[#This Row],[SYMBOL]],"Exchange"),"")</f>
        <v>National Stock Exchange of India</v>
      </c>
      <c r="G478" s="7" cm="1">
        <f t="array" ref="G478">IFERROR(_FV(T_STOCK_DATA[[#This Row],[SYMBOL]],"Price"),"")</f>
        <v>77.45</v>
      </c>
      <c r="H478" s="9" cm="1">
        <f t="array" ref="H478">IFERROR(_FV(T_STOCK_DATA[[#This Row],[SYMBOL]],"Volume"),"")</f>
        <v>687248</v>
      </c>
      <c r="I478" s="7" t="str" cm="1">
        <f t="array" ref="I478">IFERROR(_FV(T_STOCK_DATA[[#This Row],[SYMBOL]],"Ticker symbol",TRUE),"")</f>
        <v>GEOJITFSL</v>
      </c>
      <c r="J478" s="10" t="str">
        <f>IFERROR(RANK(T_STOCK_DATA[[#This Row],[Positive Change %]],T_STOCK_DATA[Positive Change %],0)+COUNTIF($D$3:$D477,T_STOCK_DATA[[#This Row],[Positive Change %]]),"")</f>
        <v/>
      </c>
      <c r="K478" s="10">
        <f>IFERROR(RANK(T_STOCK_DATA[[#This Row],[Negative Change %]],T_STOCK_DATA[Negative Change %],1)+COUNTIF($E$3:$E477,T_STOCK_DATA[[#This Row],[Negative Change %]]),"")</f>
        <v>105</v>
      </c>
      <c r="L478" s="10">
        <f>IFERROR(RANK(T_STOCK_DATA[[#This Row],[Volume]],T_STOCK_DATA[Volume],0)+COUNTIF($H$3:$H477,T_STOCK_DATA[[#This Row],[Volume]]),"")</f>
        <v>421</v>
      </c>
      <c r="M478" s="18" cm="1">
        <f t="array" ref="M478">IFERROR(_FV(T_STOCK_DATA[[#This Row],[SYMBOL]],"Last trade time",TRUE),"")</f>
        <v>44585.469953703701</v>
      </c>
    </row>
    <row r="479" spans="1:13">
      <c r="A479" s="5" t="e" vm="523">
        <v>#VALUE!</v>
      </c>
      <c r="B479" s="7" cm="1">
        <f t="array" ref="B479">IFERROR(_FV(T_STOCK_DATA[[#This Row],[SYMBOL]],"Change"),"")</f>
        <v>-8.1</v>
      </c>
      <c r="C479" s="8" cm="1">
        <f t="array" ref="C479">IFERROR(IF(T_STOCK_DATA[[#This Row],[SYMBOL]]="","",_FV(T_STOCK_DATA[[#This Row],[SYMBOL]],"Change (%)",TRUE)),"")</f>
        <v>-3.3121999999999999E-2</v>
      </c>
      <c r="D479" s="8" t="str">
        <f>IF(T_STOCK_DATA[[#This Row],[Change (%)]]&gt;0,T_STOCK_DATA[[#This Row],[Change (%)]],"")</f>
        <v/>
      </c>
      <c r="E479" s="8">
        <f>IF(T_STOCK_DATA[[#This Row],[Change (%)]]&lt;0,T_STOCK_DATA[[#This Row],[Change (%)]],"")</f>
        <v>-3.3121999999999999E-2</v>
      </c>
      <c r="F479" s="7" t="str" cm="1">
        <f t="array" ref="F479">IFERROR(_FV(T_STOCK_DATA[[#This Row],[SYMBOL]],"Exchange"),"")</f>
        <v>National Stock Exchange of India</v>
      </c>
      <c r="G479" s="7" cm="1">
        <f t="array" ref="G479">IFERROR(_FV(T_STOCK_DATA[[#This Row],[SYMBOL]],"Price"),"")</f>
        <v>236.45</v>
      </c>
      <c r="H479" s="9" cm="1">
        <f t="array" ref="H479">IFERROR(_FV(T_STOCK_DATA[[#This Row],[SYMBOL]],"Volume"),"")</f>
        <v>90066</v>
      </c>
      <c r="I479" s="7" t="str" cm="1">
        <f t="array" ref="I479">IFERROR(_FV(T_STOCK_DATA[[#This Row],[SYMBOL]],"Ticker symbol",TRUE),"")</f>
        <v>GEPIL</v>
      </c>
      <c r="J479" s="10" t="str">
        <f>IFERROR(RANK(T_STOCK_DATA[[#This Row],[Positive Change %]],T_STOCK_DATA[Positive Change %],0)+COUNTIF($D$3:$D478,T_STOCK_DATA[[#This Row],[Positive Change %]]),"")</f>
        <v/>
      </c>
      <c r="K479" s="10">
        <f>IFERROR(RANK(T_STOCK_DATA[[#This Row],[Negative Change %]],T_STOCK_DATA[Negative Change %],1)+COUNTIF($E$3:$E478,T_STOCK_DATA[[#This Row],[Negative Change %]]),"")</f>
        <v>1196</v>
      </c>
      <c r="L479" s="10">
        <f>IFERROR(RANK(T_STOCK_DATA[[#This Row],[Volume]],T_STOCK_DATA[Volume],0)+COUNTIF($H$3:$H478,T_STOCK_DATA[[#This Row],[Volume]]),"")</f>
        <v>1004</v>
      </c>
      <c r="M479" s="18" cm="1">
        <f t="array" ref="M479">IFERROR(_FV(T_STOCK_DATA[[#This Row],[SYMBOL]],"Last trade time",TRUE),"")</f>
        <v>44585.469953703701</v>
      </c>
    </row>
    <row r="480" spans="1:13">
      <c r="A480" s="5" t="e" vm="524">
        <v>#VALUE!</v>
      </c>
      <c r="B480" s="7" cm="1">
        <f t="array" ref="B480">IFERROR(_FV(T_STOCK_DATA[[#This Row],[SYMBOL]],"Change"),"")</f>
        <v>-8.8000000000000007</v>
      </c>
      <c r="C480" s="8" cm="1">
        <f t="array" ref="C480">IFERROR(IF(T_STOCK_DATA[[#This Row],[SYMBOL]]="","",_FV(T_STOCK_DATA[[#This Row],[SYMBOL]],"Change (%)",TRUE)),"")</f>
        <v>-2.7940999999999997E-2</v>
      </c>
      <c r="D480" s="8" t="str">
        <f>IF(T_STOCK_DATA[[#This Row],[Change (%)]]&gt;0,T_STOCK_DATA[[#This Row],[Change (%)]],"")</f>
        <v/>
      </c>
      <c r="E480" s="8">
        <f>IF(T_STOCK_DATA[[#This Row],[Change (%)]]&lt;0,T_STOCK_DATA[[#This Row],[Change (%)]],"")</f>
        <v>-2.7940999999999997E-2</v>
      </c>
      <c r="F480" s="7" t="str" cm="1">
        <f t="array" ref="F480">IFERROR(_FV(T_STOCK_DATA[[#This Row],[SYMBOL]],"Exchange"),"")</f>
        <v>National Stock Exchange of India</v>
      </c>
      <c r="G480" s="7" cm="1">
        <f t="array" ref="G480">IFERROR(_FV(T_STOCK_DATA[[#This Row],[SYMBOL]],"Price"),"")</f>
        <v>306.14999999999998</v>
      </c>
      <c r="H480" s="9" cm="1">
        <f t="array" ref="H480">IFERROR(_FV(T_STOCK_DATA[[#This Row],[SYMBOL]],"Volume"),"")</f>
        <v>187417</v>
      </c>
      <c r="I480" s="7" t="str" cm="1">
        <f t="array" ref="I480">IFERROR(_FV(T_STOCK_DATA[[#This Row],[SYMBOL]],"Ticker symbol",TRUE),"")</f>
        <v>GESHIP</v>
      </c>
      <c r="J480" s="10" t="str">
        <f>IFERROR(RANK(T_STOCK_DATA[[#This Row],[Positive Change %]],T_STOCK_DATA[Positive Change %],0)+COUNTIF($D$3:$D479,T_STOCK_DATA[[#This Row],[Positive Change %]]),"")</f>
        <v/>
      </c>
      <c r="K480" s="10">
        <f>IFERROR(RANK(T_STOCK_DATA[[#This Row],[Negative Change %]],T_STOCK_DATA[Negative Change %],1)+COUNTIF($E$3:$E479,T_STOCK_DATA[[#This Row],[Negative Change %]]),"")</f>
        <v>1285</v>
      </c>
      <c r="L480" s="10">
        <f>IFERROR(RANK(T_STOCK_DATA[[#This Row],[Volume]],T_STOCK_DATA[Volume],0)+COUNTIF($H$3:$H479,T_STOCK_DATA[[#This Row],[Volume]]),"")</f>
        <v>777</v>
      </c>
      <c r="M480" s="18" cm="1">
        <f t="array" ref="M480">IFERROR(_FV(T_STOCK_DATA[[#This Row],[SYMBOL]],"Last trade time",TRUE),"")</f>
        <v>44585.469953703701</v>
      </c>
    </row>
    <row r="481" spans="1:13">
      <c r="A481" s="5" t="e" vm="525">
        <v>#VALUE!</v>
      </c>
      <c r="B481" s="7" cm="1">
        <f t="array" ref="B481">IFERROR(_FV(T_STOCK_DATA[[#This Row],[SYMBOL]],"Change"),"")</f>
        <v>-8.0500000000000007</v>
      </c>
      <c r="C481" s="8" cm="1">
        <f t="array" ref="C481">IFERROR(IF(T_STOCK_DATA[[#This Row],[SYMBOL]]="","",_FV(T_STOCK_DATA[[#This Row],[SYMBOL]],"Change (%)",TRUE)),"")</f>
        <v>-6.1147E-2</v>
      </c>
      <c r="D481" s="8" t="str">
        <f>IF(T_STOCK_DATA[[#This Row],[Change (%)]]&gt;0,T_STOCK_DATA[[#This Row],[Change (%)]],"")</f>
        <v/>
      </c>
      <c r="E481" s="8">
        <f>IF(T_STOCK_DATA[[#This Row],[Change (%)]]&lt;0,T_STOCK_DATA[[#This Row],[Change (%)]],"")</f>
        <v>-6.1147E-2</v>
      </c>
      <c r="F481" s="7" t="str" cm="1">
        <f t="array" ref="F481">IFERROR(_FV(T_STOCK_DATA[[#This Row],[SYMBOL]],"Exchange"),"")</f>
        <v>National Stock Exchange of India</v>
      </c>
      <c r="G481" s="7" cm="1">
        <f t="array" ref="G481">IFERROR(_FV(T_STOCK_DATA[[#This Row],[SYMBOL]],"Price"),"")</f>
        <v>123.6</v>
      </c>
      <c r="H481" s="9" cm="1">
        <f t="array" ref="H481">IFERROR(_FV(T_STOCK_DATA[[#This Row],[SYMBOL]],"Volume"),"")</f>
        <v>166542</v>
      </c>
      <c r="I481" s="7" t="str" cm="1">
        <f t="array" ref="I481">IFERROR(_FV(T_STOCK_DATA[[#This Row],[SYMBOL]],"Ticker symbol",TRUE),"")</f>
        <v>GET&amp;D</v>
      </c>
      <c r="J481" s="10" t="str">
        <f>IFERROR(RANK(T_STOCK_DATA[[#This Row],[Positive Change %]],T_STOCK_DATA[Positive Change %],0)+COUNTIF($D$3:$D480,T_STOCK_DATA[[#This Row],[Positive Change %]]),"")</f>
        <v/>
      </c>
      <c r="K481" s="10">
        <f>IFERROR(RANK(T_STOCK_DATA[[#This Row],[Negative Change %]],T_STOCK_DATA[Negative Change %],1)+COUNTIF($E$3:$E480,T_STOCK_DATA[[#This Row],[Negative Change %]]),"")</f>
        <v>327</v>
      </c>
      <c r="L481" s="10">
        <f>IFERROR(RANK(T_STOCK_DATA[[#This Row],[Volume]],T_STOCK_DATA[Volume],0)+COUNTIF($H$3:$H480,T_STOCK_DATA[[#This Row],[Volume]]),"")</f>
        <v>812</v>
      </c>
      <c r="M481" s="18" cm="1">
        <f t="array" ref="M481">IFERROR(_FV(T_STOCK_DATA[[#This Row],[SYMBOL]],"Last trade time",TRUE),"")</f>
        <v>44585.469953703701</v>
      </c>
    </row>
    <row r="482" spans="1:13">
      <c r="A482" s="5" t="e" vm="526">
        <v>#VALUE!</v>
      </c>
      <c r="B482" s="7" cm="1">
        <f t="array" ref="B482">IFERROR(_FV(T_STOCK_DATA[[#This Row],[SYMBOL]],"Change"),"")</f>
        <v>-0.75</v>
      </c>
      <c r="C482" s="8" cm="1">
        <f t="array" ref="C482">IFERROR(IF(T_STOCK_DATA[[#This Row],[SYMBOL]]="","",_FV(T_STOCK_DATA[[#This Row],[SYMBOL]],"Change (%)",TRUE)),"")</f>
        <v>-1.1013E-2</v>
      </c>
      <c r="D482" s="8" t="str">
        <f>IF(T_STOCK_DATA[[#This Row],[Change (%)]]&gt;0,T_STOCK_DATA[[#This Row],[Change (%)]],"")</f>
        <v/>
      </c>
      <c r="E482" s="8">
        <f>IF(T_STOCK_DATA[[#This Row],[Change (%)]]&lt;0,T_STOCK_DATA[[#This Row],[Change (%)]],"")</f>
        <v>-1.1013E-2</v>
      </c>
      <c r="F482" s="7" t="str" cm="1">
        <f t="array" ref="F482">IFERROR(_FV(T_STOCK_DATA[[#This Row],[SYMBOL]],"Exchange"),"")</f>
        <v>National Stock Exchange of India</v>
      </c>
      <c r="G482" s="7" cm="1">
        <f t="array" ref="G482">IFERROR(_FV(T_STOCK_DATA[[#This Row],[SYMBOL]],"Price"),"")</f>
        <v>67.349999999999994</v>
      </c>
      <c r="H482" s="9" cm="1">
        <f t="array" ref="H482">IFERROR(_FV(T_STOCK_DATA[[#This Row],[SYMBOL]],"Volume"),"")</f>
        <v>51307</v>
      </c>
      <c r="I482" s="7" t="str" cm="1">
        <f t="array" ref="I482">IFERROR(_FV(T_STOCK_DATA[[#This Row],[SYMBOL]],"Ticker symbol",TRUE),"")</f>
        <v>GFLLIMITED</v>
      </c>
      <c r="J482" s="10" t="str">
        <f>IFERROR(RANK(T_STOCK_DATA[[#This Row],[Positive Change %]],T_STOCK_DATA[Positive Change %],0)+COUNTIF($D$3:$D481,T_STOCK_DATA[[#This Row],[Positive Change %]]),"")</f>
        <v/>
      </c>
      <c r="K482" s="10">
        <f>IFERROR(RANK(T_STOCK_DATA[[#This Row],[Negative Change %]],T_STOCK_DATA[Negative Change %],1)+COUNTIF($E$3:$E481,T_STOCK_DATA[[#This Row],[Negative Change %]]),"")</f>
        <v>1517</v>
      </c>
      <c r="L482" s="10">
        <f>IFERROR(RANK(T_STOCK_DATA[[#This Row],[Volume]],T_STOCK_DATA[Volume],0)+COUNTIF($H$3:$H481,T_STOCK_DATA[[#This Row],[Volume]]),"")</f>
        <v>1158</v>
      </c>
      <c r="M482" s="18" cm="1">
        <f t="array" ref="M482">IFERROR(_FV(T_STOCK_DATA[[#This Row],[SYMBOL]],"Last trade time",TRUE),"")</f>
        <v>44585.469953703701</v>
      </c>
    </row>
    <row r="483" spans="1:13">
      <c r="A483" s="5" t="e" vm="527">
        <v>#VALUE!</v>
      </c>
      <c r="B483" s="7" cm="1">
        <f t="array" ref="B483">IFERROR(_FV(T_STOCK_DATA[[#This Row],[SYMBOL]],"Change"),"")</f>
        <v>-0.2</v>
      </c>
      <c r="C483" s="8" cm="1">
        <f t="array" ref="C483">IFERROR(IF(T_STOCK_DATA[[#This Row],[SYMBOL]]="","",_FV(T_STOCK_DATA[[#This Row],[SYMBOL]],"Change (%)",TRUE)),"")</f>
        <v>-4.5976999999999997E-2</v>
      </c>
      <c r="D483" s="8" t="str">
        <f>IF(T_STOCK_DATA[[#This Row],[Change (%)]]&gt;0,T_STOCK_DATA[[#This Row],[Change (%)]],"")</f>
        <v/>
      </c>
      <c r="E483" s="8">
        <f>IF(T_STOCK_DATA[[#This Row],[Change (%)]]&lt;0,T_STOCK_DATA[[#This Row],[Change (%)]],"")</f>
        <v>-4.5976999999999997E-2</v>
      </c>
      <c r="F483" s="7" t="str" cm="1">
        <f t="array" ref="F483">IFERROR(_FV(T_STOCK_DATA[[#This Row],[SYMBOL]],"Exchange"),"")</f>
        <v>National Stock Exchange of India</v>
      </c>
      <c r="G483" s="7" cm="1">
        <f t="array" ref="G483">IFERROR(_FV(T_STOCK_DATA[[#This Row],[SYMBOL]],"Price"),"")</f>
        <v>4.1500000000000004</v>
      </c>
      <c r="H483" s="9" cm="1">
        <f t="array" ref="H483">IFERROR(_FV(T_STOCK_DATA[[#This Row],[SYMBOL]],"Volume"),"")</f>
        <v>4211</v>
      </c>
      <c r="I483" s="7" t="str" cm="1">
        <f t="array" ref="I483">IFERROR(_FV(T_STOCK_DATA[[#This Row],[SYMBOL]],"Ticker symbol",TRUE),"")</f>
        <v>GFSTEELS</v>
      </c>
      <c r="J483" s="10" t="str">
        <f>IFERROR(RANK(T_STOCK_DATA[[#This Row],[Positive Change %]],T_STOCK_DATA[Positive Change %],0)+COUNTIF($D$3:$D482,T_STOCK_DATA[[#This Row],[Positive Change %]]),"")</f>
        <v/>
      </c>
      <c r="K483" s="10">
        <f>IFERROR(RANK(T_STOCK_DATA[[#This Row],[Negative Change %]],T_STOCK_DATA[Negative Change %],1)+COUNTIF($E$3:$E482,T_STOCK_DATA[[#This Row],[Negative Change %]]),"")</f>
        <v>867</v>
      </c>
      <c r="L483" s="10">
        <f>IFERROR(RANK(T_STOCK_DATA[[#This Row],[Volume]],T_STOCK_DATA[Volume],0)+COUNTIF($H$3:$H482,T_STOCK_DATA[[#This Row],[Volume]]),"")</f>
        <v>1573</v>
      </c>
      <c r="M483" s="18" cm="1">
        <f t="array" ref="M483">IFERROR(_FV(T_STOCK_DATA[[#This Row],[SYMBOL]],"Last trade time",TRUE),"")</f>
        <v>44585.469953703701</v>
      </c>
    </row>
    <row r="484" spans="1:13">
      <c r="A484" s="5" t="e" vm="528">
        <v>#VALUE!</v>
      </c>
      <c r="B484" s="7" cm="1">
        <f t="array" ref="B484">IFERROR(_FV(T_STOCK_DATA[[#This Row],[SYMBOL]],"Change"),"")</f>
        <v>-29.35</v>
      </c>
      <c r="C484" s="8" cm="1">
        <f t="array" ref="C484">IFERROR(IF(T_STOCK_DATA[[#This Row],[SYMBOL]]="","",_FV(T_STOCK_DATA[[#This Row],[SYMBOL]],"Change (%)",TRUE)),"")</f>
        <v>-6.7255000000000009E-2</v>
      </c>
      <c r="D484" s="8" t="str">
        <f>IF(T_STOCK_DATA[[#This Row],[Change (%)]]&gt;0,T_STOCK_DATA[[#This Row],[Change (%)]],"")</f>
        <v/>
      </c>
      <c r="E484" s="8">
        <f>IF(T_STOCK_DATA[[#This Row],[Change (%)]]&lt;0,T_STOCK_DATA[[#This Row],[Change (%)]],"")</f>
        <v>-6.7255000000000009E-2</v>
      </c>
      <c r="F484" s="7" t="str" cm="1">
        <f t="array" ref="F484">IFERROR(_FV(T_STOCK_DATA[[#This Row],[SYMBOL]],"Exchange"),"")</f>
        <v>National Stock Exchange of India</v>
      </c>
      <c r="G484" s="7" cm="1">
        <f t="array" ref="G484">IFERROR(_FV(T_STOCK_DATA[[#This Row],[SYMBOL]],"Price"),"")</f>
        <v>407.05</v>
      </c>
      <c r="H484" s="9" cm="1">
        <f t="array" ref="H484">IFERROR(_FV(T_STOCK_DATA[[#This Row],[SYMBOL]],"Volume"),"")</f>
        <v>338327</v>
      </c>
      <c r="I484" s="7" t="str" cm="1">
        <f t="array" ref="I484">IFERROR(_FV(T_STOCK_DATA[[#This Row],[SYMBOL]],"Ticker symbol",TRUE),"")</f>
        <v>GHCL</v>
      </c>
      <c r="J484" s="10" t="str">
        <f>IFERROR(RANK(T_STOCK_DATA[[#This Row],[Positive Change %]],T_STOCK_DATA[Positive Change %],0)+COUNTIF($D$3:$D483,T_STOCK_DATA[[#This Row],[Positive Change %]]),"")</f>
        <v/>
      </c>
      <c r="K484" s="10">
        <f>IFERROR(RANK(T_STOCK_DATA[[#This Row],[Negative Change %]],T_STOCK_DATA[Negative Change %],1)+COUNTIF($E$3:$E483,T_STOCK_DATA[[#This Row],[Negative Change %]]),"")</f>
        <v>238</v>
      </c>
      <c r="L484" s="10">
        <f>IFERROR(RANK(T_STOCK_DATA[[#This Row],[Volume]],T_STOCK_DATA[Volume],0)+COUNTIF($H$3:$H483,T_STOCK_DATA[[#This Row],[Volume]]),"")</f>
        <v>614</v>
      </c>
      <c r="M484" s="18" cm="1">
        <f t="array" ref="M484">IFERROR(_FV(T_STOCK_DATA[[#This Row],[SYMBOL]],"Last trade time",TRUE),"")</f>
        <v>44585.469953703701</v>
      </c>
    </row>
    <row r="485" spans="1:13">
      <c r="A485" s="5" t="e" vm="529">
        <v>#VALUE!</v>
      </c>
      <c r="B485" s="7" cm="1">
        <f t="array" ref="B485">IFERROR(_FV(T_STOCK_DATA[[#This Row],[SYMBOL]],"Change"),"")</f>
        <v>-5.05</v>
      </c>
      <c r="C485" s="8" cm="1">
        <f t="array" ref="C485">IFERROR(IF(T_STOCK_DATA[[#This Row],[SYMBOL]]="","",_FV(T_STOCK_DATA[[#This Row],[SYMBOL]],"Change (%)",TRUE)),"")</f>
        <v>-3.3767999999999999E-2</v>
      </c>
      <c r="D485" s="8" t="str">
        <f>IF(T_STOCK_DATA[[#This Row],[Change (%)]]&gt;0,T_STOCK_DATA[[#This Row],[Change (%)]],"")</f>
        <v/>
      </c>
      <c r="E485" s="8">
        <f>IF(T_STOCK_DATA[[#This Row],[Change (%)]]&lt;0,T_STOCK_DATA[[#This Row],[Change (%)]],"")</f>
        <v>-3.3767999999999999E-2</v>
      </c>
      <c r="F485" s="7" t="str" cm="1">
        <f t="array" ref="F485">IFERROR(_FV(T_STOCK_DATA[[#This Row],[SYMBOL]],"Exchange"),"")</f>
        <v>National Stock Exchange of India</v>
      </c>
      <c r="G485" s="7" cm="1">
        <f t="array" ref="G485">IFERROR(_FV(T_STOCK_DATA[[#This Row],[SYMBOL]],"Price"),"")</f>
        <v>144.5</v>
      </c>
      <c r="H485" s="9" cm="1">
        <f t="array" ref="H485">IFERROR(_FV(T_STOCK_DATA[[#This Row],[SYMBOL]],"Volume"),"")</f>
        <v>152956</v>
      </c>
      <c r="I485" s="7" t="str" cm="1">
        <f t="array" ref="I485">IFERROR(_FV(T_STOCK_DATA[[#This Row],[SYMBOL]],"Ticker symbol",TRUE),"")</f>
        <v>GICHSGFIN</v>
      </c>
      <c r="J485" s="10" t="str">
        <f>IFERROR(RANK(T_STOCK_DATA[[#This Row],[Positive Change %]],T_STOCK_DATA[Positive Change %],0)+COUNTIF($D$3:$D484,T_STOCK_DATA[[#This Row],[Positive Change %]]),"")</f>
        <v/>
      </c>
      <c r="K485" s="10">
        <f>IFERROR(RANK(T_STOCK_DATA[[#This Row],[Negative Change %]],T_STOCK_DATA[Negative Change %],1)+COUNTIF($E$3:$E484,T_STOCK_DATA[[#This Row],[Negative Change %]]),"")</f>
        <v>1179</v>
      </c>
      <c r="L485" s="10">
        <f>IFERROR(RANK(T_STOCK_DATA[[#This Row],[Volume]],T_STOCK_DATA[Volume],0)+COUNTIF($H$3:$H484,T_STOCK_DATA[[#This Row],[Volume]]),"")</f>
        <v>844</v>
      </c>
      <c r="M485" s="18" cm="1">
        <f t="array" ref="M485">IFERROR(_FV(T_STOCK_DATA[[#This Row],[SYMBOL]],"Last trade time",TRUE),"")</f>
        <v>44585.469953703701</v>
      </c>
    </row>
    <row r="486" spans="1:13">
      <c r="A486" s="5" t="e" vm="530">
        <v>#VALUE!</v>
      </c>
      <c r="B486" s="7" cm="1">
        <f t="array" ref="B486">IFERROR(_FV(T_STOCK_DATA[[#This Row],[SYMBOL]],"Change"),"")</f>
        <v>-3.45</v>
      </c>
      <c r="C486" s="8" cm="1">
        <f t="array" ref="C486">IFERROR(IF(T_STOCK_DATA[[#This Row],[SYMBOL]]="","",_FV(T_STOCK_DATA[[#This Row],[SYMBOL]],"Change (%)",TRUE)),"")</f>
        <v>-2.5099999999999997E-2</v>
      </c>
      <c r="D486" s="8" t="str">
        <f>IF(T_STOCK_DATA[[#This Row],[Change (%)]]&gt;0,T_STOCK_DATA[[#This Row],[Change (%)]],"")</f>
        <v/>
      </c>
      <c r="E486" s="8">
        <f>IF(T_STOCK_DATA[[#This Row],[Change (%)]]&lt;0,T_STOCK_DATA[[#This Row],[Change (%)]],"")</f>
        <v>-2.5099999999999997E-2</v>
      </c>
      <c r="F486" s="7" t="str" cm="1">
        <f t="array" ref="F486">IFERROR(_FV(T_STOCK_DATA[[#This Row],[SYMBOL]],"Exchange"),"")</f>
        <v>National Stock Exchange of India</v>
      </c>
      <c r="G486" s="7" cm="1">
        <f t="array" ref="G486">IFERROR(_FV(T_STOCK_DATA[[#This Row],[SYMBOL]],"Price"),"")</f>
        <v>134</v>
      </c>
      <c r="H486" s="9" cm="1">
        <f t="array" ref="H486">IFERROR(_FV(T_STOCK_DATA[[#This Row],[SYMBOL]],"Volume"),"")</f>
        <v>363632</v>
      </c>
      <c r="I486" s="7" t="str" cm="1">
        <f t="array" ref="I486">IFERROR(_FV(T_STOCK_DATA[[#This Row],[SYMBOL]],"Ticker symbol",TRUE),"")</f>
        <v>GICRE</v>
      </c>
      <c r="J486" s="10" t="str">
        <f>IFERROR(RANK(T_STOCK_DATA[[#This Row],[Positive Change %]],T_STOCK_DATA[Positive Change %],0)+COUNTIF($D$3:$D485,T_STOCK_DATA[[#This Row],[Positive Change %]]),"")</f>
        <v/>
      </c>
      <c r="K486" s="10">
        <f>IFERROR(RANK(T_STOCK_DATA[[#This Row],[Negative Change %]],T_STOCK_DATA[Negative Change %],1)+COUNTIF($E$3:$E485,T_STOCK_DATA[[#This Row],[Negative Change %]]),"")</f>
        <v>1334</v>
      </c>
      <c r="L486" s="10">
        <f>IFERROR(RANK(T_STOCK_DATA[[#This Row],[Volume]],T_STOCK_DATA[Volume],0)+COUNTIF($H$3:$H485,T_STOCK_DATA[[#This Row],[Volume]]),"")</f>
        <v>595</v>
      </c>
      <c r="M486" s="18" cm="1">
        <f t="array" ref="M486">IFERROR(_FV(T_STOCK_DATA[[#This Row],[SYMBOL]],"Last trade time",TRUE),"")</f>
        <v>44585.469953703701</v>
      </c>
    </row>
    <row r="487" spans="1:13">
      <c r="A487" s="5" t="e" vm="531">
        <v>#VALUE!</v>
      </c>
      <c r="B487" s="7" cm="1">
        <f t="array" ref="B487">IFERROR(_FV(T_STOCK_DATA[[#This Row],[SYMBOL]],"Change"),"")</f>
        <v>-3.45</v>
      </c>
      <c r="C487" s="8" cm="1">
        <f t="array" ref="C487">IFERROR(IF(T_STOCK_DATA[[#This Row],[SYMBOL]]="","",_FV(T_STOCK_DATA[[#This Row],[SYMBOL]],"Change (%)",TRUE)),"")</f>
        <v>-4.9819000000000002E-2</v>
      </c>
      <c r="D487" s="8" t="str">
        <f>IF(T_STOCK_DATA[[#This Row],[Change (%)]]&gt;0,T_STOCK_DATA[[#This Row],[Change (%)]],"")</f>
        <v/>
      </c>
      <c r="E487" s="8">
        <f>IF(T_STOCK_DATA[[#This Row],[Change (%)]]&lt;0,T_STOCK_DATA[[#This Row],[Change (%)]],"")</f>
        <v>-4.9819000000000002E-2</v>
      </c>
      <c r="F487" s="7" t="str" cm="1">
        <f t="array" ref="F487">IFERROR(_FV(T_STOCK_DATA[[#This Row],[SYMBOL]],"Exchange"),"")</f>
        <v>National Stock Exchange of India</v>
      </c>
      <c r="G487" s="7" cm="1">
        <f t="array" ref="G487">IFERROR(_FV(T_STOCK_DATA[[#This Row],[SYMBOL]],"Price"),"")</f>
        <v>65.8</v>
      </c>
      <c r="H487" s="9" cm="1">
        <f t="array" ref="H487">IFERROR(_FV(T_STOCK_DATA[[#This Row],[SYMBOL]],"Volume"),"")</f>
        <v>5453</v>
      </c>
      <c r="I487" s="7" t="str" cm="1">
        <f t="array" ref="I487">IFERROR(_FV(T_STOCK_DATA[[#This Row],[SYMBOL]],"Ticker symbol",TRUE),"")</f>
        <v>GILLANDERS</v>
      </c>
      <c r="J487" s="10" t="str">
        <f>IFERROR(RANK(T_STOCK_DATA[[#This Row],[Positive Change %]],T_STOCK_DATA[Positive Change %],0)+COUNTIF($D$3:$D486,T_STOCK_DATA[[#This Row],[Positive Change %]]),"")</f>
        <v/>
      </c>
      <c r="K487" s="10">
        <f>IFERROR(RANK(T_STOCK_DATA[[#This Row],[Negative Change %]],T_STOCK_DATA[Negative Change %],1)+COUNTIF($E$3:$E486,T_STOCK_DATA[[#This Row],[Negative Change %]]),"")</f>
        <v>581</v>
      </c>
      <c r="L487" s="10">
        <f>IFERROR(RANK(T_STOCK_DATA[[#This Row],[Volume]],T_STOCK_DATA[Volume],0)+COUNTIF($H$3:$H486,T_STOCK_DATA[[#This Row],[Volume]]),"")</f>
        <v>1563</v>
      </c>
      <c r="M487" s="18" cm="1">
        <f t="array" ref="M487">IFERROR(_FV(T_STOCK_DATA[[#This Row],[SYMBOL]],"Last trade time",TRUE),"")</f>
        <v>44585.469953703701</v>
      </c>
    </row>
    <row r="488" spans="1:13">
      <c r="A488" s="5" t="e" vm="532">
        <v>#VALUE!</v>
      </c>
      <c r="B488" s="7" cm="1">
        <f t="array" ref="B488">IFERROR(_FV(T_STOCK_DATA[[#This Row],[SYMBOL]],"Change"),"")</f>
        <v>0.85</v>
      </c>
      <c r="C488" s="8" cm="1">
        <f t="array" ref="C488">IFERROR(IF(T_STOCK_DATA[[#This Row],[SYMBOL]]="","",_FV(T_STOCK_DATA[[#This Row],[SYMBOL]],"Change (%)",TRUE)),"")</f>
        <v>1.6340000000000001E-4</v>
      </c>
      <c r="D488" s="8">
        <f>IF(T_STOCK_DATA[[#This Row],[Change (%)]]&gt;0,T_STOCK_DATA[[#This Row],[Change (%)]],"")</f>
        <v>1.6340000000000001E-4</v>
      </c>
      <c r="E488" s="8" t="str">
        <f>IF(T_STOCK_DATA[[#This Row],[Change (%)]]&lt;0,T_STOCK_DATA[[#This Row],[Change (%)]],"")</f>
        <v/>
      </c>
      <c r="F488" s="7" t="str" cm="1">
        <f t="array" ref="F488">IFERROR(_FV(T_STOCK_DATA[[#This Row],[SYMBOL]],"Exchange"),"")</f>
        <v>National Stock Exchange of India</v>
      </c>
      <c r="G488" s="7" cm="1">
        <f t="array" ref="G488">IFERROR(_FV(T_STOCK_DATA[[#This Row],[SYMBOL]],"Price"),"")</f>
        <v>5202.3</v>
      </c>
      <c r="H488" s="9" cm="1">
        <f t="array" ref="H488">IFERROR(_FV(T_STOCK_DATA[[#This Row],[SYMBOL]],"Volume"),"")</f>
        <v>10492</v>
      </c>
      <c r="I488" s="7" t="str" cm="1">
        <f t="array" ref="I488">IFERROR(_FV(T_STOCK_DATA[[#This Row],[SYMBOL]],"Ticker symbol",TRUE),"")</f>
        <v>GILLETTE</v>
      </c>
      <c r="J488" s="10">
        <f>IFERROR(RANK(T_STOCK_DATA[[#This Row],[Positive Change %]],T_STOCK_DATA[Positive Change %],0)+COUNTIF($D$3:$D487,T_STOCK_DATA[[#This Row],[Positive Change %]]),"")</f>
        <v>68</v>
      </c>
      <c r="K488" s="10" t="str">
        <f>IFERROR(RANK(T_STOCK_DATA[[#This Row],[Negative Change %]],T_STOCK_DATA[Negative Change %],1)+COUNTIF($E$3:$E487,T_STOCK_DATA[[#This Row],[Negative Change %]]),"")</f>
        <v/>
      </c>
      <c r="L488" s="10">
        <f>IFERROR(RANK(T_STOCK_DATA[[#This Row],[Volume]],T_STOCK_DATA[Volume],0)+COUNTIF($H$3:$H487,T_STOCK_DATA[[#This Row],[Volume]]),"")</f>
        <v>1503</v>
      </c>
      <c r="M488" s="18" cm="1">
        <f t="array" ref="M488">IFERROR(_FV(T_STOCK_DATA[[#This Row],[SYMBOL]],"Last trade time",TRUE),"")</f>
        <v>44585.469953703701</v>
      </c>
    </row>
    <row r="489" spans="1:13">
      <c r="A489" s="5" t="e" vm="533">
        <v>#VALUE!</v>
      </c>
      <c r="B489" s="7" cm="1">
        <f t="array" ref="B489">IFERROR(_FV(T_STOCK_DATA[[#This Row],[SYMBOL]],"Change"),"")</f>
        <v>-5</v>
      </c>
      <c r="C489" s="8" cm="1">
        <f t="array" ref="C489">IFERROR(IF(T_STOCK_DATA[[#This Row],[SYMBOL]]="","",_FV(T_STOCK_DATA[[#This Row],[SYMBOL]],"Change (%)",TRUE)),"")</f>
        <v>-8.8027999999999995E-2</v>
      </c>
      <c r="D489" s="8" t="str">
        <f>IF(T_STOCK_DATA[[#This Row],[Change (%)]]&gt;0,T_STOCK_DATA[[#This Row],[Change (%)]],"")</f>
        <v/>
      </c>
      <c r="E489" s="8">
        <f>IF(T_STOCK_DATA[[#This Row],[Change (%)]]&lt;0,T_STOCK_DATA[[#This Row],[Change (%)]],"")</f>
        <v>-8.8027999999999995E-2</v>
      </c>
      <c r="F489" s="7" t="str" cm="1">
        <f t="array" ref="F489">IFERROR(_FV(T_STOCK_DATA[[#This Row],[SYMBOL]],"Exchange"),"")</f>
        <v>National Stock Exchange of India</v>
      </c>
      <c r="G489" s="7" cm="1">
        <f t="array" ref="G489">IFERROR(_FV(T_STOCK_DATA[[#This Row],[SYMBOL]],"Price"),"")</f>
        <v>51.8</v>
      </c>
      <c r="H489" s="9" cm="1">
        <f t="array" ref="H489">IFERROR(_FV(T_STOCK_DATA[[#This Row],[SYMBOL]],"Volume"),"")</f>
        <v>634721</v>
      </c>
      <c r="I489" s="7" t="str" cm="1">
        <f t="array" ref="I489">IFERROR(_FV(T_STOCK_DATA[[#This Row],[SYMBOL]],"Ticker symbol",TRUE),"")</f>
        <v>GINNIFILA</v>
      </c>
      <c r="J489" s="10" t="str">
        <f>IFERROR(RANK(T_STOCK_DATA[[#This Row],[Positive Change %]],T_STOCK_DATA[Positive Change %],0)+COUNTIF($D$3:$D488,T_STOCK_DATA[[#This Row],[Positive Change %]]),"")</f>
        <v/>
      </c>
      <c r="K489" s="10">
        <f>IFERROR(RANK(T_STOCK_DATA[[#This Row],[Negative Change %]],T_STOCK_DATA[Negative Change %],1)+COUNTIF($E$3:$E488,T_STOCK_DATA[[#This Row],[Negative Change %]]),"")</f>
        <v>60</v>
      </c>
      <c r="L489" s="10">
        <f>IFERROR(RANK(T_STOCK_DATA[[#This Row],[Volume]],T_STOCK_DATA[Volume],0)+COUNTIF($H$3:$H488,T_STOCK_DATA[[#This Row],[Volume]]),"")</f>
        <v>437</v>
      </c>
      <c r="M489" s="18" cm="1">
        <f t="array" ref="M489">IFERROR(_FV(T_STOCK_DATA[[#This Row],[SYMBOL]],"Last trade time",TRUE),"")</f>
        <v>44585.469953703701</v>
      </c>
    </row>
    <row r="490" spans="1:13">
      <c r="A490" s="5" t="e" vm="534">
        <v>#VALUE!</v>
      </c>
      <c r="B490" s="7" cm="1">
        <f t="array" ref="B490">IFERROR(_FV(T_STOCK_DATA[[#This Row],[SYMBOL]],"Change"),"")</f>
        <v>-3.9</v>
      </c>
      <c r="C490" s="8" cm="1">
        <f t="array" ref="C490">IFERROR(IF(T_STOCK_DATA[[#This Row],[SYMBOL]]="","",_FV(T_STOCK_DATA[[#This Row],[SYMBOL]],"Change (%)",TRUE)),"")</f>
        <v>-4.3869999999999992E-2</v>
      </c>
      <c r="D490" s="8" t="str">
        <f>IF(T_STOCK_DATA[[#This Row],[Change (%)]]&gt;0,T_STOCK_DATA[[#This Row],[Change (%)]],"")</f>
        <v/>
      </c>
      <c r="E490" s="8">
        <f>IF(T_STOCK_DATA[[#This Row],[Change (%)]]&lt;0,T_STOCK_DATA[[#This Row],[Change (%)]],"")</f>
        <v>-4.3869999999999992E-2</v>
      </c>
      <c r="F490" s="7" t="str" cm="1">
        <f t="array" ref="F490">IFERROR(_FV(T_STOCK_DATA[[#This Row],[SYMBOL]],"Exchange"),"")</f>
        <v>National Stock Exchange of India</v>
      </c>
      <c r="G490" s="7" cm="1">
        <f t="array" ref="G490">IFERROR(_FV(T_STOCK_DATA[[#This Row],[SYMBOL]],"Price"),"")</f>
        <v>85</v>
      </c>
      <c r="H490" s="9" cm="1">
        <f t="array" ref="H490">IFERROR(_FV(T_STOCK_DATA[[#This Row],[SYMBOL]],"Volume"),"")</f>
        <v>310551</v>
      </c>
      <c r="I490" s="7" t="str" cm="1">
        <f t="array" ref="I490">IFERROR(_FV(T_STOCK_DATA[[#This Row],[SYMBOL]],"Ticker symbol",TRUE),"")</f>
        <v>GIPCL</v>
      </c>
      <c r="J490" s="10" t="str">
        <f>IFERROR(RANK(T_STOCK_DATA[[#This Row],[Positive Change %]],T_STOCK_DATA[Positive Change %],0)+COUNTIF($D$3:$D489,T_STOCK_DATA[[#This Row],[Positive Change %]]),"")</f>
        <v/>
      </c>
      <c r="K490" s="10">
        <f>IFERROR(RANK(T_STOCK_DATA[[#This Row],[Negative Change %]],T_STOCK_DATA[Negative Change %],1)+COUNTIF($E$3:$E489,T_STOCK_DATA[[#This Row],[Negative Change %]]),"")</f>
        <v>932</v>
      </c>
      <c r="L490" s="10">
        <f>IFERROR(RANK(T_STOCK_DATA[[#This Row],[Volume]],T_STOCK_DATA[Volume],0)+COUNTIF($H$3:$H489,T_STOCK_DATA[[#This Row],[Volume]]),"")</f>
        <v>637</v>
      </c>
      <c r="M490" s="18" cm="1">
        <f t="array" ref="M490">IFERROR(_FV(T_STOCK_DATA[[#This Row],[SYMBOL]],"Last trade time",TRUE),"")</f>
        <v>44585.469953703701</v>
      </c>
    </row>
    <row r="491" spans="1:13">
      <c r="A491" s="5" t="e" vm="535">
        <v>#VALUE!</v>
      </c>
      <c r="B491" s="7" cm="1">
        <f t="array" ref="B491">IFERROR(_FV(T_STOCK_DATA[[#This Row],[SYMBOL]],"Change"),"")</f>
        <v>0</v>
      </c>
      <c r="C491" s="8" cm="1">
        <f t="array" ref="C491">IFERROR(IF(T_STOCK_DATA[[#This Row],[SYMBOL]]="","",_FV(T_STOCK_DATA[[#This Row],[SYMBOL]],"Change (%)",TRUE)),"")</f>
        <v>0</v>
      </c>
      <c r="D491" s="8" t="str">
        <f>IF(T_STOCK_DATA[[#This Row],[Change (%)]]&gt;0,T_STOCK_DATA[[#This Row],[Change (%)]],"")</f>
        <v/>
      </c>
      <c r="E491" s="8" t="str">
        <f>IF(T_STOCK_DATA[[#This Row],[Change (%)]]&lt;0,T_STOCK_DATA[[#This Row],[Change (%)]],"")</f>
        <v/>
      </c>
      <c r="F491" s="7" t="str" cm="1">
        <f t="array" ref="F491">IFERROR(_FV(T_STOCK_DATA[[#This Row],[SYMBOL]],"Exchange"),"")</f>
        <v>National Stock Exchange of India</v>
      </c>
      <c r="G491" s="7" cm="1">
        <f t="array" ref="G491">IFERROR(_FV(T_STOCK_DATA[[#This Row],[SYMBOL]],"Price"),"")</f>
        <v>3.75</v>
      </c>
      <c r="H491" s="9" cm="1">
        <f t="array" ref="H491">IFERROR(_FV(T_STOCK_DATA[[#This Row],[SYMBOL]],"Volume"),"")</f>
        <v>200</v>
      </c>
      <c r="I491" s="7" t="str" cm="1">
        <f t="array" ref="I491">IFERROR(_FV(T_STOCK_DATA[[#This Row],[SYMBOL]],"Ticker symbol",TRUE),"")</f>
        <v>GISOLUTION</v>
      </c>
      <c r="J491" s="10" t="str">
        <f>IFERROR(RANK(T_STOCK_DATA[[#This Row],[Positive Change %]],T_STOCK_DATA[Positive Change %],0)+COUNTIF($D$3:$D490,T_STOCK_DATA[[#This Row],[Positive Change %]]),"")</f>
        <v/>
      </c>
      <c r="K491" s="10" t="str">
        <f>IFERROR(RANK(T_STOCK_DATA[[#This Row],[Negative Change %]],T_STOCK_DATA[Negative Change %],1)+COUNTIF($E$3:$E490,T_STOCK_DATA[[#This Row],[Negative Change %]]),"")</f>
        <v/>
      </c>
      <c r="L491" s="10">
        <f>IFERROR(RANK(T_STOCK_DATA[[#This Row],[Volume]],T_STOCK_DATA[Volume],0)+COUNTIF($H$3:$H490,T_STOCK_DATA[[#This Row],[Volume]]),"")</f>
        <v>1635</v>
      </c>
      <c r="M491" s="18" cm="1">
        <f t="array" ref="M491">IFERROR(_FV(T_STOCK_DATA[[#This Row],[SYMBOL]],"Last trade time",TRUE),"")</f>
        <v>44585.469953703701</v>
      </c>
    </row>
    <row r="492" spans="1:13">
      <c r="A492" s="5" t="e" vm="536">
        <v>#VALUE!</v>
      </c>
      <c r="B492" s="7" cm="1">
        <f t="array" ref="B492">IFERROR(_FV(T_STOCK_DATA[[#This Row],[SYMBOL]],"Change"),"")</f>
        <v>-24.95</v>
      </c>
      <c r="C492" s="8" cm="1">
        <f t="array" ref="C492">IFERROR(IF(T_STOCK_DATA[[#This Row],[SYMBOL]]="","",_FV(T_STOCK_DATA[[#This Row],[SYMBOL]],"Change (%)",TRUE)),"")</f>
        <v>-4.1120999999999998E-2</v>
      </c>
      <c r="D492" s="8" t="str">
        <f>IF(T_STOCK_DATA[[#This Row],[Change (%)]]&gt;0,T_STOCK_DATA[[#This Row],[Change (%)]],"")</f>
        <v/>
      </c>
      <c r="E492" s="8">
        <f>IF(T_STOCK_DATA[[#This Row],[Change (%)]]&lt;0,T_STOCK_DATA[[#This Row],[Change (%)]],"")</f>
        <v>-4.1120999999999998E-2</v>
      </c>
      <c r="F492" s="7" t="str" cm="1">
        <f t="array" ref="F492">IFERROR(_FV(T_STOCK_DATA[[#This Row],[SYMBOL]],"Exchange"),"")</f>
        <v>National Stock Exchange of India</v>
      </c>
      <c r="G492" s="7" cm="1">
        <f t="array" ref="G492">IFERROR(_FV(T_STOCK_DATA[[#This Row],[SYMBOL]],"Price"),"")</f>
        <v>581.79999999999995</v>
      </c>
      <c r="H492" s="9" cm="1">
        <f t="array" ref="H492">IFERROR(_FV(T_STOCK_DATA[[#This Row],[SYMBOL]],"Volume"),"")</f>
        <v>960</v>
      </c>
      <c r="I492" s="7" t="str" cm="1">
        <f t="array" ref="I492">IFERROR(_FV(T_STOCK_DATA[[#This Row],[SYMBOL]],"Ticker symbol",TRUE),"")</f>
        <v>GKWLIMITED</v>
      </c>
      <c r="J492" s="10" t="str">
        <f>IFERROR(RANK(T_STOCK_DATA[[#This Row],[Positive Change %]],T_STOCK_DATA[Positive Change %],0)+COUNTIF($D$3:$D491,T_STOCK_DATA[[#This Row],[Positive Change %]]),"")</f>
        <v/>
      </c>
      <c r="K492" s="10">
        <f>IFERROR(RANK(T_STOCK_DATA[[#This Row],[Negative Change %]],T_STOCK_DATA[Negative Change %],1)+COUNTIF($E$3:$E491,T_STOCK_DATA[[#This Row],[Negative Change %]]),"")</f>
        <v>1011</v>
      </c>
      <c r="L492" s="10">
        <f>IFERROR(RANK(T_STOCK_DATA[[#This Row],[Volume]],T_STOCK_DATA[Volume],0)+COUNTIF($H$3:$H491,T_STOCK_DATA[[#This Row],[Volume]]),"")</f>
        <v>1621</v>
      </c>
      <c r="M492" s="18" cm="1">
        <f t="array" ref="M492">IFERROR(_FV(T_STOCK_DATA[[#This Row],[SYMBOL]],"Last trade time",TRUE),"")</f>
        <v>44585.469953703701</v>
      </c>
    </row>
    <row r="493" spans="1:13">
      <c r="A493" s="5" t="e" vm="537">
        <v>#VALUE!</v>
      </c>
      <c r="B493" s="7" cm="1">
        <f t="array" ref="B493">IFERROR(_FV(T_STOCK_DATA[[#This Row],[SYMBOL]],"Change"),"")</f>
        <v>-264.10000000000002</v>
      </c>
      <c r="C493" s="8" cm="1">
        <f t="array" ref="C493">IFERROR(IF(T_STOCK_DATA[[#This Row],[SYMBOL]]="","",_FV(T_STOCK_DATA[[#This Row],[SYMBOL]],"Change (%)",TRUE)),"")</f>
        <v>-7.4016999999999999E-2</v>
      </c>
      <c r="D493" s="8" t="str">
        <f>IF(T_STOCK_DATA[[#This Row],[Change (%)]]&gt;0,T_STOCK_DATA[[#This Row],[Change (%)]],"")</f>
        <v/>
      </c>
      <c r="E493" s="8">
        <f>IF(T_STOCK_DATA[[#This Row],[Change (%)]]&lt;0,T_STOCK_DATA[[#This Row],[Change (%)]],"")</f>
        <v>-7.4016999999999999E-2</v>
      </c>
      <c r="F493" s="7" t="str" cm="1">
        <f t="array" ref="F493">IFERROR(_FV(T_STOCK_DATA[[#This Row],[SYMBOL]],"Exchange"),"")</f>
        <v>National Stock Exchange of India</v>
      </c>
      <c r="G493" s="7" cm="1">
        <f t="array" ref="G493">IFERROR(_FV(T_STOCK_DATA[[#This Row],[SYMBOL]],"Price"),"")</f>
        <v>3304</v>
      </c>
      <c r="H493" s="9" cm="1">
        <f t="array" ref="H493">IFERROR(_FV(T_STOCK_DATA[[#This Row],[SYMBOL]],"Volume"),"")</f>
        <v>417558</v>
      </c>
      <c r="I493" s="7" t="str" cm="1">
        <f t="array" ref="I493">IFERROR(_FV(T_STOCK_DATA[[#This Row],[SYMBOL]],"Ticker symbol",TRUE),"")</f>
        <v>GLAND</v>
      </c>
      <c r="J493" s="10" t="str">
        <f>IFERROR(RANK(T_STOCK_DATA[[#This Row],[Positive Change %]],T_STOCK_DATA[Positive Change %],0)+COUNTIF($D$3:$D492,T_STOCK_DATA[[#This Row],[Positive Change %]]),"")</f>
        <v/>
      </c>
      <c r="K493" s="10">
        <f>IFERROR(RANK(T_STOCK_DATA[[#This Row],[Negative Change %]],T_STOCK_DATA[Negative Change %],1)+COUNTIF($E$3:$E492,T_STOCK_DATA[[#This Row],[Negative Change %]]),"")</f>
        <v>153</v>
      </c>
      <c r="L493" s="10">
        <f>IFERROR(RANK(T_STOCK_DATA[[#This Row],[Volume]],T_STOCK_DATA[Volume],0)+COUNTIF($H$3:$H492,T_STOCK_DATA[[#This Row],[Volume]]),"")</f>
        <v>548</v>
      </c>
      <c r="M493" s="18" cm="1">
        <f t="array" ref="M493">IFERROR(_FV(T_STOCK_DATA[[#This Row],[SYMBOL]],"Last trade time",TRUE),"")</f>
        <v>44585.469953703701</v>
      </c>
    </row>
    <row r="494" spans="1:13">
      <c r="A494" s="5" t="e" vm="538">
        <v>#VALUE!</v>
      </c>
      <c r="B494" s="7" cm="1">
        <f t="array" ref="B494">IFERROR(_FV(T_STOCK_DATA[[#This Row],[SYMBOL]],"Change"),"")</f>
        <v>-50.15</v>
      </c>
      <c r="C494" s="8" cm="1">
        <f t="array" ref="C494">IFERROR(IF(T_STOCK_DATA[[#This Row],[SYMBOL]]="","",_FV(T_STOCK_DATA[[#This Row],[SYMBOL]],"Change (%)",TRUE)),"")</f>
        <v>-2.9013000000000001E-2</v>
      </c>
      <c r="D494" s="8" t="str">
        <f>IF(T_STOCK_DATA[[#This Row],[Change (%)]]&gt;0,T_STOCK_DATA[[#This Row],[Change (%)]],"")</f>
        <v/>
      </c>
      <c r="E494" s="8">
        <f>IF(T_STOCK_DATA[[#This Row],[Change (%)]]&lt;0,T_STOCK_DATA[[#This Row],[Change (%)]],"")</f>
        <v>-2.9013000000000001E-2</v>
      </c>
      <c r="F494" s="7" t="str" cm="1">
        <f t="array" ref="F494">IFERROR(_FV(T_STOCK_DATA[[#This Row],[SYMBOL]],"Exchange"),"")</f>
        <v>National Stock Exchange of India</v>
      </c>
      <c r="G494" s="7" cm="1">
        <f t="array" ref="G494">IFERROR(_FV(T_STOCK_DATA[[#This Row],[SYMBOL]],"Price"),"")</f>
        <v>1678.4</v>
      </c>
      <c r="H494" s="9" cm="1">
        <f t="array" ref="H494">IFERROR(_FV(T_STOCK_DATA[[#This Row],[SYMBOL]],"Volume"),"")</f>
        <v>40096</v>
      </c>
      <c r="I494" s="7" t="str" cm="1">
        <f t="array" ref="I494">IFERROR(_FV(T_STOCK_DATA[[#This Row],[SYMBOL]],"Ticker symbol",TRUE),"")</f>
        <v>GLAXO</v>
      </c>
      <c r="J494" s="10" t="str">
        <f>IFERROR(RANK(T_STOCK_DATA[[#This Row],[Positive Change %]],T_STOCK_DATA[Positive Change %],0)+COUNTIF($D$3:$D493,T_STOCK_DATA[[#This Row],[Positive Change %]]),"")</f>
        <v/>
      </c>
      <c r="K494" s="10">
        <f>IFERROR(RANK(T_STOCK_DATA[[#This Row],[Negative Change %]],T_STOCK_DATA[Negative Change %],1)+COUNTIF($E$3:$E493,T_STOCK_DATA[[#This Row],[Negative Change %]]),"")</f>
        <v>1264</v>
      </c>
      <c r="L494" s="10">
        <f>IFERROR(RANK(T_STOCK_DATA[[#This Row],[Volume]],T_STOCK_DATA[Volume],0)+COUNTIF($H$3:$H493,T_STOCK_DATA[[#This Row],[Volume]]),"")</f>
        <v>1234</v>
      </c>
      <c r="M494" s="18" cm="1">
        <f t="array" ref="M494">IFERROR(_FV(T_STOCK_DATA[[#This Row],[SYMBOL]],"Last trade time",TRUE),"")</f>
        <v>44585.469953703701</v>
      </c>
    </row>
    <row r="495" spans="1:13">
      <c r="A495" s="5" t="e" vm="539">
        <v>#VALUE!</v>
      </c>
      <c r="B495" s="7" cm="1">
        <f t="array" ref="B495">IFERROR(_FV(T_STOCK_DATA[[#This Row],[SYMBOL]],"Change"),"")</f>
        <v>-11</v>
      </c>
      <c r="C495" s="8" cm="1">
        <f t="array" ref="C495">IFERROR(IF(T_STOCK_DATA[[#This Row],[SYMBOL]]="","",_FV(T_STOCK_DATA[[#This Row],[SYMBOL]],"Change (%)",TRUE)),"")</f>
        <v>-2.2776999999999999E-2</v>
      </c>
      <c r="D495" s="8" t="str">
        <f>IF(T_STOCK_DATA[[#This Row],[Change (%)]]&gt;0,T_STOCK_DATA[[#This Row],[Change (%)]],"")</f>
        <v/>
      </c>
      <c r="E495" s="8">
        <f>IF(T_STOCK_DATA[[#This Row],[Change (%)]]&lt;0,T_STOCK_DATA[[#This Row],[Change (%)]],"")</f>
        <v>-2.2776999999999999E-2</v>
      </c>
      <c r="F495" s="7" t="str" cm="1">
        <f t="array" ref="F495">IFERROR(_FV(T_STOCK_DATA[[#This Row],[SYMBOL]],"Exchange"),"")</f>
        <v>National Stock Exchange of India</v>
      </c>
      <c r="G495" s="7" cm="1">
        <f t="array" ref="G495">IFERROR(_FV(T_STOCK_DATA[[#This Row],[SYMBOL]],"Price"),"")</f>
        <v>471.95</v>
      </c>
      <c r="H495" s="9" cm="1">
        <f t="array" ref="H495">IFERROR(_FV(T_STOCK_DATA[[#This Row],[SYMBOL]],"Volume"),"")</f>
        <v>1810487</v>
      </c>
      <c r="I495" s="7" t="str" cm="1">
        <f t="array" ref="I495">IFERROR(_FV(T_STOCK_DATA[[#This Row],[SYMBOL]],"Ticker symbol",TRUE),"")</f>
        <v>GLENMARK</v>
      </c>
      <c r="J495" s="10" t="str">
        <f>IFERROR(RANK(T_STOCK_DATA[[#This Row],[Positive Change %]],T_STOCK_DATA[Positive Change %],0)+COUNTIF($D$3:$D494,T_STOCK_DATA[[#This Row],[Positive Change %]]),"")</f>
        <v/>
      </c>
      <c r="K495" s="10">
        <f>IFERROR(RANK(T_STOCK_DATA[[#This Row],[Negative Change %]],T_STOCK_DATA[Negative Change %],1)+COUNTIF($E$3:$E494,T_STOCK_DATA[[#This Row],[Negative Change %]]),"")</f>
        <v>1377</v>
      </c>
      <c r="L495" s="10">
        <f>IFERROR(RANK(T_STOCK_DATA[[#This Row],[Volume]],T_STOCK_DATA[Volume],0)+COUNTIF($H$3:$H494,T_STOCK_DATA[[#This Row],[Volume]]),"")</f>
        <v>223</v>
      </c>
      <c r="M495" s="18" cm="1">
        <f t="array" ref="M495">IFERROR(_FV(T_STOCK_DATA[[#This Row],[SYMBOL]],"Last trade time",TRUE),"")</f>
        <v>44585.469953703701</v>
      </c>
    </row>
    <row r="496" spans="1:13">
      <c r="A496" s="5" t="e" vm="540">
        <v>#VALUE!</v>
      </c>
      <c r="B496" s="7" cm="1">
        <f t="array" ref="B496">IFERROR(_FV(T_STOCK_DATA[[#This Row],[SYMBOL]],"Change"),"")</f>
        <v>-0.15</v>
      </c>
      <c r="C496" s="8" cm="1">
        <f t="array" ref="C496">IFERROR(IF(T_STOCK_DATA[[#This Row],[SYMBOL]]="","",_FV(T_STOCK_DATA[[#This Row],[SYMBOL]],"Change (%)",TRUE)),"")</f>
        <v>-0.04</v>
      </c>
      <c r="D496" s="8" t="str">
        <f>IF(T_STOCK_DATA[[#This Row],[Change (%)]]&gt;0,T_STOCK_DATA[[#This Row],[Change (%)]],"")</f>
        <v/>
      </c>
      <c r="E496" s="8">
        <f>IF(T_STOCK_DATA[[#This Row],[Change (%)]]&lt;0,T_STOCK_DATA[[#This Row],[Change (%)]],"")</f>
        <v>-0.04</v>
      </c>
      <c r="F496" s="7" t="str" cm="1">
        <f t="array" ref="F496">IFERROR(_FV(T_STOCK_DATA[[#This Row],[SYMBOL]],"Exchange"),"")</f>
        <v>National Stock Exchange of India</v>
      </c>
      <c r="G496" s="7" cm="1">
        <f t="array" ref="G496">IFERROR(_FV(T_STOCK_DATA[[#This Row],[SYMBOL]],"Price"),"")</f>
        <v>3.6</v>
      </c>
      <c r="H496" s="9" cm="1">
        <f t="array" ref="H496">IFERROR(_FV(T_STOCK_DATA[[#This Row],[SYMBOL]],"Volume"),"")</f>
        <v>250</v>
      </c>
      <c r="I496" s="7" t="str" cm="1">
        <f t="array" ref="I496">IFERROR(_FV(T_STOCK_DATA[[#This Row],[SYMBOL]],"Ticker symbol",TRUE),"")</f>
        <v>GLFL</v>
      </c>
      <c r="J496" s="10" t="str">
        <f>IFERROR(RANK(T_STOCK_DATA[[#This Row],[Positive Change %]],T_STOCK_DATA[Positive Change %],0)+COUNTIF($D$3:$D495,T_STOCK_DATA[[#This Row],[Positive Change %]]),"")</f>
        <v/>
      </c>
      <c r="K496" s="10">
        <f>IFERROR(RANK(T_STOCK_DATA[[#This Row],[Negative Change %]],T_STOCK_DATA[Negative Change %],1)+COUNTIF($E$3:$E495,T_STOCK_DATA[[#This Row],[Negative Change %]]),"")</f>
        <v>1042</v>
      </c>
      <c r="L496" s="10">
        <f>IFERROR(RANK(T_STOCK_DATA[[#This Row],[Volume]],T_STOCK_DATA[Volume],0)+COUNTIF($H$3:$H495,T_STOCK_DATA[[#This Row],[Volume]]),"")</f>
        <v>1634</v>
      </c>
      <c r="M496" s="18" cm="1">
        <f t="array" ref="M496">IFERROR(_FV(T_STOCK_DATA[[#This Row],[SYMBOL]],"Last trade time",TRUE),"")</f>
        <v>44585.469953703701</v>
      </c>
    </row>
    <row r="497" spans="1:13">
      <c r="A497" s="5" t="e" vm="2">
        <v>#VALUE!</v>
      </c>
      <c r="B497" s="7" cm="1">
        <f t="array" ref="B497">IFERROR(_FV(T_STOCK_DATA[[#This Row],[SYMBOL]],"Change"),"")</f>
        <v>7.25</v>
      </c>
      <c r="C497" s="8" cm="1">
        <f t="array" ref="C497">IFERROR(IF(T_STOCK_DATA[[#This Row],[SYMBOL]]="","",_FV(T_STOCK_DATA[[#This Row],[SYMBOL]],"Change (%)",TRUE)),"")</f>
        <v>9.9450999999999998E-2</v>
      </c>
      <c r="D497" s="8">
        <f>IF(T_STOCK_DATA[[#This Row],[Change (%)]]&gt;0,T_STOCK_DATA[[#This Row],[Change (%)]],"")</f>
        <v>9.9450999999999998E-2</v>
      </c>
      <c r="E497" s="8" t="str">
        <f>IF(T_STOCK_DATA[[#This Row],[Change (%)]]&lt;0,T_STOCK_DATA[[#This Row],[Change (%)]],"")</f>
        <v/>
      </c>
      <c r="F497" s="7" t="str" cm="1">
        <f t="array" ref="F497">IFERROR(_FV(T_STOCK_DATA[[#This Row],[SYMBOL]],"Exchange"),"")</f>
        <v>National Stock Exchange of India</v>
      </c>
      <c r="G497" s="7" cm="1">
        <f t="array" ref="G497">IFERROR(_FV(T_STOCK_DATA[[#This Row],[SYMBOL]],"Price"),"")</f>
        <v>80.150000000000006</v>
      </c>
      <c r="H497" s="9" cm="1">
        <f t="array" ref="H497">IFERROR(_FV(T_STOCK_DATA[[#This Row],[SYMBOL]],"Volume"),"")</f>
        <v>61683</v>
      </c>
      <c r="I497" s="7" t="str" cm="1">
        <f t="array" ref="I497">IFERROR(_FV(T_STOCK_DATA[[#This Row],[SYMBOL]],"Ticker symbol",TRUE),"")</f>
        <v>GLOBAL</v>
      </c>
      <c r="J497" s="10">
        <f>IFERROR(RANK(T_STOCK_DATA[[#This Row],[Positive Change %]],T_STOCK_DATA[Positive Change %],0)+COUNTIF($D$3:$D496,T_STOCK_DATA[[#This Row],[Positive Change %]]),"")</f>
        <v>2</v>
      </c>
      <c r="K497" s="10" t="str">
        <f>IFERROR(RANK(T_STOCK_DATA[[#This Row],[Negative Change %]],T_STOCK_DATA[Negative Change %],1)+COUNTIF($E$3:$E496,T_STOCK_DATA[[#This Row],[Negative Change %]]),"")</f>
        <v/>
      </c>
      <c r="L497" s="10">
        <f>IFERROR(RANK(T_STOCK_DATA[[#This Row],[Volume]],T_STOCK_DATA[Volume],0)+COUNTIF($H$3:$H496,T_STOCK_DATA[[#This Row],[Volume]]),"")</f>
        <v>1109</v>
      </c>
      <c r="M497" s="18" cm="1">
        <f t="array" ref="M497">IFERROR(_FV(T_STOCK_DATA[[#This Row],[SYMBOL]],"Last trade time",TRUE),"")</f>
        <v>44585.469953703701</v>
      </c>
    </row>
    <row r="498" spans="1:13">
      <c r="A498" s="5" t="e" vm="541">
        <v>#VALUE!</v>
      </c>
      <c r="B498" s="7" cm="1">
        <f t="array" ref="B498">IFERROR(_FV(T_STOCK_DATA[[#This Row],[SYMBOL]],"Change"),"")</f>
        <v>-2.8</v>
      </c>
      <c r="C498" s="8" cm="1">
        <f t="array" ref="C498">IFERROR(IF(T_STOCK_DATA[[#This Row],[SYMBOL]]="","",_FV(T_STOCK_DATA[[#This Row],[SYMBOL]],"Change (%)",TRUE)),"")</f>
        <v>-4.8569000000000001E-2</v>
      </c>
      <c r="D498" s="8" t="str">
        <f>IF(T_STOCK_DATA[[#This Row],[Change (%)]]&gt;0,T_STOCK_DATA[[#This Row],[Change (%)]],"")</f>
        <v/>
      </c>
      <c r="E498" s="8">
        <f>IF(T_STOCK_DATA[[#This Row],[Change (%)]]&lt;0,T_STOCK_DATA[[#This Row],[Change (%)]],"")</f>
        <v>-4.8569000000000001E-2</v>
      </c>
      <c r="F498" s="7" t="str" cm="1">
        <f t="array" ref="F498">IFERROR(_FV(T_STOCK_DATA[[#This Row],[SYMBOL]],"Exchange"),"")</f>
        <v>National Stock Exchange of India</v>
      </c>
      <c r="G498" s="7" cm="1">
        <f t="array" ref="G498">IFERROR(_FV(T_STOCK_DATA[[#This Row],[SYMBOL]],"Price"),"")</f>
        <v>54.85</v>
      </c>
      <c r="H498" s="9" cm="1">
        <f t="array" ref="H498">IFERROR(_FV(T_STOCK_DATA[[#This Row],[SYMBOL]],"Volume"),"")</f>
        <v>15938</v>
      </c>
      <c r="I498" s="7" t="str" cm="1">
        <f t="array" ref="I498">IFERROR(_FV(T_STOCK_DATA[[#This Row],[SYMBOL]],"Ticker symbol",TRUE),"")</f>
        <v>GLOBALVECT</v>
      </c>
      <c r="J498" s="10" t="str">
        <f>IFERROR(RANK(T_STOCK_DATA[[#This Row],[Positive Change %]],T_STOCK_DATA[Positive Change %],0)+COUNTIF($D$3:$D497,T_STOCK_DATA[[#This Row],[Positive Change %]]),"")</f>
        <v/>
      </c>
      <c r="K498" s="10">
        <f>IFERROR(RANK(T_STOCK_DATA[[#This Row],[Negative Change %]],T_STOCK_DATA[Negative Change %],1)+COUNTIF($E$3:$E497,T_STOCK_DATA[[#This Row],[Negative Change %]]),"")</f>
        <v>729</v>
      </c>
      <c r="L498" s="10">
        <f>IFERROR(RANK(T_STOCK_DATA[[#This Row],[Volume]],T_STOCK_DATA[Volume],0)+COUNTIF($H$3:$H497,T_STOCK_DATA[[#This Row],[Volume]]),"")</f>
        <v>1436</v>
      </c>
      <c r="M498" s="18" cm="1">
        <f t="array" ref="M498">IFERROR(_FV(T_STOCK_DATA[[#This Row],[SYMBOL]],"Last trade time",TRUE),"")</f>
        <v>44585.469953703701</v>
      </c>
    </row>
    <row r="499" spans="1:13">
      <c r="A499" s="5" t="e" vm="542">
        <v>#VALUE!</v>
      </c>
      <c r="B499" s="7" cm="1">
        <f t="array" ref="B499">IFERROR(_FV(T_STOCK_DATA[[#This Row],[SYMBOL]],"Change"),"")</f>
        <v>-0.7</v>
      </c>
      <c r="C499" s="8" cm="1">
        <f t="array" ref="C499">IFERROR(IF(T_STOCK_DATA[[#This Row],[SYMBOL]]="","",_FV(T_STOCK_DATA[[#This Row],[SYMBOL]],"Change (%)",TRUE)),"")</f>
        <v>-5.1852000000000002E-2</v>
      </c>
      <c r="D499" s="8" t="str">
        <f>IF(T_STOCK_DATA[[#This Row],[Change (%)]]&gt;0,T_STOCK_DATA[[#This Row],[Change (%)]],"")</f>
        <v/>
      </c>
      <c r="E499" s="8">
        <f>IF(T_STOCK_DATA[[#This Row],[Change (%)]]&lt;0,T_STOCK_DATA[[#This Row],[Change (%)]],"")</f>
        <v>-5.1852000000000002E-2</v>
      </c>
      <c r="F499" s="7" t="str" cm="1">
        <f t="array" ref="F499">IFERROR(_FV(T_STOCK_DATA[[#This Row],[SYMBOL]],"Exchange"),"")</f>
        <v>National Stock Exchange of India</v>
      </c>
      <c r="G499" s="7" cm="1">
        <f t="array" ref="G499">IFERROR(_FV(T_STOCK_DATA[[#This Row],[SYMBOL]],"Price"),"")</f>
        <v>12.8</v>
      </c>
      <c r="H499" s="9" cm="1">
        <f t="array" ref="H499">IFERROR(_FV(T_STOCK_DATA[[#This Row],[SYMBOL]],"Volume"),"")</f>
        <v>1055699</v>
      </c>
      <c r="I499" s="7" t="str" cm="1">
        <f t="array" ref="I499">IFERROR(_FV(T_STOCK_DATA[[#This Row],[SYMBOL]],"Ticker symbol",TRUE),"")</f>
        <v>GLOBE</v>
      </c>
      <c r="J499" s="10" t="str">
        <f>IFERROR(RANK(T_STOCK_DATA[[#This Row],[Positive Change %]],T_STOCK_DATA[Positive Change %],0)+COUNTIF($D$3:$D498,T_STOCK_DATA[[#This Row],[Positive Change %]]),"")</f>
        <v/>
      </c>
      <c r="K499" s="10">
        <f>IFERROR(RANK(T_STOCK_DATA[[#This Row],[Negative Change %]],T_STOCK_DATA[Negative Change %],1)+COUNTIF($E$3:$E498,T_STOCK_DATA[[#This Row],[Negative Change %]]),"")</f>
        <v>471</v>
      </c>
      <c r="L499" s="10">
        <f>IFERROR(RANK(T_STOCK_DATA[[#This Row],[Volume]],T_STOCK_DATA[Volume],0)+COUNTIF($H$3:$H498,T_STOCK_DATA[[#This Row],[Volume]]),"")</f>
        <v>327</v>
      </c>
      <c r="M499" s="18" cm="1">
        <f t="array" ref="M499">IFERROR(_FV(T_STOCK_DATA[[#This Row],[SYMBOL]],"Last trade time",TRUE),"")</f>
        <v>44585.469953703701</v>
      </c>
    </row>
    <row r="500" spans="1:13">
      <c r="A500" s="5" t="e" vm="543">
        <v>#VALUE!</v>
      </c>
      <c r="B500" s="7" cm="1">
        <f t="array" ref="B500">IFERROR(_FV(T_STOCK_DATA[[#This Row],[SYMBOL]],"Change"),"")</f>
        <v>-134.44999999999999</v>
      </c>
      <c r="C500" s="8" cm="1">
        <f t="array" ref="C500">IFERROR(IF(T_STOCK_DATA[[#This Row],[SYMBOL]]="","",_FV(T_STOCK_DATA[[#This Row],[SYMBOL]],"Change (%)",TRUE)),"")</f>
        <v>-8.3268999999999996E-2</v>
      </c>
      <c r="D500" s="8" t="str">
        <f>IF(T_STOCK_DATA[[#This Row],[Change (%)]]&gt;0,T_STOCK_DATA[[#This Row],[Change (%)]],"")</f>
        <v/>
      </c>
      <c r="E500" s="8">
        <f>IF(T_STOCK_DATA[[#This Row],[Change (%)]]&lt;0,T_STOCK_DATA[[#This Row],[Change (%)]],"")</f>
        <v>-8.3268999999999996E-2</v>
      </c>
      <c r="F500" s="7" t="str" cm="1">
        <f t="array" ref="F500">IFERROR(_FV(T_STOCK_DATA[[#This Row],[SYMBOL]],"Exchange"),"")</f>
        <v>National Stock Exchange of India</v>
      </c>
      <c r="G500" s="7" cm="1">
        <f t="array" ref="G500">IFERROR(_FV(T_STOCK_DATA[[#This Row],[SYMBOL]],"Price"),"")</f>
        <v>1480.2</v>
      </c>
      <c r="H500" s="9" cm="1">
        <f t="array" ref="H500">IFERROR(_FV(T_STOCK_DATA[[#This Row],[SYMBOL]],"Volume"),"")</f>
        <v>378518</v>
      </c>
      <c r="I500" s="7" t="str" cm="1">
        <f t="array" ref="I500">IFERROR(_FV(T_STOCK_DATA[[#This Row],[SYMBOL]],"Ticker symbol",TRUE),"")</f>
        <v>GLOBUSSPR</v>
      </c>
      <c r="J500" s="10" t="str">
        <f>IFERROR(RANK(T_STOCK_DATA[[#This Row],[Positive Change %]],T_STOCK_DATA[Positive Change %],0)+COUNTIF($D$3:$D499,T_STOCK_DATA[[#This Row],[Positive Change %]]),"")</f>
        <v/>
      </c>
      <c r="K500" s="10">
        <f>IFERROR(RANK(T_STOCK_DATA[[#This Row],[Negative Change %]],T_STOCK_DATA[Negative Change %],1)+COUNTIF($E$3:$E499,T_STOCK_DATA[[#This Row],[Negative Change %]]),"")</f>
        <v>86</v>
      </c>
      <c r="L500" s="10">
        <f>IFERROR(RANK(T_STOCK_DATA[[#This Row],[Volume]],T_STOCK_DATA[Volume],0)+COUNTIF($H$3:$H499,T_STOCK_DATA[[#This Row],[Volume]]),"")</f>
        <v>584</v>
      </c>
      <c r="M500" s="18" cm="1">
        <f t="array" ref="M500">IFERROR(_FV(T_STOCK_DATA[[#This Row],[SYMBOL]],"Last trade time",TRUE),"")</f>
        <v>44585.469953703701</v>
      </c>
    </row>
    <row r="501" spans="1:13">
      <c r="A501" s="5" t="e" vm="544">
        <v>#VALUE!</v>
      </c>
      <c r="B501" s="7" cm="1">
        <f t="array" ref="B501">IFERROR(_FV(T_STOCK_DATA[[#This Row],[SYMBOL]],"Change"),"")</f>
        <v>-31.05</v>
      </c>
      <c r="C501" s="8" cm="1">
        <f t="array" ref="C501">IFERROR(IF(T_STOCK_DATA[[#This Row],[SYMBOL]]="","",_FV(T_STOCK_DATA[[#This Row],[SYMBOL]],"Change (%)",TRUE)),"")</f>
        <v>-4.3351000000000001E-2</v>
      </c>
      <c r="D501" s="8" t="str">
        <f>IF(T_STOCK_DATA[[#This Row],[Change (%)]]&gt;0,T_STOCK_DATA[[#This Row],[Change (%)]],"")</f>
        <v/>
      </c>
      <c r="E501" s="8">
        <f>IF(T_STOCK_DATA[[#This Row],[Change (%)]]&lt;0,T_STOCK_DATA[[#This Row],[Change (%)]],"")</f>
        <v>-4.3351000000000001E-2</v>
      </c>
      <c r="F501" s="7" t="str" cm="1">
        <f t="array" ref="F501">IFERROR(_FV(T_STOCK_DATA[[#This Row],[SYMBOL]],"Exchange"),"")</f>
        <v>National Stock Exchange of India</v>
      </c>
      <c r="G501" s="7" cm="1">
        <f t="array" ref="G501">IFERROR(_FV(T_STOCK_DATA[[#This Row],[SYMBOL]],"Price"),"")</f>
        <v>685.2</v>
      </c>
      <c r="H501" s="9" cm="1">
        <f t="array" ref="H501">IFERROR(_FV(T_STOCK_DATA[[#This Row],[SYMBOL]],"Volume"),"")</f>
        <v>55140</v>
      </c>
      <c r="I501" s="7" t="str" cm="1">
        <f t="array" ref="I501">IFERROR(_FV(T_STOCK_DATA[[#This Row],[SYMBOL]],"Ticker symbol",TRUE),"")</f>
        <v>GMBREW</v>
      </c>
      <c r="J501" s="10" t="str">
        <f>IFERROR(RANK(T_STOCK_DATA[[#This Row],[Positive Change %]],T_STOCK_DATA[Positive Change %],0)+COUNTIF($D$3:$D500,T_STOCK_DATA[[#This Row],[Positive Change %]]),"")</f>
        <v/>
      </c>
      <c r="K501" s="10">
        <f>IFERROR(RANK(T_STOCK_DATA[[#This Row],[Negative Change %]],T_STOCK_DATA[Negative Change %],1)+COUNTIF($E$3:$E500,T_STOCK_DATA[[#This Row],[Negative Change %]]),"")</f>
        <v>952</v>
      </c>
      <c r="L501" s="10">
        <f>IFERROR(RANK(T_STOCK_DATA[[#This Row],[Volume]],T_STOCK_DATA[Volume],0)+COUNTIF($H$3:$H500,T_STOCK_DATA[[#This Row],[Volume]]),"")</f>
        <v>1137</v>
      </c>
      <c r="M501" s="18" cm="1">
        <f t="array" ref="M501">IFERROR(_FV(T_STOCK_DATA[[#This Row],[SYMBOL]],"Last trade time",TRUE),"")</f>
        <v>44585.469953703701</v>
      </c>
    </row>
    <row r="502" spans="1:13">
      <c r="A502" s="5" t="e" vm="545">
        <v>#VALUE!</v>
      </c>
      <c r="B502" s="7" cm="1">
        <f t="array" ref="B502">IFERROR(_FV(T_STOCK_DATA[[#This Row],[SYMBOL]],"Change"),"")</f>
        <v>-10.65</v>
      </c>
      <c r="C502" s="8" cm="1">
        <f t="array" ref="C502">IFERROR(IF(T_STOCK_DATA[[#This Row],[SYMBOL]]="","",_FV(T_STOCK_DATA[[#This Row],[SYMBOL]],"Change (%)",TRUE)),"")</f>
        <v>-9.9859000000000003E-2</v>
      </c>
      <c r="D502" s="8" t="str">
        <f>IF(T_STOCK_DATA[[#This Row],[Change (%)]]&gt;0,T_STOCK_DATA[[#This Row],[Change (%)]],"")</f>
        <v/>
      </c>
      <c r="E502" s="8">
        <f>IF(T_STOCK_DATA[[#This Row],[Change (%)]]&lt;0,T_STOCK_DATA[[#This Row],[Change (%)]],"")</f>
        <v>-9.9859000000000003E-2</v>
      </c>
      <c r="F502" s="7" t="str" cm="1">
        <f t="array" ref="F502">IFERROR(_FV(T_STOCK_DATA[[#This Row],[SYMBOL]],"Exchange"),"")</f>
        <v>National Stock Exchange of India</v>
      </c>
      <c r="G502" s="7" cm="1">
        <f t="array" ref="G502">IFERROR(_FV(T_STOCK_DATA[[#This Row],[SYMBOL]],"Price"),"")</f>
        <v>96</v>
      </c>
      <c r="H502" s="9" cm="1">
        <f t="array" ref="H502">IFERROR(_FV(T_STOCK_DATA[[#This Row],[SYMBOL]],"Volume"),"")</f>
        <v>2742028</v>
      </c>
      <c r="I502" s="7" t="str" cm="1">
        <f t="array" ref="I502">IFERROR(_FV(T_STOCK_DATA[[#This Row],[SYMBOL]],"Ticker symbol",TRUE),"")</f>
        <v>GMDCLTD</v>
      </c>
      <c r="J502" s="10" t="str">
        <f>IFERROR(RANK(T_STOCK_DATA[[#This Row],[Positive Change %]],T_STOCK_DATA[Positive Change %],0)+COUNTIF($D$3:$D501,T_STOCK_DATA[[#This Row],[Positive Change %]]),"")</f>
        <v/>
      </c>
      <c r="K502" s="10">
        <f>IFERROR(RANK(T_STOCK_DATA[[#This Row],[Negative Change %]],T_STOCK_DATA[Negative Change %],1)+COUNTIF($E$3:$E501,T_STOCK_DATA[[#This Row],[Negative Change %]]),"")</f>
        <v>22</v>
      </c>
      <c r="L502" s="10">
        <f>IFERROR(RANK(T_STOCK_DATA[[#This Row],[Volume]],T_STOCK_DATA[Volume],0)+COUNTIF($H$3:$H501,T_STOCK_DATA[[#This Row],[Volume]]),"")</f>
        <v>158</v>
      </c>
      <c r="M502" s="18" cm="1">
        <f t="array" ref="M502">IFERROR(_FV(T_STOCK_DATA[[#This Row],[SYMBOL]],"Last trade time",TRUE),"")</f>
        <v>44585.469953703701</v>
      </c>
    </row>
    <row r="503" spans="1:13">
      <c r="A503" s="5" t="e" vm="546">
        <v>#VALUE!</v>
      </c>
      <c r="B503" s="7" cm="1">
        <f t="array" ref="B503">IFERROR(_FV(T_STOCK_DATA[[#This Row],[SYMBOL]],"Change"),"")</f>
        <v>-226.35</v>
      </c>
      <c r="C503" s="8" cm="1">
        <f t="array" ref="C503">IFERROR(IF(T_STOCK_DATA[[#This Row],[SYMBOL]]="","",_FV(T_STOCK_DATA[[#This Row],[SYMBOL]],"Change (%)",TRUE)),"")</f>
        <v>-4.6233000000000003E-2</v>
      </c>
      <c r="D503" s="8" t="str">
        <f>IF(T_STOCK_DATA[[#This Row],[Change (%)]]&gt;0,T_STOCK_DATA[[#This Row],[Change (%)]],"")</f>
        <v/>
      </c>
      <c r="E503" s="8">
        <f>IF(T_STOCK_DATA[[#This Row],[Change (%)]]&lt;0,T_STOCK_DATA[[#This Row],[Change (%)]],"")</f>
        <v>-4.6233000000000003E-2</v>
      </c>
      <c r="F503" s="7" t="str" cm="1">
        <f t="array" ref="F503">IFERROR(_FV(T_STOCK_DATA[[#This Row],[SYMBOL]],"Exchange"),"")</f>
        <v>National Stock Exchange of India</v>
      </c>
      <c r="G503" s="7" cm="1">
        <f t="array" ref="G503">IFERROR(_FV(T_STOCK_DATA[[#This Row],[SYMBOL]],"Price"),"")</f>
        <v>4669.5</v>
      </c>
      <c r="H503" s="9" cm="1">
        <f t="array" ref="H503">IFERROR(_FV(T_STOCK_DATA[[#This Row],[SYMBOL]],"Volume"),"")</f>
        <v>55901</v>
      </c>
      <c r="I503" s="7" t="str" cm="1">
        <f t="array" ref="I503">IFERROR(_FV(T_STOCK_DATA[[#This Row],[SYMBOL]],"Ticker symbol",TRUE),"")</f>
        <v>GMMPFAUDLR</v>
      </c>
      <c r="J503" s="10" t="str">
        <f>IFERROR(RANK(T_STOCK_DATA[[#This Row],[Positive Change %]],T_STOCK_DATA[Positive Change %],0)+COUNTIF($D$3:$D502,T_STOCK_DATA[[#This Row],[Positive Change %]]),"")</f>
        <v/>
      </c>
      <c r="K503" s="10">
        <f>IFERROR(RANK(T_STOCK_DATA[[#This Row],[Negative Change %]],T_STOCK_DATA[Negative Change %],1)+COUNTIF($E$3:$E502,T_STOCK_DATA[[#This Row],[Negative Change %]]),"")</f>
        <v>856</v>
      </c>
      <c r="L503" s="10">
        <f>IFERROR(RANK(T_STOCK_DATA[[#This Row],[Volume]],T_STOCK_DATA[Volume],0)+COUNTIF($H$3:$H502,T_STOCK_DATA[[#This Row],[Volume]]),"")</f>
        <v>1130</v>
      </c>
      <c r="M503" s="18" cm="1">
        <f t="array" ref="M503">IFERROR(_FV(T_STOCK_DATA[[#This Row],[SYMBOL]],"Last trade time",TRUE),"")</f>
        <v>44585.469953703701</v>
      </c>
    </row>
    <row r="504" spans="1:13">
      <c r="A504" s="5" t="e" vm="547">
        <v>#VALUE!</v>
      </c>
      <c r="B504" s="7" cm="1">
        <f t="array" ref="B504">IFERROR(_FV(T_STOCK_DATA[[#This Row],[SYMBOL]],"Change"),"")</f>
        <v>-2.35</v>
      </c>
      <c r="C504" s="8" cm="1">
        <f t="array" ref="C504">IFERROR(IF(T_STOCK_DATA[[#This Row],[SYMBOL]]="","",_FV(T_STOCK_DATA[[#This Row],[SYMBOL]],"Change (%)",TRUE)),"")</f>
        <v>-5.5556000000000001E-2</v>
      </c>
      <c r="D504" s="8" t="str">
        <f>IF(T_STOCK_DATA[[#This Row],[Change (%)]]&gt;0,T_STOCK_DATA[[#This Row],[Change (%)]],"")</f>
        <v/>
      </c>
      <c r="E504" s="8">
        <f>IF(T_STOCK_DATA[[#This Row],[Change (%)]]&lt;0,T_STOCK_DATA[[#This Row],[Change (%)]],"")</f>
        <v>-5.5556000000000001E-2</v>
      </c>
      <c r="F504" s="7" t="str" cm="1">
        <f t="array" ref="F504">IFERROR(_FV(T_STOCK_DATA[[#This Row],[SYMBOL]],"Exchange"),"")</f>
        <v>National Stock Exchange of India</v>
      </c>
      <c r="G504" s="7" cm="1">
        <f t="array" ref="G504">IFERROR(_FV(T_STOCK_DATA[[#This Row],[SYMBOL]],"Price"),"")</f>
        <v>39.950000000000003</v>
      </c>
      <c r="H504" s="9" cm="1">
        <f t="array" ref="H504">IFERROR(_FV(T_STOCK_DATA[[#This Row],[SYMBOL]],"Volume"),"")</f>
        <v>11945896</v>
      </c>
      <c r="I504" s="7" t="str" cm="1">
        <f t="array" ref="I504">IFERROR(_FV(T_STOCK_DATA[[#This Row],[SYMBOL]],"Ticker symbol",TRUE),"")</f>
        <v>GMRINFRA</v>
      </c>
      <c r="J504" s="10" t="str">
        <f>IFERROR(RANK(T_STOCK_DATA[[#This Row],[Positive Change %]],T_STOCK_DATA[Positive Change %],0)+COUNTIF($D$3:$D503,T_STOCK_DATA[[#This Row],[Positive Change %]]),"")</f>
        <v/>
      </c>
      <c r="K504" s="10">
        <f>IFERROR(RANK(T_STOCK_DATA[[#This Row],[Negative Change %]],T_STOCK_DATA[Negative Change %],1)+COUNTIF($E$3:$E503,T_STOCK_DATA[[#This Row],[Negative Change %]]),"")</f>
        <v>406</v>
      </c>
      <c r="L504" s="10">
        <f>IFERROR(RANK(T_STOCK_DATA[[#This Row],[Volume]],T_STOCK_DATA[Volume],0)+COUNTIF($H$3:$H503,T_STOCK_DATA[[#This Row],[Volume]]),"")</f>
        <v>39</v>
      </c>
      <c r="M504" s="18" cm="1">
        <f t="array" ref="M504">IFERROR(_FV(T_STOCK_DATA[[#This Row],[SYMBOL]],"Last trade time",TRUE),"")</f>
        <v>44585.469953703701</v>
      </c>
    </row>
    <row r="505" spans="1:13">
      <c r="A505" s="5" t="e" vm="548">
        <v>#VALUE!</v>
      </c>
      <c r="B505" s="7" cm="1">
        <f t="array" ref="B505">IFERROR(_FV(T_STOCK_DATA[[#This Row],[SYMBOL]],"Change"),"")</f>
        <v>-29.7</v>
      </c>
      <c r="C505" s="8" cm="1">
        <f t="array" ref="C505">IFERROR(IF(T_STOCK_DATA[[#This Row],[SYMBOL]]="","",_FV(T_STOCK_DATA[[#This Row],[SYMBOL]],"Change (%)",TRUE)),"")</f>
        <v>-5.2224000000000007E-2</v>
      </c>
      <c r="D505" s="8" t="str">
        <f>IF(T_STOCK_DATA[[#This Row],[Change (%)]]&gt;0,T_STOCK_DATA[[#This Row],[Change (%)]],"")</f>
        <v/>
      </c>
      <c r="E505" s="8">
        <f>IF(T_STOCK_DATA[[#This Row],[Change (%)]]&lt;0,T_STOCK_DATA[[#This Row],[Change (%)]],"")</f>
        <v>-5.2224000000000007E-2</v>
      </c>
      <c r="F505" s="7" t="str" cm="1">
        <f t="array" ref="F505">IFERROR(_FV(T_STOCK_DATA[[#This Row],[SYMBOL]],"Exchange"),"")</f>
        <v>National Stock Exchange of India</v>
      </c>
      <c r="G505" s="7" cm="1">
        <f t="array" ref="G505">IFERROR(_FV(T_STOCK_DATA[[#This Row],[SYMBOL]],"Price"),"")</f>
        <v>539</v>
      </c>
      <c r="H505" s="9" cm="1">
        <f t="array" ref="H505">IFERROR(_FV(T_STOCK_DATA[[#This Row],[SYMBOL]],"Volume"),"")</f>
        <v>145091</v>
      </c>
      <c r="I505" s="7" t="str" cm="1">
        <f t="array" ref="I505">IFERROR(_FV(T_STOCK_DATA[[#This Row],[SYMBOL]],"Ticker symbol",TRUE),"")</f>
        <v>GNA</v>
      </c>
      <c r="J505" s="10" t="str">
        <f>IFERROR(RANK(T_STOCK_DATA[[#This Row],[Positive Change %]],T_STOCK_DATA[Positive Change %],0)+COUNTIF($D$3:$D504,T_STOCK_DATA[[#This Row],[Positive Change %]]),"")</f>
        <v/>
      </c>
      <c r="K505" s="10">
        <f>IFERROR(RANK(T_STOCK_DATA[[#This Row],[Negative Change %]],T_STOCK_DATA[Negative Change %],1)+COUNTIF($E$3:$E504,T_STOCK_DATA[[#This Row],[Negative Change %]]),"")</f>
        <v>466</v>
      </c>
      <c r="L505" s="10">
        <f>IFERROR(RANK(T_STOCK_DATA[[#This Row],[Volume]],T_STOCK_DATA[Volume],0)+COUNTIF($H$3:$H504,T_STOCK_DATA[[#This Row],[Volume]]),"")</f>
        <v>863</v>
      </c>
      <c r="M505" s="18" cm="1">
        <f t="array" ref="M505">IFERROR(_FV(T_STOCK_DATA[[#This Row],[SYMBOL]],"Last trade time",TRUE),"")</f>
        <v>44585.469953703701</v>
      </c>
    </row>
    <row r="506" spans="1:13">
      <c r="A506" s="5" t="e" vm="549">
        <v>#VALUE!</v>
      </c>
      <c r="B506" s="7" cm="1">
        <f t="array" ref="B506">IFERROR(_FV(T_STOCK_DATA[[#This Row],[SYMBOL]],"Change"),"")</f>
        <v>-36.35</v>
      </c>
      <c r="C506" s="8" cm="1">
        <f t="array" ref="C506">IFERROR(IF(T_STOCK_DATA[[#This Row],[SYMBOL]]="","",_FV(T_STOCK_DATA[[#This Row],[SYMBOL]],"Change (%)",TRUE)),"")</f>
        <v>-7.5049000000000005E-2</v>
      </c>
      <c r="D506" s="8" t="str">
        <f>IF(T_STOCK_DATA[[#This Row],[Change (%)]]&gt;0,T_STOCK_DATA[[#This Row],[Change (%)]],"")</f>
        <v/>
      </c>
      <c r="E506" s="8">
        <f>IF(T_STOCK_DATA[[#This Row],[Change (%)]]&lt;0,T_STOCK_DATA[[#This Row],[Change (%)]],"")</f>
        <v>-7.5049000000000005E-2</v>
      </c>
      <c r="F506" s="7" t="str" cm="1">
        <f t="array" ref="F506">IFERROR(_FV(T_STOCK_DATA[[#This Row],[SYMBOL]],"Exchange"),"")</f>
        <v>National Stock Exchange of India</v>
      </c>
      <c r="G506" s="7" cm="1">
        <f t="array" ref="G506">IFERROR(_FV(T_STOCK_DATA[[#This Row],[SYMBOL]],"Price"),"")</f>
        <v>448</v>
      </c>
      <c r="H506" s="9" cm="1">
        <f t="array" ref="H506">IFERROR(_FV(T_STOCK_DATA[[#This Row],[SYMBOL]],"Volume"),"")</f>
        <v>2199530</v>
      </c>
      <c r="I506" s="7" t="str" cm="1">
        <f t="array" ref="I506">IFERROR(_FV(T_STOCK_DATA[[#This Row],[SYMBOL]],"Ticker symbol",TRUE),"")</f>
        <v>GNFC</v>
      </c>
      <c r="J506" s="10" t="str">
        <f>IFERROR(RANK(T_STOCK_DATA[[#This Row],[Positive Change %]],T_STOCK_DATA[Positive Change %],0)+COUNTIF($D$3:$D505,T_STOCK_DATA[[#This Row],[Positive Change %]]),"")</f>
        <v/>
      </c>
      <c r="K506" s="10">
        <f>IFERROR(RANK(T_STOCK_DATA[[#This Row],[Negative Change %]],T_STOCK_DATA[Negative Change %],1)+COUNTIF($E$3:$E505,T_STOCK_DATA[[#This Row],[Negative Change %]]),"")</f>
        <v>147</v>
      </c>
      <c r="L506" s="10">
        <f>IFERROR(RANK(T_STOCK_DATA[[#This Row],[Volume]],T_STOCK_DATA[Volume],0)+COUNTIF($H$3:$H505,T_STOCK_DATA[[#This Row],[Volume]]),"")</f>
        <v>195</v>
      </c>
      <c r="M506" s="18" cm="1">
        <f t="array" ref="M506">IFERROR(_FV(T_STOCK_DATA[[#This Row],[SYMBOL]],"Last trade time",TRUE),"")</f>
        <v>44585.469953703701</v>
      </c>
    </row>
    <row r="507" spans="1:13">
      <c r="A507" s="5" t="e" vm="550">
        <v>#VALUE!</v>
      </c>
      <c r="B507" s="7" cm="1">
        <f t="array" ref="B507">IFERROR(_FV(T_STOCK_DATA[[#This Row],[SYMBOL]],"Change"),"")</f>
        <v>-21.45</v>
      </c>
      <c r="C507" s="8" cm="1">
        <f t="array" ref="C507">IFERROR(IF(T_STOCK_DATA[[#This Row],[SYMBOL]]="","",_FV(T_STOCK_DATA[[#This Row],[SYMBOL]],"Change (%)",TRUE)),"")</f>
        <v>-5.9082999999999997E-2</v>
      </c>
      <c r="D507" s="8" t="str">
        <f>IF(T_STOCK_DATA[[#This Row],[Change (%)]]&gt;0,T_STOCK_DATA[[#This Row],[Change (%)]],"")</f>
        <v/>
      </c>
      <c r="E507" s="8">
        <f>IF(T_STOCK_DATA[[#This Row],[Change (%)]]&lt;0,T_STOCK_DATA[[#This Row],[Change (%)]],"")</f>
        <v>-5.9082999999999997E-2</v>
      </c>
      <c r="F507" s="7" t="str" cm="1">
        <f t="array" ref="F507">IFERROR(_FV(T_STOCK_DATA[[#This Row],[SYMBOL]],"Exchange"),"")</f>
        <v>National Stock Exchange of India</v>
      </c>
      <c r="G507" s="7" cm="1">
        <f t="array" ref="G507">IFERROR(_FV(T_STOCK_DATA[[#This Row],[SYMBOL]],"Price"),"")</f>
        <v>341.6</v>
      </c>
      <c r="H507" s="9" cm="1">
        <f t="array" ref="H507">IFERROR(_FV(T_STOCK_DATA[[#This Row],[SYMBOL]],"Volume"),"")</f>
        <v>29983</v>
      </c>
      <c r="I507" s="7" t="str" cm="1">
        <f t="array" ref="I507">IFERROR(_FV(T_STOCK_DATA[[#This Row],[SYMBOL]],"Ticker symbol",TRUE),"")</f>
        <v>GOACARBON</v>
      </c>
      <c r="J507" s="10" t="str">
        <f>IFERROR(RANK(T_STOCK_DATA[[#This Row],[Positive Change %]],T_STOCK_DATA[Positive Change %],0)+COUNTIF($D$3:$D506,T_STOCK_DATA[[#This Row],[Positive Change %]]),"")</f>
        <v/>
      </c>
      <c r="K507" s="10">
        <f>IFERROR(RANK(T_STOCK_DATA[[#This Row],[Negative Change %]],T_STOCK_DATA[Negative Change %],1)+COUNTIF($E$3:$E506,T_STOCK_DATA[[#This Row],[Negative Change %]]),"")</f>
        <v>359</v>
      </c>
      <c r="L507" s="10">
        <f>IFERROR(RANK(T_STOCK_DATA[[#This Row],[Volume]],T_STOCK_DATA[Volume],0)+COUNTIF($H$3:$H506,T_STOCK_DATA[[#This Row],[Volume]]),"")</f>
        <v>1312</v>
      </c>
      <c r="M507" s="18" cm="1">
        <f t="array" ref="M507">IFERROR(_FV(T_STOCK_DATA[[#This Row],[SYMBOL]],"Last trade time",TRUE),"")</f>
        <v>44585.469953703701</v>
      </c>
    </row>
    <row r="508" spans="1:13">
      <c r="A508" s="5" t="e" vm="551">
        <v>#VALUE!</v>
      </c>
      <c r="B508" s="7" cm="1">
        <f t="array" ref="B508">IFERROR(_FV(T_STOCK_DATA[[#This Row],[SYMBOL]],"Change"),"")</f>
        <v>-21.4</v>
      </c>
      <c r="C508" s="8" cm="1">
        <f t="array" ref="C508">IFERROR(IF(T_STOCK_DATA[[#This Row],[SYMBOL]]="","",_FV(T_STOCK_DATA[[#This Row],[SYMBOL]],"Change (%)",TRUE)),"")</f>
        <v>-6.4062000000000008E-2</v>
      </c>
      <c r="D508" s="8" t="str">
        <f>IF(T_STOCK_DATA[[#This Row],[Change (%)]]&gt;0,T_STOCK_DATA[[#This Row],[Change (%)]],"")</f>
        <v/>
      </c>
      <c r="E508" s="8">
        <f>IF(T_STOCK_DATA[[#This Row],[Change (%)]]&lt;0,T_STOCK_DATA[[#This Row],[Change (%)]],"")</f>
        <v>-6.4062000000000008E-2</v>
      </c>
      <c r="F508" s="7" t="str" cm="1">
        <f t="array" ref="F508">IFERROR(_FV(T_STOCK_DATA[[#This Row],[SYMBOL]],"Exchange"),"")</f>
        <v>National Stock Exchange of India</v>
      </c>
      <c r="G508" s="7" cm="1">
        <f t="array" ref="G508">IFERROR(_FV(T_STOCK_DATA[[#This Row],[SYMBOL]],"Price"),"")</f>
        <v>312.64999999999998</v>
      </c>
      <c r="H508" s="9" cm="1">
        <f t="array" ref="H508">IFERROR(_FV(T_STOCK_DATA[[#This Row],[SYMBOL]],"Volume"),"")</f>
        <v>57850</v>
      </c>
      <c r="I508" s="7" t="str" cm="1">
        <f t="array" ref="I508">IFERROR(_FV(T_STOCK_DATA[[#This Row],[SYMBOL]],"Ticker symbol",TRUE),"")</f>
        <v>GOCLCORP</v>
      </c>
      <c r="J508" s="10" t="str">
        <f>IFERROR(RANK(T_STOCK_DATA[[#This Row],[Positive Change %]],T_STOCK_DATA[Positive Change %],0)+COUNTIF($D$3:$D507,T_STOCK_DATA[[#This Row],[Positive Change %]]),"")</f>
        <v/>
      </c>
      <c r="K508" s="10">
        <f>IFERROR(RANK(T_STOCK_DATA[[#This Row],[Negative Change %]],T_STOCK_DATA[Negative Change %],1)+COUNTIF($E$3:$E507,T_STOCK_DATA[[#This Row],[Negative Change %]]),"")</f>
        <v>283</v>
      </c>
      <c r="L508" s="10">
        <f>IFERROR(RANK(T_STOCK_DATA[[#This Row],[Volume]],T_STOCK_DATA[Volume],0)+COUNTIF($H$3:$H507,T_STOCK_DATA[[#This Row],[Volume]]),"")</f>
        <v>1122</v>
      </c>
      <c r="M508" s="18" cm="1">
        <f t="array" ref="M508">IFERROR(_FV(T_STOCK_DATA[[#This Row],[SYMBOL]],"Last trade time",TRUE),"")</f>
        <v>44585.469953703701</v>
      </c>
    </row>
    <row r="509" spans="1:13">
      <c r="A509" s="5" t="e" vm="552">
        <v>#VALUE!</v>
      </c>
      <c r="B509" s="7" cm="1">
        <f t="array" ref="B509">IFERROR(_FV(T_STOCK_DATA[[#This Row],[SYMBOL]],"Change"),"")</f>
        <v>-28.15</v>
      </c>
      <c r="C509" s="8" cm="1">
        <f t="array" ref="C509">IFERROR(IF(T_STOCK_DATA[[#This Row],[SYMBOL]]="","",_FV(T_STOCK_DATA[[#This Row],[SYMBOL]],"Change (%)",TRUE)),"")</f>
        <v>-2.5083999999999999E-2</v>
      </c>
      <c r="D509" s="8" t="str">
        <f>IF(T_STOCK_DATA[[#This Row],[Change (%)]]&gt;0,T_STOCK_DATA[[#This Row],[Change (%)]],"")</f>
        <v/>
      </c>
      <c r="E509" s="8">
        <f>IF(T_STOCK_DATA[[#This Row],[Change (%)]]&lt;0,T_STOCK_DATA[[#This Row],[Change (%)]],"")</f>
        <v>-2.5083999999999999E-2</v>
      </c>
      <c r="F509" s="7" t="str" cm="1">
        <f t="array" ref="F509">IFERROR(_FV(T_STOCK_DATA[[#This Row],[SYMBOL]],"Exchange"),"")</f>
        <v>National Stock Exchange of India</v>
      </c>
      <c r="G509" s="7" cm="1">
        <f t="array" ref="G509">IFERROR(_FV(T_STOCK_DATA[[#This Row],[SYMBOL]],"Price"),"")</f>
        <v>1094.0999999999999</v>
      </c>
      <c r="H509" s="9" cm="1">
        <f t="array" ref="H509">IFERROR(_FV(T_STOCK_DATA[[#This Row],[SYMBOL]],"Volume"),"")</f>
        <v>16673</v>
      </c>
      <c r="I509" s="7" t="str" cm="1">
        <f t="array" ref="I509">IFERROR(_FV(T_STOCK_DATA[[#This Row],[SYMBOL]],"Ticker symbol",TRUE),"")</f>
        <v>GODFRYPHLP</v>
      </c>
      <c r="J509" s="10" t="str">
        <f>IFERROR(RANK(T_STOCK_DATA[[#This Row],[Positive Change %]],T_STOCK_DATA[Positive Change %],0)+COUNTIF($D$3:$D508,T_STOCK_DATA[[#This Row],[Positive Change %]]),"")</f>
        <v/>
      </c>
      <c r="K509" s="10">
        <f>IFERROR(RANK(T_STOCK_DATA[[#This Row],[Negative Change %]],T_STOCK_DATA[Negative Change %],1)+COUNTIF($E$3:$E508,T_STOCK_DATA[[#This Row],[Negative Change %]]),"")</f>
        <v>1335</v>
      </c>
      <c r="L509" s="10">
        <f>IFERROR(RANK(T_STOCK_DATA[[#This Row],[Volume]],T_STOCK_DATA[Volume],0)+COUNTIF($H$3:$H508,T_STOCK_DATA[[#This Row],[Volume]]),"")</f>
        <v>1430</v>
      </c>
      <c r="M509" s="18" cm="1">
        <f t="array" ref="M509">IFERROR(_FV(T_STOCK_DATA[[#This Row],[SYMBOL]],"Last trade time",TRUE),"")</f>
        <v>44585.469953703701</v>
      </c>
    </row>
    <row r="510" spans="1:13">
      <c r="A510" s="5" t="e" vm="10">
        <v>#VALUE!</v>
      </c>
      <c r="B510" s="7" cm="1">
        <f t="array" ref="B510">IFERROR(_FV(T_STOCK_DATA[[#This Row],[SYMBOL]],"Change"),"")</f>
        <v>3.2</v>
      </c>
      <c r="C510" s="8" cm="1">
        <f t="array" ref="C510">IFERROR(IF(T_STOCK_DATA[[#This Row],[SYMBOL]]="","",_FV(T_STOCK_DATA[[#This Row],[SYMBOL]],"Change (%)",TRUE)),"")</f>
        <v>4.9611999999999996E-2</v>
      </c>
      <c r="D510" s="8">
        <f>IF(T_STOCK_DATA[[#This Row],[Change (%)]]&gt;0,T_STOCK_DATA[[#This Row],[Change (%)]],"")</f>
        <v>4.9611999999999996E-2</v>
      </c>
      <c r="E510" s="8" t="str">
        <f>IF(T_STOCK_DATA[[#This Row],[Change (%)]]&lt;0,T_STOCK_DATA[[#This Row],[Change (%)]],"")</f>
        <v/>
      </c>
      <c r="F510" s="7" t="str" cm="1">
        <f t="array" ref="F510">IFERROR(_FV(T_STOCK_DATA[[#This Row],[SYMBOL]],"Exchange"),"")</f>
        <v>National Stock Exchange of India</v>
      </c>
      <c r="G510" s="7" cm="1">
        <f t="array" ref="G510">IFERROR(_FV(T_STOCK_DATA[[#This Row],[SYMBOL]],"Price"),"")</f>
        <v>67.7</v>
      </c>
      <c r="H510" s="9" cm="1">
        <f t="array" ref="H510">IFERROR(_FV(T_STOCK_DATA[[#This Row],[SYMBOL]],"Volume"),"")</f>
        <v>62464</v>
      </c>
      <c r="I510" s="7" t="str" cm="1">
        <f t="array" ref="I510">IFERROR(_FV(T_STOCK_DATA[[#This Row],[SYMBOL]],"Ticker symbol",TRUE),"")</f>
        <v>GODHA</v>
      </c>
      <c r="J510" s="10">
        <f>IFERROR(RANK(T_STOCK_DATA[[#This Row],[Positive Change %]],T_STOCK_DATA[Positive Change %],0)+COUNTIF($D$3:$D509,T_STOCK_DATA[[#This Row],[Positive Change %]]),"")</f>
        <v>10</v>
      </c>
      <c r="K510" s="10" t="str">
        <f>IFERROR(RANK(T_STOCK_DATA[[#This Row],[Negative Change %]],T_STOCK_DATA[Negative Change %],1)+COUNTIF($E$3:$E509,T_STOCK_DATA[[#This Row],[Negative Change %]]),"")</f>
        <v/>
      </c>
      <c r="L510" s="10">
        <f>IFERROR(RANK(T_STOCK_DATA[[#This Row],[Volume]],T_STOCK_DATA[Volume],0)+COUNTIF($H$3:$H509,T_STOCK_DATA[[#This Row],[Volume]]),"")</f>
        <v>1103</v>
      </c>
      <c r="M510" s="18" cm="1">
        <f t="array" ref="M510">IFERROR(_FV(T_STOCK_DATA[[#This Row],[SYMBOL]],"Last trade time",TRUE),"")</f>
        <v>44585.469953703701</v>
      </c>
    </row>
    <row r="511" spans="1:13">
      <c r="A511" s="5" t="e" vm="553">
        <v>#VALUE!</v>
      </c>
      <c r="B511" s="7" cm="1">
        <f t="array" ref="B511">IFERROR(_FV(T_STOCK_DATA[[#This Row],[SYMBOL]],"Change"),"")</f>
        <v>-18.45</v>
      </c>
      <c r="C511" s="8" cm="1">
        <f t="array" ref="C511">IFERROR(IF(T_STOCK_DATA[[#This Row],[SYMBOL]]="","",_FV(T_STOCK_DATA[[#This Row],[SYMBOL]],"Change (%)",TRUE)),"")</f>
        <v>-3.5436000000000002E-2</v>
      </c>
      <c r="D511" s="8" t="str">
        <f>IF(T_STOCK_DATA[[#This Row],[Change (%)]]&gt;0,T_STOCK_DATA[[#This Row],[Change (%)]],"")</f>
        <v/>
      </c>
      <c r="E511" s="8">
        <f>IF(T_STOCK_DATA[[#This Row],[Change (%)]]&lt;0,T_STOCK_DATA[[#This Row],[Change (%)]],"")</f>
        <v>-3.5436000000000002E-2</v>
      </c>
      <c r="F511" s="7" t="str" cm="1">
        <f t="array" ref="F511">IFERROR(_FV(T_STOCK_DATA[[#This Row],[SYMBOL]],"Exchange"),"")</f>
        <v>National Stock Exchange of India</v>
      </c>
      <c r="G511" s="7" cm="1">
        <f t="array" ref="G511">IFERROR(_FV(T_STOCK_DATA[[#This Row],[SYMBOL]],"Price"),"")</f>
        <v>502.2</v>
      </c>
      <c r="H511" s="9" cm="1">
        <f t="array" ref="H511">IFERROR(_FV(T_STOCK_DATA[[#This Row],[SYMBOL]],"Volume"),"")</f>
        <v>123719</v>
      </c>
      <c r="I511" s="7" t="str" cm="1">
        <f t="array" ref="I511">IFERROR(_FV(T_STOCK_DATA[[#This Row],[SYMBOL]],"Ticker symbol",TRUE),"")</f>
        <v>GODREJAGRO</v>
      </c>
      <c r="J511" s="10" t="str">
        <f>IFERROR(RANK(T_STOCK_DATA[[#This Row],[Positive Change %]],T_STOCK_DATA[Positive Change %],0)+COUNTIF($D$3:$D510,T_STOCK_DATA[[#This Row],[Positive Change %]]),"")</f>
        <v/>
      </c>
      <c r="K511" s="10">
        <f>IFERROR(RANK(T_STOCK_DATA[[#This Row],[Negative Change %]],T_STOCK_DATA[Negative Change %],1)+COUNTIF($E$3:$E510,T_STOCK_DATA[[#This Row],[Negative Change %]]),"")</f>
        <v>1148</v>
      </c>
      <c r="L511" s="10">
        <f>IFERROR(RANK(T_STOCK_DATA[[#This Row],[Volume]],T_STOCK_DATA[Volume],0)+COUNTIF($H$3:$H510,T_STOCK_DATA[[#This Row],[Volume]]),"")</f>
        <v>907</v>
      </c>
      <c r="M511" s="18" cm="1">
        <f t="array" ref="M511">IFERROR(_FV(T_STOCK_DATA[[#This Row],[SYMBOL]],"Last trade time",TRUE),"")</f>
        <v>44585.469953703701</v>
      </c>
    </row>
    <row r="512" spans="1:13">
      <c r="A512" s="5" t="e" vm="554">
        <v>#VALUE!</v>
      </c>
      <c r="B512" s="7" cm="1">
        <f t="array" ref="B512">IFERROR(_FV(T_STOCK_DATA[[#This Row],[SYMBOL]],"Change"),"")</f>
        <v>-30.4</v>
      </c>
      <c r="C512" s="8" cm="1">
        <f t="array" ref="C512">IFERROR(IF(T_STOCK_DATA[[#This Row],[SYMBOL]]="","",_FV(T_STOCK_DATA[[#This Row],[SYMBOL]],"Change (%)",TRUE)),"")</f>
        <v>-3.4110999999999995E-2</v>
      </c>
      <c r="D512" s="8" t="str">
        <f>IF(T_STOCK_DATA[[#This Row],[Change (%)]]&gt;0,T_STOCK_DATA[[#This Row],[Change (%)]],"")</f>
        <v/>
      </c>
      <c r="E512" s="8">
        <f>IF(T_STOCK_DATA[[#This Row],[Change (%)]]&lt;0,T_STOCK_DATA[[#This Row],[Change (%)]],"")</f>
        <v>-3.4110999999999995E-2</v>
      </c>
      <c r="F512" s="7" t="str" cm="1">
        <f t="array" ref="F512">IFERROR(_FV(T_STOCK_DATA[[#This Row],[SYMBOL]],"Exchange"),"")</f>
        <v>National Stock Exchange of India</v>
      </c>
      <c r="G512" s="7" cm="1">
        <f t="array" ref="G512">IFERROR(_FV(T_STOCK_DATA[[#This Row],[SYMBOL]],"Price"),"")</f>
        <v>860.8</v>
      </c>
      <c r="H512" s="9" cm="1">
        <f t="array" ref="H512">IFERROR(_FV(T_STOCK_DATA[[#This Row],[SYMBOL]],"Volume"),"")</f>
        <v>1449993</v>
      </c>
      <c r="I512" s="7" t="str" cm="1">
        <f t="array" ref="I512">IFERROR(_FV(T_STOCK_DATA[[#This Row],[SYMBOL]],"Ticker symbol",TRUE),"")</f>
        <v>GODREJCP</v>
      </c>
      <c r="J512" s="10" t="str">
        <f>IFERROR(RANK(T_STOCK_DATA[[#This Row],[Positive Change %]],T_STOCK_DATA[Positive Change %],0)+COUNTIF($D$3:$D511,T_STOCK_DATA[[#This Row],[Positive Change %]]),"")</f>
        <v/>
      </c>
      <c r="K512" s="10">
        <f>IFERROR(RANK(T_STOCK_DATA[[#This Row],[Negative Change %]],T_STOCK_DATA[Negative Change %],1)+COUNTIF($E$3:$E511,T_STOCK_DATA[[#This Row],[Negative Change %]]),"")</f>
        <v>1172</v>
      </c>
      <c r="L512" s="10">
        <f>IFERROR(RANK(T_STOCK_DATA[[#This Row],[Volume]],T_STOCK_DATA[Volume],0)+COUNTIF($H$3:$H511,T_STOCK_DATA[[#This Row],[Volume]]),"")</f>
        <v>262</v>
      </c>
      <c r="M512" s="18" cm="1">
        <f t="array" ref="M512">IFERROR(_FV(T_STOCK_DATA[[#This Row],[SYMBOL]],"Last trade time",TRUE),"")</f>
        <v>44585.469953703701</v>
      </c>
    </row>
    <row r="513" spans="1:13">
      <c r="A513" s="5" t="e" vm="555">
        <v>#VALUE!</v>
      </c>
      <c r="B513" s="7" cm="1">
        <f t="array" ref="B513">IFERROR(_FV(T_STOCK_DATA[[#This Row],[SYMBOL]],"Change"),"")</f>
        <v>-13.8</v>
      </c>
      <c r="C513" s="8" cm="1">
        <f t="array" ref="C513">IFERROR(IF(T_STOCK_DATA[[#This Row],[SYMBOL]]="","",_FV(T_STOCK_DATA[[#This Row],[SYMBOL]],"Change (%)",TRUE)),"")</f>
        <v>-2.2328000000000001E-2</v>
      </c>
      <c r="D513" s="8" t="str">
        <f>IF(T_STOCK_DATA[[#This Row],[Change (%)]]&gt;0,T_STOCK_DATA[[#This Row],[Change (%)]],"")</f>
        <v/>
      </c>
      <c r="E513" s="8">
        <f>IF(T_STOCK_DATA[[#This Row],[Change (%)]]&lt;0,T_STOCK_DATA[[#This Row],[Change (%)]],"")</f>
        <v>-2.2328000000000001E-2</v>
      </c>
      <c r="F513" s="7" t="str" cm="1">
        <f t="array" ref="F513">IFERROR(_FV(T_STOCK_DATA[[#This Row],[SYMBOL]],"Exchange"),"")</f>
        <v>National Stock Exchange of India</v>
      </c>
      <c r="G513" s="7" cm="1">
        <f t="array" ref="G513">IFERROR(_FV(T_STOCK_DATA[[#This Row],[SYMBOL]],"Price"),"")</f>
        <v>604.25</v>
      </c>
      <c r="H513" s="9" cm="1">
        <f t="array" ref="H513">IFERROR(_FV(T_STOCK_DATA[[#This Row],[SYMBOL]],"Volume"),"")</f>
        <v>217929</v>
      </c>
      <c r="I513" s="7" t="str" cm="1">
        <f t="array" ref="I513">IFERROR(_FV(T_STOCK_DATA[[#This Row],[SYMBOL]],"Ticker symbol",TRUE),"")</f>
        <v>GODREJIND</v>
      </c>
      <c r="J513" s="10" t="str">
        <f>IFERROR(RANK(T_STOCK_DATA[[#This Row],[Positive Change %]],T_STOCK_DATA[Positive Change %],0)+COUNTIF($D$3:$D512,T_STOCK_DATA[[#This Row],[Positive Change %]]),"")</f>
        <v/>
      </c>
      <c r="K513" s="10">
        <f>IFERROR(RANK(T_STOCK_DATA[[#This Row],[Negative Change %]],T_STOCK_DATA[Negative Change %],1)+COUNTIF($E$3:$E512,T_STOCK_DATA[[#This Row],[Negative Change %]]),"")</f>
        <v>1386</v>
      </c>
      <c r="L513" s="10">
        <f>IFERROR(RANK(T_STOCK_DATA[[#This Row],[Volume]],T_STOCK_DATA[Volume],0)+COUNTIF($H$3:$H512,T_STOCK_DATA[[#This Row],[Volume]]),"")</f>
        <v>734</v>
      </c>
      <c r="M513" s="18" cm="1">
        <f t="array" ref="M513">IFERROR(_FV(T_STOCK_DATA[[#This Row],[SYMBOL]],"Last trade time",TRUE),"")</f>
        <v>44585.469953703701</v>
      </c>
    </row>
    <row r="514" spans="1:13">
      <c r="A514" s="5" t="e" vm="556">
        <v>#VALUE!</v>
      </c>
      <c r="B514" s="7" cm="1">
        <f t="array" ref="B514">IFERROR(_FV(T_STOCK_DATA[[#This Row],[SYMBOL]],"Change"),"")</f>
        <v>-142.94999999999999</v>
      </c>
      <c r="C514" s="8" cm="1">
        <f t="array" ref="C514">IFERROR(IF(T_STOCK_DATA[[#This Row],[SYMBOL]]="","",_FV(T_STOCK_DATA[[#This Row],[SYMBOL]],"Change (%)",TRUE)),"")</f>
        <v>-7.9466999999999996E-2</v>
      </c>
      <c r="D514" s="8" t="str">
        <f>IF(T_STOCK_DATA[[#This Row],[Change (%)]]&gt;0,T_STOCK_DATA[[#This Row],[Change (%)]],"")</f>
        <v/>
      </c>
      <c r="E514" s="8">
        <f>IF(T_STOCK_DATA[[#This Row],[Change (%)]]&lt;0,T_STOCK_DATA[[#This Row],[Change (%)]],"")</f>
        <v>-7.9466999999999996E-2</v>
      </c>
      <c r="F514" s="7" t="str" cm="1">
        <f t="array" ref="F514">IFERROR(_FV(T_STOCK_DATA[[#This Row],[SYMBOL]],"Exchange"),"")</f>
        <v>National Stock Exchange of India</v>
      </c>
      <c r="G514" s="7" cm="1">
        <f t="array" ref="G514">IFERROR(_FV(T_STOCK_DATA[[#This Row],[SYMBOL]],"Price"),"")</f>
        <v>1655.9</v>
      </c>
      <c r="H514" s="9" cm="1">
        <f t="array" ref="H514">IFERROR(_FV(T_STOCK_DATA[[#This Row],[SYMBOL]],"Volume"),"")</f>
        <v>1351199</v>
      </c>
      <c r="I514" s="7" t="str" cm="1">
        <f t="array" ref="I514">IFERROR(_FV(T_STOCK_DATA[[#This Row],[SYMBOL]],"Ticker symbol",TRUE),"")</f>
        <v>GODREJPROP</v>
      </c>
      <c r="J514" s="10" t="str">
        <f>IFERROR(RANK(T_STOCK_DATA[[#This Row],[Positive Change %]],T_STOCK_DATA[Positive Change %],0)+COUNTIF($D$3:$D513,T_STOCK_DATA[[#This Row],[Positive Change %]]),"")</f>
        <v/>
      </c>
      <c r="K514" s="10">
        <f>IFERROR(RANK(T_STOCK_DATA[[#This Row],[Negative Change %]],T_STOCK_DATA[Negative Change %],1)+COUNTIF($E$3:$E513,T_STOCK_DATA[[#This Row],[Negative Change %]]),"")</f>
        <v>111</v>
      </c>
      <c r="L514" s="10">
        <f>IFERROR(RANK(T_STOCK_DATA[[#This Row],[Volume]],T_STOCK_DATA[Volume],0)+COUNTIF($H$3:$H513,T_STOCK_DATA[[#This Row],[Volume]]),"")</f>
        <v>274</v>
      </c>
      <c r="M514" s="18" cm="1">
        <f t="array" ref="M514">IFERROR(_FV(T_STOCK_DATA[[#This Row],[SYMBOL]],"Last trade time",TRUE),"")</f>
        <v>44585.469953703701</v>
      </c>
    </row>
    <row r="515" spans="1:13">
      <c r="A515" s="5" t="e" vm="14">
        <v>#VALUE!</v>
      </c>
      <c r="B515" s="7" cm="1">
        <f t="array" ref="B515">IFERROR(_FV(T_STOCK_DATA[[#This Row],[SYMBOL]],"Change"),"")</f>
        <v>0.15</v>
      </c>
      <c r="C515" s="8" cm="1">
        <f t="array" ref="C515">IFERROR(IF(T_STOCK_DATA[[#This Row],[SYMBOL]]="","",_FV(T_STOCK_DATA[[#This Row],[SYMBOL]],"Change (%)",TRUE)),"")</f>
        <v>4.7618999999999995E-2</v>
      </c>
      <c r="D515" s="8">
        <f>IF(T_STOCK_DATA[[#This Row],[Change (%)]]&gt;0,T_STOCK_DATA[[#This Row],[Change (%)]],"")</f>
        <v>4.7618999999999995E-2</v>
      </c>
      <c r="E515" s="8" t="str">
        <f>IF(T_STOCK_DATA[[#This Row],[Change (%)]]&lt;0,T_STOCK_DATA[[#This Row],[Change (%)]],"")</f>
        <v/>
      </c>
      <c r="F515" s="7" t="str" cm="1">
        <f t="array" ref="F515">IFERROR(_FV(T_STOCK_DATA[[#This Row],[SYMBOL]],"Exchange"),"")</f>
        <v>National Stock Exchange of India</v>
      </c>
      <c r="G515" s="7" cm="1">
        <f t="array" ref="G515">IFERROR(_FV(T_STOCK_DATA[[#This Row],[SYMBOL]],"Price"),"")</f>
        <v>3.3</v>
      </c>
      <c r="H515" s="9" cm="1">
        <f t="array" ref="H515">IFERROR(_FV(T_STOCK_DATA[[#This Row],[SYMBOL]],"Volume"),"")</f>
        <v>1196142</v>
      </c>
      <c r="I515" s="7" t="str" cm="1">
        <f t="array" ref="I515">IFERROR(_FV(T_STOCK_DATA[[#This Row],[SYMBOL]],"Ticker symbol",TRUE),"")</f>
        <v>GOENKA</v>
      </c>
      <c r="J515" s="10">
        <f>IFERROR(RANK(T_STOCK_DATA[[#This Row],[Positive Change %]],T_STOCK_DATA[Positive Change %],0)+COUNTIF($D$3:$D514,T_STOCK_DATA[[#This Row],[Positive Change %]]),"")</f>
        <v>14</v>
      </c>
      <c r="K515" s="10" t="str">
        <f>IFERROR(RANK(T_STOCK_DATA[[#This Row],[Negative Change %]],T_STOCK_DATA[Negative Change %],1)+COUNTIF($E$3:$E514,T_STOCK_DATA[[#This Row],[Negative Change %]]),"")</f>
        <v/>
      </c>
      <c r="L515" s="10">
        <f>IFERROR(RANK(T_STOCK_DATA[[#This Row],[Volume]],T_STOCK_DATA[Volume],0)+COUNTIF($H$3:$H514,T_STOCK_DATA[[#This Row],[Volume]]),"")</f>
        <v>301</v>
      </c>
      <c r="M515" s="18" cm="1">
        <f t="array" ref="M515">IFERROR(_FV(T_STOCK_DATA[[#This Row],[SYMBOL]],"Last trade time",TRUE),"")</f>
        <v>44585.469953703701</v>
      </c>
    </row>
    <row r="516" spans="1:13">
      <c r="A516" s="5" t="e" vm="557">
        <v>#VALUE!</v>
      </c>
      <c r="B516" s="7" cm="1">
        <f t="array" ref="B516">IFERROR(_FV(T_STOCK_DATA[[#This Row],[SYMBOL]],"Change"),"")</f>
        <v>-40.75</v>
      </c>
      <c r="C516" s="8" cm="1">
        <f t="array" ref="C516">IFERROR(IF(T_STOCK_DATA[[#This Row],[SYMBOL]]="","",_FV(T_STOCK_DATA[[#This Row],[SYMBOL]],"Change (%)",TRUE)),"")</f>
        <v>-9.9766999999999995E-2</v>
      </c>
      <c r="D516" s="8" t="str">
        <f>IF(T_STOCK_DATA[[#This Row],[Change (%)]]&gt;0,T_STOCK_DATA[[#This Row],[Change (%)]],"")</f>
        <v/>
      </c>
      <c r="E516" s="8">
        <f>IF(T_STOCK_DATA[[#This Row],[Change (%)]]&lt;0,T_STOCK_DATA[[#This Row],[Change (%)]],"")</f>
        <v>-9.9766999999999995E-2</v>
      </c>
      <c r="F516" s="7" t="str" cm="1">
        <f t="array" ref="F516">IFERROR(_FV(T_STOCK_DATA[[#This Row],[SYMBOL]],"Exchange"),"")</f>
        <v>National Stock Exchange of India</v>
      </c>
      <c r="G516" s="7" cm="1">
        <f t="array" ref="G516">IFERROR(_FV(T_STOCK_DATA[[#This Row],[SYMBOL]],"Price"),"")</f>
        <v>367.7</v>
      </c>
      <c r="H516" s="9" cm="1">
        <f t="array" ref="H516">IFERROR(_FV(T_STOCK_DATA[[#This Row],[SYMBOL]],"Volume"),"")</f>
        <v>1276474</v>
      </c>
      <c r="I516" s="7" t="str" cm="1">
        <f t="array" ref="I516">IFERROR(_FV(T_STOCK_DATA[[#This Row],[SYMBOL]],"Ticker symbol",TRUE),"")</f>
        <v>GOKEX</v>
      </c>
      <c r="J516" s="10" t="str">
        <f>IFERROR(RANK(T_STOCK_DATA[[#This Row],[Positive Change %]],T_STOCK_DATA[Positive Change %],0)+COUNTIF($D$3:$D515,T_STOCK_DATA[[#This Row],[Positive Change %]]),"")</f>
        <v/>
      </c>
      <c r="K516" s="10">
        <f>IFERROR(RANK(T_STOCK_DATA[[#This Row],[Negative Change %]],T_STOCK_DATA[Negative Change %],1)+COUNTIF($E$3:$E515,T_STOCK_DATA[[#This Row],[Negative Change %]]),"")</f>
        <v>24</v>
      </c>
      <c r="L516" s="10">
        <f>IFERROR(RANK(T_STOCK_DATA[[#This Row],[Volume]],T_STOCK_DATA[Volume],0)+COUNTIF($H$3:$H515,T_STOCK_DATA[[#This Row],[Volume]]),"")</f>
        <v>285</v>
      </c>
      <c r="M516" s="18" cm="1">
        <f t="array" ref="M516">IFERROR(_FV(T_STOCK_DATA[[#This Row],[SYMBOL]],"Last trade time",TRUE),"")</f>
        <v>44585.469953703701</v>
      </c>
    </row>
    <row r="517" spans="1:13">
      <c r="A517" s="5" t="e" vm="558">
        <v>#VALUE!</v>
      </c>
      <c r="B517" s="7" cm="1">
        <f t="array" ref="B517">IFERROR(_FV(T_STOCK_DATA[[#This Row],[SYMBOL]],"Change"),"")</f>
        <v>-3.35</v>
      </c>
      <c r="C517" s="8" cm="1">
        <f t="array" ref="C517">IFERROR(IF(T_STOCK_DATA[[#This Row],[SYMBOL]]="","",_FV(T_STOCK_DATA[[#This Row],[SYMBOL]],"Change (%)",TRUE)),"")</f>
        <v>-8.2410999999999998E-2</v>
      </c>
      <c r="D517" s="8" t="str">
        <f>IF(T_STOCK_DATA[[#This Row],[Change (%)]]&gt;0,T_STOCK_DATA[[#This Row],[Change (%)]],"")</f>
        <v/>
      </c>
      <c r="E517" s="8">
        <f>IF(T_STOCK_DATA[[#This Row],[Change (%)]]&lt;0,T_STOCK_DATA[[#This Row],[Change (%)]],"")</f>
        <v>-8.2410999999999998E-2</v>
      </c>
      <c r="F517" s="7" t="str" cm="1">
        <f t="array" ref="F517">IFERROR(_FV(T_STOCK_DATA[[#This Row],[SYMBOL]],"Exchange"),"")</f>
        <v>National Stock Exchange of India</v>
      </c>
      <c r="G517" s="7" cm="1">
        <f t="array" ref="G517">IFERROR(_FV(T_STOCK_DATA[[#This Row],[SYMBOL]],"Price"),"")</f>
        <v>37.299999999999997</v>
      </c>
      <c r="H517" s="9" cm="1">
        <f t="array" ref="H517">IFERROR(_FV(T_STOCK_DATA[[#This Row],[SYMBOL]],"Volume"),"")</f>
        <v>343879</v>
      </c>
      <c r="I517" s="7" t="str" cm="1">
        <f t="array" ref="I517">IFERROR(_FV(T_STOCK_DATA[[#This Row],[SYMBOL]],"Ticker symbol",TRUE),"")</f>
        <v>GOKUL</v>
      </c>
      <c r="J517" s="10" t="str">
        <f>IFERROR(RANK(T_STOCK_DATA[[#This Row],[Positive Change %]],T_STOCK_DATA[Positive Change %],0)+COUNTIF($D$3:$D516,T_STOCK_DATA[[#This Row],[Positive Change %]]),"")</f>
        <v/>
      </c>
      <c r="K517" s="10">
        <f>IFERROR(RANK(T_STOCK_DATA[[#This Row],[Negative Change %]],T_STOCK_DATA[Negative Change %],1)+COUNTIF($E$3:$E516,T_STOCK_DATA[[#This Row],[Negative Change %]]),"")</f>
        <v>93</v>
      </c>
      <c r="L517" s="10">
        <f>IFERROR(RANK(T_STOCK_DATA[[#This Row],[Volume]],T_STOCK_DATA[Volume],0)+COUNTIF($H$3:$H516,T_STOCK_DATA[[#This Row],[Volume]]),"")</f>
        <v>608</v>
      </c>
      <c r="M517" s="18" cm="1">
        <f t="array" ref="M517">IFERROR(_FV(T_STOCK_DATA[[#This Row],[SYMBOL]],"Last trade time",TRUE),"")</f>
        <v>44585.469953703701</v>
      </c>
    </row>
    <row r="518" spans="1:13">
      <c r="A518" s="5" t="e" vm="559">
        <v>#VALUE!</v>
      </c>
      <c r="B518" s="7" cm="1">
        <f t="array" ref="B518">IFERROR(_FV(T_STOCK_DATA[[#This Row],[SYMBOL]],"Change"),"")</f>
        <v>-3.8</v>
      </c>
      <c r="C518" s="8" cm="1">
        <f t="array" ref="C518">IFERROR(IF(T_STOCK_DATA[[#This Row],[SYMBOL]]="","",_FV(T_STOCK_DATA[[#This Row],[SYMBOL]],"Change (%)",TRUE)),"")</f>
        <v>-4.9446999999999998E-2</v>
      </c>
      <c r="D518" s="8" t="str">
        <f>IF(T_STOCK_DATA[[#This Row],[Change (%)]]&gt;0,T_STOCK_DATA[[#This Row],[Change (%)]],"")</f>
        <v/>
      </c>
      <c r="E518" s="8">
        <f>IF(T_STOCK_DATA[[#This Row],[Change (%)]]&lt;0,T_STOCK_DATA[[#This Row],[Change (%)]],"")</f>
        <v>-4.9446999999999998E-2</v>
      </c>
      <c r="F518" s="7" t="str" cm="1">
        <f t="array" ref="F518">IFERROR(_FV(T_STOCK_DATA[[#This Row],[SYMBOL]],"Exchange"),"")</f>
        <v>National Stock Exchange of India</v>
      </c>
      <c r="G518" s="7" cm="1">
        <f t="array" ref="G518">IFERROR(_FV(T_STOCK_DATA[[#This Row],[SYMBOL]],"Price"),"")</f>
        <v>73.05</v>
      </c>
      <c r="H518" s="9" cm="1">
        <f t="array" ref="H518">IFERROR(_FV(T_STOCK_DATA[[#This Row],[SYMBOL]],"Volume"),"")</f>
        <v>55541</v>
      </c>
      <c r="I518" s="7" t="str" cm="1">
        <f t="array" ref="I518">IFERROR(_FV(T_STOCK_DATA[[#This Row],[SYMBOL]],"Ticker symbol",TRUE),"")</f>
        <v>GOKULAGRO</v>
      </c>
      <c r="J518" s="10" t="str">
        <f>IFERROR(RANK(T_STOCK_DATA[[#This Row],[Positive Change %]],T_STOCK_DATA[Positive Change %],0)+COUNTIF($D$3:$D517,T_STOCK_DATA[[#This Row],[Positive Change %]]),"")</f>
        <v/>
      </c>
      <c r="K518" s="10">
        <f>IFERROR(RANK(T_STOCK_DATA[[#This Row],[Negative Change %]],T_STOCK_DATA[Negative Change %],1)+COUNTIF($E$3:$E517,T_STOCK_DATA[[#This Row],[Negative Change %]]),"")</f>
        <v>649</v>
      </c>
      <c r="L518" s="10">
        <f>IFERROR(RANK(T_STOCK_DATA[[#This Row],[Volume]],T_STOCK_DATA[Volume],0)+COUNTIF($H$3:$H517,T_STOCK_DATA[[#This Row],[Volume]]),"")</f>
        <v>1133</v>
      </c>
      <c r="M518" s="18" cm="1">
        <f t="array" ref="M518">IFERROR(_FV(T_STOCK_DATA[[#This Row],[SYMBOL]],"Last trade time",TRUE),"")</f>
        <v>44585.469953703701</v>
      </c>
    </row>
    <row r="519" spans="1:13">
      <c r="A519" s="5" t="e" vm="560">
        <v>#VALUE!</v>
      </c>
      <c r="B519" s="7" cm="1">
        <f t="array" ref="B519">IFERROR(_FV(T_STOCK_DATA[[#This Row],[SYMBOL]],"Change"),"")</f>
        <v>-5.7</v>
      </c>
      <c r="C519" s="8" cm="1">
        <f t="array" ref="C519">IFERROR(IF(T_STOCK_DATA[[#This Row],[SYMBOL]]="","",_FV(T_STOCK_DATA[[#This Row],[SYMBOL]],"Change (%)",TRUE)),"")</f>
        <v>-4.9672999999999995E-2</v>
      </c>
      <c r="D519" s="8" t="str">
        <f>IF(T_STOCK_DATA[[#This Row],[Change (%)]]&gt;0,T_STOCK_DATA[[#This Row],[Change (%)]],"")</f>
        <v/>
      </c>
      <c r="E519" s="8">
        <f>IF(T_STOCK_DATA[[#This Row],[Change (%)]]&lt;0,T_STOCK_DATA[[#This Row],[Change (%)]],"")</f>
        <v>-4.9672999999999995E-2</v>
      </c>
      <c r="F519" s="7" t="str" cm="1">
        <f t="array" ref="F519">IFERROR(_FV(T_STOCK_DATA[[#This Row],[SYMBOL]],"Exchange"),"")</f>
        <v>National Stock Exchange of India</v>
      </c>
      <c r="G519" s="7" cm="1">
        <f t="array" ref="G519">IFERROR(_FV(T_STOCK_DATA[[#This Row],[SYMBOL]],"Price"),"")</f>
        <v>109.05</v>
      </c>
      <c r="H519" s="9" cm="1">
        <f t="array" ref="H519">IFERROR(_FV(T_STOCK_DATA[[#This Row],[SYMBOL]],"Volume"),"")</f>
        <v>9749</v>
      </c>
      <c r="I519" s="7" t="str" cm="1">
        <f t="array" ref="I519">IFERROR(_FV(T_STOCK_DATA[[#This Row],[SYMBOL]],"Ticker symbol",TRUE),"")</f>
        <v>GOLDENTOBC</v>
      </c>
      <c r="J519" s="10" t="str">
        <f>IFERROR(RANK(T_STOCK_DATA[[#This Row],[Positive Change %]],T_STOCK_DATA[Positive Change %],0)+COUNTIF($D$3:$D518,T_STOCK_DATA[[#This Row],[Positive Change %]]),"")</f>
        <v/>
      </c>
      <c r="K519" s="10">
        <f>IFERROR(RANK(T_STOCK_DATA[[#This Row],[Negative Change %]],T_STOCK_DATA[Negative Change %],1)+COUNTIF($E$3:$E518,T_STOCK_DATA[[#This Row],[Negative Change %]]),"")</f>
        <v>615</v>
      </c>
      <c r="L519" s="10">
        <f>IFERROR(RANK(T_STOCK_DATA[[#This Row],[Volume]],T_STOCK_DATA[Volume],0)+COUNTIF($H$3:$H518,T_STOCK_DATA[[#This Row],[Volume]]),"")</f>
        <v>1510</v>
      </c>
      <c r="M519" s="18" cm="1">
        <f t="array" ref="M519">IFERROR(_FV(T_STOCK_DATA[[#This Row],[SYMBOL]],"Last trade time",TRUE),"")</f>
        <v>44585.469953703701</v>
      </c>
    </row>
    <row r="520" spans="1:13">
      <c r="A520" s="5" t="e" vm="561">
        <v>#VALUE!</v>
      </c>
      <c r="B520" s="7" cm="1">
        <f t="array" ref="B520">IFERROR(_FV(T_STOCK_DATA[[#This Row],[SYMBOL]],"Change"),"")</f>
        <v>-82.5</v>
      </c>
      <c r="C520" s="8" cm="1">
        <f t="array" ref="C520">IFERROR(IF(T_STOCK_DATA[[#This Row],[SYMBOL]]="","",_FV(T_STOCK_DATA[[#This Row],[SYMBOL]],"Change (%)",TRUE)),"")</f>
        <v>-8.306100000000001E-2</v>
      </c>
      <c r="D520" s="8" t="str">
        <f>IF(T_STOCK_DATA[[#This Row],[Change (%)]]&gt;0,T_STOCK_DATA[[#This Row],[Change (%)]],"")</f>
        <v/>
      </c>
      <c r="E520" s="8">
        <f>IF(T_STOCK_DATA[[#This Row],[Change (%)]]&lt;0,T_STOCK_DATA[[#This Row],[Change (%)]],"")</f>
        <v>-8.306100000000001E-2</v>
      </c>
      <c r="F520" s="7" t="str" cm="1">
        <f t="array" ref="F520">IFERROR(_FV(T_STOCK_DATA[[#This Row],[SYMBOL]],"Exchange"),"")</f>
        <v>National Stock Exchange of India</v>
      </c>
      <c r="G520" s="7" cm="1">
        <f t="array" ref="G520">IFERROR(_FV(T_STOCK_DATA[[#This Row],[SYMBOL]],"Price"),"")</f>
        <v>910.75</v>
      </c>
      <c r="H520" s="9" cm="1">
        <f t="array" ref="H520">IFERROR(_FV(T_STOCK_DATA[[#This Row],[SYMBOL]],"Volume"),"")</f>
        <v>148035</v>
      </c>
      <c r="I520" s="7" t="str" cm="1">
        <f t="array" ref="I520">IFERROR(_FV(T_STOCK_DATA[[#This Row],[SYMBOL]],"Ticker symbol",TRUE),"")</f>
        <v>GOLDIAM</v>
      </c>
      <c r="J520" s="10" t="str">
        <f>IFERROR(RANK(T_STOCK_DATA[[#This Row],[Positive Change %]],T_STOCK_DATA[Positive Change %],0)+COUNTIF($D$3:$D519,T_STOCK_DATA[[#This Row],[Positive Change %]]),"")</f>
        <v/>
      </c>
      <c r="K520" s="10">
        <f>IFERROR(RANK(T_STOCK_DATA[[#This Row],[Negative Change %]],T_STOCK_DATA[Negative Change %],1)+COUNTIF($E$3:$E519,T_STOCK_DATA[[#This Row],[Negative Change %]]),"")</f>
        <v>87</v>
      </c>
      <c r="L520" s="10">
        <f>IFERROR(RANK(T_STOCK_DATA[[#This Row],[Volume]],T_STOCK_DATA[Volume],0)+COUNTIF($H$3:$H519,T_STOCK_DATA[[#This Row],[Volume]]),"")</f>
        <v>855</v>
      </c>
      <c r="M520" s="18" cm="1">
        <f t="array" ref="M520">IFERROR(_FV(T_STOCK_DATA[[#This Row],[SYMBOL]],"Last trade time",TRUE),"")</f>
        <v>44585.469953703701</v>
      </c>
    </row>
    <row r="521" spans="1:13">
      <c r="A521" s="5" t="e" vm="562">
        <v>#VALUE!</v>
      </c>
      <c r="B521" s="7" cm="1">
        <f t="array" ref="B521">IFERROR(_FV(T_STOCK_DATA[[#This Row],[SYMBOL]],"Change"),"")</f>
        <v>-15.1</v>
      </c>
      <c r="C521" s="8" cm="1">
        <f t="array" ref="C521">IFERROR(IF(T_STOCK_DATA[[#This Row],[SYMBOL]]="","",_FV(T_STOCK_DATA[[#This Row],[SYMBOL]],"Change (%)",TRUE)),"")</f>
        <v>-4.2903999999999998E-2</v>
      </c>
      <c r="D521" s="8" t="str">
        <f>IF(T_STOCK_DATA[[#This Row],[Change (%)]]&gt;0,T_STOCK_DATA[[#This Row],[Change (%)]],"")</f>
        <v/>
      </c>
      <c r="E521" s="8">
        <f>IF(T_STOCK_DATA[[#This Row],[Change (%)]]&lt;0,T_STOCK_DATA[[#This Row],[Change (%)]],"")</f>
        <v>-4.2903999999999998E-2</v>
      </c>
      <c r="F521" s="7" t="str" cm="1">
        <f t="array" ref="F521">IFERROR(_FV(T_STOCK_DATA[[#This Row],[SYMBOL]],"Exchange"),"")</f>
        <v>National Stock Exchange of India</v>
      </c>
      <c r="G521" s="7" cm="1">
        <f t="array" ref="G521">IFERROR(_FV(T_STOCK_DATA[[#This Row],[SYMBOL]],"Price"),"")</f>
        <v>336.85</v>
      </c>
      <c r="H521" s="9" cm="1">
        <f t="array" ref="H521">IFERROR(_FV(T_STOCK_DATA[[#This Row],[SYMBOL]],"Volume"),"")</f>
        <v>68301</v>
      </c>
      <c r="I521" s="7" t="str" cm="1">
        <f t="array" ref="I521">IFERROR(_FV(T_STOCK_DATA[[#This Row],[SYMBOL]],"Ticker symbol",TRUE),"")</f>
        <v>GOODLUCK</v>
      </c>
      <c r="J521" s="10" t="str">
        <f>IFERROR(RANK(T_STOCK_DATA[[#This Row],[Positive Change %]],T_STOCK_DATA[Positive Change %],0)+COUNTIF($D$3:$D520,T_STOCK_DATA[[#This Row],[Positive Change %]]),"")</f>
        <v/>
      </c>
      <c r="K521" s="10">
        <f>IFERROR(RANK(T_STOCK_DATA[[#This Row],[Negative Change %]],T_STOCK_DATA[Negative Change %],1)+COUNTIF($E$3:$E520,T_STOCK_DATA[[#This Row],[Negative Change %]]),"")</f>
        <v>967</v>
      </c>
      <c r="L521" s="10">
        <f>IFERROR(RANK(T_STOCK_DATA[[#This Row],[Volume]],T_STOCK_DATA[Volume],0)+COUNTIF($H$3:$H520,T_STOCK_DATA[[#This Row],[Volume]]),"")</f>
        <v>1074</v>
      </c>
      <c r="M521" s="18" cm="1">
        <f t="array" ref="M521">IFERROR(_FV(T_STOCK_DATA[[#This Row],[SYMBOL]],"Last trade time",TRUE),"")</f>
        <v>44585.469953703701</v>
      </c>
    </row>
    <row r="522" spans="1:13">
      <c r="A522" s="5" t="e" vm="563">
        <v>#VALUE!</v>
      </c>
      <c r="B522" s="7" cm="1">
        <f t="array" ref="B522">IFERROR(_FV(T_STOCK_DATA[[#This Row],[SYMBOL]],"Change"),"")</f>
        <v>-23.9</v>
      </c>
      <c r="C522" s="8" cm="1">
        <f t="array" ref="C522">IFERROR(IF(T_STOCK_DATA[[#This Row],[SYMBOL]]="","",_FV(T_STOCK_DATA[[#This Row],[SYMBOL]],"Change (%)",TRUE)),"")</f>
        <v>-2.469E-2</v>
      </c>
      <c r="D522" s="8" t="str">
        <f>IF(T_STOCK_DATA[[#This Row],[Change (%)]]&gt;0,T_STOCK_DATA[[#This Row],[Change (%)]],"")</f>
        <v/>
      </c>
      <c r="E522" s="8">
        <f>IF(T_STOCK_DATA[[#This Row],[Change (%)]]&lt;0,T_STOCK_DATA[[#This Row],[Change (%)]],"")</f>
        <v>-2.469E-2</v>
      </c>
      <c r="F522" s="7" t="str" cm="1">
        <f t="array" ref="F522">IFERROR(_FV(T_STOCK_DATA[[#This Row],[SYMBOL]],"Exchange"),"")</f>
        <v>National Stock Exchange of India</v>
      </c>
      <c r="G522" s="7" cm="1">
        <f t="array" ref="G522">IFERROR(_FV(T_STOCK_DATA[[#This Row],[SYMBOL]],"Price"),"")</f>
        <v>944.1</v>
      </c>
      <c r="H522" s="9" cm="1">
        <f t="array" ref="H522">IFERROR(_FV(T_STOCK_DATA[[#This Row],[SYMBOL]],"Volume"),"")</f>
        <v>11439</v>
      </c>
      <c r="I522" s="7" t="str" cm="1">
        <f t="array" ref="I522">IFERROR(_FV(T_STOCK_DATA[[#This Row],[SYMBOL]],"Ticker symbol",TRUE),"")</f>
        <v>GOODYEAR</v>
      </c>
      <c r="J522" s="10" t="str">
        <f>IFERROR(RANK(T_STOCK_DATA[[#This Row],[Positive Change %]],T_STOCK_DATA[Positive Change %],0)+COUNTIF($D$3:$D521,T_STOCK_DATA[[#This Row],[Positive Change %]]),"")</f>
        <v/>
      </c>
      <c r="K522" s="10">
        <f>IFERROR(RANK(T_STOCK_DATA[[#This Row],[Negative Change %]],T_STOCK_DATA[Negative Change %],1)+COUNTIF($E$3:$E521,T_STOCK_DATA[[#This Row],[Negative Change %]]),"")</f>
        <v>1342</v>
      </c>
      <c r="L522" s="10">
        <f>IFERROR(RANK(T_STOCK_DATA[[#This Row],[Volume]],T_STOCK_DATA[Volume],0)+COUNTIF($H$3:$H521,T_STOCK_DATA[[#This Row],[Volume]]),"")</f>
        <v>1491</v>
      </c>
      <c r="M522" s="18" cm="1">
        <f t="array" ref="M522">IFERROR(_FV(T_STOCK_DATA[[#This Row],[SYMBOL]],"Last trade time",TRUE),"")</f>
        <v>44585.469953703701</v>
      </c>
    </row>
    <row r="523" spans="1:13">
      <c r="A523" s="5" t="e" vm="564">
        <v>#VALUE!</v>
      </c>
      <c r="B523" s="7" cm="1">
        <f t="array" ref="B523">IFERROR(_FV(T_STOCK_DATA[[#This Row],[SYMBOL]],"Change"),"")</f>
        <v>-7.7</v>
      </c>
      <c r="C523" s="8" cm="1">
        <f t="array" ref="C523">IFERROR(IF(T_STOCK_DATA[[#This Row],[SYMBOL]]="","",_FV(T_STOCK_DATA[[#This Row],[SYMBOL]],"Change (%)",TRUE)),"")</f>
        <v>-2.7954E-2</v>
      </c>
      <c r="D523" s="8" t="str">
        <f>IF(T_STOCK_DATA[[#This Row],[Change (%)]]&gt;0,T_STOCK_DATA[[#This Row],[Change (%)]],"")</f>
        <v/>
      </c>
      <c r="E523" s="8">
        <f>IF(T_STOCK_DATA[[#This Row],[Change (%)]]&lt;0,T_STOCK_DATA[[#This Row],[Change (%)]],"")</f>
        <v>-2.7954E-2</v>
      </c>
      <c r="F523" s="7" t="str" cm="1">
        <f t="array" ref="F523">IFERROR(_FV(T_STOCK_DATA[[#This Row],[SYMBOL]],"Exchange"),"")</f>
        <v>National Stock Exchange of India</v>
      </c>
      <c r="G523" s="7" cm="1">
        <f t="array" ref="G523">IFERROR(_FV(T_STOCK_DATA[[#This Row],[SYMBOL]],"Price"),"")</f>
        <v>267.75</v>
      </c>
      <c r="H523" s="9" cm="1">
        <f t="array" ref="H523">IFERROR(_FV(T_STOCK_DATA[[#This Row],[SYMBOL]],"Volume"),"")</f>
        <v>392056</v>
      </c>
      <c r="I523" s="7" t="str" cm="1">
        <f t="array" ref="I523">IFERROR(_FV(T_STOCK_DATA[[#This Row],[SYMBOL]],"Ticker symbol",TRUE),"")</f>
        <v>GPIL</v>
      </c>
      <c r="J523" s="10" t="str">
        <f>IFERROR(RANK(T_STOCK_DATA[[#This Row],[Positive Change %]],T_STOCK_DATA[Positive Change %],0)+COUNTIF($D$3:$D522,T_STOCK_DATA[[#This Row],[Positive Change %]]),"")</f>
        <v/>
      </c>
      <c r="K523" s="10">
        <f>IFERROR(RANK(T_STOCK_DATA[[#This Row],[Negative Change %]],T_STOCK_DATA[Negative Change %],1)+COUNTIF($E$3:$E522,T_STOCK_DATA[[#This Row],[Negative Change %]]),"")</f>
        <v>1284</v>
      </c>
      <c r="L523" s="10">
        <f>IFERROR(RANK(T_STOCK_DATA[[#This Row],[Volume]],T_STOCK_DATA[Volume],0)+COUNTIF($H$3:$H522,T_STOCK_DATA[[#This Row],[Volume]]),"")</f>
        <v>573</v>
      </c>
      <c r="M523" s="18" cm="1">
        <f t="array" ref="M523">IFERROR(_FV(T_STOCK_DATA[[#This Row],[SYMBOL]],"Last trade time",TRUE),"")</f>
        <v>44585.469953703701</v>
      </c>
    </row>
    <row r="524" spans="1:13">
      <c r="A524" s="5" t="e" vm="565">
        <v>#VALUE!</v>
      </c>
      <c r="B524" s="7" cm="1">
        <f t="array" ref="B524">IFERROR(_FV(T_STOCK_DATA[[#This Row],[SYMBOL]],"Change"),"")</f>
        <v>-1.4</v>
      </c>
      <c r="C524" s="8" cm="1">
        <f t="array" ref="C524">IFERROR(IF(T_STOCK_DATA[[#This Row],[SYMBOL]]="","",_FV(T_STOCK_DATA[[#This Row],[SYMBOL]],"Change (%)",TRUE)),"")</f>
        <v>-1.4902E-2</v>
      </c>
      <c r="D524" s="8" t="str">
        <f>IF(T_STOCK_DATA[[#This Row],[Change (%)]]&gt;0,T_STOCK_DATA[[#This Row],[Change (%)]],"")</f>
        <v/>
      </c>
      <c r="E524" s="8">
        <f>IF(T_STOCK_DATA[[#This Row],[Change (%)]]&lt;0,T_STOCK_DATA[[#This Row],[Change (%)]],"")</f>
        <v>-1.4902E-2</v>
      </c>
      <c r="F524" s="7" t="str" cm="1">
        <f t="array" ref="F524">IFERROR(_FV(T_STOCK_DATA[[#This Row],[SYMBOL]],"Exchange"),"")</f>
        <v>National Stock Exchange of India</v>
      </c>
      <c r="G524" s="7" cm="1">
        <f t="array" ref="G524">IFERROR(_FV(T_STOCK_DATA[[#This Row],[SYMBOL]],"Price"),"")</f>
        <v>92.55</v>
      </c>
      <c r="H524" s="9" cm="1">
        <f t="array" ref="H524">IFERROR(_FV(T_STOCK_DATA[[#This Row],[SYMBOL]],"Volume"),"")</f>
        <v>662479</v>
      </c>
      <c r="I524" s="7" t="str" cm="1">
        <f t="array" ref="I524">IFERROR(_FV(T_STOCK_DATA[[#This Row],[SYMBOL]],"Ticker symbol",TRUE),"")</f>
        <v>GPPL</v>
      </c>
      <c r="J524" s="10" t="str">
        <f>IFERROR(RANK(T_STOCK_DATA[[#This Row],[Positive Change %]],T_STOCK_DATA[Positive Change %],0)+COUNTIF($D$3:$D523,T_STOCK_DATA[[#This Row],[Positive Change %]]),"")</f>
        <v/>
      </c>
      <c r="K524" s="10">
        <f>IFERROR(RANK(T_STOCK_DATA[[#This Row],[Negative Change %]],T_STOCK_DATA[Negative Change %],1)+COUNTIF($E$3:$E523,T_STOCK_DATA[[#This Row],[Negative Change %]]),"")</f>
        <v>1481</v>
      </c>
      <c r="L524" s="10">
        <f>IFERROR(RANK(T_STOCK_DATA[[#This Row],[Volume]],T_STOCK_DATA[Volume],0)+COUNTIF($H$3:$H523,T_STOCK_DATA[[#This Row],[Volume]]),"")</f>
        <v>431</v>
      </c>
      <c r="M524" s="18" cm="1">
        <f t="array" ref="M524">IFERROR(_FV(T_STOCK_DATA[[#This Row],[SYMBOL]],"Last trade time",TRUE),"")</f>
        <v>44585.469953703701</v>
      </c>
    </row>
    <row r="525" spans="1:13">
      <c r="A525" s="5" t="e" vm="566">
        <v>#VALUE!</v>
      </c>
      <c r="B525" s="7" cm="1">
        <f t="array" ref="B525">IFERROR(_FV(T_STOCK_DATA[[#This Row],[SYMBOL]],"Change"),"")</f>
        <v>-1.6</v>
      </c>
      <c r="C525" s="8" cm="1">
        <f t="array" ref="C525">IFERROR(IF(T_STOCK_DATA[[#This Row],[SYMBOL]]="","",_FV(T_STOCK_DATA[[#This Row],[SYMBOL]],"Change (%)",TRUE)),"")</f>
        <v>-2.0330000000000001E-2</v>
      </c>
      <c r="D525" s="8" t="str">
        <f>IF(T_STOCK_DATA[[#This Row],[Change (%)]]&gt;0,T_STOCK_DATA[[#This Row],[Change (%)]],"")</f>
        <v/>
      </c>
      <c r="E525" s="8">
        <f>IF(T_STOCK_DATA[[#This Row],[Change (%)]]&lt;0,T_STOCK_DATA[[#This Row],[Change (%)]],"")</f>
        <v>-2.0330000000000001E-2</v>
      </c>
      <c r="F525" s="7" t="str" cm="1">
        <f t="array" ref="F525">IFERROR(_FV(T_STOCK_DATA[[#This Row],[SYMBOL]],"Exchange"),"")</f>
        <v>National Stock Exchange of India</v>
      </c>
      <c r="G525" s="7" cm="1">
        <f t="array" ref="G525">IFERROR(_FV(T_STOCK_DATA[[#This Row],[SYMBOL]],"Price"),"")</f>
        <v>77.099999999999994</v>
      </c>
      <c r="H525" s="9" cm="1">
        <f t="array" ref="H525">IFERROR(_FV(T_STOCK_DATA[[#This Row],[SYMBOL]],"Volume"),"")</f>
        <v>39041</v>
      </c>
      <c r="I525" s="7" t="str" cm="1">
        <f t="array" ref="I525">IFERROR(_FV(T_STOCK_DATA[[#This Row],[SYMBOL]],"Ticker symbol",TRUE),"")</f>
        <v>GPTINFRA</v>
      </c>
      <c r="J525" s="10" t="str">
        <f>IFERROR(RANK(T_STOCK_DATA[[#This Row],[Positive Change %]],T_STOCK_DATA[Positive Change %],0)+COUNTIF($D$3:$D524,T_STOCK_DATA[[#This Row],[Positive Change %]]),"")</f>
        <v/>
      </c>
      <c r="K525" s="10">
        <f>IFERROR(RANK(T_STOCK_DATA[[#This Row],[Negative Change %]],T_STOCK_DATA[Negative Change %],1)+COUNTIF($E$3:$E524,T_STOCK_DATA[[#This Row],[Negative Change %]]),"")</f>
        <v>1423</v>
      </c>
      <c r="L525" s="10">
        <f>IFERROR(RANK(T_STOCK_DATA[[#This Row],[Volume]],T_STOCK_DATA[Volume],0)+COUNTIF($H$3:$H524,T_STOCK_DATA[[#This Row],[Volume]]),"")</f>
        <v>1241</v>
      </c>
      <c r="M525" s="18" cm="1">
        <f t="array" ref="M525">IFERROR(_FV(T_STOCK_DATA[[#This Row],[SYMBOL]],"Last trade time",TRUE),"")</f>
        <v>44585.469953703701</v>
      </c>
    </row>
    <row r="526" spans="1:13">
      <c r="A526" s="5" t="e" vm="567">
        <v>#VALUE!</v>
      </c>
      <c r="B526" s="7" cm="1">
        <f t="array" ref="B526">IFERROR(_FV(T_STOCK_DATA[[#This Row],[SYMBOL]],"Change"),"")</f>
        <v>-13.95</v>
      </c>
      <c r="C526" s="8" cm="1">
        <f t="array" ref="C526">IFERROR(IF(T_STOCK_DATA[[#This Row],[SYMBOL]]="","",_FV(T_STOCK_DATA[[#This Row],[SYMBOL]],"Change (%)",TRUE)),"")</f>
        <v>-4.3772000000000005E-2</v>
      </c>
      <c r="D526" s="8" t="str">
        <f>IF(T_STOCK_DATA[[#This Row],[Change (%)]]&gt;0,T_STOCK_DATA[[#This Row],[Change (%)]],"")</f>
        <v/>
      </c>
      <c r="E526" s="8">
        <f>IF(T_STOCK_DATA[[#This Row],[Change (%)]]&lt;0,T_STOCK_DATA[[#This Row],[Change (%)]],"")</f>
        <v>-4.3772000000000005E-2</v>
      </c>
      <c r="F526" s="7" t="str" cm="1">
        <f t="array" ref="F526">IFERROR(_FV(T_STOCK_DATA[[#This Row],[SYMBOL]],"Exchange"),"")</f>
        <v>National Stock Exchange of India</v>
      </c>
      <c r="G526" s="7" cm="1">
        <f t="array" ref="G526">IFERROR(_FV(T_STOCK_DATA[[#This Row],[SYMBOL]],"Price"),"")</f>
        <v>304.75</v>
      </c>
      <c r="H526" s="9" cm="1">
        <f t="array" ref="H526">IFERROR(_FV(T_STOCK_DATA[[#This Row],[SYMBOL]],"Volume"),"")</f>
        <v>2322812</v>
      </c>
      <c r="I526" s="7" t="str" cm="1">
        <f t="array" ref="I526">IFERROR(_FV(T_STOCK_DATA[[#This Row],[SYMBOL]],"Ticker symbol",TRUE),"")</f>
        <v>GRANULES</v>
      </c>
      <c r="J526" s="10" t="str">
        <f>IFERROR(RANK(T_STOCK_DATA[[#This Row],[Positive Change %]],T_STOCK_DATA[Positive Change %],0)+COUNTIF($D$3:$D525,T_STOCK_DATA[[#This Row],[Positive Change %]]),"")</f>
        <v/>
      </c>
      <c r="K526" s="10">
        <f>IFERROR(RANK(T_STOCK_DATA[[#This Row],[Negative Change %]],T_STOCK_DATA[Negative Change %],1)+COUNTIF($E$3:$E525,T_STOCK_DATA[[#This Row],[Negative Change %]]),"")</f>
        <v>938</v>
      </c>
      <c r="L526" s="10">
        <f>IFERROR(RANK(T_STOCK_DATA[[#This Row],[Volume]],T_STOCK_DATA[Volume],0)+COUNTIF($H$3:$H525,T_STOCK_DATA[[#This Row],[Volume]]),"")</f>
        <v>182</v>
      </c>
      <c r="M526" s="18" cm="1">
        <f t="array" ref="M526">IFERROR(_FV(T_STOCK_DATA[[#This Row],[SYMBOL]],"Last trade time",TRUE),"")</f>
        <v>44585.469953703701</v>
      </c>
    </row>
    <row r="527" spans="1:13">
      <c r="A527" s="5" t="e" vm="568">
        <v>#VALUE!</v>
      </c>
      <c r="B527" s="7" cm="1">
        <f t="array" ref="B527">IFERROR(_FV(T_STOCK_DATA[[#This Row],[SYMBOL]],"Change"),"")</f>
        <v>-29.75</v>
      </c>
      <c r="C527" s="8" cm="1">
        <f t="array" ref="C527">IFERROR(IF(T_STOCK_DATA[[#This Row],[SYMBOL]]="","",_FV(T_STOCK_DATA[[#This Row],[SYMBOL]],"Change (%)",TRUE)),"")</f>
        <v>-5.7716999999999997E-2</v>
      </c>
      <c r="D527" s="8" t="str">
        <f>IF(T_STOCK_DATA[[#This Row],[Change (%)]]&gt;0,T_STOCK_DATA[[#This Row],[Change (%)]],"")</f>
        <v/>
      </c>
      <c r="E527" s="8">
        <f>IF(T_STOCK_DATA[[#This Row],[Change (%)]]&lt;0,T_STOCK_DATA[[#This Row],[Change (%)]],"")</f>
        <v>-5.7716999999999997E-2</v>
      </c>
      <c r="F527" s="7" t="str" cm="1">
        <f t="array" ref="F527">IFERROR(_FV(T_STOCK_DATA[[#This Row],[SYMBOL]],"Exchange"),"")</f>
        <v>National Stock Exchange of India</v>
      </c>
      <c r="G527" s="7" cm="1">
        <f t="array" ref="G527">IFERROR(_FV(T_STOCK_DATA[[#This Row],[SYMBOL]],"Price"),"")</f>
        <v>485.7</v>
      </c>
      <c r="H527" s="9" cm="1">
        <f t="array" ref="H527">IFERROR(_FV(T_STOCK_DATA[[#This Row],[SYMBOL]],"Volume"),"")</f>
        <v>1053620</v>
      </c>
      <c r="I527" s="7" t="str" cm="1">
        <f t="array" ref="I527">IFERROR(_FV(T_STOCK_DATA[[#This Row],[SYMBOL]],"Ticker symbol",TRUE),"")</f>
        <v>GRAPHITE</v>
      </c>
      <c r="J527" s="10" t="str">
        <f>IFERROR(RANK(T_STOCK_DATA[[#This Row],[Positive Change %]],T_STOCK_DATA[Positive Change %],0)+COUNTIF($D$3:$D526,T_STOCK_DATA[[#This Row],[Positive Change %]]),"")</f>
        <v/>
      </c>
      <c r="K527" s="10">
        <f>IFERROR(RANK(T_STOCK_DATA[[#This Row],[Negative Change %]],T_STOCK_DATA[Negative Change %],1)+COUNTIF($E$3:$E526,T_STOCK_DATA[[#This Row],[Negative Change %]]),"")</f>
        <v>375</v>
      </c>
      <c r="L527" s="10">
        <f>IFERROR(RANK(T_STOCK_DATA[[#This Row],[Volume]],T_STOCK_DATA[Volume],0)+COUNTIF($H$3:$H526,T_STOCK_DATA[[#This Row],[Volume]]),"")</f>
        <v>328</v>
      </c>
      <c r="M527" s="18" cm="1">
        <f t="array" ref="M527">IFERROR(_FV(T_STOCK_DATA[[#This Row],[SYMBOL]],"Last trade time",TRUE),"")</f>
        <v>44585.469953703701</v>
      </c>
    </row>
    <row r="528" spans="1:13">
      <c r="A528" s="5" t="e" vm="569">
        <v>#VALUE!</v>
      </c>
      <c r="B528" s="7" cm="1">
        <f t="array" ref="B528">IFERROR(_FV(T_STOCK_DATA[[#This Row],[SYMBOL]],"Change"),"")</f>
        <v>-101.4</v>
      </c>
      <c r="C528" s="8" cm="1">
        <f t="array" ref="C528">IFERROR(IF(T_STOCK_DATA[[#This Row],[SYMBOL]]="","",_FV(T_STOCK_DATA[[#This Row],[SYMBOL]],"Change (%)",TRUE)),"")</f>
        <v>-5.6582E-2</v>
      </c>
      <c r="D528" s="8" t="str">
        <f>IF(T_STOCK_DATA[[#This Row],[Change (%)]]&gt;0,T_STOCK_DATA[[#This Row],[Change (%)]],"")</f>
        <v/>
      </c>
      <c r="E528" s="8">
        <f>IF(T_STOCK_DATA[[#This Row],[Change (%)]]&lt;0,T_STOCK_DATA[[#This Row],[Change (%)]],"")</f>
        <v>-5.6582E-2</v>
      </c>
      <c r="F528" s="7" t="str" cm="1">
        <f t="array" ref="F528">IFERROR(_FV(T_STOCK_DATA[[#This Row],[SYMBOL]],"Exchange"),"")</f>
        <v>National Stock Exchange of India</v>
      </c>
      <c r="G528" s="7" cm="1">
        <f t="array" ref="G528">IFERROR(_FV(T_STOCK_DATA[[#This Row],[SYMBOL]],"Price"),"")</f>
        <v>1690.7</v>
      </c>
      <c r="H528" s="9" cm="1">
        <f t="array" ref="H528">IFERROR(_FV(T_STOCK_DATA[[#This Row],[SYMBOL]],"Volume"),"")</f>
        <v>1018776</v>
      </c>
      <c r="I528" s="7" t="str" cm="1">
        <f t="array" ref="I528">IFERROR(_FV(T_STOCK_DATA[[#This Row],[SYMBOL]],"Ticker symbol",TRUE),"")</f>
        <v>GRASIM</v>
      </c>
      <c r="J528" s="10" t="str">
        <f>IFERROR(RANK(T_STOCK_DATA[[#This Row],[Positive Change %]],T_STOCK_DATA[Positive Change %],0)+COUNTIF($D$3:$D527,T_STOCK_DATA[[#This Row],[Positive Change %]]),"")</f>
        <v/>
      </c>
      <c r="K528" s="10">
        <f>IFERROR(RANK(T_STOCK_DATA[[#This Row],[Negative Change %]],T_STOCK_DATA[Negative Change %],1)+COUNTIF($E$3:$E527,T_STOCK_DATA[[#This Row],[Negative Change %]]),"")</f>
        <v>394</v>
      </c>
      <c r="L528" s="10">
        <f>IFERROR(RANK(T_STOCK_DATA[[#This Row],[Volume]],T_STOCK_DATA[Volume],0)+COUNTIF($H$3:$H527,T_STOCK_DATA[[#This Row],[Volume]]),"")</f>
        <v>332</v>
      </c>
      <c r="M528" s="18" cm="1">
        <f t="array" ref="M528">IFERROR(_FV(T_STOCK_DATA[[#This Row],[SYMBOL]],"Last trade time",TRUE),"")</f>
        <v>44585.469953703701</v>
      </c>
    </row>
    <row r="529" spans="1:13">
      <c r="A529" s="5" t="e" vm="570">
        <v>#VALUE!</v>
      </c>
      <c r="B529" s="7" cm="1">
        <f t="array" ref="B529">IFERROR(_FV(T_STOCK_DATA[[#This Row],[SYMBOL]],"Change"),"")</f>
        <v>-23.6</v>
      </c>
      <c r="C529" s="8" cm="1">
        <f t="array" ref="C529">IFERROR(IF(T_STOCK_DATA[[#This Row],[SYMBOL]]="","",_FV(T_STOCK_DATA[[#This Row],[SYMBOL]],"Change (%)",TRUE)),"")</f>
        <v>-7.3303000000000007E-2</v>
      </c>
      <c r="D529" s="8" t="str">
        <f>IF(T_STOCK_DATA[[#This Row],[Change (%)]]&gt;0,T_STOCK_DATA[[#This Row],[Change (%)]],"")</f>
        <v/>
      </c>
      <c r="E529" s="8">
        <f>IF(T_STOCK_DATA[[#This Row],[Change (%)]]&lt;0,T_STOCK_DATA[[#This Row],[Change (%)]],"")</f>
        <v>-7.3303000000000007E-2</v>
      </c>
      <c r="F529" s="7" t="str" cm="1">
        <f t="array" ref="F529">IFERROR(_FV(T_STOCK_DATA[[#This Row],[SYMBOL]],"Exchange"),"")</f>
        <v>National Stock Exchange of India</v>
      </c>
      <c r="G529" s="7" cm="1">
        <f t="array" ref="G529">IFERROR(_FV(T_STOCK_DATA[[#This Row],[SYMBOL]],"Price"),"")</f>
        <v>298.35000000000002</v>
      </c>
      <c r="H529" s="9" cm="1">
        <f t="array" ref="H529">IFERROR(_FV(T_STOCK_DATA[[#This Row],[SYMBOL]],"Volume"),"")</f>
        <v>616627</v>
      </c>
      <c r="I529" s="7" t="str" cm="1">
        <f t="array" ref="I529">IFERROR(_FV(T_STOCK_DATA[[#This Row],[SYMBOL]],"Ticker symbol",TRUE),"")</f>
        <v>GRAVITA</v>
      </c>
      <c r="J529" s="10" t="str">
        <f>IFERROR(RANK(T_STOCK_DATA[[#This Row],[Positive Change %]],T_STOCK_DATA[Positive Change %],0)+COUNTIF($D$3:$D528,T_STOCK_DATA[[#This Row],[Positive Change %]]),"")</f>
        <v/>
      </c>
      <c r="K529" s="10">
        <f>IFERROR(RANK(T_STOCK_DATA[[#This Row],[Negative Change %]],T_STOCK_DATA[Negative Change %],1)+COUNTIF($E$3:$E528,T_STOCK_DATA[[#This Row],[Negative Change %]]),"")</f>
        <v>162</v>
      </c>
      <c r="L529" s="10">
        <f>IFERROR(RANK(T_STOCK_DATA[[#This Row],[Volume]],T_STOCK_DATA[Volume],0)+COUNTIF($H$3:$H528,T_STOCK_DATA[[#This Row],[Volume]]),"")</f>
        <v>445</v>
      </c>
      <c r="M529" s="18" cm="1">
        <f t="array" ref="M529">IFERROR(_FV(T_STOCK_DATA[[#This Row],[SYMBOL]],"Last trade time",TRUE),"")</f>
        <v>44585.469953703701</v>
      </c>
    </row>
    <row r="530" spans="1:13">
      <c r="A530" s="5" t="e" vm="39">
        <v>#VALUE!</v>
      </c>
      <c r="B530" s="7" cm="1">
        <f t="array" ref="B530">IFERROR(_FV(T_STOCK_DATA[[#This Row],[SYMBOL]],"Change"),"")</f>
        <v>-23.35</v>
      </c>
      <c r="C530" s="8" cm="1">
        <f t="array" ref="C530">IFERROR(IF(T_STOCK_DATA[[#This Row],[SYMBOL]]="","",_FV(T_STOCK_DATA[[#This Row],[SYMBOL]],"Change (%)",TRUE)),"")</f>
        <v>-0.1</v>
      </c>
      <c r="D530" s="8" t="str">
        <f>IF(T_STOCK_DATA[[#This Row],[Change (%)]]&gt;0,T_STOCK_DATA[[#This Row],[Change (%)]],"")</f>
        <v/>
      </c>
      <c r="E530" s="8">
        <f>IF(T_STOCK_DATA[[#This Row],[Change (%)]]&lt;0,T_STOCK_DATA[[#This Row],[Change (%)]],"")</f>
        <v>-0.1</v>
      </c>
      <c r="F530" s="7" t="str" cm="1">
        <f t="array" ref="F530">IFERROR(_FV(T_STOCK_DATA[[#This Row],[SYMBOL]],"Exchange"),"")</f>
        <v>National Stock Exchange of India</v>
      </c>
      <c r="G530" s="7" cm="1">
        <f t="array" ref="G530">IFERROR(_FV(T_STOCK_DATA[[#This Row],[SYMBOL]],"Price"),"")</f>
        <v>210.15</v>
      </c>
      <c r="H530" s="9" cm="1">
        <f t="array" ref="H530">IFERROR(_FV(T_STOCK_DATA[[#This Row],[SYMBOL]],"Volume"),"")</f>
        <v>4735008</v>
      </c>
      <c r="I530" s="7" t="str" cm="1">
        <f t="array" ref="I530">IFERROR(_FV(T_STOCK_DATA[[#This Row],[SYMBOL]],"Ticker symbol",TRUE),"")</f>
        <v>GREAVESCOT</v>
      </c>
      <c r="J530" s="10" t="str">
        <f>IFERROR(RANK(T_STOCK_DATA[[#This Row],[Positive Change %]],T_STOCK_DATA[Positive Change %],0)+COUNTIF($D$3:$D529,T_STOCK_DATA[[#This Row],[Positive Change %]]),"")</f>
        <v/>
      </c>
      <c r="K530" s="10">
        <f>IFERROR(RANK(T_STOCK_DATA[[#This Row],[Negative Change %]],T_STOCK_DATA[Negative Change %],1)+COUNTIF($E$3:$E529,T_STOCK_DATA[[#This Row],[Negative Change %]]),"")</f>
        <v>19</v>
      </c>
      <c r="L530" s="10">
        <f>IFERROR(RANK(T_STOCK_DATA[[#This Row],[Volume]],T_STOCK_DATA[Volume],0)+COUNTIF($H$3:$H529,T_STOCK_DATA[[#This Row],[Volume]]),"")</f>
        <v>110</v>
      </c>
      <c r="M530" s="18" cm="1">
        <f t="array" ref="M530">IFERROR(_FV(T_STOCK_DATA[[#This Row],[SYMBOL]],"Last trade time",TRUE),"")</f>
        <v>44585.469953703701</v>
      </c>
    </row>
    <row r="531" spans="1:13">
      <c r="A531" s="5" t="e" vm="571">
        <v>#VALUE!</v>
      </c>
      <c r="B531" s="7" cm="1">
        <f t="array" ref="B531">IFERROR(_FV(T_STOCK_DATA[[#This Row],[SYMBOL]],"Change"),"")</f>
        <v>-61.65</v>
      </c>
      <c r="C531" s="8" cm="1">
        <f t="array" ref="C531">IFERROR(IF(T_STOCK_DATA[[#This Row],[SYMBOL]]="","",_FV(T_STOCK_DATA[[#This Row],[SYMBOL]],"Change (%)",TRUE)),"")</f>
        <v>-3.3586999999999999E-2</v>
      </c>
      <c r="D531" s="8" t="str">
        <f>IF(T_STOCK_DATA[[#This Row],[Change (%)]]&gt;0,T_STOCK_DATA[[#This Row],[Change (%)]],"")</f>
        <v/>
      </c>
      <c r="E531" s="8">
        <f>IF(T_STOCK_DATA[[#This Row],[Change (%)]]&lt;0,T_STOCK_DATA[[#This Row],[Change (%)]],"")</f>
        <v>-3.3586999999999999E-2</v>
      </c>
      <c r="F531" s="7" t="str" cm="1">
        <f t="array" ref="F531">IFERROR(_FV(T_STOCK_DATA[[#This Row],[SYMBOL]],"Exchange"),"")</f>
        <v>National Stock Exchange of India</v>
      </c>
      <c r="G531" s="7" cm="1">
        <f t="array" ref="G531">IFERROR(_FV(T_STOCK_DATA[[#This Row],[SYMBOL]],"Price"),"")</f>
        <v>1773.9</v>
      </c>
      <c r="H531" s="9" cm="1">
        <f t="array" ref="H531">IFERROR(_FV(T_STOCK_DATA[[#This Row],[SYMBOL]],"Volume"),"")</f>
        <v>6792</v>
      </c>
      <c r="I531" s="7" t="str" cm="1">
        <f t="array" ref="I531">IFERROR(_FV(T_STOCK_DATA[[#This Row],[SYMBOL]],"Ticker symbol",TRUE),"")</f>
        <v>GREENLAM</v>
      </c>
      <c r="J531" s="10" t="str">
        <f>IFERROR(RANK(T_STOCK_DATA[[#This Row],[Positive Change %]],T_STOCK_DATA[Positive Change %],0)+COUNTIF($D$3:$D530,T_STOCK_DATA[[#This Row],[Positive Change %]]),"")</f>
        <v/>
      </c>
      <c r="K531" s="10">
        <f>IFERROR(RANK(T_STOCK_DATA[[#This Row],[Negative Change %]],T_STOCK_DATA[Negative Change %],1)+COUNTIF($E$3:$E530,T_STOCK_DATA[[#This Row],[Negative Change %]]),"")</f>
        <v>1185</v>
      </c>
      <c r="L531" s="10">
        <f>IFERROR(RANK(T_STOCK_DATA[[#This Row],[Volume]],T_STOCK_DATA[Volume],0)+COUNTIF($H$3:$H530,T_STOCK_DATA[[#This Row],[Volume]]),"")</f>
        <v>1540</v>
      </c>
      <c r="M531" s="18" cm="1">
        <f t="array" ref="M531">IFERROR(_FV(T_STOCK_DATA[[#This Row],[SYMBOL]],"Last trade time",TRUE),"")</f>
        <v>44585.469953703701</v>
      </c>
    </row>
    <row r="532" spans="1:13">
      <c r="A532" s="5" t="e" vm="572">
        <v>#VALUE!</v>
      </c>
      <c r="B532" s="7" cm="1">
        <f t="array" ref="B532">IFERROR(_FV(T_STOCK_DATA[[#This Row],[SYMBOL]],"Change"),"")</f>
        <v>-20.3</v>
      </c>
      <c r="C532" s="8" cm="1">
        <f t="array" ref="C532">IFERROR(IF(T_STOCK_DATA[[#This Row],[SYMBOL]]="","",_FV(T_STOCK_DATA[[#This Row],[SYMBOL]],"Change (%)",TRUE)),"")</f>
        <v>-4.2913E-2</v>
      </c>
      <c r="D532" s="8" t="str">
        <f>IF(T_STOCK_DATA[[#This Row],[Change (%)]]&gt;0,T_STOCK_DATA[[#This Row],[Change (%)]],"")</f>
        <v/>
      </c>
      <c r="E532" s="8">
        <f>IF(T_STOCK_DATA[[#This Row],[Change (%)]]&lt;0,T_STOCK_DATA[[#This Row],[Change (%)]],"")</f>
        <v>-4.2913E-2</v>
      </c>
      <c r="F532" s="7" t="str" cm="1">
        <f t="array" ref="F532">IFERROR(_FV(T_STOCK_DATA[[#This Row],[SYMBOL]],"Exchange"),"")</f>
        <v>National Stock Exchange of India</v>
      </c>
      <c r="G532" s="7" cm="1">
        <f t="array" ref="G532">IFERROR(_FV(T_STOCK_DATA[[#This Row],[SYMBOL]],"Price"),"")</f>
        <v>452.75</v>
      </c>
      <c r="H532" s="9" cm="1">
        <f t="array" ref="H532">IFERROR(_FV(T_STOCK_DATA[[#This Row],[SYMBOL]],"Volume"),"")</f>
        <v>791504</v>
      </c>
      <c r="I532" s="7" t="str" cm="1">
        <f t="array" ref="I532">IFERROR(_FV(T_STOCK_DATA[[#This Row],[SYMBOL]],"Ticker symbol",TRUE),"")</f>
        <v>GREENPANEL</v>
      </c>
      <c r="J532" s="10" t="str">
        <f>IFERROR(RANK(T_STOCK_DATA[[#This Row],[Positive Change %]],T_STOCK_DATA[Positive Change %],0)+COUNTIF($D$3:$D531,T_STOCK_DATA[[#This Row],[Positive Change %]]),"")</f>
        <v/>
      </c>
      <c r="K532" s="10">
        <f>IFERROR(RANK(T_STOCK_DATA[[#This Row],[Negative Change %]],T_STOCK_DATA[Negative Change %],1)+COUNTIF($E$3:$E531,T_STOCK_DATA[[#This Row],[Negative Change %]]),"")</f>
        <v>966</v>
      </c>
      <c r="L532" s="10">
        <f>IFERROR(RANK(T_STOCK_DATA[[#This Row],[Volume]],T_STOCK_DATA[Volume],0)+COUNTIF($H$3:$H531,T_STOCK_DATA[[#This Row],[Volume]]),"")</f>
        <v>386</v>
      </c>
      <c r="M532" s="18" cm="1">
        <f t="array" ref="M532">IFERROR(_FV(T_STOCK_DATA[[#This Row],[SYMBOL]],"Last trade time",TRUE),"")</f>
        <v>44585.469953703701</v>
      </c>
    </row>
    <row r="533" spans="1:13">
      <c r="A533" s="5" t="e" vm="573">
        <v>#VALUE!</v>
      </c>
      <c r="B533" s="7" cm="1">
        <f t="array" ref="B533">IFERROR(_FV(T_STOCK_DATA[[#This Row],[SYMBOL]],"Change"),"")</f>
        <v>-9.1</v>
      </c>
      <c r="C533" s="8" cm="1">
        <f t="array" ref="C533">IFERROR(IF(T_STOCK_DATA[[#This Row],[SYMBOL]]="","",_FV(T_STOCK_DATA[[#This Row],[SYMBOL]],"Change (%)",TRUE)),"")</f>
        <v>-4.3855000000000005E-2</v>
      </c>
      <c r="D533" s="8" t="str">
        <f>IF(T_STOCK_DATA[[#This Row],[Change (%)]]&gt;0,T_STOCK_DATA[[#This Row],[Change (%)]],"")</f>
        <v/>
      </c>
      <c r="E533" s="8">
        <f>IF(T_STOCK_DATA[[#This Row],[Change (%)]]&lt;0,T_STOCK_DATA[[#This Row],[Change (%)]],"")</f>
        <v>-4.3855000000000005E-2</v>
      </c>
      <c r="F533" s="7" t="str" cm="1">
        <f t="array" ref="F533">IFERROR(_FV(T_STOCK_DATA[[#This Row],[SYMBOL]],"Exchange"),"")</f>
        <v>National Stock Exchange of India</v>
      </c>
      <c r="G533" s="7" cm="1">
        <f t="array" ref="G533">IFERROR(_FV(T_STOCK_DATA[[#This Row],[SYMBOL]],"Price"),"")</f>
        <v>198.4</v>
      </c>
      <c r="H533" s="9" cm="1">
        <f t="array" ref="H533">IFERROR(_FV(T_STOCK_DATA[[#This Row],[SYMBOL]],"Volume"),"")</f>
        <v>293287</v>
      </c>
      <c r="I533" s="7" t="str" cm="1">
        <f t="array" ref="I533">IFERROR(_FV(T_STOCK_DATA[[#This Row],[SYMBOL]],"Ticker symbol",TRUE),"")</f>
        <v>GREENPLY</v>
      </c>
      <c r="J533" s="10" t="str">
        <f>IFERROR(RANK(T_STOCK_DATA[[#This Row],[Positive Change %]],T_STOCK_DATA[Positive Change %],0)+COUNTIF($D$3:$D532,T_STOCK_DATA[[#This Row],[Positive Change %]]),"")</f>
        <v/>
      </c>
      <c r="K533" s="10">
        <f>IFERROR(RANK(T_STOCK_DATA[[#This Row],[Negative Change %]],T_STOCK_DATA[Negative Change %],1)+COUNTIF($E$3:$E532,T_STOCK_DATA[[#This Row],[Negative Change %]]),"")</f>
        <v>935</v>
      </c>
      <c r="L533" s="10">
        <f>IFERROR(RANK(T_STOCK_DATA[[#This Row],[Volume]],T_STOCK_DATA[Volume],0)+COUNTIF($H$3:$H532,T_STOCK_DATA[[#This Row],[Volume]]),"")</f>
        <v>649</v>
      </c>
      <c r="M533" s="18" cm="1">
        <f t="array" ref="M533">IFERROR(_FV(T_STOCK_DATA[[#This Row],[SYMBOL]],"Last trade time",TRUE),"")</f>
        <v>44585.469953703701</v>
      </c>
    </row>
    <row r="534" spans="1:13">
      <c r="A534" s="5" t="e" vm="574">
        <v>#VALUE!</v>
      </c>
      <c r="B534" s="7" cm="1">
        <f t="array" ref="B534">IFERROR(_FV(T_STOCK_DATA[[#This Row],[SYMBOL]],"Change"),"")</f>
        <v>-1.05</v>
      </c>
      <c r="C534" s="8" cm="1">
        <f t="array" ref="C534">IFERROR(IF(T_STOCK_DATA[[#This Row],[SYMBOL]]="","",_FV(T_STOCK_DATA[[#This Row],[SYMBOL]],"Change (%)",TRUE)),"")</f>
        <v>-4.8276000000000006E-2</v>
      </c>
      <c r="D534" s="8" t="str">
        <f>IF(T_STOCK_DATA[[#This Row],[Change (%)]]&gt;0,T_STOCK_DATA[[#This Row],[Change (%)]],"")</f>
        <v/>
      </c>
      <c r="E534" s="8">
        <f>IF(T_STOCK_DATA[[#This Row],[Change (%)]]&lt;0,T_STOCK_DATA[[#This Row],[Change (%)]],"")</f>
        <v>-4.8276000000000006E-2</v>
      </c>
      <c r="F534" s="7" t="str" cm="1">
        <f t="array" ref="F534">IFERROR(_FV(T_STOCK_DATA[[#This Row],[SYMBOL]],"Exchange"),"")</f>
        <v>National Stock Exchange of India</v>
      </c>
      <c r="G534" s="7" cm="1">
        <f t="array" ref="G534">IFERROR(_FV(T_STOCK_DATA[[#This Row],[SYMBOL]],"Price"),"")</f>
        <v>20.7</v>
      </c>
      <c r="H534" s="9" cm="1">
        <f t="array" ref="H534">IFERROR(_FV(T_STOCK_DATA[[#This Row],[SYMBOL]],"Volume"),"")</f>
        <v>3216579</v>
      </c>
      <c r="I534" s="7" t="str" cm="1">
        <f t="array" ref="I534">IFERROR(_FV(T_STOCK_DATA[[#This Row],[SYMBOL]],"Ticker symbol",TRUE),"")</f>
        <v>GREENPOWER</v>
      </c>
      <c r="J534" s="10" t="str">
        <f>IFERROR(RANK(T_STOCK_DATA[[#This Row],[Positive Change %]],T_STOCK_DATA[Positive Change %],0)+COUNTIF($D$3:$D533,T_STOCK_DATA[[#This Row],[Positive Change %]]),"")</f>
        <v/>
      </c>
      <c r="K534" s="10">
        <f>IFERROR(RANK(T_STOCK_DATA[[#This Row],[Negative Change %]],T_STOCK_DATA[Negative Change %],1)+COUNTIF($E$3:$E533,T_STOCK_DATA[[#This Row],[Negative Change %]]),"")</f>
        <v>750</v>
      </c>
      <c r="L534" s="10">
        <f>IFERROR(RANK(T_STOCK_DATA[[#This Row],[Volume]],T_STOCK_DATA[Volume],0)+COUNTIF($H$3:$H533,T_STOCK_DATA[[#This Row],[Volume]]),"")</f>
        <v>146</v>
      </c>
      <c r="M534" s="18" cm="1">
        <f t="array" ref="M534">IFERROR(_FV(T_STOCK_DATA[[#This Row],[SYMBOL]],"Last trade time",TRUE),"")</f>
        <v>44585.469953703701</v>
      </c>
    </row>
    <row r="535" spans="1:13">
      <c r="A535" s="5" t="e" vm="575">
        <v>#VALUE!</v>
      </c>
      <c r="B535" s="7" cm="1">
        <f t="array" ref="B535">IFERROR(_FV(T_STOCK_DATA[[#This Row],[SYMBOL]],"Change"),"")</f>
        <v>-51.2</v>
      </c>
      <c r="C535" s="8" cm="1">
        <f t="array" ref="C535">IFERROR(IF(T_STOCK_DATA[[#This Row],[SYMBOL]]="","",_FV(T_STOCK_DATA[[#This Row],[SYMBOL]],"Change (%)",TRUE)),"")</f>
        <v>-2.6546E-2</v>
      </c>
      <c r="D535" s="8" t="str">
        <f>IF(T_STOCK_DATA[[#This Row],[Change (%)]]&gt;0,T_STOCK_DATA[[#This Row],[Change (%)]],"")</f>
        <v/>
      </c>
      <c r="E535" s="8">
        <f>IF(T_STOCK_DATA[[#This Row],[Change (%)]]&lt;0,T_STOCK_DATA[[#This Row],[Change (%)]],"")</f>
        <v>-2.6546E-2</v>
      </c>
      <c r="F535" s="7" t="str" cm="1">
        <f t="array" ref="F535">IFERROR(_FV(T_STOCK_DATA[[#This Row],[SYMBOL]],"Exchange"),"")</f>
        <v>National Stock Exchange of India</v>
      </c>
      <c r="G535" s="7" cm="1">
        <f t="array" ref="G535">IFERROR(_FV(T_STOCK_DATA[[#This Row],[SYMBOL]],"Price"),"")</f>
        <v>1877.55</v>
      </c>
      <c r="H535" s="9" cm="1">
        <f t="array" ref="H535">IFERROR(_FV(T_STOCK_DATA[[#This Row],[SYMBOL]],"Volume"),"")</f>
        <v>70884</v>
      </c>
      <c r="I535" s="7" t="str" cm="1">
        <f t="array" ref="I535">IFERROR(_FV(T_STOCK_DATA[[#This Row],[SYMBOL]],"Ticker symbol",TRUE),"")</f>
        <v>GRINDWELL</v>
      </c>
      <c r="J535" s="10" t="str">
        <f>IFERROR(RANK(T_STOCK_DATA[[#This Row],[Positive Change %]],T_STOCK_DATA[Positive Change %],0)+COUNTIF($D$3:$D534,T_STOCK_DATA[[#This Row],[Positive Change %]]),"")</f>
        <v/>
      </c>
      <c r="K535" s="10">
        <f>IFERROR(RANK(T_STOCK_DATA[[#This Row],[Negative Change %]],T_STOCK_DATA[Negative Change %],1)+COUNTIF($E$3:$E534,T_STOCK_DATA[[#This Row],[Negative Change %]]),"")</f>
        <v>1310</v>
      </c>
      <c r="L535" s="10">
        <f>IFERROR(RANK(T_STOCK_DATA[[#This Row],[Volume]],T_STOCK_DATA[Volume],0)+COUNTIF($H$3:$H534,T_STOCK_DATA[[#This Row],[Volume]]),"")</f>
        <v>1068</v>
      </c>
      <c r="M535" s="18" cm="1">
        <f t="array" ref="M535">IFERROR(_FV(T_STOCK_DATA[[#This Row],[SYMBOL]],"Last trade time",TRUE),"")</f>
        <v>44585.469953703701</v>
      </c>
    </row>
    <row r="536" spans="1:13">
      <c r="A536" s="5" t="e" vm="576">
        <v>#VALUE!</v>
      </c>
      <c r="B536" s="7" cm="1">
        <f t="array" ref="B536">IFERROR(_FV(T_STOCK_DATA[[#This Row],[SYMBOL]],"Change"),"")</f>
        <v>-74.150000000000006</v>
      </c>
      <c r="C536" s="8" cm="1">
        <f t="array" ref="C536">IFERROR(IF(T_STOCK_DATA[[#This Row],[SYMBOL]]="","",_FV(T_STOCK_DATA[[#This Row],[SYMBOL]],"Change (%)",TRUE)),"")</f>
        <v>-6.2546999999999991E-2</v>
      </c>
      <c r="D536" s="8" t="str">
        <f>IF(T_STOCK_DATA[[#This Row],[Change (%)]]&gt;0,T_STOCK_DATA[[#This Row],[Change (%)]],"")</f>
        <v/>
      </c>
      <c r="E536" s="8">
        <f>IF(T_STOCK_DATA[[#This Row],[Change (%)]]&lt;0,T_STOCK_DATA[[#This Row],[Change (%)]],"")</f>
        <v>-6.2546999999999991E-2</v>
      </c>
      <c r="F536" s="7" t="str" cm="1">
        <f t="array" ref="F536">IFERROR(_FV(T_STOCK_DATA[[#This Row],[SYMBOL]],"Exchange"),"")</f>
        <v>National Stock Exchange of India</v>
      </c>
      <c r="G536" s="7" cm="1">
        <f t="array" ref="G536">IFERROR(_FV(T_STOCK_DATA[[#This Row],[SYMBOL]],"Price"),"")</f>
        <v>1111.3499999999999</v>
      </c>
      <c r="H536" s="9" cm="1">
        <f t="array" ref="H536">IFERROR(_FV(T_STOCK_DATA[[#This Row],[SYMBOL]],"Volume"),"")</f>
        <v>1053</v>
      </c>
      <c r="I536" s="7" t="str" cm="1">
        <f t="array" ref="I536">IFERROR(_FV(T_STOCK_DATA[[#This Row],[SYMBOL]],"Ticker symbol",TRUE),"")</f>
        <v>GROBTEA</v>
      </c>
      <c r="J536" s="10" t="str">
        <f>IFERROR(RANK(T_STOCK_DATA[[#This Row],[Positive Change %]],T_STOCK_DATA[Positive Change %],0)+COUNTIF($D$3:$D535,T_STOCK_DATA[[#This Row],[Positive Change %]]),"")</f>
        <v/>
      </c>
      <c r="K536" s="10">
        <f>IFERROR(RANK(T_STOCK_DATA[[#This Row],[Negative Change %]],T_STOCK_DATA[Negative Change %],1)+COUNTIF($E$3:$E535,T_STOCK_DATA[[#This Row],[Negative Change %]]),"")</f>
        <v>306</v>
      </c>
      <c r="L536" s="10">
        <f>IFERROR(RANK(T_STOCK_DATA[[#This Row],[Volume]],T_STOCK_DATA[Volume],0)+COUNTIF($H$3:$H535,T_STOCK_DATA[[#This Row],[Volume]]),"")</f>
        <v>1620</v>
      </c>
      <c r="M536" s="18" cm="1">
        <f t="array" ref="M536">IFERROR(_FV(T_STOCK_DATA[[#This Row],[SYMBOL]],"Last trade time",TRUE),"")</f>
        <v>44585.469953703701</v>
      </c>
    </row>
    <row r="537" spans="1:13">
      <c r="A537" s="5" t="e" vm="577">
        <v>#VALUE!</v>
      </c>
      <c r="B537" s="7" cm="1">
        <f t="array" ref="B537">IFERROR(_FV(T_STOCK_DATA[[#This Row],[SYMBOL]],"Change"),"")</f>
        <v>-82.55</v>
      </c>
      <c r="C537" s="8" cm="1">
        <f t="array" ref="C537">IFERROR(IF(T_STOCK_DATA[[#This Row],[SYMBOL]]="","",_FV(T_STOCK_DATA[[#This Row],[SYMBOL]],"Change (%)",TRUE)),"")</f>
        <v>-5.2870999999999994E-2</v>
      </c>
      <c r="D537" s="8" t="str">
        <f>IF(T_STOCK_DATA[[#This Row],[Change (%)]]&gt;0,T_STOCK_DATA[[#This Row],[Change (%)]],"")</f>
        <v/>
      </c>
      <c r="E537" s="8">
        <f>IF(T_STOCK_DATA[[#This Row],[Change (%)]]&lt;0,T_STOCK_DATA[[#This Row],[Change (%)]],"")</f>
        <v>-5.2870999999999994E-2</v>
      </c>
      <c r="F537" s="7" t="str" cm="1">
        <f t="array" ref="F537">IFERROR(_FV(T_STOCK_DATA[[#This Row],[SYMBOL]],"Exchange"),"")</f>
        <v>National Stock Exchange of India</v>
      </c>
      <c r="G537" s="7" cm="1">
        <f t="array" ref="G537">IFERROR(_FV(T_STOCK_DATA[[#This Row],[SYMBOL]],"Price"),"")</f>
        <v>1478.8</v>
      </c>
      <c r="H537" s="9" cm="1">
        <f t="array" ref="H537">IFERROR(_FV(T_STOCK_DATA[[#This Row],[SYMBOL]],"Volume"),"")</f>
        <v>16180</v>
      </c>
      <c r="I537" s="7" t="str" cm="1">
        <f t="array" ref="I537">IFERROR(_FV(T_STOCK_DATA[[#This Row],[SYMBOL]],"Ticker symbol",TRUE),"")</f>
        <v>GRPLTD</v>
      </c>
      <c r="J537" s="10" t="str">
        <f>IFERROR(RANK(T_STOCK_DATA[[#This Row],[Positive Change %]],T_STOCK_DATA[Positive Change %],0)+COUNTIF($D$3:$D536,T_STOCK_DATA[[#This Row],[Positive Change %]]),"")</f>
        <v/>
      </c>
      <c r="K537" s="10">
        <f>IFERROR(RANK(T_STOCK_DATA[[#This Row],[Negative Change %]],T_STOCK_DATA[Negative Change %],1)+COUNTIF($E$3:$E536,T_STOCK_DATA[[#This Row],[Negative Change %]]),"")</f>
        <v>453</v>
      </c>
      <c r="L537" s="10">
        <f>IFERROR(RANK(T_STOCK_DATA[[#This Row],[Volume]],T_STOCK_DATA[Volume],0)+COUNTIF($H$3:$H536,T_STOCK_DATA[[#This Row],[Volume]]),"")</f>
        <v>1432</v>
      </c>
      <c r="M537" s="18" cm="1">
        <f t="array" ref="M537">IFERROR(_FV(T_STOCK_DATA[[#This Row],[SYMBOL]],"Last trade time",TRUE),"")</f>
        <v>44585.469953703701</v>
      </c>
    </row>
    <row r="538" spans="1:13">
      <c r="A538" s="5" t="e" vm="578">
        <v>#VALUE!</v>
      </c>
      <c r="B538" s="7" cm="1">
        <f t="array" ref="B538">IFERROR(_FV(T_STOCK_DATA[[#This Row],[SYMBOL]],"Change"),"")</f>
        <v>-11.7</v>
      </c>
      <c r="C538" s="8" cm="1">
        <f t="array" ref="C538">IFERROR(IF(T_STOCK_DATA[[#This Row],[SYMBOL]]="","",_FV(T_STOCK_DATA[[#This Row],[SYMBOL]],"Change (%)",TRUE)),"")</f>
        <v>-4.8719999999999999E-2</v>
      </c>
      <c r="D538" s="8" t="str">
        <f>IF(T_STOCK_DATA[[#This Row],[Change (%)]]&gt;0,T_STOCK_DATA[[#This Row],[Change (%)]],"")</f>
        <v/>
      </c>
      <c r="E538" s="8">
        <f>IF(T_STOCK_DATA[[#This Row],[Change (%)]]&lt;0,T_STOCK_DATA[[#This Row],[Change (%)]],"")</f>
        <v>-4.8719999999999999E-2</v>
      </c>
      <c r="F538" s="7" t="str" cm="1">
        <f t="array" ref="F538">IFERROR(_FV(T_STOCK_DATA[[#This Row],[SYMBOL]],"Exchange"),"")</f>
        <v>National Stock Exchange of India</v>
      </c>
      <c r="G538" s="7" cm="1">
        <f t="array" ref="G538">IFERROR(_FV(T_STOCK_DATA[[#This Row],[SYMBOL]],"Price"),"")</f>
        <v>228.45</v>
      </c>
      <c r="H538" s="9" cm="1">
        <f t="array" ref="H538">IFERROR(_FV(T_STOCK_DATA[[#This Row],[SYMBOL]],"Volume"),"")</f>
        <v>226100</v>
      </c>
      <c r="I538" s="7" t="str" cm="1">
        <f t="array" ref="I538">IFERROR(_FV(T_STOCK_DATA[[#This Row],[SYMBOL]],"Ticker symbol",TRUE),"")</f>
        <v>GRSE</v>
      </c>
      <c r="J538" s="10" t="str">
        <f>IFERROR(RANK(T_STOCK_DATA[[#This Row],[Positive Change %]],T_STOCK_DATA[Positive Change %],0)+COUNTIF($D$3:$D537,T_STOCK_DATA[[#This Row],[Positive Change %]]),"")</f>
        <v/>
      </c>
      <c r="K538" s="10">
        <f>IFERROR(RANK(T_STOCK_DATA[[#This Row],[Negative Change %]],T_STOCK_DATA[Negative Change %],1)+COUNTIF($E$3:$E537,T_STOCK_DATA[[#This Row],[Negative Change %]]),"")</f>
        <v>720</v>
      </c>
      <c r="L538" s="10">
        <f>IFERROR(RANK(T_STOCK_DATA[[#This Row],[Volume]],T_STOCK_DATA[Volume],0)+COUNTIF($H$3:$H537,T_STOCK_DATA[[#This Row],[Volume]]),"")</f>
        <v>719</v>
      </c>
      <c r="M538" s="18" cm="1">
        <f t="array" ref="M538">IFERROR(_FV(T_STOCK_DATA[[#This Row],[SYMBOL]],"Last trade time",TRUE),"")</f>
        <v>44585.469953703701</v>
      </c>
    </row>
    <row r="539" spans="1:13">
      <c r="A539" s="5" t="e" vm="579">
        <v>#VALUE!</v>
      </c>
      <c r="B539" s="7" cm="1">
        <f t="array" ref="B539">IFERROR(_FV(T_STOCK_DATA[[#This Row],[SYMBOL]],"Change"),"")</f>
        <v>-2</v>
      </c>
      <c r="C539" s="8" cm="1">
        <f t="array" ref="C539">IFERROR(IF(T_STOCK_DATA[[#This Row],[SYMBOL]]="","",_FV(T_STOCK_DATA[[#This Row],[SYMBOL]],"Change (%)",TRUE)),"")</f>
        <v>-4.2827000000000004E-2</v>
      </c>
      <c r="D539" s="8" t="str">
        <f>IF(T_STOCK_DATA[[#This Row],[Change (%)]]&gt;0,T_STOCK_DATA[[#This Row],[Change (%)]],"")</f>
        <v/>
      </c>
      <c r="E539" s="8">
        <f>IF(T_STOCK_DATA[[#This Row],[Change (%)]]&lt;0,T_STOCK_DATA[[#This Row],[Change (%)]],"")</f>
        <v>-4.2827000000000004E-2</v>
      </c>
      <c r="F539" s="7" t="str" cm="1">
        <f t="array" ref="F539">IFERROR(_FV(T_STOCK_DATA[[#This Row],[SYMBOL]],"Exchange"),"")</f>
        <v>National Stock Exchange of India</v>
      </c>
      <c r="G539" s="7" cm="1">
        <f t="array" ref="G539">IFERROR(_FV(T_STOCK_DATA[[#This Row],[SYMBOL]],"Price"),"")</f>
        <v>44.7</v>
      </c>
      <c r="H539" s="9" cm="1">
        <f t="array" ref="H539">IFERROR(_FV(T_STOCK_DATA[[#This Row],[SYMBOL]],"Volume"),"")</f>
        <v>104281</v>
      </c>
      <c r="I539" s="7" t="str" cm="1">
        <f t="array" ref="I539">IFERROR(_FV(T_STOCK_DATA[[#This Row],[SYMBOL]],"Ticker symbol",TRUE),"")</f>
        <v>GSCLCEMENT</v>
      </c>
      <c r="J539" s="10" t="str">
        <f>IFERROR(RANK(T_STOCK_DATA[[#This Row],[Positive Change %]],T_STOCK_DATA[Positive Change %],0)+COUNTIF($D$3:$D538,T_STOCK_DATA[[#This Row],[Positive Change %]]),"")</f>
        <v/>
      </c>
      <c r="K539" s="10">
        <f>IFERROR(RANK(T_STOCK_DATA[[#This Row],[Negative Change %]],T_STOCK_DATA[Negative Change %],1)+COUNTIF($E$3:$E538,T_STOCK_DATA[[#This Row],[Negative Change %]]),"")</f>
        <v>972</v>
      </c>
      <c r="L539" s="10">
        <f>IFERROR(RANK(T_STOCK_DATA[[#This Row],[Volume]],T_STOCK_DATA[Volume],0)+COUNTIF($H$3:$H538,T_STOCK_DATA[[#This Row],[Volume]]),"")</f>
        <v>961</v>
      </c>
      <c r="M539" s="18" cm="1">
        <f t="array" ref="M539">IFERROR(_FV(T_STOCK_DATA[[#This Row],[SYMBOL]],"Last trade time",TRUE),"")</f>
        <v>44585.469953703701</v>
      </c>
    </row>
    <row r="540" spans="1:13">
      <c r="A540" s="5" t="e" vm="580">
        <v>#VALUE!</v>
      </c>
      <c r="B540" s="7" cm="1">
        <f t="array" ref="B540">IFERROR(_FV(T_STOCK_DATA[[#This Row],[SYMBOL]],"Change"),"")</f>
        <v>-6.55</v>
      </c>
      <c r="C540" s="8" cm="1">
        <f t="array" ref="C540">IFERROR(IF(T_STOCK_DATA[[#This Row],[SYMBOL]]="","",_FV(T_STOCK_DATA[[#This Row],[SYMBOL]],"Change (%)",TRUE)),"")</f>
        <v>-5.1052E-2</v>
      </c>
      <c r="D540" s="8" t="str">
        <f>IF(T_STOCK_DATA[[#This Row],[Change (%)]]&gt;0,T_STOCK_DATA[[#This Row],[Change (%)]],"")</f>
        <v/>
      </c>
      <c r="E540" s="8">
        <f>IF(T_STOCK_DATA[[#This Row],[Change (%)]]&lt;0,T_STOCK_DATA[[#This Row],[Change (%)]],"")</f>
        <v>-5.1052E-2</v>
      </c>
      <c r="F540" s="7" t="str" cm="1">
        <f t="array" ref="F540">IFERROR(_FV(T_STOCK_DATA[[#This Row],[SYMBOL]],"Exchange"),"")</f>
        <v>National Stock Exchange of India</v>
      </c>
      <c r="G540" s="7" cm="1">
        <f t="array" ref="G540">IFERROR(_FV(T_STOCK_DATA[[#This Row],[SYMBOL]],"Price"),"")</f>
        <v>121.75</v>
      </c>
      <c r="H540" s="9" cm="1">
        <f t="array" ref="H540">IFERROR(_FV(T_STOCK_DATA[[#This Row],[SYMBOL]],"Volume"),"")</f>
        <v>1152742</v>
      </c>
      <c r="I540" s="7" t="str" cm="1">
        <f t="array" ref="I540">IFERROR(_FV(T_STOCK_DATA[[#This Row],[SYMBOL]],"Ticker symbol",TRUE),"")</f>
        <v>GSFC</v>
      </c>
      <c r="J540" s="10" t="str">
        <f>IFERROR(RANK(T_STOCK_DATA[[#This Row],[Positive Change %]],T_STOCK_DATA[Positive Change %],0)+COUNTIF($D$3:$D539,T_STOCK_DATA[[#This Row],[Positive Change %]]),"")</f>
        <v/>
      </c>
      <c r="K540" s="10">
        <f>IFERROR(RANK(T_STOCK_DATA[[#This Row],[Negative Change %]],T_STOCK_DATA[Negative Change %],1)+COUNTIF($E$3:$E539,T_STOCK_DATA[[#This Row],[Negative Change %]]),"")</f>
        <v>489</v>
      </c>
      <c r="L540" s="10">
        <f>IFERROR(RANK(T_STOCK_DATA[[#This Row],[Volume]],T_STOCK_DATA[Volume],0)+COUNTIF($H$3:$H539,T_STOCK_DATA[[#This Row],[Volume]]),"")</f>
        <v>306</v>
      </c>
      <c r="M540" s="18" cm="1">
        <f t="array" ref="M540">IFERROR(_FV(T_STOCK_DATA[[#This Row],[SYMBOL]],"Last trade time",TRUE),"")</f>
        <v>44585.469953703701</v>
      </c>
    </row>
    <row r="541" spans="1:13">
      <c r="A541" s="5" t="e" vm="581">
        <v>#VALUE!</v>
      </c>
      <c r="B541" s="7" cm="1">
        <f t="array" ref="B541">IFERROR(_FV(T_STOCK_DATA[[#This Row],[SYMBOL]],"Change"),"")</f>
        <v>-16.5</v>
      </c>
      <c r="C541" s="8" cm="1">
        <f t="array" ref="C541">IFERROR(IF(T_STOCK_DATA[[#This Row],[SYMBOL]]="","",_FV(T_STOCK_DATA[[#This Row],[SYMBOL]],"Change (%)",TRUE)),"")</f>
        <v>-5.2724E-2</v>
      </c>
      <c r="D541" s="8" t="str">
        <f>IF(T_STOCK_DATA[[#This Row],[Change (%)]]&gt;0,T_STOCK_DATA[[#This Row],[Change (%)]],"")</f>
        <v/>
      </c>
      <c r="E541" s="8">
        <f>IF(T_STOCK_DATA[[#This Row],[Change (%)]]&lt;0,T_STOCK_DATA[[#This Row],[Change (%)]],"")</f>
        <v>-5.2724E-2</v>
      </c>
      <c r="F541" s="7" t="str" cm="1">
        <f t="array" ref="F541">IFERROR(_FV(T_STOCK_DATA[[#This Row],[SYMBOL]],"Exchange"),"")</f>
        <v>National Stock Exchange of India</v>
      </c>
      <c r="G541" s="7" cm="1">
        <f t="array" ref="G541">IFERROR(_FV(T_STOCK_DATA[[#This Row],[SYMBOL]],"Price"),"")</f>
        <v>296.45</v>
      </c>
      <c r="H541" s="9" cm="1">
        <f t="array" ref="H541">IFERROR(_FV(T_STOCK_DATA[[#This Row],[SYMBOL]],"Volume"),"")</f>
        <v>886768</v>
      </c>
      <c r="I541" s="7" t="str" cm="1">
        <f t="array" ref="I541">IFERROR(_FV(T_STOCK_DATA[[#This Row],[SYMBOL]],"Ticker symbol",TRUE),"")</f>
        <v>GSPL</v>
      </c>
      <c r="J541" s="10" t="str">
        <f>IFERROR(RANK(T_STOCK_DATA[[#This Row],[Positive Change %]],T_STOCK_DATA[Positive Change %],0)+COUNTIF($D$3:$D540,T_STOCK_DATA[[#This Row],[Positive Change %]]),"")</f>
        <v/>
      </c>
      <c r="K541" s="10">
        <f>IFERROR(RANK(T_STOCK_DATA[[#This Row],[Negative Change %]],T_STOCK_DATA[Negative Change %],1)+COUNTIF($E$3:$E540,T_STOCK_DATA[[#This Row],[Negative Change %]]),"")</f>
        <v>455</v>
      </c>
      <c r="L541" s="10">
        <f>IFERROR(RANK(T_STOCK_DATA[[#This Row],[Volume]],T_STOCK_DATA[Volume],0)+COUNTIF($H$3:$H540,T_STOCK_DATA[[#This Row],[Volume]]),"")</f>
        <v>369</v>
      </c>
      <c r="M541" s="18" cm="1">
        <f t="array" ref="M541">IFERROR(_FV(T_STOCK_DATA[[#This Row],[SYMBOL]],"Last trade time",TRUE),"")</f>
        <v>44585.469953703701</v>
      </c>
    </row>
    <row r="542" spans="1:13">
      <c r="A542" s="5" t="e" vm="582">
        <v>#VALUE!</v>
      </c>
      <c r="B542" s="7" cm="1">
        <f t="array" ref="B542">IFERROR(_FV(T_STOCK_DATA[[#This Row],[SYMBOL]],"Change"),"")</f>
        <v>-6.2</v>
      </c>
      <c r="C542" s="8" cm="1">
        <f t="array" ref="C542">IFERROR(IF(T_STOCK_DATA[[#This Row],[SYMBOL]]="","",_FV(T_STOCK_DATA[[#This Row],[SYMBOL]],"Change (%)",TRUE)),"")</f>
        <v>-4.9819000000000002E-2</v>
      </c>
      <c r="D542" s="8" t="str">
        <f>IF(T_STOCK_DATA[[#This Row],[Change (%)]]&gt;0,T_STOCK_DATA[[#This Row],[Change (%)]],"")</f>
        <v/>
      </c>
      <c r="E542" s="8">
        <f>IF(T_STOCK_DATA[[#This Row],[Change (%)]]&lt;0,T_STOCK_DATA[[#This Row],[Change (%)]],"")</f>
        <v>-4.9819000000000002E-2</v>
      </c>
      <c r="F542" s="7" t="str" cm="1">
        <f t="array" ref="F542">IFERROR(_FV(T_STOCK_DATA[[#This Row],[SYMBOL]],"Exchange"),"")</f>
        <v>National Stock Exchange of India</v>
      </c>
      <c r="G542" s="7" cm="1">
        <f t="array" ref="G542">IFERROR(_FV(T_STOCK_DATA[[#This Row],[SYMBOL]],"Price"),"")</f>
        <v>118.25</v>
      </c>
      <c r="H542" s="9" cm="1">
        <f t="array" ref="H542">IFERROR(_FV(T_STOCK_DATA[[#This Row],[SYMBOL]],"Volume"),"")</f>
        <v>19137</v>
      </c>
      <c r="I542" s="7" t="str" cm="1">
        <f t="array" ref="I542">IFERROR(_FV(T_STOCK_DATA[[#This Row],[SYMBOL]],"Ticker symbol",TRUE),"")</f>
        <v>GSS</v>
      </c>
      <c r="J542" s="10" t="str">
        <f>IFERROR(RANK(T_STOCK_DATA[[#This Row],[Positive Change %]],T_STOCK_DATA[Positive Change %],0)+COUNTIF($D$3:$D541,T_STOCK_DATA[[#This Row],[Positive Change %]]),"")</f>
        <v/>
      </c>
      <c r="K542" s="10">
        <f>IFERROR(RANK(T_STOCK_DATA[[#This Row],[Negative Change %]],T_STOCK_DATA[Negative Change %],1)+COUNTIF($E$3:$E541,T_STOCK_DATA[[#This Row],[Negative Change %]]),"")</f>
        <v>582</v>
      </c>
      <c r="L542" s="10">
        <f>IFERROR(RANK(T_STOCK_DATA[[#This Row],[Volume]],T_STOCK_DATA[Volume],0)+COUNTIF($H$3:$H541,T_STOCK_DATA[[#This Row],[Volume]]),"")</f>
        <v>1399</v>
      </c>
      <c r="M542" s="18" cm="1">
        <f t="array" ref="M542">IFERROR(_FV(T_STOCK_DATA[[#This Row],[SYMBOL]],"Last trade time",TRUE),"")</f>
        <v>44585.469953703701</v>
      </c>
    </row>
    <row r="543" spans="1:13">
      <c r="A543" s="5" t="e" vm="583">
        <v>#VALUE!</v>
      </c>
      <c r="B543" s="7" cm="1">
        <f t="array" ref="B543">IFERROR(_FV(T_STOCK_DATA[[#This Row],[SYMBOL]],"Change"),"")</f>
        <v>-0.95</v>
      </c>
      <c r="C543" s="8" cm="1">
        <f t="array" ref="C543">IFERROR(IF(T_STOCK_DATA[[#This Row],[SYMBOL]]="","",_FV(T_STOCK_DATA[[#This Row],[SYMBOL]],"Change (%)",TRUE)),"")</f>
        <v>-4.9869000000000004E-2</v>
      </c>
      <c r="D543" s="8" t="str">
        <f>IF(T_STOCK_DATA[[#This Row],[Change (%)]]&gt;0,T_STOCK_DATA[[#This Row],[Change (%)]],"")</f>
        <v/>
      </c>
      <c r="E543" s="8">
        <f>IF(T_STOCK_DATA[[#This Row],[Change (%)]]&lt;0,T_STOCK_DATA[[#This Row],[Change (%)]],"")</f>
        <v>-4.9869000000000004E-2</v>
      </c>
      <c r="F543" s="7" t="str" cm="1">
        <f t="array" ref="F543">IFERROR(_FV(T_STOCK_DATA[[#This Row],[SYMBOL]],"Exchange"),"")</f>
        <v>National Stock Exchange of India</v>
      </c>
      <c r="G543" s="7" cm="1">
        <f t="array" ref="G543">IFERROR(_FV(T_STOCK_DATA[[#This Row],[SYMBOL]],"Price"),"")</f>
        <v>18.100000000000001</v>
      </c>
      <c r="H543" s="9" cm="1">
        <f t="array" ref="H543">IFERROR(_FV(T_STOCK_DATA[[#This Row],[SYMBOL]],"Volume"),"")</f>
        <v>1869854</v>
      </c>
      <c r="I543" s="7" t="str" cm="1">
        <f t="array" ref="I543">IFERROR(_FV(T_STOCK_DATA[[#This Row],[SYMBOL]],"Ticker symbol",TRUE),"")</f>
        <v>GTL</v>
      </c>
      <c r="J543" s="10" t="str">
        <f>IFERROR(RANK(T_STOCK_DATA[[#This Row],[Positive Change %]],T_STOCK_DATA[Positive Change %],0)+COUNTIF($D$3:$D542,T_STOCK_DATA[[#This Row],[Positive Change %]]),"")</f>
        <v/>
      </c>
      <c r="K543" s="10">
        <f>IFERROR(RANK(T_STOCK_DATA[[#This Row],[Negative Change %]],T_STOCK_DATA[Negative Change %],1)+COUNTIF($E$3:$E542,T_STOCK_DATA[[#This Row],[Negative Change %]]),"")</f>
        <v>568</v>
      </c>
      <c r="L543" s="10">
        <f>IFERROR(RANK(T_STOCK_DATA[[#This Row],[Volume]],T_STOCK_DATA[Volume],0)+COUNTIF($H$3:$H542,T_STOCK_DATA[[#This Row],[Volume]]),"")</f>
        <v>217</v>
      </c>
      <c r="M543" s="18" cm="1">
        <f t="array" ref="M543">IFERROR(_FV(T_STOCK_DATA[[#This Row],[SYMBOL]],"Last trade time",TRUE),"")</f>
        <v>44585.469953703701</v>
      </c>
    </row>
    <row r="544" spans="1:13">
      <c r="A544" s="5" t="e" vm="45">
        <v>#VALUE!</v>
      </c>
      <c r="B544" s="7" cm="1">
        <f t="array" ref="B544">IFERROR(_FV(T_STOCK_DATA[[#This Row],[SYMBOL]],"Change"),"")</f>
        <v>-0.1</v>
      </c>
      <c r="C544" s="8" cm="1">
        <f t="array" ref="C544">IFERROR(IF(T_STOCK_DATA[[#This Row],[SYMBOL]]="","",_FV(T_STOCK_DATA[[#This Row],[SYMBOL]],"Change (%)",TRUE)),"")</f>
        <v>-4.5454999999999995E-2</v>
      </c>
      <c r="D544" s="8" t="str">
        <f>IF(T_STOCK_DATA[[#This Row],[Change (%)]]&gt;0,T_STOCK_DATA[[#This Row],[Change (%)]],"")</f>
        <v/>
      </c>
      <c r="E544" s="8">
        <f>IF(T_STOCK_DATA[[#This Row],[Change (%)]]&lt;0,T_STOCK_DATA[[#This Row],[Change (%)]],"")</f>
        <v>-4.5454999999999995E-2</v>
      </c>
      <c r="F544" s="7" t="str" cm="1">
        <f t="array" ref="F544">IFERROR(_FV(T_STOCK_DATA[[#This Row],[SYMBOL]],"Exchange"),"")</f>
        <v>National Stock Exchange of India</v>
      </c>
      <c r="G544" s="7" cm="1">
        <f t="array" ref="G544">IFERROR(_FV(T_STOCK_DATA[[#This Row],[SYMBOL]],"Price"),"")</f>
        <v>2.1</v>
      </c>
      <c r="H544" s="9" cm="1">
        <f t="array" ref="H544">IFERROR(_FV(T_STOCK_DATA[[#This Row],[SYMBOL]],"Volume"),"")</f>
        <v>63935369</v>
      </c>
      <c r="I544" s="7" t="str" cm="1">
        <f t="array" ref="I544">IFERROR(_FV(T_STOCK_DATA[[#This Row],[SYMBOL]],"Ticker symbol",TRUE),"")</f>
        <v>GTLINFRA</v>
      </c>
      <c r="J544" s="10" t="str">
        <f>IFERROR(RANK(T_STOCK_DATA[[#This Row],[Positive Change %]],T_STOCK_DATA[Positive Change %],0)+COUNTIF($D$3:$D543,T_STOCK_DATA[[#This Row],[Positive Change %]]),"")</f>
        <v/>
      </c>
      <c r="K544" s="10">
        <f>IFERROR(RANK(T_STOCK_DATA[[#This Row],[Negative Change %]],T_STOCK_DATA[Negative Change %],1)+COUNTIF($E$3:$E543,T_STOCK_DATA[[#This Row],[Negative Change %]]),"")</f>
        <v>880</v>
      </c>
      <c r="L544" s="10">
        <f>IFERROR(RANK(T_STOCK_DATA[[#This Row],[Volume]],T_STOCK_DATA[Volume],0)+COUNTIF($H$3:$H543,T_STOCK_DATA[[#This Row],[Volume]]),"")</f>
        <v>5</v>
      </c>
      <c r="M544" s="18" cm="1">
        <f t="array" ref="M544">IFERROR(_FV(T_STOCK_DATA[[#This Row],[SYMBOL]],"Last trade time",TRUE),"")</f>
        <v>44585.469953703701</v>
      </c>
    </row>
    <row r="545" spans="1:13">
      <c r="A545" s="5" t="e" vm="13">
        <v>#VALUE!</v>
      </c>
      <c r="B545" s="7" cm="1">
        <f t="array" ref="B545">IFERROR(_FV(T_STOCK_DATA[[#This Row],[SYMBOL]],"Change"),"")</f>
        <v>0.9</v>
      </c>
      <c r="C545" s="8" cm="1">
        <f t="array" ref="C545">IFERROR(IF(T_STOCK_DATA[[#This Row],[SYMBOL]]="","",_FV(T_STOCK_DATA[[#This Row],[SYMBOL]],"Change (%)",TRUE)),"")</f>
        <v>4.8386999999999999E-2</v>
      </c>
      <c r="D545" s="8">
        <f>IF(T_STOCK_DATA[[#This Row],[Change (%)]]&gt;0,T_STOCK_DATA[[#This Row],[Change (%)]],"")</f>
        <v>4.8386999999999999E-2</v>
      </c>
      <c r="E545" s="8" t="str">
        <f>IF(T_STOCK_DATA[[#This Row],[Change (%)]]&lt;0,T_STOCK_DATA[[#This Row],[Change (%)]],"")</f>
        <v/>
      </c>
      <c r="F545" s="7" t="str" cm="1">
        <f t="array" ref="F545">IFERROR(_FV(T_STOCK_DATA[[#This Row],[SYMBOL]],"Exchange"),"")</f>
        <v>National Stock Exchange of India</v>
      </c>
      <c r="G545" s="7" cm="1">
        <f t="array" ref="G545">IFERROR(_FV(T_STOCK_DATA[[#This Row],[SYMBOL]],"Price"),"")</f>
        <v>19.5</v>
      </c>
      <c r="H545" s="9" cm="1">
        <f t="array" ref="H545">IFERROR(_FV(T_STOCK_DATA[[#This Row],[SYMBOL]],"Volume"),"")</f>
        <v>4304</v>
      </c>
      <c r="I545" s="7" t="str" cm="1">
        <f t="array" ref="I545">IFERROR(_FV(T_STOCK_DATA[[#This Row],[SYMBOL]],"Ticker symbol",TRUE),"")</f>
        <v>GTNTEX</v>
      </c>
      <c r="J545" s="10">
        <f>IFERROR(RANK(T_STOCK_DATA[[#This Row],[Positive Change %]],T_STOCK_DATA[Positive Change %],0)+COUNTIF($D$3:$D544,T_STOCK_DATA[[#This Row],[Positive Change %]]),"")</f>
        <v>13</v>
      </c>
      <c r="K545" s="10" t="str">
        <f>IFERROR(RANK(T_STOCK_DATA[[#This Row],[Negative Change %]],T_STOCK_DATA[Negative Change %],1)+COUNTIF($E$3:$E544,T_STOCK_DATA[[#This Row],[Negative Change %]]),"")</f>
        <v/>
      </c>
      <c r="L545" s="10">
        <f>IFERROR(RANK(T_STOCK_DATA[[#This Row],[Volume]],T_STOCK_DATA[Volume],0)+COUNTIF($H$3:$H544,T_STOCK_DATA[[#This Row],[Volume]]),"")</f>
        <v>1572</v>
      </c>
      <c r="M545" s="18" cm="1">
        <f t="array" ref="M545">IFERROR(_FV(T_STOCK_DATA[[#This Row],[SYMBOL]],"Last trade time",TRUE),"")</f>
        <v>44572.483981481484</v>
      </c>
    </row>
    <row r="546" spans="1:13">
      <c r="A546" s="5" t="e" vm="584">
        <v>#VALUE!</v>
      </c>
      <c r="B546" s="7" cm="1">
        <f t="array" ref="B546">IFERROR(_FV(T_STOCK_DATA[[#This Row],[SYMBOL]],"Change"),"")</f>
        <v>-7.15</v>
      </c>
      <c r="C546" s="8" cm="1">
        <f t="array" ref="C546">IFERROR(IF(T_STOCK_DATA[[#This Row],[SYMBOL]]="","",_FV(T_STOCK_DATA[[#This Row],[SYMBOL]],"Change (%)",TRUE)),"")</f>
        <v>-2.7421000000000001E-2</v>
      </c>
      <c r="D546" s="8" t="str">
        <f>IF(T_STOCK_DATA[[#This Row],[Change (%)]]&gt;0,T_STOCK_DATA[[#This Row],[Change (%)]],"")</f>
        <v/>
      </c>
      <c r="E546" s="8">
        <f>IF(T_STOCK_DATA[[#This Row],[Change (%)]]&lt;0,T_STOCK_DATA[[#This Row],[Change (%)]],"")</f>
        <v>-2.7421000000000001E-2</v>
      </c>
      <c r="F546" s="7" t="str" cm="1">
        <f t="array" ref="F546">IFERROR(_FV(T_STOCK_DATA[[#This Row],[SYMBOL]],"Exchange"),"")</f>
        <v>National Stock Exchange of India</v>
      </c>
      <c r="G546" s="7" cm="1">
        <f t="array" ref="G546">IFERROR(_FV(T_STOCK_DATA[[#This Row],[SYMBOL]],"Price"),"")</f>
        <v>253.6</v>
      </c>
      <c r="H546" s="9" cm="1">
        <f t="array" ref="H546">IFERROR(_FV(T_STOCK_DATA[[#This Row],[SYMBOL]],"Volume"),"")</f>
        <v>60736</v>
      </c>
      <c r="I546" s="7" t="str" cm="1">
        <f t="array" ref="I546">IFERROR(_FV(T_STOCK_DATA[[#This Row],[SYMBOL]],"Ticker symbol",TRUE),"")</f>
        <v>GTPL</v>
      </c>
      <c r="J546" s="10" t="str">
        <f>IFERROR(RANK(T_STOCK_DATA[[#This Row],[Positive Change %]],T_STOCK_DATA[Positive Change %],0)+COUNTIF($D$3:$D545,T_STOCK_DATA[[#This Row],[Positive Change %]]),"")</f>
        <v/>
      </c>
      <c r="K546" s="10">
        <f>IFERROR(RANK(T_STOCK_DATA[[#This Row],[Negative Change %]],T_STOCK_DATA[Negative Change %],1)+COUNTIF($E$3:$E545,T_STOCK_DATA[[#This Row],[Negative Change %]]),"")</f>
        <v>1292</v>
      </c>
      <c r="L546" s="10">
        <f>IFERROR(RANK(T_STOCK_DATA[[#This Row],[Volume]],T_STOCK_DATA[Volume],0)+COUNTIF($H$3:$H545,T_STOCK_DATA[[#This Row],[Volume]]),"")</f>
        <v>1114</v>
      </c>
      <c r="M546" s="18" cm="1">
        <f t="array" ref="M546">IFERROR(_FV(T_STOCK_DATA[[#This Row],[SYMBOL]],"Last trade time",TRUE),"")</f>
        <v>44585.469953703701</v>
      </c>
    </row>
    <row r="547" spans="1:13">
      <c r="A547" s="5" t="e" vm="585">
        <v>#VALUE!</v>
      </c>
      <c r="B547" s="7" cm="1">
        <f t="array" ref="B547">IFERROR(_FV(T_STOCK_DATA[[#This Row],[SYMBOL]],"Change"),"")</f>
        <v>-14.15</v>
      </c>
      <c r="C547" s="8" cm="1">
        <f t="array" ref="C547">IFERROR(IF(T_STOCK_DATA[[#This Row],[SYMBOL]]="","",_FV(T_STOCK_DATA[[#This Row],[SYMBOL]],"Change (%)",TRUE)),"")</f>
        <v>-5.6712999999999993E-2</v>
      </c>
      <c r="D547" s="8" t="str">
        <f>IF(T_STOCK_DATA[[#This Row],[Change (%)]]&gt;0,T_STOCK_DATA[[#This Row],[Change (%)]],"")</f>
        <v/>
      </c>
      <c r="E547" s="8">
        <f>IF(T_STOCK_DATA[[#This Row],[Change (%)]]&lt;0,T_STOCK_DATA[[#This Row],[Change (%)]],"")</f>
        <v>-5.6712999999999993E-2</v>
      </c>
      <c r="F547" s="7" t="str" cm="1">
        <f t="array" ref="F547">IFERROR(_FV(T_STOCK_DATA[[#This Row],[SYMBOL]],"Exchange"),"")</f>
        <v>National Stock Exchange of India</v>
      </c>
      <c r="G547" s="7" cm="1">
        <f t="array" ref="G547">IFERROR(_FV(T_STOCK_DATA[[#This Row],[SYMBOL]],"Price"),"")</f>
        <v>235.35</v>
      </c>
      <c r="H547" s="9" cm="1">
        <f t="array" ref="H547">IFERROR(_FV(T_STOCK_DATA[[#This Row],[SYMBOL]],"Volume"),"")</f>
        <v>427379</v>
      </c>
      <c r="I547" s="7" t="str" cm="1">
        <f t="array" ref="I547">IFERROR(_FV(T_STOCK_DATA[[#This Row],[SYMBOL]],"Ticker symbol",TRUE),"")</f>
        <v>GUFICBIO</v>
      </c>
      <c r="J547" s="10" t="str">
        <f>IFERROR(RANK(T_STOCK_DATA[[#This Row],[Positive Change %]],T_STOCK_DATA[Positive Change %],0)+COUNTIF($D$3:$D546,T_STOCK_DATA[[#This Row],[Positive Change %]]),"")</f>
        <v/>
      </c>
      <c r="K547" s="10">
        <f>IFERROR(RANK(T_STOCK_DATA[[#This Row],[Negative Change %]],T_STOCK_DATA[Negative Change %],1)+COUNTIF($E$3:$E546,T_STOCK_DATA[[#This Row],[Negative Change %]]),"")</f>
        <v>390</v>
      </c>
      <c r="L547" s="10">
        <f>IFERROR(RANK(T_STOCK_DATA[[#This Row],[Volume]],T_STOCK_DATA[Volume],0)+COUNTIF($H$3:$H546,T_STOCK_DATA[[#This Row],[Volume]]),"")</f>
        <v>539</v>
      </c>
      <c r="M547" s="18" cm="1">
        <f t="array" ref="M547">IFERROR(_FV(T_STOCK_DATA[[#This Row],[SYMBOL]],"Last trade time",TRUE),"")</f>
        <v>44585.469953703701</v>
      </c>
    </row>
    <row r="548" spans="1:13">
      <c r="A548" s="5" t="e" vm="586">
        <v>#VALUE!</v>
      </c>
      <c r="B548" s="7" cm="1">
        <f t="array" ref="B548">IFERROR(_FV(T_STOCK_DATA[[#This Row],[SYMBOL]],"Change"),"")</f>
        <v>-37.700000000000003</v>
      </c>
      <c r="C548" s="8" cm="1">
        <f t="array" ref="C548">IFERROR(IF(T_STOCK_DATA[[#This Row],[SYMBOL]]="","",_FV(T_STOCK_DATA[[#This Row],[SYMBOL]],"Change (%)",TRUE)),"")</f>
        <v>-5.2731E-2</v>
      </c>
      <c r="D548" s="8" t="str">
        <f>IF(T_STOCK_DATA[[#This Row],[Change (%)]]&gt;0,T_STOCK_DATA[[#This Row],[Change (%)]],"")</f>
        <v/>
      </c>
      <c r="E548" s="8">
        <f>IF(T_STOCK_DATA[[#This Row],[Change (%)]]&lt;0,T_STOCK_DATA[[#This Row],[Change (%)]],"")</f>
        <v>-5.2731E-2</v>
      </c>
      <c r="F548" s="7" t="str" cm="1">
        <f t="array" ref="F548">IFERROR(_FV(T_STOCK_DATA[[#This Row],[SYMBOL]],"Exchange"),"")</f>
        <v>National Stock Exchange of India</v>
      </c>
      <c r="G548" s="7" cm="1">
        <f t="array" ref="G548">IFERROR(_FV(T_STOCK_DATA[[#This Row],[SYMBOL]],"Price"),"")</f>
        <v>677.25</v>
      </c>
      <c r="H548" s="9" cm="1">
        <f t="array" ref="H548">IFERROR(_FV(T_STOCK_DATA[[#This Row],[SYMBOL]],"Volume"),"")</f>
        <v>285277</v>
      </c>
      <c r="I548" s="7" t="str" cm="1">
        <f t="array" ref="I548">IFERROR(_FV(T_STOCK_DATA[[#This Row],[SYMBOL]],"Ticker symbol",TRUE),"")</f>
        <v>GUJALKALI</v>
      </c>
      <c r="J548" s="10" t="str">
        <f>IFERROR(RANK(T_STOCK_DATA[[#This Row],[Positive Change %]],T_STOCK_DATA[Positive Change %],0)+COUNTIF($D$3:$D547,T_STOCK_DATA[[#This Row],[Positive Change %]]),"")</f>
        <v/>
      </c>
      <c r="K548" s="10">
        <f>IFERROR(RANK(T_STOCK_DATA[[#This Row],[Negative Change %]],T_STOCK_DATA[Negative Change %],1)+COUNTIF($E$3:$E547,T_STOCK_DATA[[#This Row],[Negative Change %]]),"")</f>
        <v>454</v>
      </c>
      <c r="L548" s="10">
        <f>IFERROR(RANK(T_STOCK_DATA[[#This Row],[Volume]],T_STOCK_DATA[Volume],0)+COUNTIF($H$3:$H547,T_STOCK_DATA[[#This Row],[Volume]]),"")</f>
        <v>657</v>
      </c>
      <c r="M548" s="18" cm="1">
        <f t="array" ref="M548">IFERROR(_FV(T_STOCK_DATA[[#This Row],[SYMBOL]],"Last trade time",TRUE),"")</f>
        <v>44585.469953703701</v>
      </c>
    </row>
    <row r="549" spans="1:13">
      <c r="A549" s="5" t="e" vm="587">
        <v>#VALUE!</v>
      </c>
      <c r="B549" s="7" cm="1">
        <f t="array" ref="B549">IFERROR(_FV(T_STOCK_DATA[[#This Row],[SYMBOL]],"Change"),"")</f>
        <v>-10.85</v>
      </c>
      <c r="C549" s="8" cm="1">
        <f t="array" ref="C549">IFERROR(IF(T_STOCK_DATA[[#This Row],[SYMBOL]]="","",_FV(T_STOCK_DATA[[#This Row],[SYMBOL]],"Change (%)",TRUE)),"")</f>
        <v>-4.8929E-2</v>
      </c>
      <c r="D549" s="8" t="str">
        <f>IF(T_STOCK_DATA[[#This Row],[Change (%)]]&gt;0,T_STOCK_DATA[[#This Row],[Change (%)]],"")</f>
        <v/>
      </c>
      <c r="E549" s="8">
        <f>IF(T_STOCK_DATA[[#This Row],[Change (%)]]&lt;0,T_STOCK_DATA[[#This Row],[Change (%)]],"")</f>
        <v>-4.8929E-2</v>
      </c>
      <c r="F549" s="7" t="str" cm="1">
        <f t="array" ref="F549">IFERROR(_FV(T_STOCK_DATA[[#This Row],[SYMBOL]],"Exchange"),"")</f>
        <v>National Stock Exchange of India</v>
      </c>
      <c r="G549" s="7" cm="1">
        <f t="array" ref="G549">IFERROR(_FV(T_STOCK_DATA[[#This Row],[SYMBOL]],"Price"),"")</f>
        <v>210.9</v>
      </c>
      <c r="H549" s="9" cm="1">
        <f t="array" ref="H549">IFERROR(_FV(T_STOCK_DATA[[#This Row],[SYMBOL]],"Volume"),"")</f>
        <v>4159</v>
      </c>
      <c r="I549" s="7" t="str" cm="1">
        <f t="array" ref="I549">IFERROR(_FV(T_STOCK_DATA[[#This Row],[SYMBOL]],"Ticker symbol",TRUE),"")</f>
        <v>GUJAPOLLO</v>
      </c>
      <c r="J549" s="10" t="str">
        <f>IFERROR(RANK(T_STOCK_DATA[[#This Row],[Positive Change %]],T_STOCK_DATA[Positive Change %],0)+COUNTIF($D$3:$D548,T_STOCK_DATA[[#This Row],[Positive Change %]]),"")</f>
        <v/>
      </c>
      <c r="K549" s="10">
        <f>IFERROR(RANK(T_STOCK_DATA[[#This Row],[Negative Change %]],T_STOCK_DATA[Negative Change %],1)+COUNTIF($E$3:$E548,T_STOCK_DATA[[#This Row],[Negative Change %]]),"")</f>
        <v>696</v>
      </c>
      <c r="L549" s="10">
        <f>IFERROR(RANK(T_STOCK_DATA[[#This Row],[Volume]],T_STOCK_DATA[Volume],0)+COUNTIF($H$3:$H548,T_STOCK_DATA[[#This Row],[Volume]]),"")</f>
        <v>1575</v>
      </c>
      <c r="M549" s="18" cm="1">
        <f t="array" ref="M549">IFERROR(_FV(T_STOCK_DATA[[#This Row],[SYMBOL]],"Last trade time",TRUE),"")</f>
        <v>44585.469953703701</v>
      </c>
    </row>
    <row r="550" spans="1:13">
      <c r="A550" s="5" t="e" vm="588">
        <v>#VALUE!</v>
      </c>
      <c r="B550" s="7" cm="1">
        <f t="array" ref="B550">IFERROR(_FV(T_STOCK_DATA[[#This Row],[SYMBOL]],"Change"),"")</f>
        <v>-9.25</v>
      </c>
      <c r="C550" s="8" cm="1">
        <f t="array" ref="C550">IFERROR(IF(T_STOCK_DATA[[#This Row],[SYMBOL]]="","",_FV(T_STOCK_DATA[[#This Row],[SYMBOL]],"Change (%)",TRUE)),"")</f>
        <v>-1.3196000000000001E-2</v>
      </c>
      <c r="D550" s="8" t="str">
        <f>IF(T_STOCK_DATA[[#This Row],[Change (%)]]&gt;0,T_STOCK_DATA[[#This Row],[Change (%)]],"")</f>
        <v/>
      </c>
      <c r="E550" s="8">
        <f>IF(T_STOCK_DATA[[#This Row],[Change (%)]]&lt;0,T_STOCK_DATA[[#This Row],[Change (%)]],"")</f>
        <v>-1.3196000000000001E-2</v>
      </c>
      <c r="F550" s="7" t="str" cm="1">
        <f t="array" ref="F550">IFERROR(_FV(T_STOCK_DATA[[#This Row],[SYMBOL]],"Exchange"),"")</f>
        <v>National Stock Exchange of India</v>
      </c>
      <c r="G550" s="7" cm="1">
        <f t="array" ref="G550">IFERROR(_FV(T_STOCK_DATA[[#This Row],[SYMBOL]],"Price"),"")</f>
        <v>691.7</v>
      </c>
      <c r="H550" s="9" cm="1">
        <f t="array" ref="H550">IFERROR(_FV(T_STOCK_DATA[[#This Row],[SYMBOL]],"Volume"),"")</f>
        <v>1200723</v>
      </c>
      <c r="I550" s="7" t="str" cm="1">
        <f t="array" ref="I550">IFERROR(_FV(T_STOCK_DATA[[#This Row],[SYMBOL]],"Ticker symbol",TRUE),"")</f>
        <v>GUJGASLTD</v>
      </c>
      <c r="J550" s="10" t="str">
        <f>IFERROR(RANK(T_STOCK_DATA[[#This Row],[Positive Change %]],T_STOCK_DATA[Positive Change %],0)+COUNTIF($D$3:$D549,T_STOCK_DATA[[#This Row],[Positive Change %]]),"")</f>
        <v/>
      </c>
      <c r="K550" s="10">
        <f>IFERROR(RANK(T_STOCK_DATA[[#This Row],[Negative Change %]],T_STOCK_DATA[Negative Change %],1)+COUNTIF($E$3:$E549,T_STOCK_DATA[[#This Row],[Negative Change %]]),"")</f>
        <v>1494</v>
      </c>
      <c r="L550" s="10">
        <f>IFERROR(RANK(T_STOCK_DATA[[#This Row],[Volume]],T_STOCK_DATA[Volume],0)+COUNTIF($H$3:$H549,T_STOCK_DATA[[#This Row],[Volume]]),"")</f>
        <v>300</v>
      </c>
      <c r="M550" s="18" cm="1">
        <f t="array" ref="M550">IFERROR(_FV(T_STOCK_DATA[[#This Row],[SYMBOL]],"Last trade time",TRUE),"")</f>
        <v>44585.469953703701</v>
      </c>
    </row>
    <row r="551" spans="1:13">
      <c r="A551" s="5" t="e" vm="589">
        <v>#VALUE!</v>
      </c>
      <c r="B551" s="7" cm="1">
        <f t="array" ref="B551">IFERROR(_FV(T_STOCK_DATA[[#This Row],[SYMBOL]],"Change"),"")</f>
        <v>-1.1499999999999999</v>
      </c>
      <c r="C551" s="8" cm="1">
        <f t="array" ref="C551">IFERROR(IF(T_STOCK_DATA[[#This Row],[SYMBOL]]="","",_FV(T_STOCK_DATA[[#This Row],[SYMBOL]],"Change (%)",TRUE)),"")</f>
        <v>-2.5697999999999999E-2</v>
      </c>
      <c r="D551" s="8" t="str">
        <f>IF(T_STOCK_DATA[[#This Row],[Change (%)]]&gt;0,T_STOCK_DATA[[#This Row],[Change (%)]],"")</f>
        <v/>
      </c>
      <c r="E551" s="8">
        <f>IF(T_STOCK_DATA[[#This Row],[Change (%)]]&lt;0,T_STOCK_DATA[[#This Row],[Change (%)]],"")</f>
        <v>-2.5697999999999999E-2</v>
      </c>
      <c r="F551" s="7" t="str" cm="1">
        <f t="array" ref="F551">IFERROR(_FV(T_STOCK_DATA[[#This Row],[SYMBOL]],"Exchange"),"")</f>
        <v>National Stock Exchange of India</v>
      </c>
      <c r="G551" s="7" cm="1">
        <f t="array" ref="G551">IFERROR(_FV(T_STOCK_DATA[[#This Row],[SYMBOL]],"Price"),"")</f>
        <v>43.6</v>
      </c>
      <c r="H551" s="9" cm="1">
        <f t="array" ref="H551">IFERROR(_FV(T_STOCK_DATA[[#This Row],[SYMBOL]],"Volume"),"")</f>
        <v>6110</v>
      </c>
      <c r="I551" s="7" t="str" cm="1">
        <f t="array" ref="I551">IFERROR(_FV(T_STOCK_DATA[[#This Row],[SYMBOL]],"Ticker symbol",TRUE),"")</f>
        <v>GUJRAFFIA</v>
      </c>
      <c r="J551" s="10" t="str">
        <f>IFERROR(RANK(T_STOCK_DATA[[#This Row],[Positive Change %]],T_STOCK_DATA[Positive Change %],0)+COUNTIF($D$3:$D550,T_STOCK_DATA[[#This Row],[Positive Change %]]),"")</f>
        <v/>
      </c>
      <c r="K551" s="10">
        <f>IFERROR(RANK(T_STOCK_DATA[[#This Row],[Negative Change %]],T_STOCK_DATA[Negative Change %],1)+COUNTIF($E$3:$E550,T_STOCK_DATA[[#This Row],[Negative Change %]]),"")</f>
        <v>1327</v>
      </c>
      <c r="L551" s="10">
        <f>IFERROR(RANK(T_STOCK_DATA[[#This Row],[Volume]],T_STOCK_DATA[Volume],0)+COUNTIF($H$3:$H550,T_STOCK_DATA[[#This Row],[Volume]]),"")</f>
        <v>1555</v>
      </c>
      <c r="M551" s="18" cm="1">
        <f t="array" ref="M551">IFERROR(_FV(T_STOCK_DATA[[#This Row],[SYMBOL]],"Last trade time",TRUE),"")</f>
        <v>44585.469953703701</v>
      </c>
    </row>
    <row r="552" spans="1:13">
      <c r="A552" s="5" t="e" vm="590">
        <v>#VALUE!</v>
      </c>
      <c r="B552" s="7" cm="1">
        <f t="array" ref="B552">IFERROR(_FV(T_STOCK_DATA[[#This Row],[SYMBOL]],"Change"),"")</f>
        <v>-11.4</v>
      </c>
      <c r="C552" s="8" cm="1">
        <f t="array" ref="C552">IFERROR(IF(T_STOCK_DATA[[#This Row],[SYMBOL]]="","",_FV(T_STOCK_DATA[[#This Row],[SYMBOL]],"Change (%)",TRUE)),"")</f>
        <v>-2.445E-2</v>
      </c>
      <c r="D552" s="8" t="str">
        <f>IF(T_STOCK_DATA[[#This Row],[Change (%)]]&gt;0,T_STOCK_DATA[[#This Row],[Change (%)]],"")</f>
        <v/>
      </c>
      <c r="E552" s="8">
        <f>IF(T_STOCK_DATA[[#This Row],[Change (%)]]&lt;0,T_STOCK_DATA[[#This Row],[Change (%)]],"")</f>
        <v>-2.445E-2</v>
      </c>
      <c r="F552" s="7" t="str" cm="1">
        <f t="array" ref="F552">IFERROR(_FV(T_STOCK_DATA[[#This Row],[SYMBOL]],"Exchange"),"")</f>
        <v>National Stock Exchange of India</v>
      </c>
      <c r="G552" s="7" cm="1">
        <f t="array" ref="G552">IFERROR(_FV(T_STOCK_DATA[[#This Row],[SYMBOL]],"Price"),"")</f>
        <v>454.85</v>
      </c>
      <c r="H552" s="9" cm="1">
        <f t="array" ref="H552">IFERROR(_FV(T_STOCK_DATA[[#This Row],[SYMBOL]],"Volume"),"")</f>
        <v>138347</v>
      </c>
      <c r="I552" s="7" t="str" cm="1">
        <f t="array" ref="I552">IFERROR(_FV(T_STOCK_DATA[[#This Row],[SYMBOL]],"Ticker symbol",TRUE),"")</f>
        <v>GULFOILLUB</v>
      </c>
      <c r="J552" s="10" t="str">
        <f>IFERROR(RANK(T_STOCK_DATA[[#This Row],[Positive Change %]],T_STOCK_DATA[Positive Change %],0)+COUNTIF($D$3:$D551,T_STOCK_DATA[[#This Row],[Positive Change %]]),"")</f>
        <v/>
      </c>
      <c r="K552" s="10">
        <f>IFERROR(RANK(T_STOCK_DATA[[#This Row],[Negative Change %]],T_STOCK_DATA[Negative Change %],1)+COUNTIF($E$3:$E551,T_STOCK_DATA[[#This Row],[Negative Change %]]),"")</f>
        <v>1347</v>
      </c>
      <c r="L552" s="10">
        <f>IFERROR(RANK(T_STOCK_DATA[[#This Row],[Volume]],T_STOCK_DATA[Volume],0)+COUNTIF($H$3:$H551,T_STOCK_DATA[[#This Row],[Volume]]),"")</f>
        <v>875</v>
      </c>
      <c r="M552" s="18" cm="1">
        <f t="array" ref="M552">IFERROR(_FV(T_STOCK_DATA[[#This Row],[SYMBOL]],"Last trade time",TRUE),"")</f>
        <v>44585.469953703701</v>
      </c>
    </row>
    <row r="553" spans="1:13">
      <c r="A553" s="5" t="e" vm="591">
        <v>#VALUE!</v>
      </c>
      <c r="B553" s="7" cm="1">
        <f t="array" ref="B553">IFERROR(_FV(T_STOCK_DATA[[#This Row],[SYMBOL]],"Change"),"")</f>
        <v>-3.3</v>
      </c>
      <c r="C553" s="8" cm="1">
        <f t="array" ref="C553">IFERROR(IF(T_STOCK_DATA[[#This Row],[SYMBOL]]="","",_FV(T_STOCK_DATA[[#This Row],[SYMBOL]],"Change (%)",TRUE)),"")</f>
        <v>-6.4961000000000005E-2</v>
      </c>
      <c r="D553" s="8" t="str">
        <f>IF(T_STOCK_DATA[[#This Row],[Change (%)]]&gt;0,T_STOCK_DATA[[#This Row],[Change (%)]],"")</f>
        <v/>
      </c>
      <c r="E553" s="8">
        <f>IF(T_STOCK_DATA[[#This Row],[Change (%)]]&lt;0,T_STOCK_DATA[[#This Row],[Change (%)]],"")</f>
        <v>-6.4961000000000005E-2</v>
      </c>
      <c r="F553" s="7" t="str" cm="1">
        <f t="array" ref="F553">IFERROR(_FV(T_STOCK_DATA[[#This Row],[SYMBOL]],"Exchange"),"")</f>
        <v>National Stock Exchange of India</v>
      </c>
      <c r="G553" s="7" cm="1">
        <f t="array" ref="G553">IFERROR(_FV(T_STOCK_DATA[[#This Row],[SYMBOL]],"Price"),"")</f>
        <v>47.5</v>
      </c>
      <c r="H553" s="9" cm="1">
        <f t="array" ref="H553">IFERROR(_FV(T_STOCK_DATA[[#This Row],[SYMBOL]],"Volume"),"")</f>
        <v>100322</v>
      </c>
      <c r="I553" s="7" t="str" cm="1">
        <f t="array" ref="I553">IFERROR(_FV(T_STOCK_DATA[[#This Row],[SYMBOL]],"Ticker symbol",TRUE),"")</f>
        <v>GULFPETRO</v>
      </c>
      <c r="J553" s="10" t="str">
        <f>IFERROR(RANK(T_STOCK_DATA[[#This Row],[Positive Change %]],T_STOCK_DATA[Positive Change %],0)+COUNTIF($D$3:$D552,T_STOCK_DATA[[#This Row],[Positive Change %]]),"")</f>
        <v/>
      </c>
      <c r="K553" s="10">
        <f>IFERROR(RANK(T_STOCK_DATA[[#This Row],[Negative Change %]],T_STOCK_DATA[Negative Change %],1)+COUNTIF($E$3:$E552,T_STOCK_DATA[[#This Row],[Negative Change %]]),"")</f>
        <v>269</v>
      </c>
      <c r="L553" s="10">
        <f>IFERROR(RANK(T_STOCK_DATA[[#This Row],[Volume]],T_STOCK_DATA[Volume],0)+COUNTIF($H$3:$H552,T_STOCK_DATA[[#This Row],[Volume]]),"")</f>
        <v>966</v>
      </c>
      <c r="M553" s="18" cm="1">
        <f t="array" ref="M553">IFERROR(_FV(T_STOCK_DATA[[#This Row],[SYMBOL]],"Last trade time",TRUE),"")</f>
        <v>44585.469953703701</v>
      </c>
    </row>
    <row r="554" spans="1:13">
      <c r="A554" s="5" t="e" vm="592">
        <v>#VALUE!</v>
      </c>
      <c r="B554" s="7" cm="1">
        <f t="array" ref="B554">IFERROR(_FV(T_STOCK_DATA[[#This Row],[SYMBOL]],"Change"),"")</f>
        <v>-19.95</v>
      </c>
      <c r="C554" s="8" cm="1">
        <f t="array" ref="C554">IFERROR(IF(T_STOCK_DATA[[#This Row],[SYMBOL]]="","",_FV(T_STOCK_DATA[[#This Row],[SYMBOL]],"Change (%)",TRUE)),"")</f>
        <v>-4.9955999999999993E-2</v>
      </c>
      <c r="D554" s="8" t="str">
        <f>IF(T_STOCK_DATA[[#This Row],[Change (%)]]&gt;0,T_STOCK_DATA[[#This Row],[Change (%)]],"")</f>
        <v/>
      </c>
      <c r="E554" s="8">
        <f>IF(T_STOCK_DATA[[#This Row],[Change (%)]]&lt;0,T_STOCK_DATA[[#This Row],[Change (%)]],"")</f>
        <v>-4.9955999999999993E-2</v>
      </c>
      <c r="F554" s="7" t="str" cm="1">
        <f t="array" ref="F554">IFERROR(_FV(T_STOCK_DATA[[#This Row],[SYMBOL]],"Exchange"),"")</f>
        <v>National Stock Exchange of India</v>
      </c>
      <c r="G554" s="7" cm="1">
        <f t="array" ref="G554">IFERROR(_FV(T_STOCK_DATA[[#This Row],[SYMBOL]],"Price"),"")</f>
        <v>379.4</v>
      </c>
      <c r="H554" s="9" cm="1">
        <f t="array" ref="H554">IFERROR(_FV(T_STOCK_DATA[[#This Row],[SYMBOL]],"Volume"),"")</f>
        <v>76072</v>
      </c>
      <c r="I554" s="7" t="str" cm="1">
        <f t="array" ref="I554">IFERROR(_FV(T_STOCK_DATA[[#This Row],[SYMBOL]],"Ticker symbol",TRUE),"")</f>
        <v>GULPOLY</v>
      </c>
      <c r="J554" s="10" t="str">
        <f>IFERROR(RANK(T_STOCK_DATA[[#This Row],[Positive Change %]],T_STOCK_DATA[Positive Change %],0)+COUNTIF($D$3:$D553,T_STOCK_DATA[[#This Row],[Positive Change %]]),"")</f>
        <v/>
      </c>
      <c r="K554" s="10">
        <f>IFERROR(RANK(T_STOCK_DATA[[#This Row],[Negative Change %]],T_STOCK_DATA[Negative Change %],1)+COUNTIF($E$3:$E553,T_STOCK_DATA[[#This Row],[Negative Change %]]),"")</f>
        <v>536</v>
      </c>
      <c r="L554" s="10">
        <f>IFERROR(RANK(T_STOCK_DATA[[#This Row],[Volume]],T_STOCK_DATA[Volume],0)+COUNTIF($H$3:$H553,T_STOCK_DATA[[#This Row],[Volume]]),"")</f>
        <v>1052</v>
      </c>
      <c r="M554" s="18" cm="1">
        <f t="array" ref="M554">IFERROR(_FV(T_STOCK_DATA[[#This Row],[SYMBOL]],"Last trade time",TRUE),"")</f>
        <v>44585.469953703701</v>
      </c>
    </row>
    <row r="555" spans="1:13">
      <c r="A555" s="5" t="e" vm="593">
        <v>#VALUE!</v>
      </c>
      <c r="B555" s="7" cm="1">
        <f t="array" ref="B555">IFERROR(_FV(T_STOCK_DATA[[#This Row],[SYMBOL]],"Change"),"")</f>
        <v>-57.25</v>
      </c>
      <c r="C555" s="8" cm="1">
        <f t="array" ref="C555">IFERROR(IF(T_STOCK_DATA[[#This Row],[SYMBOL]]="","",_FV(T_STOCK_DATA[[#This Row],[SYMBOL]],"Change (%)",TRUE)),"")</f>
        <v>-4.0369000000000002E-2</v>
      </c>
      <c r="D555" s="8" t="str">
        <f>IF(T_STOCK_DATA[[#This Row],[Change (%)]]&gt;0,T_STOCK_DATA[[#This Row],[Change (%)]],"")</f>
        <v/>
      </c>
      <c r="E555" s="8">
        <f>IF(T_STOCK_DATA[[#This Row],[Change (%)]]&lt;0,T_STOCK_DATA[[#This Row],[Change (%)]],"")</f>
        <v>-4.0369000000000002E-2</v>
      </c>
      <c r="F555" s="7" t="str" cm="1">
        <f t="array" ref="F555">IFERROR(_FV(T_STOCK_DATA[[#This Row],[SYMBOL]],"Exchange"),"")</f>
        <v>National Stock Exchange of India</v>
      </c>
      <c r="G555" s="7" cm="1">
        <f t="array" ref="G555">IFERROR(_FV(T_STOCK_DATA[[#This Row],[SYMBOL]],"Price"),"")</f>
        <v>1360.9</v>
      </c>
      <c r="H555" s="9" cm="1">
        <f t="array" ref="H555">IFERROR(_FV(T_STOCK_DATA[[#This Row],[SYMBOL]],"Volume"),"")</f>
        <v>1105179</v>
      </c>
      <c r="I555" s="7" t="str" cm="1">
        <f t="array" ref="I555">IFERROR(_FV(T_STOCK_DATA[[#This Row],[SYMBOL]],"Ticker symbol",TRUE),"")</f>
        <v>HAL</v>
      </c>
      <c r="J555" s="10" t="str">
        <f>IFERROR(RANK(T_STOCK_DATA[[#This Row],[Positive Change %]],T_STOCK_DATA[Positive Change %],0)+COUNTIF($D$3:$D554,T_STOCK_DATA[[#This Row],[Positive Change %]]),"")</f>
        <v/>
      </c>
      <c r="K555" s="10">
        <f>IFERROR(RANK(T_STOCK_DATA[[#This Row],[Negative Change %]],T_STOCK_DATA[Negative Change %],1)+COUNTIF($E$3:$E554,T_STOCK_DATA[[#This Row],[Negative Change %]]),"")</f>
        <v>1034</v>
      </c>
      <c r="L555" s="10">
        <f>IFERROR(RANK(T_STOCK_DATA[[#This Row],[Volume]],T_STOCK_DATA[Volume],0)+COUNTIF($H$3:$H554,T_STOCK_DATA[[#This Row],[Volume]]),"")</f>
        <v>316</v>
      </c>
      <c r="M555" s="18" cm="1">
        <f t="array" ref="M555">IFERROR(_FV(T_STOCK_DATA[[#This Row],[SYMBOL]],"Last trade time",TRUE),"")</f>
        <v>44585.469953703701</v>
      </c>
    </row>
    <row r="556" spans="1:13">
      <c r="A556" s="5" t="e" vm="594">
        <v>#VALUE!</v>
      </c>
      <c r="B556" s="7" cm="1">
        <f t="array" ref="B556">IFERROR(_FV(T_STOCK_DATA[[#This Row],[SYMBOL]],"Change"),"")</f>
        <v>-58.3</v>
      </c>
      <c r="C556" s="8" cm="1">
        <f t="array" ref="C556">IFERROR(IF(T_STOCK_DATA[[#This Row],[SYMBOL]]="","",_FV(T_STOCK_DATA[[#This Row],[SYMBOL]],"Change (%)",TRUE)),"")</f>
        <v>-4.6856999999999996E-2</v>
      </c>
      <c r="D556" s="8" t="str">
        <f>IF(T_STOCK_DATA[[#This Row],[Change (%)]]&gt;0,T_STOCK_DATA[[#This Row],[Change (%)]],"")</f>
        <v/>
      </c>
      <c r="E556" s="8">
        <f>IF(T_STOCK_DATA[[#This Row],[Change (%)]]&lt;0,T_STOCK_DATA[[#This Row],[Change (%)]],"")</f>
        <v>-4.6856999999999996E-2</v>
      </c>
      <c r="F556" s="7" t="str" cm="1">
        <f t="array" ref="F556">IFERROR(_FV(T_STOCK_DATA[[#This Row],[SYMBOL]],"Exchange"),"")</f>
        <v>National Stock Exchange of India</v>
      </c>
      <c r="G556" s="7" cm="1">
        <f t="array" ref="G556">IFERROR(_FV(T_STOCK_DATA[[#This Row],[SYMBOL]],"Price"),"")</f>
        <v>1185.9000000000001</v>
      </c>
      <c r="H556" s="9" cm="1">
        <f t="array" ref="H556">IFERROR(_FV(T_STOCK_DATA[[#This Row],[SYMBOL]],"Volume"),"")</f>
        <v>222173</v>
      </c>
      <c r="I556" s="7" t="str" cm="1">
        <f t="array" ref="I556">IFERROR(_FV(T_STOCK_DATA[[#This Row],[SYMBOL]],"Ticker symbol",TRUE),"")</f>
        <v>HAPPSTMNDS</v>
      </c>
      <c r="J556" s="10" t="str">
        <f>IFERROR(RANK(T_STOCK_DATA[[#This Row],[Positive Change %]],T_STOCK_DATA[Positive Change %],0)+COUNTIF($D$3:$D555,T_STOCK_DATA[[#This Row],[Positive Change %]]),"")</f>
        <v/>
      </c>
      <c r="K556" s="10">
        <f>IFERROR(RANK(T_STOCK_DATA[[#This Row],[Negative Change %]],T_STOCK_DATA[Negative Change %],1)+COUNTIF($E$3:$E555,T_STOCK_DATA[[#This Row],[Negative Change %]]),"")</f>
        <v>822</v>
      </c>
      <c r="L556" s="10">
        <f>IFERROR(RANK(T_STOCK_DATA[[#This Row],[Volume]],T_STOCK_DATA[Volume],0)+COUNTIF($H$3:$H555,T_STOCK_DATA[[#This Row],[Volume]]),"")</f>
        <v>724</v>
      </c>
      <c r="M556" s="18" cm="1">
        <f t="array" ref="M556">IFERROR(_FV(T_STOCK_DATA[[#This Row],[SYMBOL]],"Last trade time",TRUE),"")</f>
        <v>44585.469953703701</v>
      </c>
    </row>
    <row r="557" spans="1:13">
      <c r="A557" s="5" t="e" vm="595">
        <v>#VALUE!</v>
      </c>
      <c r="B557" s="7" cm="1">
        <f t="array" ref="B557">IFERROR(_FV(T_STOCK_DATA[[#This Row],[SYMBOL]],"Change"),"")</f>
        <v>-8.5</v>
      </c>
      <c r="C557" s="8" cm="1">
        <f t="array" ref="C557">IFERROR(IF(T_STOCK_DATA[[#This Row],[SYMBOL]]="","",_FV(T_STOCK_DATA[[#This Row],[SYMBOL]],"Change (%)",TRUE)),"")</f>
        <v>-4.6897000000000001E-2</v>
      </c>
      <c r="D557" s="8" t="str">
        <f>IF(T_STOCK_DATA[[#This Row],[Change (%)]]&gt;0,T_STOCK_DATA[[#This Row],[Change (%)]],"")</f>
        <v/>
      </c>
      <c r="E557" s="8">
        <f>IF(T_STOCK_DATA[[#This Row],[Change (%)]]&lt;0,T_STOCK_DATA[[#This Row],[Change (%)]],"")</f>
        <v>-4.6897000000000001E-2</v>
      </c>
      <c r="F557" s="7" t="str" cm="1">
        <f t="array" ref="F557">IFERROR(_FV(T_STOCK_DATA[[#This Row],[SYMBOL]],"Exchange"),"")</f>
        <v>National Stock Exchange of India</v>
      </c>
      <c r="G557" s="7" cm="1">
        <f t="array" ref="G557">IFERROR(_FV(T_STOCK_DATA[[#This Row],[SYMBOL]],"Price"),"")</f>
        <v>172.75</v>
      </c>
      <c r="H557" s="9" cm="1">
        <f t="array" ref="H557">IFERROR(_FV(T_STOCK_DATA[[#This Row],[SYMBOL]],"Volume"),"")</f>
        <v>155711</v>
      </c>
      <c r="I557" s="7" t="str" cm="1">
        <f t="array" ref="I557">IFERROR(_FV(T_STOCK_DATA[[#This Row],[SYMBOL]],"Ticker symbol",TRUE),"")</f>
        <v>HARRMALAYA</v>
      </c>
      <c r="J557" s="10" t="str">
        <f>IFERROR(RANK(T_STOCK_DATA[[#This Row],[Positive Change %]],T_STOCK_DATA[Positive Change %],0)+COUNTIF($D$3:$D556,T_STOCK_DATA[[#This Row],[Positive Change %]]),"")</f>
        <v/>
      </c>
      <c r="K557" s="10">
        <f>IFERROR(RANK(T_STOCK_DATA[[#This Row],[Negative Change %]],T_STOCK_DATA[Negative Change %],1)+COUNTIF($E$3:$E556,T_STOCK_DATA[[#This Row],[Negative Change %]]),"")</f>
        <v>819</v>
      </c>
      <c r="L557" s="10">
        <f>IFERROR(RANK(T_STOCK_DATA[[#This Row],[Volume]],T_STOCK_DATA[Volume],0)+COUNTIF($H$3:$H556,T_STOCK_DATA[[#This Row],[Volume]]),"")</f>
        <v>838</v>
      </c>
      <c r="M557" s="18" cm="1">
        <f t="array" ref="M557">IFERROR(_FV(T_STOCK_DATA[[#This Row],[SYMBOL]],"Last trade time",TRUE),"")</f>
        <v>44585.469953703701</v>
      </c>
    </row>
    <row r="558" spans="1:13">
      <c r="A558" s="5" t="e" vm="596">
        <v>#VALUE!</v>
      </c>
      <c r="B558" s="7" cm="1">
        <f t="array" ref="B558">IFERROR(_FV(T_STOCK_DATA[[#This Row],[SYMBOL]],"Change"),"")</f>
        <v>-0.95</v>
      </c>
      <c r="C558" s="8" cm="1">
        <f t="array" ref="C558">IFERROR(IF(T_STOCK_DATA[[#This Row],[SYMBOL]]="","",_FV(T_STOCK_DATA[[#This Row],[SYMBOL]],"Change (%)",TRUE)),"")</f>
        <v>-4.3379000000000001E-2</v>
      </c>
      <c r="D558" s="8" t="str">
        <f>IF(T_STOCK_DATA[[#This Row],[Change (%)]]&gt;0,T_STOCK_DATA[[#This Row],[Change (%)]],"")</f>
        <v/>
      </c>
      <c r="E558" s="8">
        <f>IF(T_STOCK_DATA[[#This Row],[Change (%)]]&lt;0,T_STOCK_DATA[[#This Row],[Change (%)]],"")</f>
        <v>-4.3379000000000001E-2</v>
      </c>
      <c r="F558" s="7" t="str" cm="1">
        <f t="array" ref="F558">IFERROR(_FV(T_STOCK_DATA[[#This Row],[SYMBOL]],"Exchange"),"")</f>
        <v>National Stock Exchange of India</v>
      </c>
      <c r="G558" s="7" cm="1">
        <f t="array" ref="G558">IFERROR(_FV(T_STOCK_DATA[[#This Row],[SYMBOL]],"Price"),"")</f>
        <v>20.95</v>
      </c>
      <c r="H558" s="9" cm="1">
        <f t="array" ref="H558">IFERROR(_FV(T_STOCK_DATA[[#This Row],[SYMBOL]],"Volume"),"")</f>
        <v>6244117</v>
      </c>
      <c r="I558" s="7" t="str" cm="1">
        <f t="array" ref="I558">IFERROR(_FV(T_STOCK_DATA[[#This Row],[SYMBOL]],"Ticker symbol",TRUE),"")</f>
        <v>HATHWAY</v>
      </c>
      <c r="J558" s="10" t="str">
        <f>IFERROR(RANK(T_STOCK_DATA[[#This Row],[Positive Change %]],T_STOCK_DATA[Positive Change %],0)+COUNTIF($D$3:$D557,T_STOCK_DATA[[#This Row],[Positive Change %]]),"")</f>
        <v/>
      </c>
      <c r="K558" s="10">
        <f>IFERROR(RANK(T_STOCK_DATA[[#This Row],[Negative Change %]],T_STOCK_DATA[Negative Change %],1)+COUNTIF($E$3:$E557,T_STOCK_DATA[[#This Row],[Negative Change %]]),"")</f>
        <v>951</v>
      </c>
      <c r="L558" s="10">
        <f>IFERROR(RANK(T_STOCK_DATA[[#This Row],[Volume]],T_STOCK_DATA[Volume],0)+COUNTIF($H$3:$H557,T_STOCK_DATA[[#This Row],[Volume]]),"")</f>
        <v>81</v>
      </c>
      <c r="M558" s="18" cm="1">
        <f t="array" ref="M558">IFERROR(_FV(T_STOCK_DATA[[#This Row],[SYMBOL]],"Last trade time",TRUE),"")</f>
        <v>44585.469953703701</v>
      </c>
    </row>
    <row r="559" spans="1:13">
      <c r="A559" s="5" t="e" vm="597">
        <v>#VALUE!</v>
      </c>
      <c r="B559" s="7" cm="1">
        <f t="array" ref="B559">IFERROR(_FV(T_STOCK_DATA[[#This Row],[SYMBOL]],"Change"),"")</f>
        <v>-47</v>
      </c>
      <c r="C559" s="8" cm="1">
        <f t="array" ref="C559">IFERROR(IF(T_STOCK_DATA[[#This Row],[SYMBOL]]="","",_FV(T_STOCK_DATA[[#This Row],[SYMBOL]],"Change (%)",TRUE)),"")</f>
        <v>-4.1014000000000002E-2</v>
      </c>
      <c r="D559" s="8" t="str">
        <f>IF(T_STOCK_DATA[[#This Row],[Change (%)]]&gt;0,T_STOCK_DATA[[#This Row],[Change (%)]],"")</f>
        <v/>
      </c>
      <c r="E559" s="8">
        <f>IF(T_STOCK_DATA[[#This Row],[Change (%)]]&lt;0,T_STOCK_DATA[[#This Row],[Change (%)]],"")</f>
        <v>-4.1014000000000002E-2</v>
      </c>
      <c r="F559" s="7" t="str" cm="1">
        <f t="array" ref="F559">IFERROR(_FV(T_STOCK_DATA[[#This Row],[SYMBOL]],"Exchange"),"")</f>
        <v>National Stock Exchange of India</v>
      </c>
      <c r="G559" s="7" cm="1">
        <f t="array" ref="G559">IFERROR(_FV(T_STOCK_DATA[[#This Row],[SYMBOL]],"Price"),"")</f>
        <v>1098.95</v>
      </c>
      <c r="H559" s="9" cm="1">
        <f t="array" ref="H559">IFERROR(_FV(T_STOCK_DATA[[#This Row],[SYMBOL]],"Volume"),"")</f>
        <v>46999</v>
      </c>
      <c r="I559" s="7" t="str" cm="1">
        <f t="array" ref="I559">IFERROR(_FV(T_STOCK_DATA[[#This Row],[SYMBOL]],"Ticker symbol",TRUE),"")</f>
        <v>HATSUN</v>
      </c>
      <c r="J559" s="10" t="str">
        <f>IFERROR(RANK(T_STOCK_DATA[[#This Row],[Positive Change %]],T_STOCK_DATA[Positive Change %],0)+COUNTIF($D$3:$D558,T_STOCK_DATA[[#This Row],[Positive Change %]]),"")</f>
        <v/>
      </c>
      <c r="K559" s="10">
        <f>IFERROR(RANK(T_STOCK_DATA[[#This Row],[Negative Change %]],T_STOCK_DATA[Negative Change %],1)+COUNTIF($E$3:$E558,T_STOCK_DATA[[#This Row],[Negative Change %]]),"")</f>
        <v>1018</v>
      </c>
      <c r="L559" s="10">
        <f>IFERROR(RANK(T_STOCK_DATA[[#This Row],[Volume]],T_STOCK_DATA[Volume],0)+COUNTIF($H$3:$H558,T_STOCK_DATA[[#This Row],[Volume]]),"")</f>
        <v>1195</v>
      </c>
      <c r="M559" s="18" cm="1">
        <f t="array" ref="M559">IFERROR(_FV(T_STOCK_DATA[[#This Row],[SYMBOL]],"Last trade time",TRUE),"")</f>
        <v>44585.469953703701</v>
      </c>
    </row>
    <row r="560" spans="1:13">
      <c r="A560" s="5" t="e" vm="598">
        <v>#VALUE!</v>
      </c>
      <c r="B560" s="7" cm="1">
        <f t="array" ref="B560">IFERROR(_FV(T_STOCK_DATA[[#This Row],[SYMBOL]],"Change"),"")</f>
        <v>-61.6</v>
      </c>
      <c r="C560" s="8" cm="1">
        <f t="array" ref="C560">IFERROR(IF(T_STOCK_DATA[[#This Row],[SYMBOL]]="","",_FV(T_STOCK_DATA[[#This Row],[SYMBOL]],"Change (%)",TRUE)),"")</f>
        <v>-4.9614999999999999E-2</v>
      </c>
      <c r="D560" s="8" t="str">
        <f>IF(T_STOCK_DATA[[#This Row],[Change (%)]]&gt;0,T_STOCK_DATA[[#This Row],[Change (%)]],"")</f>
        <v/>
      </c>
      <c r="E560" s="8">
        <f>IF(T_STOCK_DATA[[#This Row],[Change (%)]]&lt;0,T_STOCK_DATA[[#This Row],[Change (%)]],"")</f>
        <v>-4.9614999999999999E-2</v>
      </c>
      <c r="F560" s="7" t="str" cm="1">
        <f t="array" ref="F560">IFERROR(_FV(T_STOCK_DATA[[#This Row],[SYMBOL]],"Exchange"),"")</f>
        <v>National Stock Exchange of India</v>
      </c>
      <c r="G560" s="7" cm="1">
        <f t="array" ref="G560">IFERROR(_FV(T_STOCK_DATA[[#This Row],[SYMBOL]],"Price"),"")</f>
        <v>1179.95</v>
      </c>
      <c r="H560" s="9" cm="1">
        <f t="array" ref="H560">IFERROR(_FV(T_STOCK_DATA[[#This Row],[SYMBOL]],"Volume"),"")</f>
        <v>2571377</v>
      </c>
      <c r="I560" s="7" t="str" cm="1">
        <f t="array" ref="I560">IFERROR(_FV(T_STOCK_DATA[[#This Row],[SYMBOL]],"Ticker symbol",TRUE),"")</f>
        <v>HAVELLS</v>
      </c>
      <c r="J560" s="10" t="str">
        <f>IFERROR(RANK(T_STOCK_DATA[[#This Row],[Positive Change %]],T_STOCK_DATA[Positive Change %],0)+COUNTIF($D$3:$D559,T_STOCK_DATA[[#This Row],[Positive Change %]]),"")</f>
        <v/>
      </c>
      <c r="K560" s="10">
        <f>IFERROR(RANK(T_STOCK_DATA[[#This Row],[Negative Change %]],T_STOCK_DATA[Negative Change %],1)+COUNTIF($E$3:$E559,T_STOCK_DATA[[#This Row],[Negative Change %]]),"")</f>
        <v>630</v>
      </c>
      <c r="L560" s="10">
        <f>IFERROR(RANK(T_STOCK_DATA[[#This Row],[Volume]],T_STOCK_DATA[Volume],0)+COUNTIF($H$3:$H559,T_STOCK_DATA[[#This Row],[Volume]]),"")</f>
        <v>166</v>
      </c>
      <c r="M560" s="18" cm="1">
        <f t="array" ref="M560">IFERROR(_FV(T_STOCK_DATA[[#This Row],[SYMBOL]],"Last trade time",TRUE),"")</f>
        <v>44585.469953703701</v>
      </c>
    </row>
    <row r="561" spans="1:13">
      <c r="A561" s="5" t="e" vm="599">
        <v>#VALUE!</v>
      </c>
      <c r="B561" s="7" cm="1">
        <f t="array" ref="B561">IFERROR(_FV(T_STOCK_DATA[[#This Row],[SYMBOL]],"Change"),"")</f>
        <v>-0.2</v>
      </c>
      <c r="C561" s="8" cm="1">
        <f t="array" ref="C561">IFERROR(IF(T_STOCK_DATA[[#This Row],[SYMBOL]]="","",_FV(T_STOCK_DATA[[#This Row],[SYMBOL]],"Change (%)",TRUE)),"")</f>
        <v>-4.7618999999999995E-2</v>
      </c>
      <c r="D561" s="8" t="str">
        <f>IF(T_STOCK_DATA[[#This Row],[Change (%)]]&gt;0,T_STOCK_DATA[[#This Row],[Change (%)]],"")</f>
        <v/>
      </c>
      <c r="E561" s="8">
        <f>IF(T_STOCK_DATA[[#This Row],[Change (%)]]&lt;0,T_STOCK_DATA[[#This Row],[Change (%)]],"")</f>
        <v>-4.7618999999999995E-2</v>
      </c>
      <c r="F561" s="7" t="str" cm="1">
        <f t="array" ref="F561">IFERROR(_FV(T_STOCK_DATA[[#This Row],[SYMBOL]],"Exchange"),"")</f>
        <v>National Stock Exchange of India</v>
      </c>
      <c r="G561" s="7" cm="1">
        <f t="array" ref="G561">IFERROR(_FV(T_STOCK_DATA[[#This Row],[SYMBOL]],"Price"),"")</f>
        <v>4</v>
      </c>
      <c r="H561" s="9" cm="1">
        <f t="array" ref="H561">IFERROR(_FV(T_STOCK_DATA[[#This Row],[SYMBOL]],"Volume"),"")</f>
        <v>53416</v>
      </c>
      <c r="I561" s="7" t="str" cm="1">
        <f t="array" ref="I561">IFERROR(_FV(T_STOCK_DATA[[#This Row],[SYMBOL]],"Ticker symbol",TRUE),"")</f>
        <v>HAVISHA</v>
      </c>
      <c r="J561" s="10" t="str">
        <f>IFERROR(RANK(T_STOCK_DATA[[#This Row],[Positive Change %]],T_STOCK_DATA[Positive Change %],0)+COUNTIF($D$3:$D560,T_STOCK_DATA[[#This Row],[Positive Change %]]),"")</f>
        <v/>
      </c>
      <c r="K561" s="10">
        <f>IFERROR(RANK(T_STOCK_DATA[[#This Row],[Negative Change %]],T_STOCK_DATA[Negative Change %],1)+COUNTIF($E$3:$E560,T_STOCK_DATA[[#This Row],[Negative Change %]]),"")</f>
        <v>783</v>
      </c>
      <c r="L561" s="10">
        <f>IFERROR(RANK(T_STOCK_DATA[[#This Row],[Volume]],T_STOCK_DATA[Volume],0)+COUNTIF($H$3:$H560,T_STOCK_DATA[[#This Row],[Volume]]),"")</f>
        <v>1147</v>
      </c>
      <c r="M561" s="18" cm="1">
        <f t="array" ref="M561">IFERROR(_FV(T_STOCK_DATA[[#This Row],[SYMBOL]],"Last trade time",TRUE),"")</f>
        <v>44585.469953703701</v>
      </c>
    </row>
    <row r="562" spans="1:13">
      <c r="A562" s="5" t="e" vm="600">
        <v>#VALUE!</v>
      </c>
      <c r="B562" s="7" cm="1">
        <f t="array" ref="B562">IFERROR(_FV(T_STOCK_DATA[[#This Row],[SYMBOL]],"Change"),"")</f>
        <v>-5</v>
      </c>
      <c r="C562" s="8" cm="1">
        <f t="array" ref="C562">IFERROR(IF(T_STOCK_DATA[[#This Row],[SYMBOL]]="","",_FV(T_STOCK_DATA[[#This Row],[SYMBOL]],"Change (%)",TRUE)),"")</f>
        <v>-7.1327000000000002E-2</v>
      </c>
      <c r="D562" s="8" t="str">
        <f>IF(T_STOCK_DATA[[#This Row],[Change (%)]]&gt;0,T_STOCK_DATA[[#This Row],[Change (%)]],"")</f>
        <v/>
      </c>
      <c r="E562" s="8">
        <f>IF(T_STOCK_DATA[[#This Row],[Change (%)]]&lt;0,T_STOCK_DATA[[#This Row],[Change (%)]],"")</f>
        <v>-7.1327000000000002E-2</v>
      </c>
      <c r="F562" s="7" t="str" cm="1">
        <f t="array" ref="F562">IFERROR(_FV(T_STOCK_DATA[[#This Row],[SYMBOL]],"Exchange"),"")</f>
        <v>National Stock Exchange of India</v>
      </c>
      <c r="G562" s="7" cm="1">
        <f t="array" ref="G562">IFERROR(_FV(T_STOCK_DATA[[#This Row],[SYMBOL]],"Price"),"")</f>
        <v>65.099999999999994</v>
      </c>
      <c r="H562" s="9" cm="1">
        <f t="array" ref="H562">IFERROR(_FV(T_STOCK_DATA[[#This Row],[SYMBOL]],"Volume"),"")</f>
        <v>2183267</v>
      </c>
      <c r="I562" s="7" t="str" cm="1">
        <f t="array" ref="I562">IFERROR(_FV(T_STOCK_DATA[[#This Row],[SYMBOL]],"Ticker symbol",TRUE),"")</f>
        <v>HBLPOWER</v>
      </c>
      <c r="J562" s="10" t="str">
        <f>IFERROR(RANK(T_STOCK_DATA[[#This Row],[Positive Change %]],T_STOCK_DATA[Positive Change %],0)+COUNTIF($D$3:$D561,T_STOCK_DATA[[#This Row],[Positive Change %]]),"")</f>
        <v/>
      </c>
      <c r="K562" s="10">
        <f>IFERROR(RANK(T_STOCK_DATA[[#This Row],[Negative Change %]],T_STOCK_DATA[Negative Change %],1)+COUNTIF($E$3:$E561,T_STOCK_DATA[[#This Row],[Negative Change %]]),"")</f>
        <v>185</v>
      </c>
      <c r="L562" s="10">
        <f>IFERROR(RANK(T_STOCK_DATA[[#This Row],[Volume]],T_STOCK_DATA[Volume],0)+COUNTIF($H$3:$H561,T_STOCK_DATA[[#This Row],[Volume]]),"")</f>
        <v>197</v>
      </c>
      <c r="M562" s="18" cm="1">
        <f t="array" ref="M562">IFERROR(_FV(T_STOCK_DATA[[#This Row],[SYMBOL]],"Last trade time",TRUE),"")</f>
        <v>44585.469953703701</v>
      </c>
    </row>
    <row r="563" spans="1:13">
      <c r="A563" s="5" t="e" vm="601">
        <v>#VALUE!</v>
      </c>
      <c r="B563" s="7" cm="1">
        <f t="array" ref="B563">IFERROR(_FV(T_STOCK_DATA[[#This Row],[SYMBOL]],"Change"),"")</f>
        <v>-2.9</v>
      </c>
      <c r="C563" s="8" cm="1">
        <f t="array" ref="C563">IFERROR(IF(T_STOCK_DATA[[#This Row],[SYMBOL]]="","",_FV(T_STOCK_DATA[[#This Row],[SYMBOL]],"Change (%)",TRUE)),"")</f>
        <v>-4.9194000000000002E-2</v>
      </c>
      <c r="D563" s="8" t="str">
        <f>IF(T_STOCK_DATA[[#This Row],[Change (%)]]&gt;0,T_STOCK_DATA[[#This Row],[Change (%)]],"")</f>
        <v/>
      </c>
      <c r="E563" s="8">
        <f>IF(T_STOCK_DATA[[#This Row],[Change (%)]]&lt;0,T_STOCK_DATA[[#This Row],[Change (%)]],"")</f>
        <v>-4.9194000000000002E-2</v>
      </c>
      <c r="F563" s="7" t="str" cm="1">
        <f t="array" ref="F563">IFERROR(_FV(T_STOCK_DATA[[#This Row],[SYMBOL]],"Exchange"),"")</f>
        <v>National Stock Exchange of India</v>
      </c>
      <c r="G563" s="7" cm="1">
        <f t="array" ref="G563">IFERROR(_FV(T_STOCK_DATA[[#This Row],[SYMBOL]],"Price"),"")</f>
        <v>56.05</v>
      </c>
      <c r="H563" s="9" cm="1">
        <f t="array" ref="H563">IFERROR(_FV(T_STOCK_DATA[[#This Row],[SYMBOL]],"Volume"),"")</f>
        <v>10007</v>
      </c>
      <c r="I563" s="7" t="str" cm="1">
        <f t="array" ref="I563">IFERROR(_FV(T_STOCK_DATA[[#This Row],[SYMBOL]],"Ticker symbol",TRUE),"")</f>
        <v>HBSL</v>
      </c>
      <c r="J563" s="10" t="str">
        <f>IFERROR(RANK(T_STOCK_DATA[[#This Row],[Positive Change %]],T_STOCK_DATA[Positive Change %],0)+COUNTIF($D$3:$D562,T_STOCK_DATA[[#This Row],[Positive Change %]]),"")</f>
        <v/>
      </c>
      <c r="K563" s="10">
        <f>IFERROR(RANK(T_STOCK_DATA[[#This Row],[Negative Change %]],T_STOCK_DATA[Negative Change %],1)+COUNTIF($E$3:$E562,T_STOCK_DATA[[#This Row],[Negative Change %]]),"")</f>
        <v>675</v>
      </c>
      <c r="L563" s="10">
        <f>IFERROR(RANK(T_STOCK_DATA[[#This Row],[Volume]],T_STOCK_DATA[Volume],0)+COUNTIF($H$3:$H562,T_STOCK_DATA[[#This Row],[Volume]]),"")</f>
        <v>1509</v>
      </c>
      <c r="M563" s="18" cm="1">
        <f t="array" ref="M563">IFERROR(_FV(T_STOCK_DATA[[#This Row],[SYMBOL]],"Last trade time",TRUE),"")</f>
        <v>44585.469953703701</v>
      </c>
    </row>
    <row r="564" spans="1:13">
      <c r="A564" s="5" t="e" vm="602">
        <v>#VALUE!</v>
      </c>
      <c r="B564" s="7" cm="1">
        <f t="array" ref="B564">IFERROR(_FV(T_STOCK_DATA[[#This Row],[SYMBOL]],"Change"),"")</f>
        <v>-0.75</v>
      </c>
      <c r="C564" s="8" cm="1">
        <f t="array" ref="C564">IFERROR(IF(T_STOCK_DATA[[#This Row],[SYMBOL]]="","",_FV(T_STOCK_DATA[[#This Row],[SYMBOL]],"Change (%)",TRUE)),"")</f>
        <v>-4.9341999999999997E-2</v>
      </c>
      <c r="D564" s="8" t="str">
        <f>IF(T_STOCK_DATA[[#This Row],[Change (%)]]&gt;0,T_STOCK_DATA[[#This Row],[Change (%)]],"")</f>
        <v/>
      </c>
      <c r="E564" s="8">
        <f>IF(T_STOCK_DATA[[#This Row],[Change (%)]]&lt;0,T_STOCK_DATA[[#This Row],[Change (%)]],"")</f>
        <v>-4.9341999999999997E-2</v>
      </c>
      <c r="F564" s="7" t="str" cm="1">
        <f t="array" ref="F564">IFERROR(_FV(T_STOCK_DATA[[#This Row],[SYMBOL]],"Exchange"),"")</f>
        <v>National Stock Exchange of India</v>
      </c>
      <c r="G564" s="7" cm="1">
        <f t="array" ref="G564">IFERROR(_FV(T_STOCK_DATA[[#This Row],[SYMBOL]],"Price"),"")</f>
        <v>14.45</v>
      </c>
      <c r="H564" s="9" cm="1">
        <f t="array" ref="H564">IFERROR(_FV(T_STOCK_DATA[[#This Row],[SYMBOL]],"Volume"),"")</f>
        <v>4889759</v>
      </c>
      <c r="I564" s="7" t="str" cm="1">
        <f t="array" ref="I564">IFERROR(_FV(T_STOCK_DATA[[#This Row],[SYMBOL]],"Ticker symbol",TRUE),"")</f>
        <v>HCC</v>
      </c>
      <c r="J564" s="10" t="str">
        <f>IFERROR(RANK(T_STOCK_DATA[[#This Row],[Positive Change %]],T_STOCK_DATA[Positive Change %],0)+COUNTIF($D$3:$D563,T_STOCK_DATA[[#This Row],[Positive Change %]]),"")</f>
        <v/>
      </c>
      <c r="K564" s="10">
        <f>IFERROR(RANK(T_STOCK_DATA[[#This Row],[Negative Change %]],T_STOCK_DATA[Negative Change %],1)+COUNTIF($E$3:$E563,T_STOCK_DATA[[#This Row],[Negative Change %]]),"")</f>
        <v>660</v>
      </c>
      <c r="L564" s="10">
        <f>IFERROR(RANK(T_STOCK_DATA[[#This Row],[Volume]],T_STOCK_DATA[Volume],0)+COUNTIF($H$3:$H563,T_STOCK_DATA[[#This Row],[Volume]]),"")</f>
        <v>106</v>
      </c>
      <c r="M564" s="18" cm="1">
        <f t="array" ref="M564">IFERROR(_FV(T_STOCK_DATA[[#This Row],[SYMBOL]],"Last trade time",TRUE),"")</f>
        <v>44585.469953703701</v>
      </c>
    </row>
    <row r="565" spans="1:13">
      <c r="A565" s="5" t="e" vm="603">
        <v>#VALUE!</v>
      </c>
      <c r="B565" s="7" cm="1">
        <f t="array" ref="B565">IFERROR(_FV(T_STOCK_DATA[[#This Row],[SYMBOL]],"Change"),"")</f>
        <v>-8.5</v>
      </c>
      <c r="C565" s="8" cm="1">
        <f t="array" ref="C565">IFERROR(IF(T_STOCK_DATA[[#This Row],[SYMBOL]]="","",_FV(T_STOCK_DATA[[#This Row],[SYMBOL]],"Change (%)",TRUE)),"")</f>
        <v>-3.4336000000000005E-2</v>
      </c>
      <c r="D565" s="8" t="str">
        <f>IF(T_STOCK_DATA[[#This Row],[Change (%)]]&gt;0,T_STOCK_DATA[[#This Row],[Change (%)]],"")</f>
        <v/>
      </c>
      <c r="E565" s="8">
        <f>IF(T_STOCK_DATA[[#This Row],[Change (%)]]&lt;0,T_STOCK_DATA[[#This Row],[Change (%)]],"")</f>
        <v>-3.4336000000000005E-2</v>
      </c>
      <c r="F565" s="7" t="str" cm="1">
        <f t="array" ref="F565">IFERROR(_FV(T_STOCK_DATA[[#This Row],[SYMBOL]],"Exchange"),"")</f>
        <v>National Stock Exchange of India</v>
      </c>
      <c r="G565" s="7" cm="1">
        <f t="array" ref="G565">IFERROR(_FV(T_STOCK_DATA[[#This Row],[SYMBOL]],"Price"),"")</f>
        <v>239.05</v>
      </c>
      <c r="H565" s="9" cm="1">
        <f t="array" ref="H565">IFERROR(_FV(T_STOCK_DATA[[#This Row],[SYMBOL]],"Volume"),"")</f>
        <v>341995</v>
      </c>
      <c r="I565" s="7" t="str" cm="1">
        <f t="array" ref="I565">IFERROR(_FV(T_STOCK_DATA[[#This Row],[SYMBOL]],"Ticker symbol",TRUE),"")</f>
        <v>HCG</v>
      </c>
      <c r="J565" s="10" t="str">
        <f>IFERROR(RANK(T_STOCK_DATA[[#This Row],[Positive Change %]],T_STOCK_DATA[Positive Change %],0)+COUNTIF($D$3:$D564,T_STOCK_DATA[[#This Row],[Positive Change %]]),"")</f>
        <v/>
      </c>
      <c r="K565" s="10">
        <f>IFERROR(RANK(T_STOCK_DATA[[#This Row],[Negative Change %]],T_STOCK_DATA[Negative Change %],1)+COUNTIF($E$3:$E564,T_STOCK_DATA[[#This Row],[Negative Change %]]),"")</f>
        <v>1168</v>
      </c>
      <c r="L565" s="10">
        <f>IFERROR(RANK(T_STOCK_DATA[[#This Row],[Volume]],T_STOCK_DATA[Volume],0)+COUNTIF($H$3:$H564,T_STOCK_DATA[[#This Row],[Volume]]),"")</f>
        <v>610</v>
      </c>
      <c r="M565" s="18" cm="1">
        <f t="array" ref="M565">IFERROR(_FV(T_STOCK_DATA[[#This Row],[SYMBOL]],"Last trade time",TRUE),"")</f>
        <v>44585.469953703701</v>
      </c>
    </row>
    <row r="566" spans="1:13">
      <c r="A566" s="5" t="e" vm="604">
        <v>#VALUE!</v>
      </c>
      <c r="B566" s="7" cm="1">
        <f t="array" ref="B566">IFERROR(_FV(T_STOCK_DATA[[#This Row],[SYMBOL]],"Change"),"")</f>
        <v>-1.35</v>
      </c>
      <c r="C566" s="8" cm="1">
        <f t="array" ref="C566">IFERROR(IF(T_STOCK_DATA[[#This Row],[SYMBOL]]="","",_FV(T_STOCK_DATA[[#This Row],[SYMBOL]],"Change (%)",TRUE)),"")</f>
        <v>-4.8913000000000005E-2</v>
      </c>
      <c r="D566" s="8" t="str">
        <f>IF(T_STOCK_DATA[[#This Row],[Change (%)]]&gt;0,T_STOCK_DATA[[#This Row],[Change (%)]],"")</f>
        <v/>
      </c>
      <c r="E566" s="8">
        <f>IF(T_STOCK_DATA[[#This Row],[Change (%)]]&lt;0,T_STOCK_DATA[[#This Row],[Change (%)]],"")</f>
        <v>-4.8913000000000005E-2</v>
      </c>
      <c r="F566" s="7" t="str" cm="1">
        <f t="array" ref="F566">IFERROR(_FV(T_STOCK_DATA[[#This Row],[SYMBOL]],"Exchange"),"")</f>
        <v>National Stock Exchange of India</v>
      </c>
      <c r="G566" s="7" cm="1">
        <f t="array" ref="G566">IFERROR(_FV(T_STOCK_DATA[[#This Row],[SYMBOL]],"Price"),"")</f>
        <v>26.25</v>
      </c>
      <c r="H566" s="9" cm="1">
        <f t="array" ref="H566">IFERROR(_FV(T_STOCK_DATA[[#This Row],[SYMBOL]],"Volume"),"")</f>
        <v>1311528</v>
      </c>
      <c r="I566" s="7" t="str" cm="1">
        <f t="array" ref="I566">IFERROR(_FV(T_STOCK_DATA[[#This Row],[SYMBOL]],"Ticker symbol",TRUE),"")</f>
        <v>HCL-INSYS</v>
      </c>
      <c r="J566" s="10" t="str">
        <f>IFERROR(RANK(T_STOCK_DATA[[#This Row],[Positive Change %]],T_STOCK_DATA[Positive Change %],0)+COUNTIF($D$3:$D565,T_STOCK_DATA[[#This Row],[Positive Change %]]),"")</f>
        <v/>
      </c>
      <c r="K566" s="10">
        <f>IFERROR(RANK(T_STOCK_DATA[[#This Row],[Negative Change %]],T_STOCK_DATA[Negative Change %],1)+COUNTIF($E$3:$E565,T_STOCK_DATA[[#This Row],[Negative Change %]]),"")</f>
        <v>697</v>
      </c>
      <c r="L566" s="10">
        <f>IFERROR(RANK(T_STOCK_DATA[[#This Row],[Volume]],T_STOCK_DATA[Volume],0)+COUNTIF($H$3:$H565,T_STOCK_DATA[[#This Row],[Volume]]),"")</f>
        <v>278</v>
      </c>
      <c r="M566" s="18" cm="1">
        <f t="array" ref="M566">IFERROR(_FV(T_STOCK_DATA[[#This Row],[SYMBOL]],"Last trade time",TRUE),"")</f>
        <v>44585.469953703701</v>
      </c>
    </row>
    <row r="567" spans="1:13">
      <c r="A567" s="5" t="e" vm="605">
        <v>#VALUE!</v>
      </c>
      <c r="B567" s="7" cm="1">
        <f t="array" ref="B567">IFERROR(_FV(T_STOCK_DATA[[#This Row],[SYMBOL]],"Change"),"")</f>
        <v>-43.05</v>
      </c>
      <c r="C567" s="8" cm="1">
        <f t="array" ref="C567">IFERROR(IF(T_STOCK_DATA[[#This Row],[SYMBOL]]="","",_FV(T_STOCK_DATA[[#This Row],[SYMBOL]],"Change (%)",TRUE)),"")</f>
        <v>-3.6859000000000003E-2</v>
      </c>
      <c r="D567" s="8" t="str">
        <f>IF(T_STOCK_DATA[[#This Row],[Change (%)]]&gt;0,T_STOCK_DATA[[#This Row],[Change (%)]],"")</f>
        <v/>
      </c>
      <c r="E567" s="8">
        <f>IF(T_STOCK_DATA[[#This Row],[Change (%)]]&lt;0,T_STOCK_DATA[[#This Row],[Change (%)]],"")</f>
        <v>-3.6859000000000003E-2</v>
      </c>
      <c r="F567" s="7" t="str" cm="1">
        <f t="array" ref="F567">IFERROR(_FV(T_STOCK_DATA[[#This Row],[SYMBOL]],"Exchange"),"")</f>
        <v>National Stock Exchange of India</v>
      </c>
      <c r="G567" s="7" cm="1">
        <f t="array" ref="G567">IFERROR(_FV(T_STOCK_DATA[[#This Row],[SYMBOL]],"Price"),"")</f>
        <v>1124.9000000000001</v>
      </c>
      <c r="H567" s="9" cm="1">
        <f t="array" ref="H567">IFERROR(_FV(T_STOCK_DATA[[#This Row],[SYMBOL]],"Volume"),"")</f>
        <v>5878438</v>
      </c>
      <c r="I567" s="7" t="str" cm="1">
        <f t="array" ref="I567">IFERROR(_FV(T_STOCK_DATA[[#This Row],[SYMBOL]],"Ticker symbol",TRUE),"")</f>
        <v>HCLTECH</v>
      </c>
      <c r="J567" s="10" t="str">
        <f>IFERROR(RANK(T_STOCK_DATA[[#This Row],[Positive Change %]],T_STOCK_DATA[Positive Change %],0)+COUNTIF($D$3:$D566,T_STOCK_DATA[[#This Row],[Positive Change %]]),"")</f>
        <v/>
      </c>
      <c r="K567" s="10">
        <f>IFERROR(RANK(T_STOCK_DATA[[#This Row],[Negative Change %]],T_STOCK_DATA[Negative Change %],1)+COUNTIF($E$3:$E566,T_STOCK_DATA[[#This Row],[Negative Change %]]),"")</f>
        <v>1113</v>
      </c>
      <c r="L567" s="10">
        <f>IFERROR(RANK(T_STOCK_DATA[[#This Row],[Volume]],T_STOCK_DATA[Volume],0)+COUNTIF($H$3:$H566,T_STOCK_DATA[[#This Row],[Volume]]),"")</f>
        <v>86</v>
      </c>
      <c r="M567" s="18" cm="1">
        <f t="array" ref="M567">IFERROR(_FV(T_STOCK_DATA[[#This Row],[SYMBOL]],"Last trade time",TRUE),"")</f>
        <v>44585.469953703701</v>
      </c>
    </row>
    <row r="568" spans="1:13">
      <c r="A568" s="5" t="e" vm="606">
        <v>#VALUE!</v>
      </c>
      <c r="B568" s="7" cm="1">
        <f t="array" ref="B568">IFERROR(_FV(T_STOCK_DATA[[#This Row],[SYMBOL]],"Change"),"")</f>
        <v>-53.15</v>
      </c>
      <c r="C568" s="8" cm="1">
        <f t="array" ref="C568">IFERROR(IF(T_STOCK_DATA[[#This Row],[SYMBOL]]="","",_FV(T_STOCK_DATA[[#This Row],[SYMBOL]],"Change (%)",TRUE)),"")</f>
        <v>-2.0497999999999999E-2</v>
      </c>
      <c r="D568" s="8" t="str">
        <f>IF(T_STOCK_DATA[[#This Row],[Change (%)]]&gt;0,T_STOCK_DATA[[#This Row],[Change (%)]],"")</f>
        <v/>
      </c>
      <c r="E568" s="8">
        <f>IF(T_STOCK_DATA[[#This Row],[Change (%)]]&lt;0,T_STOCK_DATA[[#This Row],[Change (%)]],"")</f>
        <v>-2.0497999999999999E-2</v>
      </c>
      <c r="F568" s="7" t="str" cm="1">
        <f t="array" ref="F568">IFERROR(_FV(T_STOCK_DATA[[#This Row],[SYMBOL]],"Exchange"),"")</f>
        <v>National Stock Exchange of India</v>
      </c>
      <c r="G568" s="7" cm="1">
        <f t="array" ref="G568">IFERROR(_FV(T_STOCK_DATA[[#This Row],[SYMBOL]],"Price"),"")</f>
        <v>2539.8000000000002</v>
      </c>
      <c r="H568" s="9" cm="1">
        <f t="array" ref="H568">IFERROR(_FV(T_STOCK_DATA[[#This Row],[SYMBOL]],"Volume"),"")</f>
        <v>2340062</v>
      </c>
      <c r="I568" s="7" t="str" cm="1">
        <f t="array" ref="I568">IFERROR(_FV(T_STOCK_DATA[[#This Row],[SYMBOL]],"Ticker symbol",TRUE),"")</f>
        <v>HDFC</v>
      </c>
      <c r="J568" s="10" t="str">
        <f>IFERROR(RANK(T_STOCK_DATA[[#This Row],[Positive Change %]],T_STOCK_DATA[Positive Change %],0)+COUNTIF($D$3:$D567,T_STOCK_DATA[[#This Row],[Positive Change %]]),"")</f>
        <v/>
      </c>
      <c r="K568" s="10">
        <f>IFERROR(RANK(T_STOCK_DATA[[#This Row],[Negative Change %]],T_STOCK_DATA[Negative Change %],1)+COUNTIF($E$3:$E567,T_STOCK_DATA[[#This Row],[Negative Change %]]),"")</f>
        <v>1420</v>
      </c>
      <c r="L568" s="10">
        <f>IFERROR(RANK(T_STOCK_DATA[[#This Row],[Volume]],T_STOCK_DATA[Volume],0)+COUNTIF($H$3:$H567,T_STOCK_DATA[[#This Row],[Volume]]),"")</f>
        <v>180</v>
      </c>
      <c r="M568" s="18" cm="1">
        <f t="array" ref="M568">IFERROR(_FV(T_STOCK_DATA[[#This Row],[SYMBOL]],"Last trade time",TRUE),"")</f>
        <v>44585.469953703701</v>
      </c>
    </row>
    <row r="569" spans="1:13">
      <c r="A569" s="5" t="e" vm="607">
        <v>#VALUE!</v>
      </c>
      <c r="B569" s="7" cm="1">
        <f t="array" ref="B569">IFERROR(_FV(T_STOCK_DATA[[#This Row],[SYMBOL]],"Change"),"")</f>
        <v>-110.55</v>
      </c>
      <c r="C569" s="8" cm="1">
        <f t="array" ref="C569">IFERROR(IF(T_STOCK_DATA[[#This Row],[SYMBOL]]="","",_FV(T_STOCK_DATA[[#This Row],[SYMBOL]],"Change (%)",TRUE)),"")</f>
        <v>-4.6657000000000004E-2</v>
      </c>
      <c r="D569" s="8" t="str">
        <f>IF(T_STOCK_DATA[[#This Row],[Change (%)]]&gt;0,T_STOCK_DATA[[#This Row],[Change (%)]],"")</f>
        <v/>
      </c>
      <c r="E569" s="8">
        <f>IF(T_STOCK_DATA[[#This Row],[Change (%)]]&lt;0,T_STOCK_DATA[[#This Row],[Change (%)]],"")</f>
        <v>-4.6657000000000004E-2</v>
      </c>
      <c r="F569" s="7" t="str" cm="1">
        <f t="array" ref="F569">IFERROR(_FV(T_STOCK_DATA[[#This Row],[SYMBOL]],"Exchange"),"")</f>
        <v>National Stock Exchange of India</v>
      </c>
      <c r="G569" s="7" cm="1">
        <f t="array" ref="G569">IFERROR(_FV(T_STOCK_DATA[[#This Row],[SYMBOL]],"Price"),"")</f>
        <v>2258.85</v>
      </c>
      <c r="H569" s="9" cm="1">
        <f t="array" ref="H569">IFERROR(_FV(T_STOCK_DATA[[#This Row],[SYMBOL]],"Volume"),"")</f>
        <v>418139</v>
      </c>
      <c r="I569" s="7" t="str" cm="1">
        <f t="array" ref="I569">IFERROR(_FV(T_STOCK_DATA[[#This Row],[SYMBOL]],"Ticker symbol",TRUE),"")</f>
        <v>HDFCAMC</v>
      </c>
      <c r="J569" s="10" t="str">
        <f>IFERROR(RANK(T_STOCK_DATA[[#This Row],[Positive Change %]],T_STOCK_DATA[Positive Change %],0)+COUNTIF($D$3:$D568,T_STOCK_DATA[[#This Row],[Positive Change %]]),"")</f>
        <v/>
      </c>
      <c r="K569" s="10">
        <f>IFERROR(RANK(T_STOCK_DATA[[#This Row],[Negative Change %]],T_STOCK_DATA[Negative Change %],1)+COUNTIF($E$3:$E568,T_STOCK_DATA[[#This Row],[Negative Change %]]),"")</f>
        <v>832</v>
      </c>
      <c r="L569" s="10">
        <f>IFERROR(RANK(T_STOCK_DATA[[#This Row],[Volume]],T_STOCK_DATA[Volume],0)+COUNTIF($H$3:$H568,T_STOCK_DATA[[#This Row],[Volume]]),"")</f>
        <v>547</v>
      </c>
      <c r="M569" s="18" cm="1">
        <f t="array" ref="M569">IFERROR(_FV(T_STOCK_DATA[[#This Row],[SYMBOL]],"Last trade time",TRUE),"")</f>
        <v>44585.469953703701</v>
      </c>
    </row>
    <row r="570" spans="1:13">
      <c r="A570" s="5" t="e" vm="608">
        <v>#VALUE!</v>
      </c>
      <c r="B570" s="7" cm="1">
        <f t="array" ref="B570">IFERROR(_FV(T_STOCK_DATA[[#This Row],[SYMBOL]],"Change"),"")</f>
        <v>-34.950000000000003</v>
      </c>
      <c r="C570" s="8" cm="1">
        <f t="array" ref="C570">IFERROR(IF(T_STOCK_DATA[[#This Row],[SYMBOL]]="","",_FV(T_STOCK_DATA[[#This Row],[SYMBOL]],"Change (%)",TRUE)),"")</f>
        <v>-2.2969E-2</v>
      </c>
      <c r="D570" s="8" t="str">
        <f>IF(T_STOCK_DATA[[#This Row],[Change (%)]]&gt;0,T_STOCK_DATA[[#This Row],[Change (%)]],"")</f>
        <v/>
      </c>
      <c r="E570" s="8">
        <f>IF(T_STOCK_DATA[[#This Row],[Change (%)]]&lt;0,T_STOCK_DATA[[#This Row],[Change (%)]],"")</f>
        <v>-2.2969E-2</v>
      </c>
      <c r="F570" s="7" t="str" cm="1">
        <f t="array" ref="F570">IFERROR(_FV(T_STOCK_DATA[[#This Row],[SYMBOL]],"Exchange"),"")</f>
        <v>National Stock Exchange of India</v>
      </c>
      <c r="G570" s="7" cm="1">
        <f t="array" ref="G570">IFERROR(_FV(T_STOCK_DATA[[#This Row],[SYMBOL]],"Price"),"")</f>
        <v>1486.65</v>
      </c>
      <c r="H570" s="9" cm="1">
        <f t="array" ref="H570">IFERROR(_FV(T_STOCK_DATA[[#This Row],[SYMBOL]],"Volume"),"")</f>
        <v>5934254</v>
      </c>
      <c r="I570" s="7" t="str" cm="1">
        <f t="array" ref="I570">IFERROR(_FV(T_STOCK_DATA[[#This Row],[SYMBOL]],"Ticker symbol",TRUE),"")</f>
        <v>HDFCBANK</v>
      </c>
      <c r="J570" s="10" t="str">
        <f>IFERROR(RANK(T_STOCK_DATA[[#This Row],[Positive Change %]],T_STOCK_DATA[Positive Change %],0)+COUNTIF($D$3:$D569,T_STOCK_DATA[[#This Row],[Positive Change %]]),"")</f>
        <v/>
      </c>
      <c r="K570" s="10">
        <f>IFERROR(RANK(T_STOCK_DATA[[#This Row],[Negative Change %]],T_STOCK_DATA[Negative Change %],1)+COUNTIF($E$3:$E569,T_STOCK_DATA[[#This Row],[Negative Change %]]),"")</f>
        <v>1375</v>
      </c>
      <c r="L570" s="10">
        <f>IFERROR(RANK(T_STOCK_DATA[[#This Row],[Volume]],T_STOCK_DATA[Volume],0)+COUNTIF($H$3:$H569,T_STOCK_DATA[[#This Row],[Volume]]),"")</f>
        <v>84</v>
      </c>
      <c r="M570" s="18" cm="1">
        <f t="array" ref="M570">IFERROR(_FV(T_STOCK_DATA[[#This Row],[SYMBOL]],"Last trade time",TRUE),"")</f>
        <v>44585.469953703701</v>
      </c>
    </row>
    <row r="571" spans="1:13">
      <c r="A571" s="5" t="e" vm="609">
        <v>#VALUE!</v>
      </c>
      <c r="B571" s="7" cm="1">
        <f t="array" ref="B571">IFERROR(_FV(T_STOCK_DATA[[#This Row],[SYMBOL]],"Change"),"")</f>
        <v>-13.85</v>
      </c>
      <c r="C571" s="8" cm="1">
        <f t="array" ref="C571">IFERROR(IF(T_STOCK_DATA[[#This Row],[SYMBOL]]="","",_FV(T_STOCK_DATA[[#This Row],[SYMBOL]],"Change (%)",TRUE)),"")</f>
        <v>-2.1591999999999997E-2</v>
      </c>
      <c r="D571" s="8" t="str">
        <f>IF(T_STOCK_DATA[[#This Row],[Change (%)]]&gt;0,T_STOCK_DATA[[#This Row],[Change (%)]],"")</f>
        <v/>
      </c>
      <c r="E571" s="8">
        <f>IF(T_STOCK_DATA[[#This Row],[Change (%)]]&lt;0,T_STOCK_DATA[[#This Row],[Change (%)]],"")</f>
        <v>-2.1591999999999997E-2</v>
      </c>
      <c r="F571" s="7" t="str" cm="1">
        <f t="array" ref="F571">IFERROR(_FV(T_STOCK_DATA[[#This Row],[SYMBOL]],"Exchange"),"")</f>
        <v>National Stock Exchange of India</v>
      </c>
      <c r="G571" s="7" cm="1">
        <f t="array" ref="G571">IFERROR(_FV(T_STOCK_DATA[[#This Row],[SYMBOL]],"Price"),"")</f>
        <v>627.6</v>
      </c>
      <c r="H571" s="9" cm="1">
        <f t="array" ref="H571">IFERROR(_FV(T_STOCK_DATA[[#This Row],[SYMBOL]],"Volume"),"")</f>
        <v>2628472</v>
      </c>
      <c r="I571" s="7" t="str" cm="1">
        <f t="array" ref="I571">IFERROR(_FV(T_STOCK_DATA[[#This Row],[SYMBOL]],"Ticker symbol",TRUE),"")</f>
        <v>HDFCLIFE</v>
      </c>
      <c r="J571" s="10" t="str">
        <f>IFERROR(RANK(T_STOCK_DATA[[#This Row],[Positive Change %]],T_STOCK_DATA[Positive Change %],0)+COUNTIF($D$3:$D570,T_STOCK_DATA[[#This Row],[Positive Change %]]),"")</f>
        <v/>
      </c>
      <c r="K571" s="10">
        <f>IFERROR(RANK(T_STOCK_DATA[[#This Row],[Negative Change %]],T_STOCK_DATA[Negative Change %],1)+COUNTIF($E$3:$E570,T_STOCK_DATA[[#This Row],[Negative Change %]]),"")</f>
        <v>1405</v>
      </c>
      <c r="L571" s="10">
        <f>IFERROR(RANK(T_STOCK_DATA[[#This Row],[Volume]],T_STOCK_DATA[Volume],0)+COUNTIF($H$3:$H570,T_STOCK_DATA[[#This Row],[Volume]]),"")</f>
        <v>164</v>
      </c>
      <c r="M571" s="18" cm="1">
        <f t="array" ref="M571">IFERROR(_FV(T_STOCK_DATA[[#This Row],[SYMBOL]],"Last trade time",TRUE),"")</f>
        <v>44585.469953703701</v>
      </c>
    </row>
    <row r="572" spans="1:13">
      <c r="A572" s="5" t="e" vm="610">
        <v>#VALUE!</v>
      </c>
      <c r="B572" s="7" cm="1">
        <f t="array" ref="B572">IFERROR(_FV(T_STOCK_DATA[[#This Row],[SYMBOL]],"Change"),"")</f>
        <v>-0.25</v>
      </c>
      <c r="C572" s="8" cm="1">
        <f t="array" ref="C572">IFERROR(IF(T_STOCK_DATA[[#This Row],[SYMBOL]]="","",_FV(T_STOCK_DATA[[#This Row],[SYMBOL]],"Change (%)",TRUE)),"")</f>
        <v>-4.6729E-2</v>
      </c>
      <c r="D572" s="8" t="str">
        <f>IF(T_STOCK_DATA[[#This Row],[Change (%)]]&gt;0,T_STOCK_DATA[[#This Row],[Change (%)]],"")</f>
        <v/>
      </c>
      <c r="E572" s="8">
        <f>IF(T_STOCK_DATA[[#This Row],[Change (%)]]&lt;0,T_STOCK_DATA[[#This Row],[Change (%)]],"")</f>
        <v>-4.6729E-2</v>
      </c>
      <c r="F572" s="7" t="str" cm="1">
        <f t="array" ref="F572">IFERROR(_FV(T_STOCK_DATA[[#This Row],[SYMBOL]],"Exchange"),"")</f>
        <v>National Stock Exchange of India</v>
      </c>
      <c r="G572" s="7" cm="1">
        <f t="array" ref="G572">IFERROR(_FV(T_STOCK_DATA[[#This Row],[SYMBOL]],"Price"),"")</f>
        <v>5.0999999999999996</v>
      </c>
      <c r="H572" s="9" cm="1">
        <f t="array" ref="H572">IFERROR(_FV(T_STOCK_DATA[[#This Row],[SYMBOL]],"Volume"),"")</f>
        <v>241094</v>
      </c>
      <c r="I572" s="7" t="str" cm="1">
        <f t="array" ref="I572">IFERROR(_FV(T_STOCK_DATA[[#This Row],[SYMBOL]],"Ticker symbol",TRUE),"")</f>
        <v>HDIL</v>
      </c>
      <c r="J572" s="10" t="str">
        <f>IFERROR(RANK(T_STOCK_DATA[[#This Row],[Positive Change %]],T_STOCK_DATA[Positive Change %],0)+COUNTIF($D$3:$D571,T_STOCK_DATA[[#This Row],[Positive Change %]]),"")</f>
        <v/>
      </c>
      <c r="K572" s="10">
        <f>IFERROR(RANK(T_STOCK_DATA[[#This Row],[Negative Change %]],T_STOCK_DATA[Negative Change %],1)+COUNTIF($E$3:$E571,T_STOCK_DATA[[#This Row],[Negative Change %]]),"")</f>
        <v>827</v>
      </c>
      <c r="L572" s="10">
        <f>IFERROR(RANK(T_STOCK_DATA[[#This Row],[Volume]],T_STOCK_DATA[Volume],0)+COUNTIF($H$3:$H571,T_STOCK_DATA[[#This Row],[Volume]]),"")</f>
        <v>698</v>
      </c>
      <c r="M572" s="18" cm="1">
        <f t="array" ref="M572">IFERROR(_FV(T_STOCK_DATA[[#This Row],[SYMBOL]],"Last trade time",TRUE),"")</f>
        <v>44585.469953703701</v>
      </c>
    </row>
    <row r="573" spans="1:13">
      <c r="A573" s="5" t="e" vm="611">
        <v>#VALUE!</v>
      </c>
      <c r="B573" s="7" cm="1">
        <f t="array" ref="B573">IFERROR(_FV(T_STOCK_DATA[[#This Row],[SYMBOL]],"Change"),"")</f>
        <v>-78.2</v>
      </c>
      <c r="C573" s="8" cm="1">
        <f t="array" ref="C573">IFERROR(IF(T_STOCK_DATA[[#This Row],[SYMBOL]]="","",_FV(T_STOCK_DATA[[#This Row],[SYMBOL]],"Change (%)",TRUE)),"")</f>
        <v>-4.6955999999999998E-2</v>
      </c>
      <c r="D573" s="8" t="str">
        <f>IF(T_STOCK_DATA[[#This Row],[Change (%)]]&gt;0,T_STOCK_DATA[[#This Row],[Change (%)]],"")</f>
        <v/>
      </c>
      <c r="E573" s="8">
        <f>IF(T_STOCK_DATA[[#This Row],[Change (%)]]&lt;0,T_STOCK_DATA[[#This Row],[Change (%)]],"")</f>
        <v>-4.6955999999999998E-2</v>
      </c>
      <c r="F573" s="7" t="str" cm="1">
        <f t="array" ref="F573">IFERROR(_FV(T_STOCK_DATA[[#This Row],[SYMBOL]],"Exchange"),"")</f>
        <v>National Stock Exchange of India</v>
      </c>
      <c r="G573" s="7" cm="1">
        <f t="array" ref="G573">IFERROR(_FV(T_STOCK_DATA[[#This Row],[SYMBOL]],"Price"),"")</f>
        <v>1587.2</v>
      </c>
      <c r="H573" s="9" cm="1">
        <f t="array" ref="H573">IFERROR(_FV(T_STOCK_DATA[[#This Row],[SYMBOL]],"Volume"),"")</f>
        <v>174694</v>
      </c>
      <c r="I573" s="7" t="str" cm="1">
        <f t="array" ref="I573">IFERROR(_FV(T_STOCK_DATA[[#This Row],[SYMBOL]],"Ticker symbol",TRUE),"")</f>
        <v>HEG</v>
      </c>
      <c r="J573" s="10" t="str">
        <f>IFERROR(RANK(T_STOCK_DATA[[#This Row],[Positive Change %]],T_STOCK_DATA[Positive Change %],0)+COUNTIF($D$3:$D572,T_STOCK_DATA[[#This Row],[Positive Change %]]),"")</f>
        <v/>
      </c>
      <c r="K573" s="10">
        <f>IFERROR(RANK(T_STOCK_DATA[[#This Row],[Negative Change %]],T_STOCK_DATA[Negative Change %],1)+COUNTIF($E$3:$E572,T_STOCK_DATA[[#This Row],[Negative Change %]]),"")</f>
        <v>815</v>
      </c>
      <c r="L573" s="10">
        <f>IFERROR(RANK(T_STOCK_DATA[[#This Row],[Volume]],T_STOCK_DATA[Volume],0)+COUNTIF($H$3:$H572,T_STOCK_DATA[[#This Row],[Volume]]),"")</f>
        <v>796</v>
      </c>
      <c r="M573" s="18" cm="1">
        <f t="array" ref="M573">IFERROR(_FV(T_STOCK_DATA[[#This Row],[SYMBOL]],"Last trade time",TRUE),"")</f>
        <v>44585.469953703701</v>
      </c>
    </row>
    <row r="574" spans="1:13">
      <c r="A574" s="5" t="e" vm="612">
        <v>#VALUE!</v>
      </c>
      <c r="B574" s="7" cm="1">
        <f t="array" ref="B574">IFERROR(_FV(T_STOCK_DATA[[#This Row],[SYMBOL]],"Change"),"")</f>
        <v>-5.55</v>
      </c>
      <c r="C574" s="8" cm="1">
        <f t="array" ref="C574">IFERROR(IF(T_STOCK_DATA[[#This Row],[SYMBOL]]="","",_FV(T_STOCK_DATA[[#This Row],[SYMBOL]],"Change (%)",TRUE)),"")</f>
        <v>-2.4299000000000001E-2</v>
      </c>
      <c r="D574" s="8" t="str">
        <f>IF(T_STOCK_DATA[[#This Row],[Change (%)]]&gt;0,T_STOCK_DATA[[#This Row],[Change (%)]],"")</f>
        <v/>
      </c>
      <c r="E574" s="8">
        <f>IF(T_STOCK_DATA[[#This Row],[Change (%)]]&lt;0,T_STOCK_DATA[[#This Row],[Change (%)]],"")</f>
        <v>-2.4299000000000001E-2</v>
      </c>
      <c r="F574" s="7" t="str" cm="1">
        <f t="array" ref="F574">IFERROR(_FV(T_STOCK_DATA[[#This Row],[SYMBOL]],"Exchange"),"")</f>
        <v>National Stock Exchange of India</v>
      </c>
      <c r="G574" s="7" cm="1">
        <f t="array" ref="G574">IFERROR(_FV(T_STOCK_DATA[[#This Row],[SYMBOL]],"Price"),"")</f>
        <v>222.85</v>
      </c>
      <c r="H574" s="9" cm="1">
        <f t="array" ref="H574">IFERROR(_FV(T_STOCK_DATA[[#This Row],[SYMBOL]],"Volume"),"")</f>
        <v>76707</v>
      </c>
      <c r="I574" s="7" t="str" cm="1">
        <f t="array" ref="I574">IFERROR(_FV(T_STOCK_DATA[[#This Row],[SYMBOL]],"Ticker symbol",TRUE),"")</f>
        <v>HEIDELBERG</v>
      </c>
      <c r="J574" s="10" t="str">
        <f>IFERROR(RANK(T_STOCK_DATA[[#This Row],[Positive Change %]],T_STOCK_DATA[Positive Change %],0)+COUNTIF($D$3:$D573,T_STOCK_DATA[[#This Row],[Positive Change %]]),"")</f>
        <v/>
      </c>
      <c r="K574" s="10">
        <f>IFERROR(RANK(T_STOCK_DATA[[#This Row],[Negative Change %]],T_STOCK_DATA[Negative Change %],1)+COUNTIF($E$3:$E573,T_STOCK_DATA[[#This Row],[Negative Change %]]),"")</f>
        <v>1355</v>
      </c>
      <c r="L574" s="10">
        <f>IFERROR(RANK(T_STOCK_DATA[[#This Row],[Volume]],T_STOCK_DATA[Volume],0)+COUNTIF($H$3:$H573,T_STOCK_DATA[[#This Row],[Volume]]),"")</f>
        <v>1050</v>
      </c>
      <c r="M574" s="18" cm="1">
        <f t="array" ref="M574">IFERROR(_FV(T_STOCK_DATA[[#This Row],[SYMBOL]],"Last trade time",TRUE),"")</f>
        <v>44585.469953703701</v>
      </c>
    </row>
    <row r="575" spans="1:13">
      <c r="A575" s="5" t="e" vm="613">
        <v>#VALUE!</v>
      </c>
      <c r="B575" s="7" cm="1">
        <f t="array" ref="B575">IFERROR(_FV(T_STOCK_DATA[[#This Row],[SYMBOL]],"Change"),"")</f>
        <v>-11.85</v>
      </c>
      <c r="C575" s="8" cm="1">
        <f t="array" ref="C575">IFERROR(IF(T_STOCK_DATA[[#This Row],[SYMBOL]]="","",_FV(T_STOCK_DATA[[#This Row],[SYMBOL]],"Change (%)",TRUE)),"")</f>
        <v>-8.2034999999999997E-2</v>
      </c>
      <c r="D575" s="8" t="str">
        <f>IF(T_STOCK_DATA[[#This Row],[Change (%)]]&gt;0,T_STOCK_DATA[[#This Row],[Change (%)]],"")</f>
        <v/>
      </c>
      <c r="E575" s="8">
        <f>IF(T_STOCK_DATA[[#This Row],[Change (%)]]&lt;0,T_STOCK_DATA[[#This Row],[Change (%)]],"")</f>
        <v>-8.2034999999999997E-2</v>
      </c>
      <c r="F575" s="7" t="str" cm="1">
        <f t="array" ref="F575">IFERROR(_FV(T_STOCK_DATA[[#This Row],[SYMBOL]],"Exchange"),"")</f>
        <v>National Stock Exchange of India</v>
      </c>
      <c r="G575" s="7" cm="1">
        <f t="array" ref="G575">IFERROR(_FV(T_STOCK_DATA[[#This Row],[SYMBOL]],"Price"),"")</f>
        <v>132.6</v>
      </c>
      <c r="H575" s="9" cm="1">
        <f t="array" ref="H575">IFERROR(_FV(T_STOCK_DATA[[#This Row],[SYMBOL]],"Volume"),"")</f>
        <v>3115957</v>
      </c>
      <c r="I575" s="7" t="str" cm="1">
        <f t="array" ref="I575">IFERROR(_FV(T_STOCK_DATA[[#This Row],[SYMBOL]],"Ticker symbol",TRUE),"")</f>
        <v>HEMIPROP</v>
      </c>
      <c r="J575" s="10" t="str">
        <f>IFERROR(RANK(T_STOCK_DATA[[#This Row],[Positive Change %]],T_STOCK_DATA[Positive Change %],0)+COUNTIF($D$3:$D574,T_STOCK_DATA[[#This Row],[Positive Change %]]),"")</f>
        <v/>
      </c>
      <c r="K575" s="10">
        <f>IFERROR(RANK(T_STOCK_DATA[[#This Row],[Negative Change %]],T_STOCK_DATA[Negative Change %],1)+COUNTIF($E$3:$E574,T_STOCK_DATA[[#This Row],[Negative Change %]]),"")</f>
        <v>97</v>
      </c>
      <c r="L575" s="10">
        <f>IFERROR(RANK(T_STOCK_DATA[[#This Row],[Volume]],T_STOCK_DATA[Volume],0)+COUNTIF($H$3:$H574,T_STOCK_DATA[[#This Row],[Volume]]),"")</f>
        <v>147</v>
      </c>
      <c r="M575" s="18" cm="1">
        <f t="array" ref="M575">IFERROR(_FV(T_STOCK_DATA[[#This Row],[SYMBOL]],"Last trade time",TRUE),"")</f>
        <v>44585.469953703701</v>
      </c>
    </row>
    <row r="576" spans="1:13">
      <c r="A576" s="5" t="e" vm="614">
        <v>#VALUE!</v>
      </c>
      <c r="B576" s="7" cm="1">
        <f t="array" ref="B576">IFERROR(_FV(T_STOCK_DATA[[#This Row],[SYMBOL]],"Change"),"")</f>
        <v>-11.85</v>
      </c>
      <c r="C576" s="8" cm="1">
        <f t="array" ref="C576">IFERROR(IF(T_STOCK_DATA[[#This Row],[SYMBOL]]="","",_FV(T_STOCK_DATA[[#This Row],[SYMBOL]],"Change (%)",TRUE)),"")</f>
        <v>-7.5429999999999997E-2</v>
      </c>
      <c r="D576" s="8" t="str">
        <f>IF(T_STOCK_DATA[[#This Row],[Change (%)]]&gt;0,T_STOCK_DATA[[#This Row],[Change (%)]],"")</f>
        <v/>
      </c>
      <c r="E576" s="8">
        <f>IF(T_STOCK_DATA[[#This Row],[Change (%)]]&lt;0,T_STOCK_DATA[[#This Row],[Change (%)]],"")</f>
        <v>-7.5429999999999997E-2</v>
      </c>
      <c r="F576" s="7" t="str" cm="1">
        <f t="array" ref="F576">IFERROR(_FV(T_STOCK_DATA[[#This Row],[SYMBOL]],"Exchange"),"")</f>
        <v>National Stock Exchange of India</v>
      </c>
      <c r="G576" s="7" cm="1">
        <f t="array" ref="G576">IFERROR(_FV(T_STOCK_DATA[[#This Row],[SYMBOL]],"Price"),"")</f>
        <v>145.25</v>
      </c>
      <c r="H576" s="9" cm="1">
        <f t="array" ref="H576">IFERROR(_FV(T_STOCK_DATA[[#This Row],[SYMBOL]],"Volume"),"")</f>
        <v>82188</v>
      </c>
      <c r="I576" s="7" t="str" cm="1">
        <f t="array" ref="I576">IFERROR(_FV(T_STOCK_DATA[[#This Row],[SYMBOL]],"Ticker symbol",TRUE),"")</f>
        <v>HERCULES</v>
      </c>
      <c r="J576" s="10" t="str">
        <f>IFERROR(RANK(T_STOCK_DATA[[#This Row],[Positive Change %]],T_STOCK_DATA[Positive Change %],0)+COUNTIF($D$3:$D575,T_STOCK_DATA[[#This Row],[Positive Change %]]),"")</f>
        <v/>
      </c>
      <c r="K576" s="10">
        <f>IFERROR(RANK(T_STOCK_DATA[[#This Row],[Negative Change %]],T_STOCK_DATA[Negative Change %],1)+COUNTIF($E$3:$E575,T_STOCK_DATA[[#This Row],[Negative Change %]]),"")</f>
        <v>143</v>
      </c>
      <c r="L576" s="10">
        <f>IFERROR(RANK(T_STOCK_DATA[[#This Row],[Volume]],T_STOCK_DATA[Volume],0)+COUNTIF($H$3:$H575,T_STOCK_DATA[[#This Row],[Volume]]),"")</f>
        <v>1034</v>
      </c>
      <c r="M576" s="18" cm="1">
        <f t="array" ref="M576">IFERROR(_FV(T_STOCK_DATA[[#This Row],[SYMBOL]],"Last trade time",TRUE),"")</f>
        <v>44585.469953703701</v>
      </c>
    </row>
    <row r="577" spans="1:13">
      <c r="A577" s="5" t="e" vm="615">
        <v>#VALUE!</v>
      </c>
      <c r="B577" s="7" cm="1">
        <f t="array" ref="B577">IFERROR(_FV(T_STOCK_DATA[[#This Row],[SYMBOL]],"Change"),"")</f>
        <v>-25.55</v>
      </c>
      <c r="C577" s="8" cm="1">
        <f t="array" ref="C577">IFERROR(IF(T_STOCK_DATA[[#This Row],[SYMBOL]]="","",_FV(T_STOCK_DATA[[#This Row],[SYMBOL]],"Change (%)",TRUE)),"")</f>
        <v>-6.4115000000000005E-2</v>
      </c>
      <c r="D577" s="8" t="str">
        <f>IF(T_STOCK_DATA[[#This Row],[Change (%)]]&gt;0,T_STOCK_DATA[[#This Row],[Change (%)]],"")</f>
        <v/>
      </c>
      <c r="E577" s="8">
        <f>IF(T_STOCK_DATA[[#This Row],[Change (%)]]&lt;0,T_STOCK_DATA[[#This Row],[Change (%)]],"")</f>
        <v>-6.4115000000000005E-2</v>
      </c>
      <c r="F577" s="7" t="str" cm="1">
        <f t="array" ref="F577">IFERROR(_FV(T_STOCK_DATA[[#This Row],[SYMBOL]],"Exchange"),"")</f>
        <v>National Stock Exchange of India</v>
      </c>
      <c r="G577" s="7" cm="1">
        <f t="array" ref="G577">IFERROR(_FV(T_STOCK_DATA[[#This Row],[SYMBOL]],"Price"),"")</f>
        <v>372.95</v>
      </c>
      <c r="H577" s="9" cm="1">
        <f t="array" ref="H577">IFERROR(_FV(T_STOCK_DATA[[#This Row],[SYMBOL]],"Volume"),"")</f>
        <v>203532</v>
      </c>
      <c r="I577" s="7" t="str" cm="1">
        <f t="array" ref="I577">IFERROR(_FV(T_STOCK_DATA[[#This Row],[SYMBOL]],"Ticker symbol",TRUE),"")</f>
        <v>HERITGFOOD</v>
      </c>
      <c r="J577" s="10" t="str">
        <f>IFERROR(RANK(T_STOCK_DATA[[#This Row],[Positive Change %]],T_STOCK_DATA[Positive Change %],0)+COUNTIF($D$3:$D576,T_STOCK_DATA[[#This Row],[Positive Change %]]),"")</f>
        <v/>
      </c>
      <c r="K577" s="10">
        <f>IFERROR(RANK(T_STOCK_DATA[[#This Row],[Negative Change %]],T_STOCK_DATA[Negative Change %],1)+COUNTIF($E$3:$E576,T_STOCK_DATA[[#This Row],[Negative Change %]]),"")</f>
        <v>282</v>
      </c>
      <c r="L577" s="10">
        <f>IFERROR(RANK(T_STOCK_DATA[[#This Row],[Volume]],T_STOCK_DATA[Volume],0)+COUNTIF($H$3:$H576,T_STOCK_DATA[[#This Row],[Volume]]),"")</f>
        <v>756</v>
      </c>
      <c r="M577" s="18" cm="1">
        <f t="array" ref="M577">IFERROR(_FV(T_STOCK_DATA[[#This Row],[SYMBOL]],"Last trade time",TRUE),"")</f>
        <v>44585.469953703701</v>
      </c>
    </row>
    <row r="578" spans="1:13">
      <c r="A578" s="5" t="e" vm="616">
        <v>#VALUE!</v>
      </c>
      <c r="B578" s="7" cm="1">
        <f t="array" ref="B578">IFERROR(_FV(T_STOCK_DATA[[#This Row],[SYMBOL]],"Change"),"")</f>
        <v>-43.9</v>
      </c>
      <c r="C578" s="8" cm="1">
        <f t="array" ref="C578">IFERROR(IF(T_STOCK_DATA[[#This Row],[SYMBOL]]="","",_FV(T_STOCK_DATA[[#This Row],[SYMBOL]],"Change (%)",TRUE)),"")</f>
        <v>-1.5963000000000001E-2</v>
      </c>
      <c r="D578" s="8" t="str">
        <f>IF(T_STOCK_DATA[[#This Row],[Change (%)]]&gt;0,T_STOCK_DATA[[#This Row],[Change (%)]],"")</f>
        <v/>
      </c>
      <c r="E578" s="8">
        <f>IF(T_STOCK_DATA[[#This Row],[Change (%)]]&lt;0,T_STOCK_DATA[[#This Row],[Change (%)]],"")</f>
        <v>-1.5963000000000001E-2</v>
      </c>
      <c r="F578" s="7" t="str" cm="1">
        <f t="array" ref="F578">IFERROR(_FV(T_STOCK_DATA[[#This Row],[SYMBOL]],"Exchange"),"")</f>
        <v>National Stock Exchange of India</v>
      </c>
      <c r="G578" s="7" cm="1">
        <f t="array" ref="G578">IFERROR(_FV(T_STOCK_DATA[[#This Row],[SYMBOL]],"Price"),"")</f>
        <v>2706.2</v>
      </c>
      <c r="H578" s="9" cm="1">
        <f t="array" ref="H578">IFERROR(_FV(T_STOCK_DATA[[#This Row],[SYMBOL]],"Volume"),"")</f>
        <v>593277</v>
      </c>
      <c r="I578" s="7" t="str" cm="1">
        <f t="array" ref="I578">IFERROR(_FV(T_STOCK_DATA[[#This Row],[SYMBOL]],"Ticker symbol",TRUE),"")</f>
        <v>HEROMOTOCO</v>
      </c>
      <c r="J578" s="10" t="str">
        <f>IFERROR(RANK(T_STOCK_DATA[[#This Row],[Positive Change %]],T_STOCK_DATA[Positive Change %],0)+COUNTIF($D$3:$D577,T_STOCK_DATA[[#This Row],[Positive Change %]]),"")</f>
        <v/>
      </c>
      <c r="K578" s="10">
        <f>IFERROR(RANK(T_STOCK_DATA[[#This Row],[Negative Change %]],T_STOCK_DATA[Negative Change %],1)+COUNTIF($E$3:$E577,T_STOCK_DATA[[#This Row],[Negative Change %]]),"")</f>
        <v>1473</v>
      </c>
      <c r="L578" s="10">
        <f>IFERROR(RANK(T_STOCK_DATA[[#This Row],[Volume]],T_STOCK_DATA[Volume],0)+COUNTIF($H$3:$H577,T_STOCK_DATA[[#This Row],[Volume]]),"")</f>
        <v>456</v>
      </c>
      <c r="M578" s="18" cm="1">
        <f t="array" ref="M578">IFERROR(_FV(T_STOCK_DATA[[#This Row],[SYMBOL]],"Last trade time",TRUE),"")</f>
        <v>44585.469953703701</v>
      </c>
    </row>
    <row r="579" spans="1:13">
      <c r="A579" s="5" t="e" vm="617">
        <v>#VALUE!</v>
      </c>
      <c r="B579" s="7" cm="1">
        <f t="array" ref="B579">IFERROR(_FV(T_STOCK_DATA[[#This Row],[SYMBOL]],"Change"),"")</f>
        <v>-7.5</v>
      </c>
      <c r="C579" s="8" cm="1">
        <f t="array" ref="C579">IFERROR(IF(T_STOCK_DATA[[#This Row],[SYMBOL]]="","",_FV(T_STOCK_DATA[[#This Row],[SYMBOL]],"Change (%)",TRUE)),"")</f>
        <v>-3.1949999999999999E-3</v>
      </c>
      <c r="D579" s="8" t="str">
        <f>IF(T_STOCK_DATA[[#This Row],[Change (%)]]&gt;0,T_STOCK_DATA[[#This Row],[Change (%)]],"")</f>
        <v/>
      </c>
      <c r="E579" s="8">
        <f>IF(T_STOCK_DATA[[#This Row],[Change (%)]]&lt;0,T_STOCK_DATA[[#This Row],[Change (%)]],"")</f>
        <v>-3.1949999999999999E-3</v>
      </c>
      <c r="F579" s="7" t="str" cm="1">
        <f t="array" ref="F579">IFERROR(_FV(T_STOCK_DATA[[#This Row],[SYMBOL]],"Exchange"),"")</f>
        <v>National Stock Exchange of India</v>
      </c>
      <c r="G579" s="7" cm="1">
        <f t="array" ref="G579">IFERROR(_FV(T_STOCK_DATA[[#This Row],[SYMBOL]],"Price"),"")</f>
        <v>2340.0500000000002</v>
      </c>
      <c r="H579" s="9" cm="1">
        <f t="array" ref="H579">IFERROR(_FV(T_STOCK_DATA[[#This Row],[SYMBOL]],"Volume"),"")</f>
        <v>8181</v>
      </c>
      <c r="I579" s="7" t="str" cm="1">
        <f t="array" ref="I579">IFERROR(_FV(T_STOCK_DATA[[#This Row],[SYMBOL]],"Ticker symbol",TRUE),"")</f>
        <v>HESTERBIO</v>
      </c>
      <c r="J579" s="10" t="str">
        <f>IFERROR(RANK(T_STOCK_DATA[[#This Row],[Positive Change %]],T_STOCK_DATA[Positive Change %],0)+COUNTIF($D$3:$D578,T_STOCK_DATA[[#This Row],[Positive Change %]]),"")</f>
        <v/>
      </c>
      <c r="K579" s="10">
        <f>IFERROR(RANK(T_STOCK_DATA[[#This Row],[Negative Change %]],T_STOCK_DATA[Negative Change %],1)+COUNTIF($E$3:$E578,T_STOCK_DATA[[#This Row],[Negative Change %]]),"")</f>
        <v>1559</v>
      </c>
      <c r="L579" s="10">
        <f>IFERROR(RANK(T_STOCK_DATA[[#This Row],[Volume]],T_STOCK_DATA[Volume],0)+COUNTIF($H$3:$H578,T_STOCK_DATA[[#This Row],[Volume]]),"")</f>
        <v>1526</v>
      </c>
      <c r="M579" s="18" cm="1">
        <f t="array" ref="M579">IFERROR(_FV(T_STOCK_DATA[[#This Row],[SYMBOL]],"Last trade time",TRUE),"")</f>
        <v>44585.469953703701</v>
      </c>
    </row>
    <row r="580" spans="1:13">
      <c r="A580" s="5" t="e" vm="618">
        <v>#VALUE!</v>
      </c>
      <c r="B580" s="7" cm="1">
        <f t="array" ref="B580">IFERROR(_FV(T_STOCK_DATA[[#This Row],[SYMBOL]],"Change"),"")</f>
        <v>-7.45</v>
      </c>
      <c r="C580" s="8" cm="1">
        <f t="array" ref="C580">IFERROR(IF(T_STOCK_DATA[[#This Row],[SYMBOL]]="","",_FV(T_STOCK_DATA[[#This Row],[SYMBOL]],"Change (%)",TRUE)),"")</f>
        <v>-4.9715999999999996E-2</v>
      </c>
      <c r="D580" s="8" t="str">
        <f>IF(T_STOCK_DATA[[#This Row],[Change (%)]]&gt;0,T_STOCK_DATA[[#This Row],[Change (%)]],"")</f>
        <v/>
      </c>
      <c r="E580" s="8">
        <f>IF(T_STOCK_DATA[[#This Row],[Change (%)]]&lt;0,T_STOCK_DATA[[#This Row],[Change (%)]],"")</f>
        <v>-4.9715999999999996E-2</v>
      </c>
      <c r="F580" s="7" t="str" cm="1">
        <f t="array" ref="F580">IFERROR(_FV(T_STOCK_DATA[[#This Row],[SYMBOL]],"Exchange"),"")</f>
        <v>National Stock Exchange of India</v>
      </c>
      <c r="G580" s="7" cm="1">
        <f t="array" ref="G580">IFERROR(_FV(T_STOCK_DATA[[#This Row],[SYMBOL]],"Price"),"")</f>
        <v>142.4</v>
      </c>
      <c r="H580" s="9" cm="1">
        <f t="array" ref="H580">IFERROR(_FV(T_STOCK_DATA[[#This Row],[SYMBOL]],"Volume"),"")</f>
        <v>6555</v>
      </c>
      <c r="I580" s="7" t="str" cm="1">
        <f t="array" ref="I580">IFERROR(_FV(T_STOCK_DATA[[#This Row],[SYMBOL]],"Ticker symbol",TRUE),"")</f>
        <v>HEXATRADEX</v>
      </c>
      <c r="J580" s="10" t="str">
        <f>IFERROR(RANK(T_STOCK_DATA[[#This Row],[Positive Change %]],T_STOCK_DATA[Positive Change %],0)+COUNTIF($D$3:$D579,T_STOCK_DATA[[#This Row],[Positive Change %]]),"")</f>
        <v/>
      </c>
      <c r="K580" s="10">
        <f>IFERROR(RANK(T_STOCK_DATA[[#This Row],[Negative Change %]],T_STOCK_DATA[Negative Change %],1)+COUNTIF($E$3:$E579,T_STOCK_DATA[[#This Row],[Negative Change %]]),"")</f>
        <v>608</v>
      </c>
      <c r="L580" s="10">
        <f>IFERROR(RANK(T_STOCK_DATA[[#This Row],[Volume]],T_STOCK_DATA[Volume],0)+COUNTIF($H$3:$H579,T_STOCK_DATA[[#This Row],[Volume]]),"")</f>
        <v>1546</v>
      </c>
      <c r="M580" s="18" cm="1">
        <f t="array" ref="M580">IFERROR(_FV(T_STOCK_DATA[[#This Row],[SYMBOL]],"Last trade time",TRUE),"")</f>
        <v>44585.469953703701</v>
      </c>
    </row>
    <row r="581" spans="1:13">
      <c r="A581" s="5" t="e" vm="619">
        <v>#VALUE!</v>
      </c>
      <c r="B581" s="7" cm="1">
        <f t="array" ref="B581">IFERROR(_FV(T_STOCK_DATA[[#This Row],[SYMBOL]],"Change"),"")</f>
        <v>-5.4</v>
      </c>
      <c r="C581" s="8" cm="1">
        <f t="array" ref="C581">IFERROR(IF(T_STOCK_DATA[[#This Row],[SYMBOL]]="","",_FV(T_STOCK_DATA[[#This Row],[SYMBOL]],"Change (%)",TRUE)),"")</f>
        <v>-6.4019000000000006E-2</v>
      </c>
      <c r="D581" s="8" t="str">
        <f>IF(T_STOCK_DATA[[#This Row],[Change (%)]]&gt;0,T_STOCK_DATA[[#This Row],[Change (%)]],"")</f>
        <v/>
      </c>
      <c r="E581" s="8">
        <f>IF(T_STOCK_DATA[[#This Row],[Change (%)]]&lt;0,T_STOCK_DATA[[#This Row],[Change (%)]],"")</f>
        <v>-6.4019000000000006E-2</v>
      </c>
      <c r="F581" s="7" t="str" cm="1">
        <f t="array" ref="F581">IFERROR(_FV(T_STOCK_DATA[[#This Row],[SYMBOL]],"Exchange"),"")</f>
        <v>National Stock Exchange of India</v>
      </c>
      <c r="G581" s="7" cm="1">
        <f t="array" ref="G581">IFERROR(_FV(T_STOCK_DATA[[#This Row],[SYMBOL]],"Price"),"")</f>
        <v>78.95</v>
      </c>
      <c r="H581" s="9" cm="1">
        <f t="array" ref="H581">IFERROR(_FV(T_STOCK_DATA[[#This Row],[SYMBOL]],"Volume"),"")</f>
        <v>20258470</v>
      </c>
      <c r="I581" s="7" t="str" cm="1">
        <f t="array" ref="I581">IFERROR(_FV(T_STOCK_DATA[[#This Row],[SYMBOL]],"Ticker symbol",TRUE),"")</f>
        <v>HFCL</v>
      </c>
      <c r="J581" s="10" t="str">
        <f>IFERROR(RANK(T_STOCK_DATA[[#This Row],[Positive Change %]],T_STOCK_DATA[Positive Change %],0)+COUNTIF($D$3:$D580,T_STOCK_DATA[[#This Row],[Positive Change %]]),"")</f>
        <v/>
      </c>
      <c r="K581" s="10">
        <f>IFERROR(RANK(T_STOCK_DATA[[#This Row],[Negative Change %]],T_STOCK_DATA[Negative Change %],1)+COUNTIF($E$3:$E580,T_STOCK_DATA[[#This Row],[Negative Change %]]),"")</f>
        <v>284</v>
      </c>
      <c r="L581" s="10">
        <f>IFERROR(RANK(T_STOCK_DATA[[#This Row],[Volume]],T_STOCK_DATA[Volume],0)+COUNTIF($H$3:$H580,T_STOCK_DATA[[#This Row],[Volume]]),"")</f>
        <v>24</v>
      </c>
      <c r="M581" s="18" cm="1">
        <f t="array" ref="M581">IFERROR(_FV(T_STOCK_DATA[[#This Row],[SYMBOL]],"Last trade time",TRUE),"")</f>
        <v>44585.469953703701</v>
      </c>
    </row>
    <row r="582" spans="1:13">
      <c r="A582" s="5" t="e" vm="620">
        <v>#VALUE!</v>
      </c>
      <c r="B582" s="7" cm="1">
        <f t="array" ref="B582">IFERROR(_FV(T_STOCK_DATA[[#This Row],[SYMBOL]],"Change"),"")</f>
        <v>-16.55</v>
      </c>
      <c r="C582" s="8" cm="1">
        <f t="array" ref="C582">IFERROR(IF(T_STOCK_DATA[[#This Row],[SYMBOL]]="","",_FV(T_STOCK_DATA[[#This Row],[SYMBOL]],"Change (%)",TRUE)),"")</f>
        <v>-2.7923E-2</v>
      </c>
      <c r="D582" s="8" t="str">
        <f>IF(T_STOCK_DATA[[#This Row],[Change (%)]]&gt;0,T_STOCK_DATA[[#This Row],[Change (%)]],"")</f>
        <v/>
      </c>
      <c r="E582" s="8">
        <f>IF(T_STOCK_DATA[[#This Row],[Change (%)]]&lt;0,T_STOCK_DATA[[#This Row],[Change (%)]],"")</f>
        <v>-2.7923E-2</v>
      </c>
      <c r="F582" s="7" t="str" cm="1">
        <f t="array" ref="F582">IFERROR(_FV(T_STOCK_DATA[[#This Row],[SYMBOL]],"Exchange"),"")</f>
        <v>National Stock Exchange of India</v>
      </c>
      <c r="G582" s="7" cm="1">
        <f t="array" ref="G582">IFERROR(_FV(T_STOCK_DATA[[#This Row],[SYMBOL]],"Price"),"")</f>
        <v>576.15</v>
      </c>
      <c r="H582" s="9" cm="1">
        <f t="array" ref="H582">IFERROR(_FV(T_STOCK_DATA[[#This Row],[SYMBOL]],"Volume"),"")</f>
        <v>92097</v>
      </c>
      <c r="I582" s="7" t="str" cm="1">
        <f t="array" ref="I582">IFERROR(_FV(T_STOCK_DATA[[#This Row],[SYMBOL]],"Ticker symbol",TRUE),"")</f>
        <v>HGINFRA</v>
      </c>
      <c r="J582" s="10" t="str">
        <f>IFERROR(RANK(T_STOCK_DATA[[#This Row],[Positive Change %]],T_STOCK_DATA[Positive Change %],0)+COUNTIF($D$3:$D581,T_STOCK_DATA[[#This Row],[Positive Change %]]),"")</f>
        <v/>
      </c>
      <c r="K582" s="10">
        <f>IFERROR(RANK(T_STOCK_DATA[[#This Row],[Negative Change %]],T_STOCK_DATA[Negative Change %],1)+COUNTIF($E$3:$E581,T_STOCK_DATA[[#This Row],[Negative Change %]]),"")</f>
        <v>1286</v>
      </c>
      <c r="L582" s="10">
        <f>IFERROR(RANK(T_STOCK_DATA[[#This Row],[Volume]],T_STOCK_DATA[Volume],0)+COUNTIF($H$3:$H581,T_STOCK_DATA[[#This Row],[Volume]]),"")</f>
        <v>999</v>
      </c>
      <c r="M582" s="18" cm="1">
        <f t="array" ref="M582">IFERROR(_FV(T_STOCK_DATA[[#This Row],[SYMBOL]],"Last trade time",TRUE),"")</f>
        <v>44585.469953703701</v>
      </c>
    </row>
    <row r="583" spans="1:13">
      <c r="A583" s="5" t="e" vm="621">
        <v>#VALUE!</v>
      </c>
      <c r="B583" s="7" cm="1">
        <f t="array" ref="B583">IFERROR(_FV(T_STOCK_DATA[[#This Row],[SYMBOL]],"Change"),"")</f>
        <v>-161.44999999999999</v>
      </c>
      <c r="C583" s="8" cm="1">
        <f t="array" ref="C583">IFERROR(IF(T_STOCK_DATA[[#This Row],[SYMBOL]]="","",_FV(T_STOCK_DATA[[#This Row],[SYMBOL]],"Change (%)",TRUE)),"")</f>
        <v>-5.9154999999999999E-2</v>
      </c>
      <c r="D583" s="8" t="str">
        <f>IF(T_STOCK_DATA[[#This Row],[Change (%)]]&gt;0,T_STOCK_DATA[[#This Row],[Change (%)]],"")</f>
        <v/>
      </c>
      <c r="E583" s="8">
        <f>IF(T_STOCK_DATA[[#This Row],[Change (%)]]&lt;0,T_STOCK_DATA[[#This Row],[Change (%)]],"")</f>
        <v>-5.9154999999999999E-2</v>
      </c>
      <c r="F583" s="7" t="str" cm="1">
        <f t="array" ref="F583">IFERROR(_FV(T_STOCK_DATA[[#This Row],[SYMBOL]],"Exchange"),"")</f>
        <v>National Stock Exchange of India</v>
      </c>
      <c r="G583" s="7" cm="1">
        <f t="array" ref="G583">IFERROR(_FV(T_STOCK_DATA[[#This Row],[SYMBOL]],"Price"),"")</f>
        <v>2567.8000000000002</v>
      </c>
      <c r="H583" s="9" cm="1">
        <f t="array" ref="H583">IFERROR(_FV(T_STOCK_DATA[[#This Row],[SYMBOL]],"Volume"),"")</f>
        <v>72368</v>
      </c>
      <c r="I583" s="7" t="str" cm="1">
        <f t="array" ref="I583">IFERROR(_FV(T_STOCK_DATA[[#This Row],[SYMBOL]],"Ticker symbol",TRUE),"")</f>
        <v>HGS</v>
      </c>
      <c r="J583" s="10" t="str">
        <f>IFERROR(RANK(T_STOCK_DATA[[#This Row],[Positive Change %]],T_STOCK_DATA[Positive Change %],0)+COUNTIF($D$3:$D582,T_STOCK_DATA[[#This Row],[Positive Change %]]),"")</f>
        <v/>
      </c>
      <c r="K583" s="10">
        <f>IFERROR(RANK(T_STOCK_DATA[[#This Row],[Negative Change %]],T_STOCK_DATA[Negative Change %],1)+COUNTIF($E$3:$E582,T_STOCK_DATA[[#This Row],[Negative Change %]]),"")</f>
        <v>358</v>
      </c>
      <c r="L583" s="10">
        <f>IFERROR(RANK(T_STOCK_DATA[[#This Row],[Volume]],T_STOCK_DATA[Volume],0)+COUNTIF($H$3:$H582,T_STOCK_DATA[[#This Row],[Volume]]),"")</f>
        <v>1066</v>
      </c>
      <c r="M583" s="18" cm="1">
        <f t="array" ref="M583">IFERROR(_FV(T_STOCK_DATA[[#This Row],[SYMBOL]],"Last trade time",TRUE),"")</f>
        <v>44585.469953703701</v>
      </c>
    </row>
    <row r="584" spans="1:13">
      <c r="A584" s="5" t="e" vm="622">
        <v>#VALUE!</v>
      </c>
      <c r="B584" s="7" cm="1">
        <f t="array" ref="B584">IFERROR(_FV(T_STOCK_DATA[[#This Row],[SYMBOL]],"Change"),"")</f>
        <v>-19.95</v>
      </c>
      <c r="C584" s="8" cm="1">
        <f t="array" ref="C584">IFERROR(IF(T_STOCK_DATA[[#This Row],[SYMBOL]]="","",_FV(T_STOCK_DATA[[#This Row],[SYMBOL]],"Change (%)",TRUE)),"")</f>
        <v>-4.9381000000000001E-2</v>
      </c>
      <c r="D584" s="8" t="str">
        <f>IF(T_STOCK_DATA[[#This Row],[Change (%)]]&gt;0,T_STOCK_DATA[[#This Row],[Change (%)]],"")</f>
        <v/>
      </c>
      <c r="E584" s="8">
        <f>IF(T_STOCK_DATA[[#This Row],[Change (%)]]&lt;0,T_STOCK_DATA[[#This Row],[Change (%)]],"")</f>
        <v>-4.9381000000000001E-2</v>
      </c>
      <c r="F584" s="7" t="str" cm="1">
        <f t="array" ref="F584">IFERROR(_FV(T_STOCK_DATA[[#This Row],[SYMBOL]],"Exchange"),"")</f>
        <v>National Stock Exchange of India</v>
      </c>
      <c r="G584" s="7" cm="1">
        <f t="array" ref="G584">IFERROR(_FV(T_STOCK_DATA[[#This Row],[SYMBOL]],"Price"),"")</f>
        <v>384.05</v>
      </c>
      <c r="H584" s="9" cm="1">
        <f t="array" ref="H584">IFERROR(_FV(T_STOCK_DATA[[#This Row],[SYMBOL]],"Volume"),"")</f>
        <v>540527</v>
      </c>
      <c r="I584" s="7" t="str" cm="1">
        <f t="array" ref="I584">IFERROR(_FV(T_STOCK_DATA[[#This Row],[SYMBOL]],"Ticker symbol",TRUE),"")</f>
        <v>HIKAL</v>
      </c>
      <c r="J584" s="10" t="str">
        <f>IFERROR(RANK(T_STOCK_DATA[[#This Row],[Positive Change %]],T_STOCK_DATA[Positive Change %],0)+COUNTIF($D$3:$D583,T_STOCK_DATA[[#This Row],[Positive Change %]]),"")</f>
        <v/>
      </c>
      <c r="K584" s="10">
        <f>IFERROR(RANK(T_STOCK_DATA[[#This Row],[Negative Change %]],T_STOCK_DATA[Negative Change %],1)+COUNTIF($E$3:$E583,T_STOCK_DATA[[#This Row],[Negative Change %]]),"")</f>
        <v>656</v>
      </c>
      <c r="L584" s="10">
        <f>IFERROR(RANK(T_STOCK_DATA[[#This Row],[Volume]],T_STOCK_DATA[Volume],0)+COUNTIF($H$3:$H583,T_STOCK_DATA[[#This Row],[Volume]]),"")</f>
        <v>479</v>
      </c>
      <c r="M584" s="18" cm="1">
        <f t="array" ref="M584">IFERROR(_FV(T_STOCK_DATA[[#This Row],[SYMBOL]],"Last trade time",TRUE),"")</f>
        <v>44585.469953703701</v>
      </c>
    </row>
    <row r="585" spans="1:13">
      <c r="A585" s="5" t="e" vm="623">
        <v>#VALUE!</v>
      </c>
      <c r="B585" s="7" cm="1">
        <f t="array" ref="B585">IFERROR(_FV(T_STOCK_DATA[[#This Row],[SYMBOL]],"Change"),"")</f>
        <v>-285.3</v>
      </c>
      <c r="C585" s="8" cm="1">
        <f t="array" ref="C585">IFERROR(IF(T_STOCK_DATA[[#This Row],[SYMBOL]]="","",_FV(T_STOCK_DATA[[#This Row],[SYMBOL]],"Change (%)",TRUE)),"")</f>
        <v>-6.1605E-2</v>
      </c>
      <c r="D585" s="8" t="str">
        <f>IF(T_STOCK_DATA[[#This Row],[Change (%)]]&gt;0,T_STOCK_DATA[[#This Row],[Change (%)]],"")</f>
        <v/>
      </c>
      <c r="E585" s="8">
        <f>IF(T_STOCK_DATA[[#This Row],[Change (%)]]&lt;0,T_STOCK_DATA[[#This Row],[Change (%)]],"")</f>
        <v>-6.1605E-2</v>
      </c>
      <c r="F585" s="7" t="str" cm="1">
        <f t="array" ref="F585">IFERROR(_FV(T_STOCK_DATA[[#This Row],[SYMBOL]],"Exchange"),"")</f>
        <v>National Stock Exchange of India</v>
      </c>
      <c r="G585" s="7" cm="1">
        <f t="array" ref="G585">IFERROR(_FV(T_STOCK_DATA[[#This Row],[SYMBOL]],"Price"),"")</f>
        <v>4345.8</v>
      </c>
      <c r="H585" s="9" cm="1">
        <f t="array" ref="H585">IFERROR(_FV(T_STOCK_DATA[[#This Row],[SYMBOL]],"Volume"),"")</f>
        <v>14960</v>
      </c>
      <c r="I585" s="7" t="str" cm="1">
        <f t="array" ref="I585">IFERROR(_FV(T_STOCK_DATA[[#This Row],[SYMBOL]],"Ticker symbol",TRUE),"")</f>
        <v>HIL</v>
      </c>
      <c r="J585" s="10" t="str">
        <f>IFERROR(RANK(T_STOCK_DATA[[#This Row],[Positive Change %]],T_STOCK_DATA[Positive Change %],0)+COUNTIF($D$3:$D584,T_STOCK_DATA[[#This Row],[Positive Change %]]),"")</f>
        <v/>
      </c>
      <c r="K585" s="10">
        <f>IFERROR(RANK(T_STOCK_DATA[[#This Row],[Negative Change %]],T_STOCK_DATA[Negative Change %],1)+COUNTIF($E$3:$E584,T_STOCK_DATA[[#This Row],[Negative Change %]]),"")</f>
        <v>317</v>
      </c>
      <c r="L585" s="10">
        <f>IFERROR(RANK(T_STOCK_DATA[[#This Row],[Volume]],T_STOCK_DATA[Volume],0)+COUNTIF($H$3:$H584,T_STOCK_DATA[[#This Row],[Volume]]),"")</f>
        <v>1446</v>
      </c>
      <c r="M585" s="18" cm="1">
        <f t="array" ref="M585">IFERROR(_FV(T_STOCK_DATA[[#This Row],[SYMBOL]],"Last trade time",TRUE),"")</f>
        <v>44585.469953703701</v>
      </c>
    </row>
    <row r="586" spans="1:13">
      <c r="A586" s="5" t="e" vm="12">
        <v>#VALUE!</v>
      </c>
      <c r="B586" s="7" cm="1">
        <f t="array" ref="B586">IFERROR(_FV(T_STOCK_DATA[[#This Row],[SYMBOL]],"Change"),"")</f>
        <v>1.25</v>
      </c>
      <c r="C586" s="8" cm="1">
        <f t="array" ref="C586">IFERROR(IF(T_STOCK_DATA[[#This Row],[SYMBOL]]="","",_FV(T_STOCK_DATA[[#This Row],[SYMBOL]],"Change (%)",TRUE)),"")</f>
        <v>4.9116E-2</v>
      </c>
      <c r="D586" s="8">
        <f>IF(T_STOCK_DATA[[#This Row],[Change (%)]]&gt;0,T_STOCK_DATA[[#This Row],[Change (%)]],"")</f>
        <v>4.9116E-2</v>
      </c>
      <c r="E586" s="8" t="str">
        <f>IF(T_STOCK_DATA[[#This Row],[Change (%)]]&lt;0,T_STOCK_DATA[[#This Row],[Change (%)]],"")</f>
        <v/>
      </c>
      <c r="F586" s="7" t="str" cm="1">
        <f t="array" ref="F586">IFERROR(_FV(T_STOCK_DATA[[#This Row],[SYMBOL]],"Exchange"),"")</f>
        <v>National Stock Exchange of India</v>
      </c>
      <c r="G586" s="7" cm="1">
        <f t="array" ref="G586">IFERROR(_FV(T_STOCK_DATA[[#This Row],[SYMBOL]],"Price"),"")</f>
        <v>26.7</v>
      </c>
      <c r="H586" s="9" cm="1">
        <f t="array" ref="H586">IFERROR(_FV(T_STOCK_DATA[[#This Row],[SYMBOL]],"Volume"),"")</f>
        <v>27383</v>
      </c>
      <c r="I586" s="7" t="str" cm="1">
        <f t="array" ref="I586">IFERROR(_FV(T_STOCK_DATA[[#This Row],[SYMBOL]],"Ticker symbol",TRUE),"")</f>
        <v>HILTON</v>
      </c>
      <c r="J586" s="10">
        <f>IFERROR(RANK(T_STOCK_DATA[[#This Row],[Positive Change %]],T_STOCK_DATA[Positive Change %],0)+COUNTIF($D$3:$D585,T_STOCK_DATA[[#This Row],[Positive Change %]]),"")</f>
        <v>12</v>
      </c>
      <c r="K586" s="10" t="str">
        <f>IFERROR(RANK(T_STOCK_DATA[[#This Row],[Negative Change %]],T_STOCK_DATA[Negative Change %],1)+COUNTIF($E$3:$E585,T_STOCK_DATA[[#This Row],[Negative Change %]]),"")</f>
        <v/>
      </c>
      <c r="L586" s="10">
        <f>IFERROR(RANK(T_STOCK_DATA[[#This Row],[Volume]],T_STOCK_DATA[Volume],0)+COUNTIF($H$3:$H585,T_STOCK_DATA[[#This Row],[Volume]]),"")</f>
        <v>1325</v>
      </c>
      <c r="M586" s="18" cm="1">
        <f t="array" ref="M586">IFERROR(_FV(T_STOCK_DATA[[#This Row],[SYMBOL]],"Last trade time",TRUE),"")</f>
        <v>44585.469953703701</v>
      </c>
    </row>
    <row r="587" spans="1:13">
      <c r="A587" s="5" t="e" vm="624">
        <v>#VALUE!</v>
      </c>
      <c r="B587" s="7" cm="1">
        <f t="array" ref="B587">IFERROR(_FV(T_STOCK_DATA[[#This Row],[SYMBOL]],"Change"),"")</f>
        <v>-21.85</v>
      </c>
      <c r="C587" s="8" cm="1">
        <f t="array" ref="C587">IFERROR(IF(T_STOCK_DATA[[#This Row],[SYMBOL]]="","",_FV(T_STOCK_DATA[[#This Row],[SYMBOL]],"Change (%)",TRUE)),"")</f>
        <v>-8.8211999999999999E-2</v>
      </c>
      <c r="D587" s="8" t="str">
        <f>IF(T_STOCK_DATA[[#This Row],[Change (%)]]&gt;0,T_STOCK_DATA[[#This Row],[Change (%)]],"")</f>
        <v/>
      </c>
      <c r="E587" s="8">
        <f>IF(T_STOCK_DATA[[#This Row],[Change (%)]]&lt;0,T_STOCK_DATA[[#This Row],[Change (%)]],"")</f>
        <v>-8.8211999999999999E-2</v>
      </c>
      <c r="F587" s="7" t="str" cm="1">
        <f t="array" ref="F587">IFERROR(_FV(T_STOCK_DATA[[#This Row],[SYMBOL]],"Exchange"),"")</f>
        <v>National Stock Exchange of India</v>
      </c>
      <c r="G587" s="7" cm="1">
        <f t="array" ref="G587">IFERROR(_FV(T_STOCK_DATA[[#This Row],[SYMBOL]],"Price"),"")</f>
        <v>225.85</v>
      </c>
      <c r="H587" s="9" cm="1">
        <f t="array" ref="H587">IFERROR(_FV(T_STOCK_DATA[[#This Row],[SYMBOL]],"Volume"),"")</f>
        <v>308789</v>
      </c>
      <c r="I587" s="7" t="str" cm="1">
        <f t="array" ref="I587">IFERROR(_FV(T_STOCK_DATA[[#This Row],[SYMBOL]],"Ticker symbol",TRUE),"")</f>
        <v>HIMATSEIDE</v>
      </c>
      <c r="J587" s="10" t="str">
        <f>IFERROR(RANK(T_STOCK_DATA[[#This Row],[Positive Change %]],T_STOCK_DATA[Positive Change %],0)+COUNTIF($D$3:$D586,T_STOCK_DATA[[#This Row],[Positive Change %]]),"")</f>
        <v/>
      </c>
      <c r="K587" s="10">
        <f>IFERROR(RANK(T_STOCK_DATA[[#This Row],[Negative Change %]],T_STOCK_DATA[Negative Change %],1)+COUNTIF($E$3:$E586,T_STOCK_DATA[[#This Row],[Negative Change %]]),"")</f>
        <v>58</v>
      </c>
      <c r="L587" s="10">
        <f>IFERROR(RANK(T_STOCK_DATA[[#This Row],[Volume]],T_STOCK_DATA[Volume],0)+COUNTIF($H$3:$H586,T_STOCK_DATA[[#This Row],[Volume]]),"")</f>
        <v>638</v>
      </c>
      <c r="M587" s="18" cm="1">
        <f t="array" ref="M587">IFERROR(_FV(T_STOCK_DATA[[#This Row],[SYMBOL]],"Last trade time",TRUE),"")</f>
        <v>44585.469953703701</v>
      </c>
    </row>
    <row r="588" spans="1:13">
      <c r="A588" s="5" t="e" vm="625">
        <v>#VALUE!</v>
      </c>
      <c r="B588" s="7" cm="1">
        <f t="array" ref="B588">IFERROR(_FV(T_STOCK_DATA[[#This Row],[SYMBOL]],"Change"),"")</f>
        <v>-28.3</v>
      </c>
      <c r="C588" s="8" cm="1">
        <f t="array" ref="C588">IFERROR(IF(T_STOCK_DATA[[#This Row],[SYMBOL]]="","",_FV(T_STOCK_DATA[[#This Row],[SYMBOL]],"Change (%)",TRUE)),"")</f>
        <v>-5.5852000000000006E-2</v>
      </c>
      <c r="D588" s="8" t="str">
        <f>IF(T_STOCK_DATA[[#This Row],[Change (%)]]&gt;0,T_STOCK_DATA[[#This Row],[Change (%)]],"")</f>
        <v/>
      </c>
      <c r="E588" s="8">
        <f>IF(T_STOCK_DATA[[#This Row],[Change (%)]]&lt;0,T_STOCK_DATA[[#This Row],[Change (%)]],"")</f>
        <v>-5.5852000000000006E-2</v>
      </c>
      <c r="F588" s="7" t="str" cm="1">
        <f t="array" ref="F588">IFERROR(_FV(T_STOCK_DATA[[#This Row],[SYMBOL]],"Exchange"),"")</f>
        <v>National Stock Exchange of India</v>
      </c>
      <c r="G588" s="7" cm="1">
        <f t="array" ref="G588">IFERROR(_FV(T_STOCK_DATA[[#This Row],[SYMBOL]],"Price"),"")</f>
        <v>478.4</v>
      </c>
      <c r="H588" s="9" cm="1">
        <f t="array" ref="H588">IFERROR(_FV(T_STOCK_DATA[[#This Row],[SYMBOL]],"Volume"),"")</f>
        <v>11020372</v>
      </c>
      <c r="I588" s="7" t="str" cm="1">
        <f t="array" ref="I588">IFERROR(_FV(T_STOCK_DATA[[#This Row],[SYMBOL]],"Ticker symbol",TRUE),"")</f>
        <v>HINDALCO</v>
      </c>
      <c r="J588" s="10" t="str">
        <f>IFERROR(RANK(T_STOCK_DATA[[#This Row],[Positive Change %]],T_STOCK_DATA[Positive Change %],0)+COUNTIF($D$3:$D587,T_STOCK_DATA[[#This Row],[Positive Change %]]),"")</f>
        <v/>
      </c>
      <c r="K588" s="10">
        <f>IFERROR(RANK(T_STOCK_DATA[[#This Row],[Negative Change %]],T_STOCK_DATA[Negative Change %],1)+COUNTIF($E$3:$E587,T_STOCK_DATA[[#This Row],[Negative Change %]]),"")</f>
        <v>400</v>
      </c>
      <c r="L588" s="10">
        <f>IFERROR(RANK(T_STOCK_DATA[[#This Row],[Volume]],T_STOCK_DATA[Volume],0)+COUNTIF($H$3:$H587,T_STOCK_DATA[[#This Row],[Volume]]),"")</f>
        <v>44</v>
      </c>
      <c r="M588" s="18" cm="1">
        <f t="array" ref="M588">IFERROR(_FV(T_STOCK_DATA[[#This Row],[SYMBOL]],"Last trade time",TRUE),"")</f>
        <v>44585.469953703701</v>
      </c>
    </row>
    <row r="589" spans="1:13">
      <c r="A589" s="5" t="e" vm="626">
        <v>#VALUE!</v>
      </c>
      <c r="B589" s="7" cm="1">
        <f t="array" ref="B589">IFERROR(_FV(T_STOCK_DATA[[#This Row],[SYMBOL]],"Change"),"")</f>
        <v>-9.75</v>
      </c>
      <c r="C589" s="8" cm="1">
        <f t="array" ref="C589">IFERROR(IF(T_STOCK_DATA[[#This Row],[SYMBOL]]="","",_FV(T_STOCK_DATA[[#This Row],[SYMBOL]],"Change (%)",TRUE)),"")</f>
        <v>-3.0544999999999999E-2</v>
      </c>
      <c r="D589" s="8" t="str">
        <f>IF(T_STOCK_DATA[[#This Row],[Change (%)]]&gt;0,T_STOCK_DATA[[#This Row],[Change (%)]],"")</f>
        <v/>
      </c>
      <c r="E589" s="8">
        <f>IF(T_STOCK_DATA[[#This Row],[Change (%)]]&lt;0,T_STOCK_DATA[[#This Row],[Change (%)]],"")</f>
        <v>-3.0544999999999999E-2</v>
      </c>
      <c r="F589" s="7" t="str" cm="1">
        <f t="array" ref="F589">IFERROR(_FV(T_STOCK_DATA[[#This Row],[SYMBOL]],"Exchange"),"")</f>
        <v>National Stock Exchange of India</v>
      </c>
      <c r="G589" s="7" cm="1">
        <f t="array" ref="G589">IFERROR(_FV(T_STOCK_DATA[[#This Row],[SYMBOL]],"Price"),"")</f>
        <v>309.45</v>
      </c>
      <c r="H589" s="9" cm="1">
        <f t="array" ref="H589">IFERROR(_FV(T_STOCK_DATA[[#This Row],[SYMBOL]],"Volume"),"")</f>
        <v>4404</v>
      </c>
      <c r="I589" s="7" t="str" cm="1">
        <f t="array" ref="I589">IFERROR(_FV(T_STOCK_DATA[[#This Row],[SYMBOL]],"Ticker symbol",TRUE),"")</f>
        <v>HINDCOMPOS</v>
      </c>
      <c r="J589" s="10" t="str">
        <f>IFERROR(RANK(T_STOCK_DATA[[#This Row],[Positive Change %]],T_STOCK_DATA[Positive Change %],0)+COUNTIF($D$3:$D1651,T_STOCK_DATA[[#This Row],[Positive Change %]]),"")</f>
        <v/>
      </c>
      <c r="K589" s="10">
        <f>IFERROR(RANK(T_STOCK_DATA[[#This Row],[Negative Change %]],T_STOCK_DATA[Negative Change %],1)+COUNTIF($E$3:$E1651,T_STOCK_DATA[[#This Row],[Negative Change %]]),"")</f>
        <v>1237</v>
      </c>
      <c r="L589" s="10">
        <f>IFERROR(RANK(T_STOCK_DATA[[#This Row],[Volume]],T_STOCK_DATA[Volume],0)+COUNTIF($H$3:$H1651,T_STOCK_DATA[[#This Row],[Volume]]),"")</f>
        <v>1572</v>
      </c>
      <c r="M589" s="18" cm="1">
        <f t="array" ref="M589">IFERROR(_FV(T_STOCK_DATA[[#This Row],[SYMBOL]],"Last trade time",TRUE),"")</f>
        <v>44585.469953703701</v>
      </c>
    </row>
    <row r="590" spans="1:13">
      <c r="A590" s="5" t="e" vm="627">
        <v>#VALUE!</v>
      </c>
      <c r="B590" s="7" cm="1">
        <f t="array" ref="B590">IFERROR(_FV(T_STOCK_DATA[[#This Row],[SYMBOL]],"Change"),"")</f>
        <v>-10.6</v>
      </c>
      <c r="C590" s="8" cm="1">
        <f t="array" ref="C590">IFERROR(IF(T_STOCK_DATA[[#This Row],[SYMBOL]]="","",_FV(T_STOCK_DATA[[#This Row],[SYMBOL]],"Change (%)",TRUE)),"")</f>
        <v>-8.0762E-2</v>
      </c>
      <c r="D590" s="8" t="str">
        <f>IF(T_STOCK_DATA[[#This Row],[Change (%)]]&gt;0,T_STOCK_DATA[[#This Row],[Change (%)]],"")</f>
        <v/>
      </c>
      <c r="E590" s="8">
        <f>IF(T_STOCK_DATA[[#This Row],[Change (%)]]&lt;0,T_STOCK_DATA[[#This Row],[Change (%)]],"")</f>
        <v>-8.0762E-2</v>
      </c>
      <c r="F590" s="7" t="str" cm="1">
        <f t="array" ref="F590">IFERROR(_FV(T_STOCK_DATA[[#This Row],[SYMBOL]],"Exchange"),"")</f>
        <v>National Stock Exchange of India</v>
      </c>
      <c r="G590" s="7" cm="1">
        <f t="array" ref="G590">IFERROR(_FV(T_STOCK_DATA[[#This Row],[SYMBOL]],"Price"),"")</f>
        <v>120.65</v>
      </c>
      <c r="H590" s="9" cm="1">
        <f t="array" ref="H590">IFERROR(_FV(T_STOCK_DATA[[#This Row],[SYMBOL]],"Volume"),"")</f>
        <v>8542100</v>
      </c>
      <c r="I590" s="7" t="str" cm="1">
        <f t="array" ref="I590">IFERROR(_FV(T_STOCK_DATA[[#This Row],[SYMBOL]],"Ticker symbol",TRUE),"")</f>
        <v>HINDCOPPER</v>
      </c>
      <c r="J590" s="10" t="str">
        <f>IFERROR(RANK(T_STOCK_DATA[[#This Row],[Positive Change %]],T_STOCK_DATA[Positive Change %],0)+COUNTIF($D$3:$D589,T_STOCK_DATA[[#This Row],[Positive Change %]]),"")</f>
        <v/>
      </c>
      <c r="K590" s="10">
        <f>IFERROR(RANK(T_STOCK_DATA[[#This Row],[Negative Change %]],T_STOCK_DATA[Negative Change %],1)+COUNTIF($E$3:$E589,T_STOCK_DATA[[#This Row],[Negative Change %]]),"")</f>
        <v>104</v>
      </c>
      <c r="L590" s="10">
        <f>IFERROR(RANK(T_STOCK_DATA[[#This Row],[Volume]],T_STOCK_DATA[Volume],0)+COUNTIF($H$3:$H589,T_STOCK_DATA[[#This Row],[Volume]]),"")</f>
        <v>62</v>
      </c>
      <c r="M590" s="18" cm="1">
        <f t="array" ref="M590">IFERROR(_FV(T_STOCK_DATA[[#This Row],[SYMBOL]],"Last trade time",TRUE),"")</f>
        <v>44585.469953703701</v>
      </c>
    </row>
    <row r="591" spans="1:13">
      <c r="A591" s="5" t="e" vm="628">
        <v>#VALUE!</v>
      </c>
      <c r="B591" s="7" cm="1">
        <f t="array" ref="B591">IFERROR(_FV(T_STOCK_DATA[[#This Row],[SYMBOL]],"Change"),"")</f>
        <v>-0.65</v>
      </c>
      <c r="C591" s="8" cm="1">
        <f t="array" ref="C591">IFERROR(IF(T_STOCK_DATA[[#This Row],[SYMBOL]]="","",_FV(T_STOCK_DATA[[#This Row],[SYMBOL]],"Change (%)",TRUE)),"")</f>
        <v>-0.05</v>
      </c>
      <c r="D591" s="8" t="str">
        <f>IF(T_STOCK_DATA[[#This Row],[Change (%)]]&gt;0,T_STOCK_DATA[[#This Row],[Change (%)]],"")</f>
        <v/>
      </c>
      <c r="E591" s="8">
        <f>IF(T_STOCK_DATA[[#This Row],[Change (%)]]&lt;0,T_STOCK_DATA[[#This Row],[Change (%)]],"")</f>
        <v>-0.05</v>
      </c>
      <c r="F591" s="7" t="str" cm="1">
        <f t="array" ref="F591">IFERROR(_FV(T_STOCK_DATA[[#This Row],[SYMBOL]],"Exchange"),"")</f>
        <v>National Stock Exchange of India</v>
      </c>
      <c r="G591" s="7" cm="1">
        <f t="array" ref="G591">IFERROR(_FV(T_STOCK_DATA[[#This Row],[SYMBOL]],"Price"),"")</f>
        <v>12.35</v>
      </c>
      <c r="H591" s="9" cm="1">
        <f t="array" ref="H591">IFERROR(_FV(T_STOCK_DATA[[#This Row],[SYMBOL]],"Volume"),"")</f>
        <v>362937</v>
      </c>
      <c r="I591" s="7" t="str" cm="1">
        <f t="array" ref="I591">IFERROR(_FV(T_STOCK_DATA[[#This Row],[SYMBOL]],"Ticker symbol",TRUE),"")</f>
        <v>HINDMOTORS</v>
      </c>
      <c r="J591" s="10" t="str">
        <f>IFERROR(RANK(T_STOCK_DATA[[#This Row],[Positive Change %]],T_STOCK_DATA[Positive Change %],0)+COUNTIF($D$3:$D590,T_STOCK_DATA[[#This Row],[Positive Change %]]),"")</f>
        <v/>
      </c>
      <c r="K591" s="10">
        <f>IFERROR(RANK(T_STOCK_DATA[[#This Row],[Negative Change %]],T_STOCK_DATA[Negative Change %],1)+COUNTIF($E$3:$E590,T_STOCK_DATA[[#This Row],[Negative Change %]]),"")</f>
        <v>507</v>
      </c>
      <c r="L591" s="10">
        <f>IFERROR(RANK(T_STOCK_DATA[[#This Row],[Volume]],T_STOCK_DATA[Volume],0)+COUNTIF($H$3:$H590,T_STOCK_DATA[[#This Row],[Volume]]),"")</f>
        <v>596</v>
      </c>
      <c r="M591" s="18" cm="1">
        <f t="array" ref="M591">IFERROR(_FV(T_STOCK_DATA[[#This Row],[SYMBOL]],"Last trade time",TRUE),"")</f>
        <v>44585.469953703701</v>
      </c>
    </row>
    <row r="592" spans="1:13">
      <c r="A592" s="5" t="e" vm="629">
        <v>#VALUE!</v>
      </c>
      <c r="B592" s="7" cm="1">
        <f t="array" ref="B592">IFERROR(_FV(T_STOCK_DATA[[#This Row],[SYMBOL]],"Change"),"")</f>
        <v>-1.2</v>
      </c>
      <c r="C592" s="8" cm="1">
        <f t="array" ref="C592">IFERROR(IF(T_STOCK_DATA[[#This Row],[SYMBOL]]="","",_FV(T_STOCK_DATA[[#This Row],[SYMBOL]],"Change (%)",TRUE)),"")</f>
        <v>-4.8386999999999999E-2</v>
      </c>
      <c r="D592" s="8" t="str">
        <f>IF(T_STOCK_DATA[[#This Row],[Change (%)]]&gt;0,T_STOCK_DATA[[#This Row],[Change (%)]],"")</f>
        <v/>
      </c>
      <c r="E592" s="8">
        <f>IF(T_STOCK_DATA[[#This Row],[Change (%)]]&lt;0,T_STOCK_DATA[[#This Row],[Change (%)]],"")</f>
        <v>-4.8386999999999999E-2</v>
      </c>
      <c r="F592" s="7" t="str" cm="1">
        <f t="array" ref="F592">IFERROR(_FV(T_STOCK_DATA[[#This Row],[SYMBOL]],"Exchange"),"")</f>
        <v>National Stock Exchange of India</v>
      </c>
      <c r="G592" s="7" cm="1">
        <f t="array" ref="G592">IFERROR(_FV(T_STOCK_DATA[[#This Row],[SYMBOL]],"Price"),"")</f>
        <v>23.6</v>
      </c>
      <c r="H592" s="9" cm="1">
        <f t="array" ref="H592">IFERROR(_FV(T_STOCK_DATA[[#This Row],[SYMBOL]],"Volume"),"")</f>
        <v>54233</v>
      </c>
      <c r="I592" s="7" t="str" cm="1">
        <f t="array" ref="I592">IFERROR(_FV(T_STOCK_DATA[[#This Row],[SYMBOL]],"Ticker symbol",TRUE),"")</f>
        <v>HINDNATGLS</v>
      </c>
      <c r="J592" s="10" t="str">
        <f>IFERROR(RANK(T_STOCK_DATA[[#This Row],[Positive Change %]],T_STOCK_DATA[Positive Change %],0)+COUNTIF($D$3:$D591,T_STOCK_DATA[[#This Row],[Positive Change %]]),"")</f>
        <v/>
      </c>
      <c r="K592" s="10">
        <f>IFERROR(RANK(T_STOCK_DATA[[#This Row],[Negative Change %]],T_STOCK_DATA[Negative Change %],1)+COUNTIF($E$3:$E591,T_STOCK_DATA[[#This Row],[Negative Change %]]),"")</f>
        <v>742</v>
      </c>
      <c r="L592" s="10">
        <f>IFERROR(RANK(T_STOCK_DATA[[#This Row],[Volume]],T_STOCK_DATA[Volume],0)+COUNTIF($H$3:$H591,T_STOCK_DATA[[#This Row],[Volume]]),"")</f>
        <v>1143</v>
      </c>
      <c r="M592" s="18" cm="1">
        <f t="array" ref="M592">IFERROR(_FV(T_STOCK_DATA[[#This Row],[SYMBOL]],"Last trade time",TRUE),"")</f>
        <v>44585.469953703701</v>
      </c>
    </row>
    <row r="593" spans="1:13">
      <c r="A593" s="5" t="e" vm="630">
        <v>#VALUE!</v>
      </c>
      <c r="B593" s="7" cm="1">
        <f t="array" ref="B593">IFERROR(_FV(T_STOCK_DATA[[#This Row],[SYMBOL]],"Change"),"")</f>
        <v>-15.75</v>
      </c>
      <c r="C593" s="8" cm="1">
        <f t="array" ref="C593">IFERROR(IF(T_STOCK_DATA[[#This Row],[SYMBOL]]="","",_FV(T_STOCK_DATA[[#This Row],[SYMBOL]],"Change (%)",TRUE)),"")</f>
        <v>-7.5377E-2</v>
      </c>
      <c r="D593" s="8" t="str">
        <f>IF(T_STOCK_DATA[[#This Row],[Change (%)]]&gt;0,T_STOCK_DATA[[#This Row],[Change (%)]],"")</f>
        <v/>
      </c>
      <c r="E593" s="8">
        <f>IF(T_STOCK_DATA[[#This Row],[Change (%)]]&lt;0,T_STOCK_DATA[[#This Row],[Change (%)]],"")</f>
        <v>-7.5377E-2</v>
      </c>
      <c r="F593" s="7" t="str" cm="1">
        <f t="array" ref="F593">IFERROR(_FV(T_STOCK_DATA[[#This Row],[SYMBOL]],"Exchange"),"")</f>
        <v>National Stock Exchange of India</v>
      </c>
      <c r="G593" s="7" cm="1">
        <f t="array" ref="G593">IFERROR(_FV(T_STOCK_DATA[[#This Row],[SYMBOL]],"Price"),"")</f>
        <v>193.2</v>
      </c>
      <c r="H593" s="9" cm="1">
        <f t="array" ref="H593">IFERROR(_FV(T_STOCK_DATA[[#This Row],[SYMBOL]],"Volume"),"")</f>
        <v>1013405</v>
      </c>
      <c r="I593" s="7" t="str" cm="1">
        <f t="array" ref="I593">IFERROR(_FV(T_STOCK_DATA[[#This Row],[SYMBOL]],"Ticker symbol",TRUE),"")</f>
        <v>HINDOILEXP</v>
      </c>
      <c r="J593" s="10" t="str">
        <f>IFERROR(RANK(T_STOCK_DATA[[#This Row],[Positive Change %]],T_STOCK_DATA[Positive Change %],0)+COUNTIF($D$3:$D592,T_STOCK_DATA[[#This Row],[Positive Change %]]),"")</f>
        <v/>
      </c>
      <c r="K593" s="10">
        <f>IFERROR(RANK(T_STOCK_DATA[[#This Row],[Negative Change %]],T_STOCK_DATA[Negative Change %],1)+COUNTIF($E$3:$E592,T_STOCK_DATA[[#This Row],[Negative Change %]]),"")</f>
        <v>145</v>
      </c>
      <c r="L593" s="10">
        <f>IFERROR(RANK(T_STOCK_DATA[[#This Row],[Volume]],T_STOCK_DATA[Volume],0)+COUNTIF($H$3:$H592,T_STOCK_DATA[[#This Row],[Volume]]),"")</f>
        <v>336</v>
      </c>
      <c r="M593" s="18" cm="1">
        <f t="array" ref="M593">IFERROR(_FV(T_STOCK_DATA[[#This Row],[SYMBOL]],"Last trade time",TRUE),"")</f>
        <v>44585.469953703701</v>
      </c>
    </row>
    <row r="594" spans="1:13">
      <c r="A594" s="5" t="e" vm="631">
        <v>#VALUE!</v>
      </c>
      <c r="B594" s="7" cm="1">
        <f t="array" ref="B594">IFERROR(_FV(T_STOCK_DATA[[#This Row],[SYMBOL]],"Change"),"")</f>
        <v>-7</v>
      </c>
      <c r="C594" s="8" cm="1">
        <f t="array" ref="C594">IFERROR(IF(T_STOCK_DATA[[#This Row],[SYMBOL]]="","",_FV(T_STOCK_DATA[[#This Row],[SYMBOL]],"Change (%)",TRUE)),"")</f>
        <v>-2.2543999999999998E-2</v>
      </c>
      <c r="D594" s="8" t="str">
        <f>IF(T_STOCK_DATA[[#This Row],[Change (%)]]&gt;0,T_STOCK_DATA[[#This Row],[Change (%)]],"")</f>
        <v/>
      </c>
      <c r="E594" s="8">
        <f>IF(T_STOCK_DATA[[#This Row],[Change (%)]]&lt;0,T_STOCK_DATA[[#This Row],[Change (%)]],"")</f>
        <v>-2.2543999999999998E-2</v>
      </c>
      <c r="F594" s="7" t="str" cm="1">
        <f t="array" ref="F594">IFERROR(_FV(T_STOCK_DATA[[#This Row],[SYMBOL]],"Exchange"),"")</f>
        <v>National Stock Exchange of India</v>
      </c>
      <c r="G594" s="7" cm="1">
        <f t="array" ref="G594">IFERROR(_FV(T_STOCK_DATA[[#This Row],[SYMBOL]],"Price"),"")</f>
        <v>303.5</v>
      </c>
      <c r="H594" s="9" cm="1">
        <f t="array" ref="H594">IFERROR(_FV(T_STOCK_DATA[[#This Row],[SYMBOL]],"Volume"),"")</f>
        <v>2658907</v>
      </c>
      <c r="I594" s="7" t="str" cm="1">
        <f t="array" ref="I594">IFERROR(_FV(T_STOCK_DATA[[#This Row],[SYMBOL]],"Ticker symbol",TRUE),"")</f>
        <v>HINDPETRO</v>
      </c>
      <c r="J594" s="10" t="str">
        <f>IFERROR(RANK(T_STOCK_DATA[[#This Row],[Positive Change %]],T_STOCK_DATA[Positive Change %],0)+COUNTIF($D$3:$D593,T_STOCK_DATA[[#This Row],[Positive Change %]]),"")</f>
        <v/>
      </c>
      <c r="K594" s="10">
        <f>IFERROR(RANK(T_STOCK_DATA[[#This Row],[Negative Change %]],T_STOCK_DATA[Negative Change %],1)+COUNTIF($E$3:$E593,T_STOCK_DATA[[#This Row],[Negative Change %]]),"")</f>
        <v>1382</v>
      </c>
      <c r="L594" s="10">
        <f>IFERROR(RANK(T_STOCK_DATA[[#This Row],[Volume]],T_STOCK_DATA[Volume],0)+COUNTIF($H$3:$H593,T_STOCK_DATA[[#This Row],[Volume]]),"")</f>
        <v>162</v>
      </c>
      <c r="M594" s="18" cm="1">
        <f t="array" ref="M594">IFERROR(_FV(T_STOCK_DATA[[#This Row],[SYMBOL]],"Last trade time",TRUE),"")</f>
        <v>44585.469953703701</v>
      </c>
    </row>
    <row r="595" spans="1:13">
      <c r="A595" s="5" t="e" vm="632">
        <v>#VALUE!</v>
      </c>
      <c r="B595" s="7" cm="1">
        <f t="array" ref="B595">IFERROR(_FV(T_STOCK_DATA[[#This Row],[SYMBOL]],"Change"),"")</f>
        <v>-40.799999999999997</v>
      </c>
      <c r="C595" s="8" cm="1">
        <f t="array" ref="C595">IFERROR(IF(T_STOCK_DATA[[#This Row],[SYMBOL]]="","",_FV(T_STOCK_DATA[[#This Row],[SYMBOL]],"Change (%)",TRUE)),"")</f>
        <v>-1.7544999999999998E-2</v>
      </c>
      <c r="D595" s="8" t="str">
        <f>IF(T_STOCK_DATA[[#This Row],[Change (%)]]&gt;0,T_STOCK_DATA[[#This Row],[Change (%)]],"")</f>
        <v/>
      </c>
      <c r="E595" s="8">
        <f>IF(T_STOCK_DATA[[#This Row],[Change (%)]]&lt;0,T_STOCK_DATA[[#This Row],[Change (%)]],"")</f>
        <v>-1.7544999999999998E-2</v>
      </c>
      <c r="F595" s="7" t="str" cm="1">
        <f t="array" ref="F595">IFERROR(_FV(T_STOCK_DATA[[#This Row],[SYMBOL]],"Exchange"),"")</f>
        <v>National Stock Exchange of India</v>
      </c>
      <c r="G595" s="7" cm="1">
        <f t="array" ref="G595">IFERROR(_FV(T_STOCK_DATA[[#This Row],[SYMBOL]],"Price"),"")</f>
        <v>2284.6</v>
      </c>
      <c r="H595" s="9" cm="1">
        <f t="array" ref="H595">IFERROR(_FV(T_STOCK_DATA[[#This Row],[SYMBOL]],"Volume"),"")</f>
        <v>2231103</v>
      </c>
      <c r="I595" s="7" t="str" cm="1">
        <f t="array" ref="I595">IFERROR(_FV(T_STOCK_DATA[[#This Row],[SYMBOL]],"Ticker symbol",TRUE),"")</f>
        <v>HINDUNILVR</v>
      </c>
      <c r="J595" s="10" t="str">
        <f>IFERROR(RANK(T_STOCK_DATA[[#This Row],[Positive Change %]],T_STOCK_DATA[Positive Change %],0)+COUNTIF($D$3:$D594,T_STOCK_DATA[[#This Row],[Positive Change %]]),"")</f>
        <v/>
      </c>
      <c r="K595" s="10">
        <f>IFERROR(RANK(T_STOCK_DATA[[#This Row],[Negative Change %]],T_STOCK_DATA[Negative Change %],1)+COUNTIF($E$3:$E594,T_STOCK_DATA[[#This Row],[Negative Change %]]),"")</f>
        <v>1452</v>
      </c>
      <c r="L595" s="10">
        <f>IFERROR(RANK(T_STOCK_DATA[[#This Row],[Volume]],T_STOCK_DATA[Volume],0)+COUNTIF($H$3:$H594,T_STOCK_DATA[[#This Row],[Volume]]),"")</f>
        <v>190</v>
      </c>
      <c r="M595" s="18" cm="1">
        <f t="array" ref="M595">IFERROR(_FV(T_STOCK_DATA[[#This Row],[SYMBOL]],"Last trade time",TRUE),"")</f>
        <v>44585.469953703701</v>
      </c>
    </row>
    <row r="596" spans="1:13">
      <c r="A596" s="5" t="e" vm="633">
        <v>#VALUE!</v>
      </c>
      <c r="B596" s="7" cm="1">
        <f t="array" ref="B596">IFERROR(_FV(T_STOCK_DATA[[#This Row],[SYMBOL]],"Change"),"")</f>
        <v>-9.4499999999999993</v>
      </c>
      <c r="C596" s="8" cm="1">
        <f t="array" ref="C596">IFERROR(IF(T_STOCK_DATA[[#This Row],[SYMBOL]]="","",_FV(T_STOCK_DATA[[#This Row],[SYMBOL]],"Change (%)",TRUE)),"")</f>
        <v>-2.8988E-2</v>
      </c>
      <c r="D596" s="8" t="str">
        <f>IF(T_STOCK_DATA[[#This Row],[Change (%)]]&gt;0,T_STOCK_DATA[[#This Row],[Change (%)]],"")</f>
        <v/>
      </c>
      <c r="E596" s="8">
        <f>IF(T_STOCK_DATA[[#This Row],[Change (%)]]&lt;0,T_STOCK_DATA[[#This Row],[Change (%)]],"")</f>
        <v>-2.8988E-2</v>
      </c>
      <c r="F596" s="7" t="str" cm="1">
        <f t="array" ref="F596">IFERROR(_FV(T_STOCK_DATA[[#This Row],[SYMBOL]],"Exchange"),"")</f>
        <v>National Stock Exchange of India</v>
      </c>
      <c r="G596" s="7" cm="1">
        <f t="array" ref="G596">IFERROR(_FV(T_STOCK_DATA[[#This Row],[SYMBOL]],"Price"),"")</f>
        <v>316.55</v>
      </c>
      <c r="H596" s="9" cm="1">
        <f t="array" ref="H596">IFERROR(_FV(T_STOCK_DATA[[#This Row],[SYMBOL]],"Volume"),"")</f>
        <v>697303</v>
      </c>
      <c r="I596" s="7" t="str" cm="1">
        <f t="array" ref="I596">IFERROR(_FV(T_STOCK_DATA[[#This Row],[SYMBOL]],"Ticker symbol",TRUE),"")</f>
        <v>HINDZINC</v>
      </c>
      <c r="J596" s="10" t="str">
        <f>IFERROR(RANK(T_STOCK_DATA[[#This Row],[Positive Change %]],T_STOCK_DATA[Positive Change %],0)+COUNTIF($D$3:$D595,T_STOCK_DATA[[#This Row],[Positive Change %]]),"")</f>
        <v/>
      </c>
      <c r="K596" s="10">
        <f>IFERROR(RANK(T_STOCK_DATA[[#This Row],[Negative Change %]],T_STOCK_DATA[Negative Change %],1)+COUNTIF($E$3:$E595,T_STOCK_DATA[[#This Row],[Negative Change %]]),"")</f>
        <v>1265</v>
      </c>
      <c r="L596" s="10">
        <f>IFERROR(RANK(T_STOCK_DATA[[#This Row],[Volume]],T_STOCK_DATA[Volume],0)+COUNTIF($H$3:$H595,T_STOCK_DATA[[#This Row],[Volume]]),"")</f>
        <v>415</v>
      </c>
      <c r="M596" s="18" cm="1">
        <f t="array" ref="M596">IFERROR(_FV(T_STOCK_DATA[[#This Row],[SYMBOL]],"Last trade time",TRUE),"")</f>
        <v>44585.469953703701</v>
      </c>
    </row>
    <row r="597" spans="1:13">
      <c r="A597" s="5" t="e" vm="634">
        <v>#VALUE!</v>
      </c>
      <c r="B597" s="7" cm="1">
        <f t="array" ref="B597">IFERROR(_FV(T_STOCK_DATA[[#This Row],[SYMBOL]],"Change"),"")</f>
        <v>-10.45</v>
      </c>
      <c r="C597" s="8" cm="1">
        <f t="array" ref="C597">IFERROR(IF(T_STOCK_DATA[[#This Row],[SYMBOL]]="","",_FV(T_STOCK_DATA[[#This Row],[SYMBOL]],"Change (%)",TRUE)),"")</f>
        <v>-4.4233000000000001E-2</v>
      </c>
      <c r="D597" s="8" t="str">
        <f>IF(T_STOCK_DATA[[#This Row],[Change (%)]]&gt;0,T_STOCK_DATA[[#This Row],[Change (%)]],"")</f>
        <v/>
      </c>
      <c r="E597" s="8">
        <f>IF(T_STOCK_DATA[[#This Row],[Change (%)]]&lt;0,T_STOCK_DATA[[#This Row],[Change (%)]],"")</f>
        <v>-4.4233000000000001E-2</v>
      </c>
      <c r="F597" s="7" t="str" cm="1">
        <f t="array" ref="F597">IFERROR(_FV(T_STOCK_DATA[[#This Row],[SYMBOL]],"Exchange"),"")</f>
        <v>National Stock Exchange of India</v>
      </c>
      <c r="G597" s="7" cm="1">
        <f t="array" ref="G597">IFERROR(_FV(T_STOCK_DATA[[#This Row],[SYMBOL]],"Price"),"")</f>
        <v>225.8</v>
      </c>
      <c r="H597" s="9" cm="1">
        <f t="array" ref="H597">IFERROR(_FV(T_STOCK_DATA[[#This Row],[SYMBOL]],"Volume"),"")</f>
        <v>8904</v>
      </c>
      <c r="I597" s="7" t="str" cm="1">
        <f t="array" ref="I597">IFERROR(_FV(T_STOCK_DATA[[#This Row],[SYMBOL]],"Ticker symbol",TRUE),"")</f>
        <v>HIRECT</v>
      </c>
      <c r="J597" s="10" t="str">
        <f>IFERROR(RANK(T_STOCK_DATA[[#This Row],[Positive Change %]],T_STOCK_DATA[Positive Change %],0)+COUNTIF($D$3:$D596,T_STOCK_DATA[[#This Row],[Positive Change %]]),"")</f>
        <v/>
      </c>
      <c r="K597" s="10">
        <f>IFERROR(RANK(T_STOCK_DATA[[#This Row],[Negative Change %]],T_STOCK_DATA[Negative Change %],1)+COUNTIF($E$3:$E596,T_STOCK_DATA[[#This Row],[Negative Change %]]),"")</f>
        <v>922</v>
      </c>
      <c r="L597" s="10">
        <f>IFERROR(RANK(T_STOCK_DATA[[#This Row],[Volume]],T_STOCK_DATA[Volume],0)+COUNTIF($H$3:$H596,T_STOCK_DATA[[#This Row],[Volume]]),"")</f>
        <v>1520</v>
      </c>
      <c r="M597" s="18" cm="1">
        <f t="array" ref="M597">IFERROR(_FV(T_STOCK_DATA[[#This Row],[SYMBOL]],"Last trade time",TRUE),"")</f>
        <v>44585.469953703701</v>
      </c>
    </row>
    <row r="598" spans="1:13">
      <c r="A598" s="5" t="e" vm="635">
        <v>#VALUE!</v>
      </c>
      <c r="B598" s="7" cm="1">
        <f t="array" ref="B598">IFERROR(_FV(T_STOCK_DATA[[#This Row],[SYMBOL]],"Change"),"")</f>
        <v>-9.6999999999999993</v>
      </c>
      <c r="C598" s="8" cm="1">
        <f t="array" ref="C598">IFERROR(IF(T_STOCK_DATA[[#This Row],[SYMBOL]]="","",_FV(T_STOCK_DATA[[#This Row],[SYMBOL]],"Change (%)",TRUE)),"")</f>
        <v>-7.8510999999999997E-2</v>
      </c>
      <c r="D598" s="8" t="str">
        <f>IF(T_STOCK_DATA[[#This Row],[Change (%)]]&gt;0,T_STOCK_DATA[[#This Row],[Change (%)]],"")</f>
        <v/>
      </c>
      <c r="E598" s="8">
        <f>IF(T_STOCK_DATA[[#This Row],[Change (%)]]&lt;0,T_STOCK_DATA[[#This Row],[Change (%)]],"")</f>
        <v>-7.8510999999999997E-2</v>
      </c>
      <c r="F598" s="7" t="str" cm="1">
        <f t="array" ref="F598">IFERROR(_FV(T_STOCK_DATA[[#This Row],[SYMBOL]],"Exchange"),"")</f>
        <v>National Stock Exchange of India</v>
      </c>
      <c r="G598" s="7" cm="1">
        <f t="array" ref="G598">IFERROR(_FV(T_STOCK_DATA[[#This Row],[SYMBOL]],"Price"),"")</f>
        <v>113.85</v>
      </c>
      <c r="H598" s="9" cm="1">
        <f t="array" ref="H598">IFERROR(_FV(T_STOCK_DATA[[#This Row],[SYMBOL]],"Volume"),"")</f>
        <v>18135</v>
      </c>
      <c r="I598" s="7" t="str" cm="1">
        <f t="array" ref="I598">IFERROR(_FV(T_STOCK_DATA[[#This Row],[SYMBOL]],"Ticker symbol",TRUE),"")</f>
        <v>HISARMETAL</v>
      </c>
      <c r="J598" s="10" t="str">
        <f>IFERROR(RANK(T_STOCK_DATA[[#This Row],[Positive Change %]],T_STOCK_DATA[Positive Change %],0)+COUNTIF($D$3:$D597,T_STOCK_DATA[[#This Row],[Positive Change %]]),"")</f>
        <v/>
      </c>
      <c r="K598" s="10">
        <f>IFERROR(RANK(T_STOCK_DATA[[#This Row],[Negative Change %]],T_STOCK_DATA[Negative Change %],1)+COUNTIF($E$3:$E597,T_STOCK_DATA[[#This Row],[Negative Change %]]),"")</f>
        <v>118</v>
      </c>
      <c r="L598" s="10">
        <f>IFERROR(RANK(T_STOCK_DATA[[#This Row],[Volume]],T_STOCK_DATA[Volume],0)+COUNTIF($H$3:$H597,T_STOCK_DATA[[#This Row],[Volume]]),"")</f>
        <v>1408</v>
      </c>
      <c r="M598" s="18" cm="1">
        <f t="array" ref="M598">IFERROR(_FV(T_STOCK_DATA[[#This Row],[SYMBOL]],"Last trade time",TRUE),"")</f>
        <v>44585.469953703701</v>
      </c>
    </row>
    <row r="599" spans="1:13">
      <c r="A599" s="5" t="e" vm="636">
        <v>#VALUE!</v>
      </c>
      <c r="B599" s="7" cm="1">
        <f t="array" ref="B599">IFERROR(_FV(T_STOCK_DATA[[#This Row],[SYMBOL]],"Change"),"")</f>
        <v>-22.65</v>
      </c>
      <c r="C599" s="8" cm="1">
        <f t="array" ref="C599">IFERROR(IF(T_STOCK_DATA[[#This Row],[SYMBOL]]="","",_FV(T_STOCK_DATA[[#This Row],[SYMBOL]],"Change (%)",TRUE)),"")</f>
        <v>-3.8167E-2</v>
      </c>
      <c r="D599" s="8" t="str">
        <f>IF(T_STOCK_DATA[[#This Row],[Change (%)]]&gt;0,T_STOCK_DATA[[#This Row],[Change (%)]],"")</f>
        <v/>
      </c>
      <c r="E599" s="8">
        <f>IF(T_STOCK_DATA[[#This Row],[Change (%)]]&lt;0,T_STOCK_DATA[[#This Row],[Change (%)]],"")</f>
        <v>-3.8167E-2</v>
      </c>
      <c r="F599" s="7" t="str" cm="1">
        <f t="array" ref="F599">IFERROR(_FV(T_STOCK_DATA[[#This Row],[SYMBOL]],"Exchange"),"")</f>
        <v>National Stock Exchange of India</v>
      </c>
      <c r="G599" s="7" cm="1">
        <f t="array" ref="G599">IFERROR(_FV(T_STOCK_DATA[[#This Row],[SYMBOL]],"Price"),"")</f>
        <v>570.79999999999995</v>
      </c>
      <c r="H599" s="9" cm="1">
        <f t="array" ref="H599">IFERROR(_FV(T_STOCK_DATA[[#This Row],[SYMBOL]],"Volume"),"")</f>
        <v>49939</v>
      </c>
      <c r="I599" s="7" t="str" cm="1">
        <f t="array" ref="I599">IFERROR(_FV(T_STOCK_DATA[[#This Row],[SYMBOL]],"Ticker symbol",TRUE),"")</f>
        <v>HITECH</v>
      </c>
      <c r="J599" s="10" t="str">
        <f>IFERROR(RANK(T_STOCK_DATA[[#This Row],[Positive Change %]],T_STOCK_DATA[Positive Change %],0)+COUNTIF($D$3:$D598,T_STOCK_DATA[[#This Row],[Positive Change %]]),"")</f>
        <v/>
      </c>
      <c r="K599" s="10">
        <f>IFERROR(RANK(T_STOCK_DATA[[#This Row],[Negative Change %]],T_STOCK_DATA[Negative Change %],1)+COUNTIF($E$3:$E598,T_STOCK_DATA[[#This Row],[Negative Change %]]),"")</f>
        <v>1087</v>
      </c>
      <c r="L599" s="10">
        <f>IFERROR(RANK(T_STOCK_DATA[[#This Row],[Volume]],T_STOCK_DATA[Volume],0)+COUNTIF($H$3:$H598,T_STOCK_DATA[[#This Row],[Volume]]),"")</f>
        <v>1175</v>
      </c>
      <c r="M599" s="18" cm="1">
        <f t="array" ref="M599">IFERROR(_FV(T_STOCK_DATA[[#This Row],[SYMBOL]],"Last trade time",TRUE),"")</f>
        <v>44585.469953703701</v>
      </c>
    </row>
    <row r="600" spans="1:13">
      <c r="A600" s="5" t="e" vm="637">
        <v>#VALUE!</v>
      </c>
      <c r="B600" s="7" cm="1">
        <f t="array" ref="B600">IFERROR(_FV(T_STOCK_DATA[[#This Row],[SYMBOL]],"Change"),"")</f>
        <v>-22.45</v>
      </c>
      <c r="C600" s="8" cm="1">
        <f t="array" ref="C600">IFERROR(IF(T_STOCK_DATA[[#This Row],[SYMBOL]]="","",_FV(T_STOCK_DATA[[#This Row],[SYMBOL]],"Change (%)",TRUE)),"")</f>
        <v>-7.5083999999999998E-2</v>
      </c>
      <c r="D600" s="8" t="str">
        <f>IF(T_STOCK_DATA[[#This Row],[Change (%)]]&gt;0,T_STOCK_DATA[[#This Row],[Change (%)]],"")</f>
        <v/>
      </c>
      <c r="E600" s="8">
        <f>IF(T_STOCK_DATA[[#This Row],[Change (%)]]&lt;0,T_STOCK_DATA[[#This Row],[Change (%)]],"")</f>
        <v>-7.5083999999999998E-2</v>
      </c>
      <c r="F600" s="7" t="str" cm="1">
        <f t="array" ref="F600">IFERROR(_FV(T_STOCK_DATA[[#This Row],[SYMBOL]],"Exchange"),"")</f>
        <v>National Stock Exchange of India</v>
      </c>
      <c r="G600" s="7" cm="1">
        <f t="array" ref="G600">IFERROR(_FV(T_STOCK_DATA[[#This Row],[SYMBOL]],"Price"),"")</f>
        <v>276.55</v>
      </c>
      <c r="H600" s="9" cm="1">
        <f t="array" ref="H600">IFERROR(_FV(T_STOCK_DATA[[#This Row],[SYMBOL]],"Volume"),"")</f>
        <v>17816</v>
      </c>
      <c r="I600" s="7" t="str" cm="1">
        <f t="array" ref="I600">IFERROR(_FV(T_STOCK_DATA[[#This Row],[SYMBOL]],"Ticker symbol",TRUE),"")</f>
        <v>HITECHCORP</v>
      </c>
      <c r="J600" s="10" t="str">
        <f>IFERROR(RANK(T_STOCK_DATA[[#This Row],[Positive Change %]],T_STOCK_DATA[Positive Change %],0)+COUNTIF($D$3:$D599,T_STOCK_DATA[[#This Row],[Positive Change %]]),"")</f>
        <v/>
      </c>
      <c r="K600" s="10">
        <f>IFERROR(RANK(T_STOCK_DATA[[#This Row],[Negative Change %]],T_STOCK_DATA[Negative Change %],1)+COUNTIF($E$3:$E599,T_STOCK_DATA[[#This Row],[Negative Change %]]),"")</f>
        <v>146</v>
      </c>
      <c r="L600" s="10">
        <f>IFERROR(RANK(T_STOCK_DATA[[#This Row],[Volume]],T_STOCK_DATA[Volume],0)+COUNTIF($H$3:$H599,T_STOCK_DATA[[#This Row],[Volume]]),"")</f>
        <v>1411</v>
      </c>
      <c r="M600" s="18" cm="1">
        <f t="array" ref="M600">IFERROR(_FV(T_STOCK_DATA[[#This Row],[SYMBOL]],"Last trade time",TRUE),"")</f>
        <v>44585.469953703701</v>
      </c>
    </row>
    <row r="601" spans="1:13">
      <c r="A601" s="5" t="e" vm="638">
        <v>#VALUE!</v>
      </c>
      <c r="B601" s="7" cm="1">
        <f t="array" ref="B601">IFERROR(_FV(T_STOCK_DATA[[#This Row],[SYMBOL]],"Change"),"")</f>
        <v>-13.9</v>
      </c>
      <c r="C601" s="8" cm="1">
        <f t="array" ref="C601">IFERROR(IF(T_STOCK_DATA[[#This Row],[SYMBOL]]="","",_FV(T_STOCK_DATA[[#This Row],[SYMBOL]],"Change (%)",TRUE)),"")</f>
        <v>-5.1357999999999994E-2</v>
      </c>
      <c r="D601" s="8" t="str">
        <f>IF(T_STOCK_DATA[[#This Row],[Change (%)]]&gt;0,T_STOCK_DATA[[#This Row],[Change (%)]],"")</f>
        <v/>
      </c>
      <c r="E601" s="8">
        <f>IF(T_STOCK_DATA[[#This Row],[Change (%)]]&lt;0,T_STOCK_DATA[[#This Row],[Change (%)]],"")</f>
        <v>-5.1357999999999994E-2</v>
      </c>
      <c r="F601" s="7" t="str" cm="1">
        <f t="array" ref="F601">IFERROR(_FV(T_STOCK_DATA[[#This Row],[SYMBOL]],"Exchange"),"")</f>
        <v>National Stock Exchange of India</v>
      </c>
      <c r="G601" s="7" cm="1">
        <f t="array" ref="G601">IFERROR(_FV(T_STOCK_DATA[[#This Row],[SYMBOL]],"Price"),"")</f>
        <v>256.75</v>
      </c>
      <c r="H601" s="9" cm="1">
        <f t="array" ref="H601">IFERROR(_FV(T_STOCK_DATA[[#This Row],[SYMBOL]],"Volume"),"")</f>
        <v>24933</v>
      </c>
      <c r="I601" s="7" t="str" cm="1">
        <f t="array" ref="I601">IFERROR(_FV(T_STOCK_DATA[[#This Row],[SYMBOL]],"Ticker symbol",TRUE),"")</f>
        <v>HITECHGEAR</v>
      </c>
      <c r="J601" s="10" t="str">
        <f>IFERROR(RANK(T_STOCK_DATA[[#This Row],[Positive Change %]],T_STOCK_DATA[Positive Change %],0)+COUNTIF($D$3:$D600,T_STOCK_DATA[[#This Row],[Positive Change %]]),"")</f>
        <v/>
      </c>
      <c r="K601" s="10">
        <f>IFERROR(RANK(T_STOCK_DATA[[#This Row],[Negative Change %]],T_STOCK_DATA[Negative Change %],1)+COUNTIF($E$3:$E600,T_STOCK_DATA[[#This Row],[Negative Change %]]),"")</f>
        <v>480</v>
      </c>
      <c r="L601" s="10">
        <f>IFERROR(RANK(T_STOCK_DATA[[#This Row],[Volume]],T_STOCK_DATA[Volume],0)+COUNTIF($H$3:$H600,T_STOCK_DATA[[#This Row],[Volume]]),"")</f>
        <v>1350</v>
      </c>
      <c r="M601" s="18" cm="1">
        <f t="array" ref="M601">IFERROR(_FV(T_STOCK_DATA[[#This Row],[SYMBOL]],"Last trade time",TRUE),"")</f>
        <v>44585.469953703701</v>
      </c>
    </row>
    <row r="602" spans="1:13">
      <c r="A602" s="5" t="e" vm="639">
        <v>#VALUE!</v>
      </c>
      <c r="B602" s="7" cm="1">
        <f t="array" ref="B602">IFERROR(_FV(T_STOCK_DATA[[#This Row],[SYMBOL]],"Change"),"")</f>
        <v>-0.3</v>
      </c>
      <c r="C602" s="8" cm="1">
        <f t="array" ref="C602">IFERROR(IF(T_STOCK_DATA[[#This Row],[SYMBOL]]="","",_FV(T_STOCK_DATA[[#This Row],[SYMBOL]],"Change (%)",TRUE)),"")</f>
        <v>-2.8169E-2</v>
      </c>
      <c r="D602" s="8" t="str">
        <f>IF(T_STOCK_DATA[[#This Row],[Change (%)]]&gt;0,T_STOCK_DATA[[#This Row],[Change (%)]],"")</f>
        <v/>
      </c>
      <c r="E602" s="8">
        <f>IF(T_STOCK_DATA[[#This Row],[Change (%)]]&lt;0,T_STOCK_DATA[[#This Row],[Change (%)]],"")</f>
        <v>-2.8169E-2</v>
      </c>
      <c r="F602" s="7" t="str" cm="1">
        <f t="array" ref="F602">IFERROR(_FV(T_STOCK_DATA[[#This Row],[SYMBOL]],"Exchange"),"")</f>
        <v>National Stock Exchange of India</v>
      </c>
      <c r="G602" s="7" cm="1">
        <f t="array" ref="G602">IFERROR(_FV(T_STOCK_DATA[[#This Row],[SYMBOL]],"Price"),"")</f>
        <v>10.35</v>
      </c>
      <c r="H602" s="9" cm="1">
        <f t="array" ref="H602">IFERROR(_FV(T_STOCK_DATA[[#This Row],[SYMBOL]],"Volume"),"")</f>
        <v>267985</v>
      </c>
      <c r="I602" s="7" t="str" cm="1">
        <f t="array" ref="I602">IFERROR(_FV(T_STOCK_DATA[[#This Row],[SYMBOL]],"Ticker symbol",TRUE),"")</f>
        <v>HLVLTD</v>
      </c>
      <c r="J602" s="10" t="str">
        <f>IFERROR(RANK(T_STOCK_DATA[[#This Row],[Positive Change %]],T_STOCK_DATA[Positive Change %],0)+COUNTIF($D$3:$D601,T_STOCK_DATA[[#This Row],[Positive Change %]]),"")</f>
        <v/>
      </c>
      <c r="K602" s="10">
        <f>IFERROR(RANK(T_STOCK_DATA[[#This Row],[Negative Change %]],T_STOCK_DATA[Negative Change %],1)+COUNTIF($E$3:$E601,T_STOCK_DATA[[#This Row],[Negative Change %]]),"")</f>
        <v>1277</v>
      </c>
      <c r="L602" s="10">
        <f>IFERROR(RANK(T_STOCK_DATA[[#This Row],[Volume]],T_STOCK_DATA[Volume],0)+COUNTIF($H$3:$H601,T_STOCK_DATA[[#This Row],[Volume]]),"")</f>
        <v>674</v>
      </c>
      <c r="M602" s="18" cm="1">
        <f t="array" ref="M602">IFERROR(_FV(T_STOCK_DATA[[#This Row],[SYMBOL]],"Last trade time",TRUE),"")</f>
        <v>44585.469953703701</v>
      </c>
    </row>
    <row r="603" spans="1:13">
      <c r="A603" s="5" t="e" vm="640">
        <v>#VALUE!</v>
      </c>
      <c r="B603" s="7" cm="1">
        <f t="array" ref="B603">IFERROR(_FV(T_STOCK_DATA[[#This Row],[SYMBOL]],"Change"),"")</f>
        <v>0</v>
      </c>
      <c r="C603" s="8" cm="1">
        <f t="array" ref="C603">IFERROR(IF(T_STOCK_DATA[[#This Row],[SYMBOL]]="","",_FV(T_STOCK_DATA[[#This Row],[SYMBOL]],"Change (%)",TRUE)),"")</f>
        <v>0</v>
      </c>
      <c r="D603" s="8" t="str">
        <f>IF(T_STOCK_DATA[[#This Row],[Change (%)]]&gt;0,T_STOCK_DATA[[#This Row],[Change (%)]],"")</f>
        <v/>
      </c>
      <c r="E603" s="8" t="str">
        <f>IF(T_STOCK_DATA[[#This Row],[Change (%)]]&lt;0,T_STOCK_DATA[[#This Row],[Change (%)]],"")</f>
        <v/>
      </c>
      <c r="F603" s="7" t="str" cm="1">
        <f t="array" ref="F603">IFERROR(_FV(T_STOCK_DATA[[#This Row],[SYMBOL]],"Exchange"),"")</f>
        <v>National Stock Exchange of India</v>
      </c>
      <c r="G603" s="7" cm="1">
        <f t="array" ref="G603">IFERROR(_FV(T_STOCK_DATA[[#This Row],[SYMBOL]],"Price"),"")</f>
        <v>28.05</v>
      </c>
      <c r="H603" s="9" cm="1">
        <f t="array" ref="H603">IFERROR(_FV(T_STOCK_DATA[[#This Row],[SYMBOL]],"Volume"),"")</f>
        <v>8553</v>
      </c>
      <c r="I603" s="7" t="str" cm="1">
        <f t="array" ref="I603">IFERROR(_FV(T_STOCK_DATA[[#This Row],[SYMBOL]],"Ticker symbol",TRUE),"")</f>
        <v>HMT</v>
      </c>
      <c r="J603" s="10" t="str">
        <f>IFERROR(RANK(T_STOCK_DATA[[#This Row],[Positive Change %]],T_STOCK_DATA[Positive Change %],0)+COUNTIF($D$3:$D602,T_STOCK_DATA[[#This Row],[Positive Change %]]),"")</f>
        <v/>
      </c>
      <c r="K603" s="10" t="str">
        <f>IFERROR(RANK(T_STOCK_DATA[[#This Row],[Negative Change %]],T_STOCK_DATA[Negative Change %],1)+COUNTIF($E$3:$E602,T_STOCK_DATA[[#This Row],[Negative Change %]]),"")</f>
        <v/>
      </c>
      <c r="L603" s="10">
        <f>IFERROR(RANK(T_STOCK_DATA[[#This Row],[Volume]],T_STOCK_DATA[Volume],0)+COUNTIF($H$3:$H602,T_STOCK_DATA[[#This Row],[Volume]]),"")</f>
        <v>1524</v>
      </c>
      <c r="M603" s="18" cm="1">
        <f t="array" ref="M603">IFERROR(_FV(T_STOCK_DATA[[#This Row],[SYMBOL]],"Last trade time",TRUE),"")</f>
        <v>44585.469953703701</v>
      </c>
    </row>
    <row r="604" spans="1:13">
      <c r="A604" s="5" t="e" vm="641">
        <v>#VALUE!</v>
      </c>
      <c r="B604" s="7" cm="1">
        <f t="array" ref="B604">IFERROR(_FV(T_STOCK_DATA[[#This Row],[SYMBOL]],"Change"),"")</f>
        <v>-3.35</v>
      </c>
      <c r="C604" s="8" cm="1">
        <f t="array" ref="C604">IFERROR(IF(T_STOCK_DATA[[#This Row],[SYMBOL]]="","",_FV(T_STOCK_DATA[[#This Row],[SYMBOL]],"Change (%)",TRUE)),"")</f>
        <v>-4.5454999999999995E-2</v>
      </c>
      <c r="D604" s="8" t="str">
        <f>IF(T_STOCK_DATA[[#This Row],[Change (%)]]&gt;0,T_STOCK_DATA[[#This Row],[Change (%)]],"")</f>
        <v/>
      </c>
      <c r="E604" s="8">
        <f>IF(T_STOCK_DATA[[#This Row],[Change (%)]]&lt;0,T_STOCK_DATA[[#This Row],[Change (%)]],"")</f>
        <v>-4.5454999999999995E-2</v>
      </c>
      <c r="F604" s="7" t="str" cm="1">
        <f t="array" ref="F604">IFERROR(_FV(T_STOCK_DATA[[#This Row],[SYMBOL]],"Exchange"),"")</f>
        <v>National Stock Exchange of India</v>
      </c>
      <c r="G604" s="7" cm="1">
        <f t="array" ref="G604">IFERROR(_FV(T_STOCK_DATA[[#This Row],[SYMBOL]],"Price"),"")</f>
        <v>70.349999999999994</v>
      </c>
      <c r="H604" s="9" cm="1">
        <f t="array" ref="H604">IFERROR(_FV(T_STOCK_DATA[[#This Row],[SYMBOL]],"Volume"),"")</f>
        <v>134683</v>
      </c>
      <c r="I604" s="7" t="str" cm="1">
        <f t="array" ref="I604">IFERROR(_FV(T_STOCK_DATA[[#This Row],[SYMBOL]],"Ticker symbol",TRUE),"")</f>
        <v>HMVL</v>
      </c>
      <c r="J604" s="10" t="str">
        <f>IFERROR(RANK(T_STOCK_DATA[[#This Row],[Positive Change %]],T_STOCK_DATA[Positive Change %],0)+COUNTIF($D$3:$D603,T_STOCK_DATA[[#This Row],[Positive Change %]]),"")</f>
        <v/>
      </c>
      <c r="K604" s="10">
        <f>IFERROR(RANK(T_STOCK_DATA[[#This Row],[Negative Change %]],T_STOCK_DATA[Negative Change %],1)+COUNTIF($E$3:$E603,T_STOCK_DATA[[#This Row],[Negative Change %]]),"")</f>
        <v>881</v>
      </c>
      <c r="L604" s="10">
        <f>IFERROR(RANK(T_STOCK_DATA[[#This Row],[Volume]],T_STOCK_DATA[Volume],0)+COUNTIF($H$3:$H603,T_STOCK_DATA[[#This Row],[Volume]]),"")</f>
        <v>885</v>
      </c>
      <c r="M604" s="18" cm="1">
        <f t="array" ref="M604">IFERROR(_FV(T_STOCK_DATA[[#This Row],[SYMBOL]],"Last trade time",TRUE),"")</f>
        <v>44585.469953703701</v>
      </c>
    </row>
    <row r="605" spans="1:13">
      <c r="A605" s="5" t="e" vm="642">
        <v>#VALUE!</v>
      </c>
      <c r="B605" s="7" cm="1">
        <f t="array" ref="B605">IFERROR(_FV(T_STOCK_DATA[[#This Row],[SYMBOL]],"Change"),"")</f>
        <v>-119.75</v>
      </c>
      <c r="C605" s="8" cm="1">
        <f t="array" ref="C605">IFERROR(IF(T_STOCK_DATA[[#This Row],[SYMBOL]]="","",_FV(T_STOCK_DATA[[#This Row],[SYMBOL]],"Change (%)",TRUE)),"")</f>
        <v>-5.7579999999999999E-2</v>
      </c>
      <c r="D605" s="8" t="str">
        <f>IF(T_STOCK_DATA[[#This Row],[Change (%)]]&gt;0,T_STOCK_DATA[[#This Row],[Change (%)]],"")</f>
        <v/>
      </c>
      <c r="E605" s="8">
        <f>IF(T_STOCK_DATA[[#This Row],[Change (%)]]&lt;0,T_STOCK_DATA[[#This Row],[Change (%)]],"")</f>
        <v>-5.7579999999999999E-2</v>
      </c>
      <c r="F605" s="7" t="str" cm="1">
        <f t="array" ref="F605">IFERROR(_FV(T_STOCK_DATA[[#This Row],[SYMBOL]],"Exchange"),"")</f>
        <v>National Stock Exchange of India</v>
      </c>
      <c r="G605" s="7" cm="1">
        <f t="array" ref="G605">IFERROR(_FV(T_STOCK_DATA[[#This Row],[SYMBOL]],"Price"),"")</f>
        <v>1959.95</v>
      </c>
      <c r="H605" s="9" cm="1">
        <f t="array" ref="H605">IFERROR(_FV(T_STOCK_DATA[[#This Row],[SYMBOL]],"Volume"),"")</f>
        <v>14708</v>
      </c>
      <c r="I605" s="7" t="str" cm="1">
        <f t="array" ref="I605">IFERROR(_FV(T_STOCK_DATA[[#This Row],[SYMBOL]],"Ticker symbol",TRUE),"")</f>
        <v>HNDFDS</v>
      </c>
      <c r="J605" s="10" t="str">
        <f>IFERROR(RANK(T_STOCK_DATA[[#This Row],[Positive Change %]],T_STOCK_DATA[Positive Change %],0)+COUNTIF($D$3:$D604,T_STOCK_DATA[[#This Row],[Positive Change %]]),"")</f>
        <v/>
      </c>
      <c r="K605" s="10">
        <f>IFERROR(RANK(T_STOCK_DATA[[#This Row],[Negative Change %]],T_STOCK_DATA[Negative Change %],1)+COUNTIF($E$3:$E604,T_STOCK_DATA[[#This Row],[Negative Change %]]),"")</f>
        <v>379</v>
      </c>
      <c r="L605" s="10">
        <f>IFERROR(RANK(T_STOCK_DATA[[#This Row],[Volume]],T_STOCK_DATA[Volume],0)+COUNTIF($H$3:$H604,T_STOCK_DATA[[#This Row],[Volume]]),"")</f>
        <v>1447</v>
      </c>
      <c r="M605" s="18" cm="1">
        <f t="array" ref="M605">IFERROR(_FV(T_STOCK_DATA[[#This Row],[SYMBOL]],"Last trade time",TRUE),"")</f>
        <v>44585.469953703701</v>
      </c>
    </row>
    <row r="606" spans="1:13">
      <c r="A606" s="5" t="e" vm="643">
        <v>#VALUE!</v>
      </c>
      <c r="B606" s="7" cm="1">
        <f t="array" ref="B606">IFERROR(_FV(T_STOCK_DATA[[#This Row],[SYMBOL]],"Change"),"")</f>
        <v>-1649.1</v>
      </c>
      <c r="C606" s="8" cm="1">
        <f t="array" ref="C606">IFERROR(IF(T_STOCK_DATA[[#This Row],[SYMBOL]]="","",_FV(T_STOCK_DATA[[#This Row],[SYMBOL]],"Change (%)",TRUE)),"")</f>
        <v>-3.7595999999999997E-2</v>
      </c>
      <c r="D606" s="8" t="str">
        <f>IF(T_STOCK_DATA[[#This Row],[Change (%)]]&gt;0,T_STOCK_DATA[[#This Row],[Change (%)]],"")</f>
        <v/>
      </c>
      <c r="E606" s="8">
        <f>IF(T_STOCK_DATA[[#This Row],[Change (%)]]&lt;0,T_STOCK_DATA[[#This Row],[Change (%)]],"")</f>
        <v>-3.7595999999999997E-2</v>
      </c>
      <c r="F606" s="7" t="str" cm="1">
        <f t="array" ref="F606">IFERROR(_FV(T_STOCK_DATA[[#This Row],[SYMBOL]],"Exchange"),"")</f>
        <v>National Stock Exchange of India</v>
      </c>
      <c r="G606" s="7" cm="1">
        <f t="array" ref="G606">IFERROR(_FV(T_STOCK_DATA[[#This Row],[SYMBOL]],"Price"),"")</f>
        <v>42214.65</v>
      </c>
      <c r="H606" s="9" cm="1">
        <f t="array" ref="H606">IFERROR(_FV(T_STOCK_DATA[[#This Row],[SYMBOL]],"Volume"),"")</f>
        <v>2780</v>
      </c>
      <c r="I606" s="7" t="str" cm="1">
        <f t="array" ref="I606">IFERROR(_FV(T_STOCK_DATA[[#This Row],[SYMBOL]],"Ticker symbol",TRUE),"")</f>
        <v>HONAUT</v>
      </c>
      <c r="J606" s="10" t="str">
        <f>IFERROR(RANK(T_STOCK_DATA[[#This Row],[Positive Change %]],T_STOCK_DATA[Positive Change %],0)+COUNTIF($D$3:$D605,T_STOCK_DATA[[#This Row],[Positive Change %]]),"")</f>
        <v/>
      </c>
      <c r="K606" s="10">
        <f>IFERROR(RANK(T_STOCK_DATA[[#This Row],[Negative Change %]],T_STOCK_DATA[Negative Change %],1)+COUNTIF($E$3:$E605,T_STOCK_DATA[[#This Row],[Negative Change %]]),"")</f>
        <v>1102</v>
      </c>
      <c r="L606" s="10">
        <f>IFERROR(RANK(T_STOCK_DATA[[#This Row],[Volume]],T_STOCK_DATA[Volume],0)+COUNTIF($H$3:$H605,T_STOCK_DATA[[#This Row],[Volume]]),"")</f>
        <v>1594</v>
      </c>
      <c r="M606" s="18" cm="1">
        <f t="array" ref="M606">IFERROR(_FV(T_STOCK_DATA[[#This Row],[SYMBOL]],"Last trade time",TRUE),"")</f>
        <v>44585.469953703701</v>
      </c>
    </row>
    <row r="607" spans="1:13">
      <c r="A607" s="5" t="e" vm="644">
        <v>#VALUE!</v>
      </c>
      <c r="B607" s="7" cm="1">
        <f t="array" ref="B607">IFERROR(_FV(T_STOCK_DATA[[#This Row],[SYMBOL]],"Change"),"")</f>
        <v>-37.25</v>
      </c>
      <c r="C607" s="8" cm="1">
        <f t="array" ref="C607">IFERROR(IF(T_STOCK_DATA[[#This Row],[SYMBOL]]="","",_FV(T_STOCK_DATA[[#This Row],[SYMBOL]],"Change (%)",TRUE)),"")</f>
        <v>-2.8292999999999999E-2</v>
      </c>
      <c r="D607" s="8" t="str">
        <f>IF(T_STOCK_DATA[[#This Row],[Change (%)]]&gt;0,T_STOCK_DATA[[#This Row],[Change (%)]],"")</f>
        <v/>
      </c>
      <c r="E607" s="8">
        <f>IF(T_STOCK_DATA[[#This Row],[Change (%)]]&lt;0,T_STOCK_DATA[[#This Row],[Change (%)]],"")</f>
        <v>-2.8292999999999999E-2</v>
      </c>
      <c r="F607" s="7" t="str" cm="1">
        <f t="array" ref="F607">IFERROR(_FV(T_STOCK_DATA[[#This Row],[SYMBOL]],"Exchange"),"")</f>
        <v>National Stock Exchange of India</v>
      </c>
      <c r="G607" s="7" cm="1">
        <f t="array" ref="G607">IFERROR(_FV(T_STOCK_DATA[[#This Row],[SYMBOL]],"Price"),"")</f>
        <v>1279.3499999999999</v>
      </c>
      <c r="H607" s="9" cm="1">
        <f t="array" ref="H607">IFERROR(_FV(T_STOCK_DATA[[#This Row],[SYMBOL]],"Volume"),"")</f>
        <v>6125</v>
      </c>
      <c r="I607" s="7" t="str" cm="1">
        <f t="array" ref="I607">IFERROR(_FV(T_STOCK_DATA[[#This Row],[SYMBOL]],"Ticker symbol",TRUE),"")</f>
        <v>HONDAPOWER</v>
      </c>
      <c r="J607" s="10" t="str">
        <f>IFERROR(RANK(T_STOCK_DATA[[#This Row],[Positive Change %]],T_STOCK_DATA[Positive Change %],0)+COUNTIF($D$3:$D606,T_STOCK_DATA[[#This Row],[Positive Change %]]),"")</f>
        <v/>
      </c>
      <c r="K607" s="10">
        <f>IFERROR(RANK(T_STOCK_DATA[[#This Row],[Negative Change %]],T_STOCK_DATA[Negative Change %],1)+COUNTIF($E$3:$E606,T_STOCK_DATA[[#This Row],[Negative Change %]]),"")</f>
        <v>1274</v>
      </c>
      <c r="L607" s="10">
        <f>IFERROR(RANK(T_STOCK_DATA[[#This Row],[Volume]],T_STOCK_DATA[Volume],0)+COUNTIF($H$3:$H606,T_STOCK_DATA[[#This Row],[Volume]]),"")</f>
        <v>1554</v>
      </c>
      <c r="M607" s="18" cm="1">
        <f t="array" ref="M607">IFERROR(_FV(T_STOCK_DATA[[#This Row],[SYMBOL]],"Last trade time",TRUE),"")</f>
        <v>44585.469953703701</v>
      </c>
    </row>
    <row r="608" spans="1:13">
      <c r="A608" s="5" t="e" vm="645">
        <v>#VALUE!</v>
      </c>
      <c r="B608" s="7" cm="1">
        <f t="array" ref="B608">IFERROR(_FV(T_STOCK_DATA[[#This Row],[SYMBOL]],"Change"),"")</f>
        <v>0</v>
      </c>
      <c r="C608" s="8" cm="1">
        <f t="array" ref="C608">IFERROR(IF(T_STOCK_DATA[[#This Row],[SYMBOL]]="","",_FV(T_STOCK_DATA[[#This Row],[SYMBOL]],"Change (%)",TRUE)),"")</f>
        <v>0</v>
      </c>
      <c r="D608" s="8" t="str">
        <f>IF(T_STOCK_DATA[[#This Row],[Change (%)]]&gt;0,T_STOCK_DATA[[#This Row],[Change (%)]],"")</f>
        <v/>
      </c>
      <c r="E608" s="8" t="str">
        <f>IF(T_STOCK_DATA[[#This Row],[Change (%)]]&lt;0,T_STOCK_DATA[[#This Row],[Change (%)]],"")</f>
        <v/>
      </c>
      <c r="F608" s="7" t="str" cm="1">
        <f t="array" ref="F608">IFERROR(_FV(T_STOCK_DATA[[#This Row],[SYMBOL]],"Exchange"),"")</f>
        <v>National Stock Exchange of India</v>
      </c>
      <c r="G608" s="7" cm="1">
        <f t="array" ref="G608">IFERROR(_FV(T_STOCK_DATA[[#This Row],[SYMBOL]],"Price"),"")</f>
        <v>5</v>
      </c>
      <c r="H608" s="9" cm="1">
        <f t="array" ref="H608">IFERROR(_FV(T_STOCK_DATA[[#This Row],[SYMBOL]],"Volume"),"")</f>
        <v>18800</v>
      </c>
      <c r="I608" s="7" t="str" cm="1">
        <f t="array" ref="I608">IFERROR(_FV(T_STOCK_DATA[[#This Row],[SYMBOL]],"Ticker symbol",TRUE),"")</f>
        <v>HOTELRUGBY</v>
      </c>
      <c r="J608" s="10" t="str">
        <f>IFERROR(RANK(T_STOCK_DATA[[#This Row],[Positive Change %]],T_STOCK_DATA[Positive Change %],0)+COUNTIF($D$3:$D607,T_STOCK_DATA[[#This Row],[Positive Change %]]),"")</f>
        <v/>
      </c>
      <c r="K608" s="10" t="str">
        <f>IFERROR(RANK(T_STOCK_DATA[[#This Row],[Negative Change %]],T_STOCK_DATA[Negative Change %],1)+COUNTIF($E$3:$E607,T_STOCK_DATA[[#This Row],[Negative Change %]]),"")</f>
        <v/>
      </c>
      <c r="L608" s="10">
        <f>IFERROR(RANK(T_STOCK_DATA[[#This Row],[Volume]],T_STOCK_DATA[Volume],0)+COUNTIF($H$3:$H607,T_STOCK_DATA[[#This Row],[Volume]]),"")</f>
        <v>1403</v>
      </c>
      <c r="M608" s="18" cm="1">
        <f t="array" ref="M608">IFERROR(_FV(T_STOCK_DATA[[#This Row],[SYMBOL]],"Last trade time",TRUE),"")</f>
        <v>44585.469953703701</v>
      </c>
    </row>
    <row r="609" spans="1:13">
      <c r="A609" s="5" t="e" vm="646">
        <v>#VALUE!</v>
      </c>
      <c r="B609" s="7" cm="1">
        <f t="array" ref="B609">IFERROR(_FV(T_STOCK_DATA[[#This Row],[SYMBOL]],"Change"),"")</f>
        <v>-3.15</v>
      </c>
      <c r="C609" s="8" cm="1">
        <f t="array" ref="C609">IFERROR(IF(T_STOCK_DATA[[#This Row],[SYMBOL]]="","",_FV(T_STOCK_DATA[[#This Row],[SYMBOL]],"Change (%)",TRUE)),"")</f>
        <v>-4.9960000000000004E-2</v>
      </c>
      <c r="D609" s="8" t="str">
        <f>IF(T_STOCK_DATA[[#This Row],[Change (%)]]&gt;0,T_STOCK_DATA[[#This Row],[Change (%)]],"")</f>
        <v/>
      </c>
      <c r="E609" s="8">
        <f>IF(T_STOCK_DATA[[#This Row],[Change (%)]]&lt;0,T_STOCK_DATA[[#This Row],[Change (%)]],"")</f>
        <v>-4.9960000000000004E-2</v>
      </c>
      <c r="F609" s="7" t="str" cm="1">
        <f t="array" ref="F609">IFERROR(_FV(T_STOCK_DATA[[#This Row],[SYMBOL]],"Exchange"),"")</f>
        <v>National Stock Exchange of India</v>
      </c>
      <c r="G609" s="7" cm="1">
        <f t="array" ref="G609">IFERROR(_FV(T_STOCK_DATA[[#This Row],[SYMBOL]],"Price"),"")</f>
        <v>59.9</v>
      </c>
      <c r="H609" s="9" cm="1">
        <f t="array" ref="H609">IFERROR(_FV(T_STOCK_DATA[[#This Row],[SYMBOL]],"Volume"),"")</f>
        <v>14529</v>
      </c>
      <c r="I609" s="7" t="str" cm="1">
        <f t="array" ref="I609">IFERROR(_FV(T_STOCK_DATA[[#This Row],[SYMBOL]],"Ticker symbol",TRUE),"")</f>
        <v>HOVS</v>
      </c>
      <c r="J609" s="10" t="str">
        <f>IFERROR(RANK(T_STOCK_DATA[[#This Row],[Positive Change %]],T_STOCK_DATA[Positive Change %],0)+COUNTIF($D$3:$D608,T_STOCK_DATA[[#This Row],[Positive Change %]]),"")</f>
        <v/>
      </c>
      <c r="K609" s="10">
        <f>IFERROR(RANK(T_STOCK_DATA[[#This Row],[Negative Change %]],T_STOCK_DATA[Negative Change %],1)+COUNTIF($E$3:$E608,T_STOCK_DATA[[#This Row],[Negative Change %]]),"")</f>
        <v>533</v>
      </c>
      <c r="L609" s="10">
        <f>IFERROR(RANK(T_STOCK_DATA[[#This Row],[Volume]],T_STOCK_DATA[Volume],0)+COUNTIF($H$3:$H608,T_STOCK_DATA[[#This Row],[Volume]]),"")</f>
        <v>1451</v>
      </c>
      <c r="M609" s="18" cm="1">
        <f t="array" ref="M609">IFERROR(_FV(T_STOCK_DATA[[#This Row],[SYMBOL]],"Last trade time",TRUE),"")</f>
        <v>44585.469953703701</v>
      </c>
    </row>
    <row r="610" spans="1:13">
      <c r="A610" s="5" t="e" vm="647">
        <v>#VALUE!</v>
      </c>
      <c r="B610" s="7" cm="1">
        <f t="array" ref="B610">IFERROR(_FV(T_STOCK_DATA[[#This Row],[SYMBOL]],"Change"),"")</f>
        <v>-4.05</v>
      </c>
      <c r="C610" s="8" cm="1">
        <f t="array" ref="C610">IFERROR(IF(T_STOCK_DATA[[#This Row],[SYMBOL]]="","",_FV(T_STOCK_DATA[[#This Row],[SYMBOL]],"Change (%)",TRUE)),"")</f>
        <v>-5.5479000000000001E-2</v>
      </c>
      <c r="D610" s="8" t="str">
        <f>IF(T_STOCK_DATA[[#This Row],[Change (%)]]&gt;0,T_STOCK_DATA[[#This Row],[Change (%)]],"")</f>
        <v/>
      </c>
      <c r="E610" s="8">
        <f>IF(T_STOCK_DATA[[#This Row],[Change (%)]]&lt;0,T_STOCK_DATA[[#This Row],[Change (%)]],"")</f>
        <v>-5.5479000000000001E-2</v>
      </c>
      <c r="F610" s="7" t="str" cm="1">
        <f t="array" ref="F610">IFERROR(_FV(T_STOCK_DATA[[#This Row],[SYMBOL]],"Exchange"),"")</f>
        <v>National Stock Exchange of India</v>
      </c>
      <c r="G610" s="7" cm="1">
        <f t="array" ref="G610">IFERROR(_FV(T_STOCK_DATA[[#This Row],[SYMBOL]],"Price"),"")</f>
        <v>68.95</v>
      </c>
      <c r="H610" s="9" cm="1">
        <f t="array" ref="H610">IFERROR(_FV(T_STOCK_DATA[[#This Row],[SYMBOL]],"Volume"),"")</f>
        <v>213977</v>
      </c>
      <c r="I610" s="7" t="str" cm="1">
        <f t="array" ref="I610">IFERROR(_FV(T_STOCK_DATA[[#This Row],[SYMBOL]],"Ticker symbol",TRUE),"")</f>
        <v>HPL</v>
      </c>
      <c r="J610" s="10" t="str">
        <f>IFERROR(RANK(T_STOCK_DATA[[#This Row],[Positive Change %]],T_STOCK_DATA[Positive Change %],0)+COUNTIF($D$3:$D609,T_STOCK_DATA[[#This Row],[Positive Change %]]),"")</f>
        <v/>
      </c>
      <c r="K610" s="10">
        <f>IFERROR(RANK(T_STOCK_DATA[[#This Row],[Negative Change %]],T_STOCK_DATA[Negative Change %],1)+COUNTIF($E$3:$E609,T_STOCK_DATA[[#This Row],[Negative Change %]]),"")</f>
        <v>408</v>
      </c>
      <c r="L610" s="10">
        <f>IFERROR(RANK(T_STOCK_DATA[[#This Row],[Volume]],T_STOCK_DATA[Volume],0)+COUNTIF($H$3:$H609,T_STOCK_DATA[[#This Row],[Volume]]),"")</f>
        <v>742</v>
      </c>
      <c r="M610" s="18" cm="1">
        <f t="array" ref="M610">IFERROR(_FV(T_STOCK_DATA[[#This Row],[SYMBOL]],"Last trade time",TRUE),"")</f>
        <v>44585.469953703701</v>
      </c>
    </row>
    <row r="611" spans="1:13">
      <c r="A611" s="5" t="e" vm="648">
        <v>#VALUE!</v>
      </c>
      <c r="B611" s="7" cm="1">
        <f t="array" ref="B611">IFERROR(_FV(T_STOCK_DATA[[#This Row],[SYMBOL]],"Change"),"")</f>
        <v>-3.85</v>
      </c>
      <c r="C611" s="8" cm="1">
        <f t="array" ref="C611">IFERROR(IF(T_STOCK_DATA[[#This Row],[SYMBOL]]="","",_FV(T_STOCK_DATA[[#This Row],[SYMBOL]],"Change (%)",TRUE)),"")</f>
        <v>-6.4923999999999996E-2</v>
      </c>
      <c r="D611" s="8" t="str">
        <f>IF(T_STOCK_DATA[[#This Row],[Change (%)]]&gt;0,T_STOCK_DATA[[#This Row],[Change (%)]],"")</f>
        <v/>
      </c>
      <c r="E611" s="8">
        <f>IF(T_STOCK_DATA[[#This Row],[Change (%)]]&lt;0,T_STOCK_DATA[[#This Row],[Change (%)]],"")</f>
        <v>-6.4923999999999996E-2</v>
      </c>
      <c r="F611" s="7" t="str" cm="1">
        <f t="array" ref="F611">IFERROR(_FV(T_STOCK_DATA[[#This Row],[SYMBOL]],"Exchange"),"")</f>
        <v>National Stock Exchange of India</v>
      </c>
      <c r="G611" s="7" cm="1">
        <f t="array" ref="G611">IFERROR(_FV(T_STOCK_DATA[[#This Row],[SYMBOL]],"Price"),"")</f>
        <v>55.45</v>
      </c>
      <c r="H611" s="9" cm="1">
        <f t="array" ref="H611">IFERROR(_FV(T_STOCK_DATA[[#This Row],[SYMBOL]],"Volume"),"")</f>
        <v>21836341</v>
      </c>
      <c r="I611" s="7" t="str" cm="1">
        <f t="array" ref="I611">IFERROR(_FV(T_STOCK_DATA[[#This Row],[SYMBOL]],"Ticker symbol",TRUE),"")</f>
        <v>HSCL</v>
      </c>
      <c r="J611" s="10" t="str">
        <f>IFERROR(RANK(T_STOCK_DATA[[#This Row],[Positive Change %]],T_STOCK_DATA[Positive Change %],0)+COUNTIF($D$3:$D610,T_STOCK_DATA[[#This Row],[Positive Change %]]),"")</f>
        <v/>
      </c>
      <c r="K611" s="10">
        <f>IFERROR(RANK(T_STOCK_DATA[[#This Row],[Negative Change %]],T_STOCK_DATA[Negative Change %],1)+COUNTIF($E$3:$E610,T_STOCK_DATA[[#This Row],[Negative Change %]]),"")</f>
        <v>270</v>
      </c>
      <c r="L611" s="10">
        <f>IFERROR(RANK(T_STOCK_DATA[[#This Row],[Volume]],T_STOCK_DATA[Volume],0)+COUNTIF($H$3:$H610,T_STOCK_DATA[[#This Row],[Volume]]),"")</f>
        <v>22</v>
      </c>
      <c r="M611" s="18" cm="1">
        <f t="array" ref="M611">IFERROR(_FV(T_STOCK_DATA[[#This Row],[SYMBOL]],"Last trade time",TRUE),"")</f>
        <v>44585.469953703701</v>
      </c>
    </row>
    <row r="612" spans="1:13">
      <c r="A612" s="5" t="e" vm="649">
        <v>#VALUE!</v>
      </c>
      <c r="B612" s="7" cm="1">
        <f t="array" ref="B612">IFERROR(_FV(T_STOCK_DATA[[#This Row],[SYMBOL]],"Change"),"")</f>
        <v>1.75</v>
      </c>
      <c r="C612" s="8" cm="1">
        <f t="array" ref="C612">IFERROR(IF(T_STOCK_DATA[[#This Row],[SYMBOL]]="","",_FV(T_STOCK_DATA[[#This Row],[SYMBOL]],"Change (%)",TRUE)),"")</f>
        <v>5.5010000000000007E-3</v>
      </c>
      <c r="D612" s="8">
        <f>IF(T_STOCK_DATA[[#This Row],[Change (%)]]&gt;0,T_STOCK_DATA[[#This Row],[Change (%)]],"")</f>
        <v>5.5010000000000007E-3</v>
      </c>
      <c r="E612" s="8" t="str">
        <f>IF(T_STOCK_DATA[[#This Row],[Change (%)]]&lt;0,T_STOCK_DATA[[#This Row],[Change (%)]],"")</f>
        <v/>
      </c>
      <c r="F612" s="7" t="str" cm="1">
        <f t="array" ref="F612">IFERROR(_FV(T_STOCK_DATA[[#This Row],[SYMBOL]],"Exchange"),"")</f>
        <v>National Stock Exchange of India</v>
      </c>
      <c r="G612" s="7" cm="1">
        <f t="array" ref="G612">IFERROR(_FV(T_STOCK_DATA[[#This Row],[SYMBOL]],"Price"),"")</f>
        <v>319.85000000000002</v>
      </c>
      <c r="H612" s="9" cm="1">
        <f t="array" ref="H612">IFERROR(_FV(T_STOCK_DATA[[#This Row],[SYMBOL]],"Volume"),"")</f>
        <v>700001</v>
      </c>
      <c r="I612" s="7" t="str" cm="1">
        <f t="array" ref="I612">IFERROR(_FV(T_STOCK_DATA[[#This Row],[SYMBOL]],"Ticker symbol",TRUE),"")</f>
        <v>HSIL</v>
      </c>
      <c r="J612" s="10">
        <f>IFERROR(RANK(T_STOCK_DATA[[#This Row],[Positive Change %]],T_STOCK_DATA[Positive Change %],0)+COUNTIF($D$3:$D611,T_STOCK_DATA[[#This Row],[Positive Change %]]),"")</f>
        <v>56</v>
      </c>
      <c r="K612" s="10" t="str">
        <f>IFERROR(RANK(T_STOCK_DATA[[#This Row],[Negative Change %]],T_STOCK_DATA[Negative Change %],1)+COUNTIF($E$3:$E611,T_STOCK_DATA[[#This Row],[Negative Change %]]),"")</f>
        <v/>
      </c>
      <c r="L612" s="10">
        <f>IFERROR(RANK(T_STOCK_DATA[[#This Row],[Volume]],T_STOCK_DATA[Volume],0)+COUNTIF($H$3:$H611,T_STOCK_DATA[[#This Row],[Volume]]),"")</f>
        <v>414</v>
      </c>
      <c r="M612" s="18" cm="1">
        <f t="array" ref="M612">IFERROR(_FV(T_STOCK_DATA[[#This Row],[SYMBOL]],"Last trade time",TRUE),"")</f>
        <v>44585.469953703701</v>
      </c>
    </row>
    <row r="613" spans="1:13">
      <c r="A613" s="5" t="e" vm="650">
        <v>#VALUE!</v>
      </c>
      <c r="B613" s="7" cm="1">
        <f t="array" ref="B613">IFERROR(_FV(T_STOCK_DATA[[#This Row],[SYMBOL]],"Change"),"")</f>
        <v>-2.0499999999999998</v>
      </c>
      <c r="C613" s="8" cm="1">
        <f t="array" ref="C613">IFERROR(IF(T_STOCK_DATA[[#This Row],[SYMBOL]]="","",_FV(T_STOCK_DATA[[#This Row],[SYMBOL]],"Change (%)",TRUE)),"")</f>
        <v>-7.2309999999999999E-2</v>
      </c>
      <c r="D613" s="8" t="str">
        <f>IF(T_STOCK_DATA[[#This Row],[Change (%)]]&gt;0,T_STOCK_DATA[[#This Row],[Change (%)]],"")</f>
        <v/>
      </c>
      <c r="E613" s="8">
        <f>IF(T_STOCK_DATA[[#This Row],[Change (%)]]&lt;0,T_STOCK_DATA[[#This Row],[Change (%)]],"")</f>
        <v>-7.2309999999999999E-2</v>
      </c>
      <c r="F613" s="7" t="str" cm="1">
        <f t="array" ref="F613">IFERROR(_FV(T_STOCK_DATA[[#This Row],[SYMBOL]],"Exchange"),"")</f>
        <v>National Stock Exchange of India</v>
      </c>
      <c r="G613" s="7" cm="1">
        <f t="array" ref="G613">IFERROR(_FV(T_STOCK_DATA[[#This Row],[SYMBOL]],"Price"),"")</f>
        <v>26.3</v>
      </c>
      <c r="H613" s="9" cm="1">
        <f t="array" ref="H613">IFERROR(_FV(T_STOCK_DATA[[#This Row],[SYMBOL]],"Volume"),"")</f>
        <v>664040</v>
      </c>
      <c r="I613" s="7" t="str" cm="1">
        <f t="array" ref="I613">IFERROR(_FV(T_STOCK_DATA[[#This Row],[SYMBOL]],"Ticker symbol",TRUE),"")</f>
        <v>HTMEDIA</v>
      </c>
      <c r="J613" s="10" t="str">
        <f>IFERROR(RANK(T_STOCK_DATA[[#This Row],[Positive Change %]],T_STOCK_DATA[Positive Change %],0)+COUNTIF($D$3:$D612,T_STOCK_DATA[[#This Row],[Positive Change %]]),"")</f>
        <v/>
      </c>
      <c r="K613" s="10">
        <f>IFERROR(RANK(T_STOCK_DATA[[#This Row],[Negative Change %]],T_STOCK_DATA[Negative Change %],1)+COUNTIF($E$3:$E612,T_STOCK_DATA[[#This Row],[Negative Change %]]),"")</f>
        <v>171</v>
      </c>
      <c r="L613" s="10">
        <f>IFERROR(RANK(T_STOCK_DATA[[#This Row],[Volume]],T_STOCK_DATA[Volume],0)+COUNTIF($H$3:$H612,T_STOCK_DATA[[#This Row],[Volume]]),"")</f>
        <v>429</v>
      </c>
      <c r="M613" s="18" cm="1">
        <f t="array" ref="M613">IFERROR(_FV(T_STOCK_DATA[[#This Row],[SYMBOL]],"Last trade time",TRUE),"")</f>
        <v>44585.469953703701</v>
      </c>
    </row>
    <row r="614" spans="1:13">
      <c r="A614" s="5" t="e" vm="651">
        <v>#VALUE!</v>
      </c>
      <c r="B614" s="7" cm="1">
        <f t="array" ref="B614">IFERROR(_FV(T_STOCK_DATA[[#This Row],[SYMBOL]],"Change"),"")</f>
        <v>-3.1</v>
      </c>
      <c r="C614" s="8" cm="1">
        <f t="array" ref="C614">IFERROR(IF(T_STOCK_DATA[[#This Row],[SYMBOL]]="","",_FV(T_STOCK_DATA[[#This Row],[SYMBOL]],"Change (%)",TRUE)),"")</f>
        <v>-4.9919000000000005E-2</v>
      </c>
      <c r="D614" s="8" t="str">
        <f>IF(T_STOCK_DATA[[#This Row],[Change (%)]]&gt;0,T_STOCK_DATA[[#This Row],[Change (%)]],"")</f>
        <v/>
      </c>
      <c r="E614" s="8">
        <f>IF(T_STOCK_DATA[[#This Row],[Change (%)]]&lt;0,T_STOCK_DATA[[#This Row],[Change (%)]],"")</f>
        <v>-4.9919000000000005E-2</v>
      </c>
      <c r="F614" s="7" t="str" cm="1">
        <f t="array" ref="F614">IFERROR(_FV(T_STOCK_DATA[[#This Row],[SYMBOL]],"Exchange"),"")</f>
        <v>National Stock Exchange of India</v>
      </c>
      <c r="G614" s="7" cm="1">
        <f t="array" ref="G614">IFERROR(_FV(T_STOCK_DATA[[#This Row],[SYMBOL]],"Price"),"")</f>
        <v>59</v>
      </c>
      <c r="H614" s="9" cm="1">
        <f t="array" ref="H614">IFERROR(_FV(T_STOCK_DATA[[#This Row],[SYMBOL]],"Volume"),"")</f>
        <v>46282</v>
      </c>
      <c r="I614" s="7" t="str" cm="1">
        <f t="array" ref="I614">IFERROR(_FV(T_STOCK_DATA[[#This Row],[SYMBOL]],"Ticker symbol",TRUE),"")</f>
        <v>HUBTOWN</v>
      </c>
      <c r="J614" s="10" t="str">
        <f>IFERROR(RANK(T_STOCK_DATA[[#This Row],[Positive Change %]],T_STOCK_DATA[Positive Change %],0)+COUNTIF($D$3:$D613,T_STOCK_DATA[[#This Row],[Positive Change %]]),"")</f>
        <v/>
      </c>
      <c r="K614" s="10">
        <f>IFERROR(RANK(T_STOCK_DATA[[#This Row],[Negative Change %]],T_STOCK_DATA[Negative Change %],1)+COUNTIF($E$3:$E613,T_STOCK_DATA[[#This Row],[Negative Change %]]),"")</f>
        <v>548</v>
      </c>
      <c r="L614" s="10">
        <f>IFERROR(RANK(T_STOCK_DATA[[#This Row],[Volume]],T_STOCK_DATA[Volume],0)+COUNTIF($H$3:$H613,T_STOCK_DATA[[#This Row],[Volume]]),"")</f>
        <v>1197</v>
      </c>
      <c r="M614" s="18" cm="1">
        <f t="array" ref="M614">IFERROR(_FV(T_STOCK_DATA[[#This Row],[SYMBOL]],"Last trade time",TRUE),"")</f>
        <v>44585.469953703701</v>
      </c>
    </row>
    <row r="615" spans="1:13">
      <c r="A615" s="5" t="e" vm="652">
        <v>#VALUE!</v>
      </c>
      <c r="B615" s="7" cm="1">
        <f t="array" ref="B615">IFERROR(_FV(T_STOCK_DATA[[#This Row],[SYMBOL]],"Change"),"")</f>
        <v>-1.25</v>
      </c>
      <c r="C615" s="8" cm="1">
        <f t="array" ref="C615">IFERROR(IF(T_STOCK_DATA[[#This Row],[SYMBOL]]="","",_FV(T_STOCK_DATA[[#This Row],[SYMBOL]],"Change (%)",TRUE)),"")</f>
        <v>-3.0825999999999999E-2</v>
      </c>
      <c r="D615" s="8" t="str">
        <f>IF(T_STOCK_DATA[[#This Row],[Change (%)]]&gt;0,T_STOCK_DATA[[#This Row],[Change (%)]],"")</f>
        <v/>
      </c>
      <c r="E615" s="8">
        <f>IF(T_STOCK_DATA[[#This Row],[Change (%)]]&lt;0,T_STOCK_DATA[[#This Row],[Change (%)]],"")</f>
        <v>-3.0825999999999999E-2</v>
      </c>
      <c r="F615" s="7" t="str" cm="1">
        <f t="array" ref="F615">IFERROR(_FV(T_STOCK_DATA[[#This Row],[SYMBOL]],"Exchange"),"")</f>
        <v>National Stock Exchange of India</v>
      </c>
      <c r="G615" s="7" cm="1">
        <f t="array" ref="G615">IFERROR(_FV(T_STOCK_DATA[[#This Row],[SYMBOL]],"Price"),"")</f>
        <v>39.299999999999997</v>
      </c>
      <c r="H615" s="9" cm="1">
        <f t="array" ref="H615">IFERROR(_FV(T_STOCK_DATA[[#This Row],[SYMBOL]],"Volume"),"")</f>
        <v>1952086</v>
      </c>
      <c r="I615" s="7" t="str" cm="1">
        <f t="array" ref="I615">IFERROR(_FV(T_STOCK_DATA[[#This Row],[SYMBOL]],"Ticker symbol",TRUE),"")</f>
        <v>HUDCO</v>
      </c>
      <c r="J615" s="10" t="str">
        <f>IFERROR(RANK(T_STOCK_DATA[[#This Row],[Positive Change %]],T_STOCK_DATA[Positive Change %],0)+COUNTIF($D$3:$D614,T_STOCK_DATA[[#This Row],[Positive Change %]]),"")</f>
        <v/>
      </c>
      <c r="K615" s="10">
        <f>IFERROR(RANK(T_STOCK_DATA[[#This Row],[Negative Change %]],T_STOCK_DATA[Negative Change %],1)+COUNTIF($E$3:$E614,T_STOCK_DATA[[#This Row],[Negative Change %]]),"")</f>
        <v>1233</v>
      </c>
      <c r="L615" s="10">
        <f>IFERROR(RANK(T_STOCK_DATA[[#This Row],[Volume]],T_STOCK_DATA[Volume],0)+COUNTIF($H$3:$H614,T_STOCK_DATA[[#This Row],[Volume]]),"")</f>
        <v>208</v>
      </c>
      <c r="M615" s="18" cm="1">
        <f t="array" ref="M615">IFERROR(_FV(T_STOCK_DATA[[#This Row],[SYMBOL]],"Last trade time",TRUE),"")</f>
        <v>44585.469953703701</v>
      </c>
    </row>
    <row r="616" spans="1:13">
      <c r="A616" s="5" t="e" vm="653">
        <v>#VALUE!</v>
      </c>
      <c r="B616" s="7" cm="1">
        <f t="array" ref="B616">IFERROR(_FV(T_STOCK_DATA[[#This Row],[SYMBOL]],"Change"),"")</f>
        <v>-10.8</v>
      </c>
      <c r="C616" s="8" cm="1">
        <f t="array" ref="C616">IFERROR(IF(T_STOCK_DATA[[#This Row],[SYMBOL]]="","",_FV(T_STOCK_DATA[[#This Row],[SYMBOL]],"Change (%)",TRUE)),"")</f>
        <v>-5.1281999999999994E-2</v>
      </c>
      <c r="D616" s="8" t="str">
        <f>IF(T_STOCK_DATA[[#This Row],[Change (%)]]&gt;0,T_STOCK_DATA[[#This Row],[Change (%)]],"")</f>
        <v/>
      </c>
      <c r="E616" s="8">
        <f>IF(T_STOCK_DATA[[#This Row],[Change (%)]]&lt;0,T_STOCK_DATA[[#This Row],[Change (%)]],"")</f>
        <v>-5.1281999999999994E-2</v>
      </c>
      <c r="F616" s="7" t="str" cm="1">
        <f t="array" ref="F616">IFERROR(_FV(T_STOCK_DATA[[#This Row],[SYMBOL]],"Exchange"),"")</f>
        <v>National Stock Exchange of India</v>
      </c>
      <c r="G616" s="7" cm="1">
        <f t="array" ref="G616">IFERROR(_FV(T_STOCK_DATA[[#This Row],[SYMBOL]],"Price"),"")</f>
        <v>199.8</v>
      </c>
      <c r="H616" s="9" cm="1">
        <f t="array" ref="H616">IFERROR(_FV(T_STOCK_DATA[[#This Row],[SYMBOL]],"Volume"),"")</f>
        <v>131492</v>
      </c>
      <c r="I616" s="7" t="str" cm="1">
        <f t="array" ref="I616">IFERROR(_FV(T_STOCK_DATA[[#This Row],[SYMBOL]],"Ticker symbol",TRUE),"")</f>
        <v>HUHTAMAKI</v>
      </c>
      <c r="J616" s="10" t="str">
        <f>IFERROR(RANK(T_STOCK_DATA[[#This Row],[Positive Change %]],T_STOCK_DATA[Positive Change %],0)+COUNTIF($D$3:$D615,T_STOCK_DATA[[#This Row],[Positive Change %]]),"")</f>
        <v/>
      </c>
      <c r="K616" s="10">
        <f>IFERROR(RANK(T_STOCK_DATA[[#This Row],[Negative Change %]],T_STOCK_DATA[Negative Change %],1)+COUNTIF($E$3:$E615,T_STOCK_DATA[[#This Row],[Negative Change %]]),"")</f>
        <v>481</v>
      </c>
      <c r="L616" s="10">
        <f>IFERROR(RANK(T_STOCK_DATA[[#This Row],[Volume]],T_STOCK_DATA[Volume],0)+COUNTIF($H$3:$H615,T_STOCK_DATA[[#This Row],[Volume]]),"")</f>
        <v>889</v>
      </c>
      <c r="M616" s="18" cm="1">
        <f t="array" ref="M616">IFERROR(_FV(T_STOCK_DATA[[#This Row],[SYMBOL]],"Last trade time",TRUE),"")</f>
        <v>44585.469953703701</v>
      </c>
    </row>
    <row r="617" spans="1:13">
      <c r="A617" s="5" t="e" vm="654">
        <v>#VALUE!</v>
      </c>
      <c r="B617" s="7" cm="1">
        <f t="array" ref="B617">IFERROR(_FV(T_STOCK_DATA[[#This Row],[SYMBOL]],"Change"),"")</f>
        <v>-12.15</v>
      </c>
      <c r="C617" s="8" cm="1">
        <f t="array" ref="C617">IFERROR(IF(T_STOCK_DATA[[#This Row],[SYMBOL]]="","",_FV(T_STOCK_DATA[[#This Row],[SYMBOL]],"Change (%)",TRUE)),"")</f>
        <v>-7.6656000000000002E-2</v>
      </c>
      <c r="D617" s="8" t="str">
        <f>IF(T_STOCK_DATA[[#This Row],[Change (%)]]&gt;0,T_STOCK_DATA[[#This Row],[Change (%)]],"")</f>
        <v/>
      </c>
      <c r="E617" s="8">
        <f>IF(T_STOCK_DATA[[#This Row],[Change (%)]]&lt;0,T_STOCK_DATA[[#This Row],[Change (%)]],"")</f>
        <v>-7.6656000000000002E-2</v>
      </c>
      <c r="F617" s="7" t="str" cm="1">
        <f t="array" ref="F617">IFERROR(_FV(T_STOCK_DATA[[#This Row],[SYMBOL]],"Exchange"),"")</f>
        <v>National Stock Exchange of India</v>
      </c>
      <c r="G617" s="7" cm="1">
        <f t="array" ref="G617">IFERROR(_FV(T_STOCK_DATA[[#This Row],[SYMBOL]],"Price"),"")</f>
        <v>146.35</v>
      </c>
      <c r="H617" s="9" cm="1">
        <f t="array" ref="H617">IFERROR(_FV(T_STOCK_DATA[[#This Row],[SYMBOL]],"Volume"),"")</f>
        <v>13564396</v>
      </c>
      <c r="I617" s="7" t="str" cm="1">
        <f t="array" ref="I617">IFERROR(_FV(T_STOCK_DATA[[#This Row],[SYMBOL]],"Ticker symbol",TRUE),"")</f>
        <v>IBREALEST</v>
      </c>
      <c r="J617" s="10" t="str">
        <f>IFERROR(RANK(T_STOCK_DATA[[#This Row],[Positive Change %]],T_STOCK_DATA[Positive Change %],0)+COUNTIF($D$3:$D616,T_STOCK_DATA[[#This Row],[Positive Change %]]),"")</f>
        <v/>
      </c>
      <c r="K617" s="10">
        <f>IFERROR(RANK(T_STOCK_DATA[[#This Row],[Negative Change %]],T_STOCK_DATA[Negative Change %],1)+COUNTIF($E$3:$E616,T_STOCK_DATA[[#This Row],[Negative Change %]]),"")</f>
        <v>131</v>
      </c>
      <c r="L617" s="10">
        <f>IFERROR(RANK(T_STOCK_DATA[[#This Row],[Volume]],T_STOCK_DATA[Volume],0)+COUNTIF($H$3:$H616,T_STOCK_DATA[[#This Row],[Volume]]),"")</f>
        <v>35</v>
      </c>
      <c r="M617" s="18" cm="1">
        <f t="array" ref="M617">IFERROR(_FV(T_STOCK_DATA[[#This Row],[SYMBOL]],"Last trade time",TRUE),"")</f>
        <v>44585.469953703701</v>
      </c>
    </row>
    <row r="618" spans="1:13">
      <c r="A618" s="5" t="e" vm="655">
        <v>#VALUE!</v>
      </c>
      <c r="B618" s="7" cm="1">
        <f t="array" ref="B618">IFERROR(_FV(T_STOCK_DATA[[#This Row],[SYMBOL]],"Change"),"")</f>
        <v>-10.85</v>
      </c>
      <c r="C618" s="8" cm="1">
        <f t="array" ref="C618">IFERROR(IF(T_STOCK_DATA[[#This Row],[SYMBOL]]="","",_FV(T_STOCK_DATA[[#This Row],[SYMBOL]],"Change (%)",TRUE)),"")</f>
        <v>-4.9296E-2</v>
      </c>
      <c r="D618" s="8" t="str">
        <f>IF(T_STOCK_DATA[[#This Row],[Change (%)]]&gt;0,T_STOCK_DATA[[#This Row],[Change (%)]],"")</f>
        <v/>
      </c>
      <c r="E618" s="8">
        <f>IF(T_STOCK_DATA[[#This Row],[Change (%)]]&lt;0,T_STOCK_DATA[[#This Row],[Change (%)]],"")</f>
        <v>-4.9296E-2</v>
      </c>
      <c r="F618" s="7" t="str" cm="1">
        <f t="array" ref="F618">IFERROR(_FV(T_STOCK_DATA[[#This Row],[SYMBOL]],"Exchange"),"")</f>
        <v>National Stock Exchange of India</v>
      </c>
      <c r="G618" s="7" cm="1">
        <f t="array" ref="G618">IFERROR(_FV(T_STOCK_DATA[[#This Row],[SYMBOL]],"Price"),"")</f>
        <v>209.25</v>
      </c>
      <c r="H618" s="9" cm="1">
        <f t="array" ref="H618">IFERROR(_FV(T_STOCK_DATA[[#This Row],[SYMBOL]],"Volume"),"")</f>
        <v>9229234</v>
      </c>
      <c r="I618" s="7" t="str" cm="1">
        <f t="array" ref="I618">IFERROR(_FV(T_STOCK_DATA[[#This Row],[SYMBOL]],"Ticker symbol",TRUE),"")</f>
        <v>IBULHSGFIN</v>
      </c>
      <c r="J618" s="10" t="str">
        <f>IFERROR(RANK(T_STOCK_DATA[[#This Row],[Positive Change %]],T_STOCK_DATA[Positive Change %],0)+COUNTIF($D$3:$D617,T_STOCK_DATA[[#This Row],[Positive Change %]]),"")</f>
        <v/>
      </c>
      <c r="K618" s="10">
        <f>IFERROR(RANK(T_STOCK_DATA[[#This Row],[Negative Change %]],T_STOCK_DATA[Negative Change %],1)+COUNTIF($E$3:$E617,T_STOCK_DATA[[#This Row],[Negative Change %]]),"")</f>
        <v>664</v>
      </c>
      <c r="L618" s="10">
        <f>IFERROR(RANK(T_STOCK_DATA[[#This Row],[Volume]],T_STOCK_DATA[Volume],0)+COUNTIF($H$3:$H617,T_STOCK_DATA[[#This Row],[Volume]]),"")</f>
        <v>59</v>
      </c>
      <c r="M618" s="18" cm="1">
        <f t="array" ref="M618">IFERROR(_FV(T_STOCK_DATA[[#This Row],[SYMBOL]],"Last trade time",TRUE),"")</f>
        <v>44585.469953703701</v>
      </c>
    </row>
    <row r="619" spans="1:13">
      <c r="A619" s="5" t="e" vm="656">
        <v>#VALUE!</v>
      </c>
      <c r="B619" s="7" cm="1">
        <f t="array" ref="B619">IFERROR(_FV(T_STOCK_DATA[[#This Row],[SYMBOL]],"Change"),"")</f>
        <v>-7.1</v>
      </c>
      <c r="C619" s="8" cm="1">
        <f t="array" ref="C619">IFERROR(IF(T_STOCK_DATA[[#This Row],[SYMBOL]]="","",_FV(T_STOCK_DATA[[#This Row],[SYMBOL]],"Change (%)",TRUE)),"")</f>
        <v>-9.0851000000000001E-2</v>
      </c>
      <c r="D619" s="8" t="str">
        <f>IF(T_STOCK_DATA[[#This Row],[Change (%)]]&gt;0,T_STOCK_DATA[[#This Row],[Change (%)]],"")</f>
        <v/>
      </c>
      <c r="E619" s="8">
        <f>IF(T_STOCK_DATA[[#This Row],[Change (%)]]&lt;0,T_STOCK_DATA[[#This Row],[Change (%)]],"")</f>
        <v>-9.0851000000000001E-2</v>
      </c>
      <c r="F619" s="7" t="str" cm="1">
        <f t="array" ref="F619">IFERROR(_FV(T_STOCK_DATA[[#This Row],[SYMBOL]],"Exchange"),"")</f>
        <v>National Stock Exchange of India</v>
      </c>
      <c r="G619" s="7" cm="1">
        <f t="array" ref="G619">IFERROR(_FV(T_STOCK_DATA[[#This Row],[SYMBOL]],"Price"),"")</f>
        <v>71.05</v>
      </c>
      <c r="H619" s="9" cm="1">
        <f t="array" ref="H619">IFERROR(_FV(T_STOCK_DATA[[#This Row],[SYMBOL]],"Volume"),"")</f>
        <v>103432</v>
      </c>
      <c r="I619" s="7" t="str" cm="1">
        <f t="array" ref="I619">IFERROR(_FV(T_STOCK_DATA[[#This Row],[SYMBOL]],"Ticker symbol",TRUE),"")</f>
        <v>ICEMAKE</v>
      </c>
      <c r="J619" s="10" t="str">
        <f>IFERROR(RANK(T_STOCK_DATA[[#This Row],[Positive Change %]],T_STOCK_DATA[Positive Change %],0)+COUNTIF($D$3:$D618,T_STOCK_DATA[[#This Row],[Positive Change %]]),"")</f>
        <v/>
      </c>
      <c r="K619" s="10">
        <f>IFERROR(RANK(T_STOCK_DATA[[#This Row],[Negative Change %]],T_STOCK_DATA[Negative Change %],1)+COUNTIF($E$3:$E618,T_STOCK_DATA[[#This Row],[Negative Change %]]),"")</f>
        <v>50</v>
      </c>
      <c r="L619" s="10">
        <f>IFERROR(RANK(T_STOCK_DATA[[#This Row],[Volume]],T_STOCK_DATA[Volume],0)+COUNTIF($H$3:$H618,T_STOCK_DATA[[#This Row],[Volume]]),"")</f>
        <v>962</v>
      </c>
      <c r="M619" s="18" cm="1">
        <f t="array" ref="M619">IFERROR(_FV(T_STOCK_DATA[[#This Row],[SYMBOL]],"Last trade time",TRUE),"")</f>
        <v>44585.469953703701</v>
      </c>
    </row>
    <row r="620" spans="1:13">
      <c r="A620" s="5" t="e" vm="53">
        <v>#VALUE!</v>
      </c>
      <c r="B620" s="7" cm="1">
        <f t="array" ref="B620">IFERROR(_FV(T_STOCK_DATA[[#This Row],[SYMBOL]],"Change"),"")</f>
        <v>-6.05</v>
      </c>
      <c r="C620" s="8" cm="1">
        <f t="array" ref="C620">IFERROR(IF(T_STOCK_DATA[[#This Row],[SYMBOL]]="","",_FV(T_STOCK_DATA[[#This Row],[SYMBOL]],"Change (%)",TRUE)),"")</f>
        <v>-7.5199999999999998E-3</v>
      </c>
      <c r="D620" s="8" t="str">
        <f>IF(T_STOCK_DATA[[#This Row],[Change (%)]]&gt;0,T_STOCK_DATA[[#This Row],[Change (%)]],"")</f>
        <v/>
      </c>
      <c r="E620" s="8">
        <f>IF(T_STOCK_DATA[[#This Row],[Change (%)]]&lt;0,T_STOCK_DATA[[#This Row],[Change (%)]],"")</f>
        <v>-7.5199999999999998E-3</v>
      </c>
      <c r="F620" s="7" t="str" cm="1">
        <f t="array" ref="F620">IFERROR(_FV(T_STOCK_DATA[[#This Row],[SYMBOL]],"Exchange"),"")</f>
        <v>National Stock Exchange of India</v>
      </c>
      <c r="G620" s="7" cm="1">
        <f t="array" ref="G620">IFERROR(_FV(T_STOCK_DATA[[#This Row],[SYMBOL]],"Price"),"")</f>
        <v>798.45</v>
      </c>
      <c r="H620" s="9" cm="1">
        <f t="array" ref="H620">IFERROR(_FV(T_STOCK_DATA[[#This Row],[SYMBOL]],"Volume"),"")</f>
        <v>29612316</v>
      </c>
      <c r="I620" s="7" t="str" cm="1">
        <f t="array" ref="I620">IFERROR(_FV(T_STOCK_DATA[[#This Row],[SYMBOL]],"Ticker symbol",TRUE),"")</f>
        <v>ICICIBANK</v>
      </c>
      <c r="J620" s="10" t="str">
        <f>IFERROR(RANK(T_STOCK_DATA[[#This Row],[Positive Change %]],T_STOCK_DATA[Positive Change %],0)+COUNTIF($D$3:$D619,T_STOCK_DATA[[#This Row],[Positive Change %]]),"")</f>
        <v/>
      </c>
      <c r="K620" s="10">
        <f>IFERROR(RANK(T_STOCK_DATA[[#This Row],[Negative Change %]],T_STOCK_DATA[Negative Change %],1)+COUNTIF($E$3:$E619,T_STOCK_DATA[[#This Row],[Negative Change %]]),"")</f>
        <v>1539</v>
      </c>
      <c r="L620" s="10">
        <f>IFERROR(RANK(T_STOCK_DATA[[#This Row],[Volume]],T_STOCK_DATA[Volume],0)+COUNTIF($H$3:$H619,T_STOCK_DATA[[#This Row],[Volume]]),"")</f>
        <v>15</v>
      </c>
      <c r="M620" s="18" cm="1">
        <f t="array" ref="M620">IFERROR(_FV(T_STOCK_DATA[[#This Row],[SYMBOL]],"Last trade time",TRUE),"")</f>
        <v>44585.469953703701</v>
      </c>
    </row>
    <row r="621" spans="1:13">
      <c r="A621" s="5" t="e" vm="657">
        <v>#VALUE!</v>
      </c>
      <c r="B621" s="7" cm="1">
        <f t="array" ref="B621">IFERROR(_FV(T_STOCK_DATA[[#This Row],[SYMBOL]],"Change"),"")</f>
        <v>-50.65</v>
      </c>
      <c r="C621" s="8" cm="1">
        <f t="array" ref="C621">IFERROR(IF(T_STOCK_DATA[[#This Row],[SYMBOL]]="","",_FV(T_STOCK_DATA[[#This Row],[SYMBOL]],"Change (%)",TRUE)),"")</f>
        <v>-3.6659000000000004E-2</v>
      </c>
      <c r="D621" s="8" t="str">
        <f>IF(T_STOCK_DATA[[#This Row],[Change (%)]]&gt;0,T_STOCK_DATA[[#This Row],[Change (%)]],"")</f>
        <v/>
      </c>
      <c r="E621" s="8">
        <f>IF(T_STOCK_DATA[[#This Row],[Change (%)]]&lt;0,T_STOCK_DATA[[#This Row],[Change (%)]],"")</f>
        <v>-3.6659000000000004E-2</v>
      </c>
      <c r="F621" s="7" t="str" cm="1">
        <f t="array" ref="F621">IFERROR(_FV(T_STOCK_DATA[[#This Row],[SYMBOL]],"Exchange"),"")</f>
        <v>National Stock Exchange of India</v>
      </c>
      <c r="G621" s="7" cm="1">
        <f t="array" ref="G621">IFERROR(_FV(T_STOCK_DATA[[#This Row],[SYMBOL]],"Price"),"")</f>
        <v>1331</v>
      </c>
      <c r="H621" s="9" cm="1">
        <f t="array" ref="H621">IFERROR(_FV(T_STOCK_DATA[[#This Row],[SYMBOL]],"Volume"),"")</f>
        <v>763104</v>
      </c>
      <c r="I621" s="7" t="str" cm="1">
        <f t="array" ref="I621">IFERROR(_FV(T_STOCK_DATA[[#This Row],[SYMBOL]],"Ticker symbol",TRUE),"")</f>
        <v>ICICIGI</v>
      </c>
      <c r="J621" s="10" t="str">
        <f>IFERROR(RANK(T_STOCK_DATA[[#This Row],[Positive Change %]],T_STOCK_DATA[Positive Change %],0)+COUNTIF($D$3:$D620,T_STOCK_DATA[[#This Row],[Positive Change %]]),"")</f>
        <v/>
      </c>
      <c r="K621" s="10">
        <f>IFERROR(RANK(T_STOCK_DATA[[#This Row],[Negative Change %]],T_STOCK_DATA[Negative Change %],1)+COUNTIF($E$3:$E620,T_STOCK_DATA[[#This Row],[Negative Change %]]),"")</f>
        <v>1119</v>
      </c>
      <c r="L621" s="10">
        <f>IFERROR(RANK(T_STOCK_DATA[[#This Row],[Volume]],T_STOCK_DATA[Volume],0)+COUNTIF($H$3:$H620,T_STOCK_DATA[[#This Row],[Volume]]),"")</f>
        <v>395</v>
      </c>
      <c r="M621" s="18" cm="1">
        <f t="array" ref="M621">IFERROR(_FV(T_STOCK_DATA[[#This Row],[SYMBOL]],"Last trade time",TRUE),"")</f>
        <v>44585.469953703701</v>
      </c>
    </row>
    <row r="622" spans="1:13">
      <c r="A622" s="5" t="e" vm="658">
        <v>#VALUE!</v>
      </c>
      <c r="B622" s="7" cm="1">
        <f t="array" ref="B622">IFERROR(_FV(T_STOCK_DATA[[#This Row],[SYMBOL]],"Change"),"")</f>
        <v>-9.5</v>
      </c>
      <c r="C622" s="8" cm="1">
        <f t="array" ref="C622">IFERROR(IF(T_STOCK_DATA[[#This Row],[SYMBOL]]="","",_FV(T_STOCK_DATA[[#This Row],[SYMBOL]],"Change (%)",TRUE)),"")</f>
        <v>-1.6449000000000002E-2</v>
      </c>
      <c r="D622" s="8" t="str">
        <f>IF(T_STOCK_DATA[[#This Row],[Change (%)]]&gt;0,T_STOCK_DATA[[#This Row],[Change (%)]],"")</f>
        <v/>
      </c>
      <c r="E622" s="8">
        <f>IF(T_STOCK_DATA[[#This Row],[Change (%)]]&lt;0,T_STOCK_DATA[[#This Row],[Change (%)]],"")</f>
        <v>-1.6449000000000002E-2</v>
      </c>
      <c r="F622" s="7" t="str" cm="1">
        <f t="array" ref="F622">IFERROR(_FV(T_STOCK_DATA[[#This Row],[SYMBOL]],"Exchange"),"")</f>
        <v>National Stock Exchange of India</v>
      </c>
      <c r="G622" s="7" cm="1">
        <f t="array" ref="G622">IFERROR(_FV(T_STOCK_DATA[[#This Row],[SYMBOL]],"Price"),"")</f>
        <v>568.04999999999995</v>
      </c>
      <c r="H622" s="9" cm="1">
        <f t="array" ref="H622">IFERROR(_FV(T_STOCK_DATA[[#This Row],[SYMBOL]],"Volume"),"")</f>
        <v>1103122</v>
      </c>
      <c r="I622" s="7" t="str" cm="1">
        <f t="array" ref="I622">IFERROR(_FV(T_STOCK_DATA[[#This Row],[SYMBOL]],"Ticker symbol",TRUE),"")</f>
        <v>ICICIPRULI</v>
      </c>
      <c r="J622" s="10" t="str">
        <f>IFERROR(RANK(T_STOCK_DATA[[#This Row],[Positive Change %]],T_STOCK_DATA[Positive Change %],0)+COUNTIF($D$3:$D621,T_STOCK_DATA[[#This Row],[Positive Change %]]),"")</f>
        <v/>
      </c>
      <c r="K622" s="10">
        <f>IFERROR(RANK(T_STOCK_DATA[[#This Row],[Negative Change %]],T_STOCK_DATA[Negative Change %],1)+COUNTIF($E$3:$E621,T_STOCK_DATA[[#This Row],[Negative Change %]]),"")</f>
        <v>1469</v>
      </c>
      <c r="L622" s="10">
        <f>IFERROR(RANK(T_STOCK_DATA[[#This Row],[Volume]],T_STOCK_DATA[Volume],0)+COUNTIF($H$3:$H621,T_STOCK_DATA[[#This Row],[Volume]]),"")</f>
        <v>318</v>
      </c>
      <c r="M622" s="18" cm="1">
        <f t="array" ref="M622">IFERROR(_FV(T_STOCK_DATA[[#This Row],[SYMBOL]],"Last trade time",TRUE),"")</f>
        <v>44585.469953703701</v>
      </c>
    </row>
    <row r="623" spans="1:13">
      <c r="A623" s="5" t="e" vm="659">
        <v>#VALUE!</v>
      </c>
      <c r="B623" s="7" cm="1">
        <f t="array" ref="B623">IFERROR(_FV(T_STOCK_DATA[[#This Row],[SYMBOL]],"Change"),"")</f>
        <v>-20.7</v>
      </c>
      <c r="C623" s="8" cm="1">
        <f t="array" ref="C623">IFERROR(IF(T_STOCK_DATA[[#This Row],[SYMBOL]]="","",_FV(T_STOCK_DATA[[#This Row],[SYMBOL]],"Change (%)",TRUE)),"")</f>
        <v>-7.9280000000000003E-2</v>
      </c>
      <c r="D623" s="8" t="str">
        <f>IF(T_STOCK_DATA[[#This Row],[Change (%)]]&gt;0,T_STOCK_DATA[[#This Row],[Change (%)]],"")</f>
        <v/>
      </c>
      <c r="E623" s="8">
        <f>IF(T_STOCK_DATA[[#This Row],[Change (%)]]&lt;0,T_STOCK_DATA[[#This Row],[Change (%)]],"")</f>
        <v>-7.9280000000000003E-2</v>
      </c>
      <c r="F623" s="7" t="str" cm="1">
        <f t="array" ref="F623">IFERROR(_FV(T_STOCK_DATA[[#This Row],[SYMBOL]],"Exchange"),"")</f>
        <v>National Stock Exchange of India</v>
      </c>
      <c r="G623" s="7" cm="1">
        <f t="array" ref="G623">IFERROR(_FV(T_STOCK_DATA[[#This Row],[SYMBOL]],"Price"),"")</f>
        <v>240.4</v>
      </c>
      <c r="H623" s="9" cm="1">
        <f t="array" ref="H623">IFERROR(_FV(T_STOCK_DATA[[#This Row],[SYMBOL]],"Volume"),"")</f>
        <v>348494</v>
      </c>
      <c r="I623" s="7" t="str" cm="1">
        <f t="array" ref="I623">IFERROR(_FV(T_STOCK_DATA[[#This Row],[SYMBOL]],"Ticker symbol",TRUE),"")</f>
        <v>ICIL</v>
      </c>
      <c r="J623" s="10" t="str">
        <f>IFERROR(RANK(T_STOCK_DATA[[#This Row],[Positive Change %]],T_STOCK_DATA[Positive Change %],0)+COUNTIF($D$3:$D622,T_STOCK_DATA[[#This Row],[Positive Change %]]),"")</f>
        <v/>
      </c>
      <c r="K623" s="10">
        <f>IFERROR(RANK(T_STOCK_DATA[[#This Row],[Negative Change %]],T_STOCK_DATA[Negative Change %],1)+COUNTIF($E$3:$E622,T_STOCK_DATA[[#This Row],[Negative Change %]]),"")</f>
        <v>112</v>
      </c>
      <c r="L623" s="10">
        <f>IFERROR(RANK(T_STOCK_DATA[[#This Row],[Volume]],T_STOCK_DATA[Volume],0)+COUNTIF($H$3:$H622,T_STOCK_DATA[[#This Row],[Volume]]),"")</f>
        <v>602</v>
      </c>
      <c r="M623" s="18" cm="1">
        <f t="array" ref="M623">IFERROR(_FV(T_STOCK_DATA[[#This Row],[SYMBOL]],"Last trade time",TRUE),"")</f>
        <v>44585.469953703701</v>
      </c>
    </row>
    <row r="624" spans="1:13">
      <c r="A624" s="5" t="e" vm="660">
        <v>#VALUE!</v>
      </c>
      <c r="B624" s="7" cm="1">
        <f t="array" ref="B624">IFERROR(_FV(T_STOCK_DATA[[#This Row],[SYMBOL]],"Change"),"")</f>
        <v>31.3</v>
      </c>
      <c r="C624" s="8" cm="1">
        <f t="array" ref="C624">IFERROR(IF(T_STOCK_DATA[[#This Row],[SYMBOL]]="","",_FV(T_STOCK_DATA[[#This Row],[SYMBOL]],"Change (%)",TRUE)),"")</f>
        <v>8.9420000000000003E-3</v>
      </c>
      <c r="D624" s="8">
        <f>IF(T_STOCK_DATA[[#This Row],[Change (%)]]&gt;0,T_STOCK_DATA[[#This Row],[Change (%)]],"")</f>
        <v>8.9420000000000003E-3</v>
      </c>
      <c r="E624" s="8" t="str">
        <f>IF(T_STOCK_DATA[[#This Row],[Change (%)]]&lt;0,T_STOCK_DATA[[#This Row],[Change (%)]],"")</f>
        <v/>
      </c>
      <c r="F624" s="7" t="str" cm="1">
        <f t="array" ref="F624">IFERROR(_FV(T_STOCK_DATA[[#This Row],[SYMBOL]],"Exchange"),"")</f>
        <v>National Stock Exchange of India</v>
      </c>
      <c r="G624" s="7" cm="1">
        <f t="array" ref="G624">IFERROR(_FV(T_STOCK_DATA[[#This Row],[SYMBOL]],"Price"),"")</f>
        <v>3531.75</v>
      </c>
      <c r="H624" s="9" cm="1">
        <f t="array" ref="H624">IFERROR(_FV(T_STOCK_DATA[[#This Row],[SYMBOL]],"Volume"),"")</f>
        <v>8852</v>
      </c>
      <c r="I624" s="7" t="str" cm="1">
        <f t="array" ref="I624">IFERROR(_FV(T_STOCK_DATA[[#This Row],[SYMBOL]],"Ticker symbol",TRUE),"")</f>
        <v>ICRA</v>
      </c>
      <c r="J624" s="10">
        <f>IFERROR(RANK(T_STOCK_DATA[[#This Row],[Positive Change %]],T_STOCK_DATA[Positive Change %],0)+COUNTIF($D$3:$D623,T_STOCK_DATA[[#This Row],[Positive Change %]]),"")</f>
        <v>46</v>
      </c>
      <c r="K624" s="10" t="str">
        <f>IFERROR(RANK(T_STOCK_DATA[[#This Row],[Negative Change %]],T_STOCK_DATA[Negative Change %],1)+COUNTIF($E$3:$E623,T_STOCK_DATA[[#This Row],[Negative Change %]]),"")</f>
        <v/>
      </c>
      <c r="L624" s="10">
        <f>IFERROR(RANK(T_STOCK_DATA[[#This Row],[Volume]],T_STOCK_DATA[Volume],0)+COUNTIF($H$3:$H623,T_STOCK_DATA[[#This Row],[Volume]]),"")</f>
        <v>1521</v>
      </c>
      <c r="M624" s="18" cm="1">
        <f t="array" ref="M624">IFERROR(_FV(T_STOCK_DATA[[#This Row],[SYMBOL]],"Last trade time",TRUE),"")</f>
        <v>44585.469953703701</v>
      </c>
    </row>
    <row r="625" spans="1:13">
      <c r="A625" s="5" t="e" vm="661">
        <v>#VALUE!</v>
      </c>
      <c r="B625" s="7" cm="1">
        <f t="array" ref="B625">IFERROR(_FV(T_STOCK_DATA[[#This Row],[SYMBOL]],"Change"),"")</f>
        <v>-2.7</v>
      </c>
      <c r="C625" s="8" cm="1">
        <f t="array" ref="C625">IFERROR(IF(T_STOCK_DATA[[#This Row],[SYMBOL]]="","",_FV(T_STOCK_DATA[[#This Row],[SYMBOL]],"Change (%)",TRUE)),"")</f>
        <v>-5.5498000000000006E-2</v>
      </c>
      <c r="D625" s="8" t="str">
        <f>IF(T_STOCK_DATA[[#This Row],[Change (%)]]&gt;0,T_STOCK_DATA[[#This Row],[Change (%)]],"")</f>
        <v/>
      </c>
      <c r="E625" s="8">
        <f>IF(T_STOCK_DATA[[#This Row],[Change (%)]]&lt;0,T_STOCK_DATA[[#This Row],[Change (%)]],"")</f>
        <v>-5.5498000000000006E-2</v>
      </c>
      <c r="F625" s="7" t="str" cm="1">
        <f t="array" ref="F625">IFERROR(_FV(T_STOCK_DATA[[#This Row],[SYMBOL]],"Exchange"),"")</f>
        <v>National Stock Exchange of India</v>
      </c>
      <c r="G625" s="7" cm="1">
        <f t="array" ref="G625">IFERROR(_FV(T_STOCK_DATA[[#This Row],[SYMBOL]],"Price"),"")</f>
        <v>45.95</v>
      </c>
      <c r="H625" s="9" cm="1">
        <f t="array" ref="H625">IFERROR(_FV(T_STOCK_DATA[[#This Row],[SYMBOL]],"Volume"),"")</f>
        <v>11179089</v>
      </c>
      <c r="I625" s="7" t="str" cm="1">
        <f t="array" ref="I625">IFERROR(_FV(T_STOCK_DATA[[#This Row],[SYMBOL]],"Ticker symbol",TRUE),"")</f>
        <v>IDBI</v>
      </c>
      <c r="J625" s="10" t="str">
        <f>IFERROR(RANK(T_STOCK_DATA[[#This Row],[Positive Change %]],T_STOCK_DATA[Positive Change %],0)+COUNTIF($D$3:$D624,T_STOCK_DATA[[#This Row],[Positive Change %]]),"")</f>
        <v/>
      </c>
      <c r="K625" s="10">
        <f>IFERROR(RANK(T_STOCK_DATA[[#This Row],[Negative Change %]],T_STOCK_DATA[Negative Change %],1)+COUNTIF($E$3:$E624,T_STOCK_DATA[[#This Row],[Negative Change %]]),"")</f>
        <v>407</v>
      </c>
      <c r="L625" s="10">
        <f>IFERROR(RANK(T_STOCK_DATA[[#This Row],[Volume]],T_STOCK_DATA[Volume],0)+COUNTIF($H$3:$H624,T_STOCK_DATA[[#This Row],[Volume]]),"")</f>
        <v>42</v>
      </c>
      <c r="M625" s="18" cm="1">
        <f t="array" ref="M625">IFERROR(_FV(T_STOCK_DATA[[#This Row],[SYMBOL]],"Last trade time",TRUE),"")</f>
        <v>44585.469953703701</v>
      </c>
    </row>
    <row r="626" spans="1:13">
      <c r="A626" s="5" t="e" vm="41">
        <v>#VALUE!</v>
      </c>
      <c r="B626" s="7" cm="1">
        <f t="array" ref="B626">IFERROR(_FV(T_STOCK_DATA[[#This Row],[SYMBOL]],"Change"),"")</f>
        <v>-0.9</v>
      </c>
      <c r="C626" s="8" cm="1">
        <f t="array" ref="C626">IFERROR(IF(T_STOCK_DATA[[#This Row],[SYMBOL]]="","",_FV(T_STOCK_DATA[[#This Row],[SYMBOL]],"Change (%)",TRUE)),"")</f>
        <v>-7.5949000000000003E-2</v>
      </c>
      <c r="D626" s="8" t="str">
        <f>IF(T_STOCK_DATA[[#This Row],[Change (%)]]&gt;0,T_STOCK_DATA[[#This Row],[Change (%)]],"")</f>
        <v/>
      </c>
      <c r="E626" s="8">
        <f>IF(T_STOCK_DATA[[#This Row],[Change (%)]]&lt;0,T_STOCK_DATA[[#This Row],[Change (%)]],"")</f>
        <v>-7.5949000000000003E-2</v>
      </c>
      <c r="F626" s="7" t="str" cm="1">
        <f t="array" ref="F626">IFERROR(_FV(T_STOCK_DATA[[#This Row],[SYMBOL]],"Exchange"),"")</f>
        <v>National Stock Exchange of India</v>
      </c>
      <c r="G626" s="7" cm="1">
        <f t="array" ref="G626">IFERROR(_FV(T_STOCK_DATA[[#This Row],[SYMBOL]],"Price"),"")</f>
        <v>10.95</v>
      </c>
      <c r="H626" s="9" cm="1">
        <f t="array" ref="H626">IFERROR(_FV(T_STOCK_DATA[[#This Row],[SYMBOL]],"Volume"),"")</f>
        <v>345228541</v>
      </c>
      <c r="I626" s="7" t="str" cm="1">
        <f t="array" ref="I626">IFERROR(_FV(T_STOCK_DATA[[#This Row],[SYMBOL]],"Ticker symbol",TRUE),"")</f>
        <v>IDEA</v>
      </c>
      <c r="J626" s="10" t="str">
        <f>IFERROR(RANK(T_STOCK_DATA[[#This Row],[Positive Change %]],T_STOCK_DATA[Positive Change %],0)+COUNTIF($D$3:$D625,T_STOCK_DATA[[#This Row],[Positive Change %]]),"")</f>
        <v/>
      </c>
      <c r="K626" s="10">
        <f>IFERROR(RANK(T_STOCK_DATA[[#This Row],[Negative Change %]],T_STOCK_DATA[Negative Change %],1)+COUNTIF($E$3:$E625,T_STOCK_DATA[[#This Row],[Negative Change %]]),"")</f>
        <v>137</v>
      </c>
      <c r="L626" s="10">
        <f>IFERROR(RANK(T_STOCK_DATA[[#This Row],[Volume]],T_STOCK_DATA[Volume],0)+COUNTIF($H$3:$H625,T_STOCK_DATA[[#This Row],[Volume]]),"")</f>
        <v>1</v>
      </c>
      <c r="M626" s="18" cm="1">
        <f t="array" ref="M626">IFERROR(_FV(T_STOCK_DATA[[#This Row],[SYMBOL]],"Last trade time",TRUE),"")</f>
        <v>44585.469953703701</v>
      </c>
    </row>
    <row r="627" spans="1:13">
      <c r="A627" s="5" t="e" vm="662">
        <v>#VALUE!</v>
      </c>
      <c r="B627" s="7" cm="1">
        <f t="array" ref="B627">IFERROR(_FV(T_STOCK_DATA[[#This Row],[SYMBOL]],"Change"),"")</f>
        <v>-3</v>
      </c>
      <c r="C627" s="8" cm="1">
        <f t="array" ref="C627">IFERROR(IF(T_STOCK_DATA[[#This Row],[SYMBOL]]="","",_FV(T_STOCK_DATA[[#This Row],[SYMBOL]],"Change (%)",TRUE)),"")</f>
        <v>-4.827E-2</v>
      </c>
      <c r="D627" s="8" t="str">
        <f>IF(T_STOCK_DATA[[#This Row],[Change (%)]]&gt;0,T_STOCK_DATA[[#This Row],[Change (%)]],"")</f>
        <v/>
      </c>
      <c r="E627" s="8">
        <f>IF(T_STOCK_DATA[[#This Row],[Change (%)]]&lt;0,T_STOCK_DATA[[#This Row],[Change (%)]],"")</f>
        <v>-4.827E-2</v>
      </c>
      <c r="F627" s="7" t="str" cm="1">
        <f t="array" ref="F627">IFERROR(_FV(T_STOCK_DATA[[#This Row],[SYMBOL]],"Exchange"),"")</f>
        <v>National Stock Exchange of India</v>
      </c>
      <c r="G627" s="7" cm="1">
        <f t="array" ref="G627">IFERROR(_FV(T_STOCK_DATA[[#This Row],[SYMBOL]],"Price"),"")</f>
        <v>59.15</v>
      </c>
      <c r="H627" s="9" cm="1">
        <f t="array" ref="H627">IFERROR(_FV(T_STOCK_DATA[[#This Row],[SYMBOL]],"Volume"),"")</f>
        <v>10196136</v>
      </c>
      <c r="I627" s="7" t="str" cm="1">
        <f t="array" ref="I627">IFERROR(_FV(T_STOCK_DATA[[#This Row],[SYMBOL]],"Ticker symbol",TRUE),"")</f>
        <v>IDFC</v>
      </c>
      <c r="J627" s="10" t="str">
        <f>IFERROR(RANK(T_STOCK_DATA[[#This Row],[Positive Change %]],T_STOCK_DATA[Positive Change %],0)+COUNTIF($D$3:$D626,T_STOCK_DATA[[#This Row],[Positive Change %]]),"")</f>
        <v/>
      </c>
      <c r="K627" s="10">
        <f>IFERROR(RANK(T_STOCK_DATA[[#This Row],[Negative Change %]],T_STOCK_DATA[Negative Change %],1)+COUNTIF($E$3:$E626,T_STOCK_DATA[[#This Row],[Negative Change %]]),"")</f>
        <v>752</v>
      </c>
      <c r="L627" s="10">
        <f>IFERROR(RANK(T_STOCK_DATA[[#This Row],[Volume]],T_STOCK_DATA[Volume],0)+COUNTIF($H$3:$H626,T_STOCK_DATA[[#This Row],[Volume]]),"")</f>
        <v>52</v>
      </c>
      <c r="M627" s="18" cm="1">
        <f t="array" ref="M627">IFERROR(_FV(T_STOCK_DATA[[#This Row],[SYMBOL]],"Last trade time",TRUE),"")</f>
        <v>44585.469953703701</v>
      </c>
    </row>
    <row r="628" spans="1:13">
      <c r="A628" s="5" t="e" vm="51">
        <v>#VALUE!</v>
      </c>
      <c r="B628" s="7" cm="1">
        <f t="array" ref="B628">IFERROR(_FV(T_STOCK_DATA[[#This Row],[SYMBOL]],"Change"),"")</f>
        <v>-2.15</v>
      </c>
      <c r="C628" s="8" cm="1">
        <f t="array" ref="C628">IFERROR(IF(T_STOCK_DATA[[#This Row],[SYMBOL]]="","",_FV(T_STOCK_DATA[[#This Row],[SYMBOL]],"Change (%)",TRUE)),"")</f>
        <v>-4.6039000000000004E-2</v>
      </c>
      <c r="D628" s="8" t="str">
        <f>IF(T_STOCK_DATA[[#This Row],[Change (%)]]&gt;0,T_STOCK_DATA[[#This Row],[Change (%)]],"")</f>
        <v/>
      </c>
      <c r="E628" s="8">
        <f>IF(T_STOCK_DATA[[#This Row],[Change (%)]]&lt;0,T_STOCK_DATA[[#This Row],[Change (%)]],"")</f>
        <v>-4.6039000000000004E-2</v>
      </c>
      <c r="F628" s="7" t="str" cm="1">
        <f t="array" ref="F628">IFERROR(_FV(T_STOCK_DATA[[#This Row],[SYMBOL]],"Exchange"),"")</f>
        <v>National Stock Exchange of India</v>
      </c>
      <c r="G628" s="7" cm="1">
        <f t="array" ref="G628">IFERROR(_FV(T_STOCK_DATA[[#This Row],[SYMBOL]],"Price"),"")</f>
        <v>44.55</v>
      </c>
      <c r="H628" s="9" cm="1">
        <f t="array" ref="H628">IFERROR(_FV(T_STOCK_DATA[[#This Row],[SYMBOL]],"Volume"),"")</f>
        <v>31463513</v>
      </c>
      <c r="I628" s="7" t="str" cm="1">
        <f t="array" ref="I628">IFERROR(_FV(T_STOCK_DATA[[#This Row],[SYMBOL]],"Ticker symbol",TRUE),"")</f>
        <v>IDFCFIRSTB</v>
      </c>
      <c r="J628" s="10" t="str">
        <f>IFERROR(RANK(T_STOCK_DATA[[#This Row],[Positive Change %]],T_STOCK_DATA[Positive Change %],0)+COUNTIF($D$3:$D627,T_STOCK_DATA[[#This Row],[Positive Change %]]),"")</f>
        <v/>
      </c>
      <c r="K628" s="10">
        <f>IFERROR(RANK(T_STOCK_DATA[[#This Row],[Negative Change %]],T_STOCK_DATA[Negative Change %],1)+COUNTIF($E$3:$E627,T_STOCK_DATA[[#This Row],[Negative Change %]]),"")</f>
        <v>864</v>
      </c>
      <c r="L628" s="10">
        <f>IFERROR(RANK(T_STOCK_DATA[[#This Row],[Volume]],T_STOCK_DATA[Volume],0)+COUNTIF($H$3:$H627,T_STOCK_DATA[[#This Row],[Volume]]),"")</f>
        <v>13</v>
      </c>
      <c r="M628" s="18" cm="1">
        <f t="array" ref="M628">IFERROR(_FV(T_STOCK_DATA[[#This Row],[SYMBOL]],"Last trade time",TRUE),"")</f>
        <v>44585.469953703701</v>
      </c>
    </row>
    <row r="629" spans="1:13">
      <c r="A629" s="5" t="e" vm="663">
        <v>#VALUE!</v>
      </c>
      <c r="B629" s="7" cm="1">
        <f t="array" ref="B629">IFERROR(_FV(T_STOCK_DATA[[#This Row],[SYMBOL]],"Change"),"")</f>
        <v>-11.65</v>
      </c>
      <c r="C629" s="8" cm="1">
        <f t="array" ref="C629">IFERROR(IF(T_STOCK_DATA[[#This Row],[SYMBOL]]="","",_FV(T_STOCK_DATA[[#This Row],[SYMBOL]],"Change (%)",TRUE)),"")</f>
        <v>-4.6285E-2</v>
      </c>
      <c r="D629" s="8" t="str">
        <f>IF(T_STOCK_DATA[[#This Row],[Change (%)]]&gt;0,T_STOCK_DATA[[#This Row],[Change (%)]],"")</f>
        <v/>
      </c>
      <c r="E629" s="8">
        <f>IF(T_STOCK_DATA[[#This Row],[Change (%)]]&lt;0,T_STOCK_DATA[[#This Row],[Change (%)]],"")</f>
        <v>-4.6285E-2</v>
      </c>
      <c r="F629" s="7" t="str" cm="1">
        <f t="array" ref="F629">IFERROR(_FV(T_STOCK_DATA[[#This Row],[SYMBOL]],"Exchange"),"")</f>
        <v>National Stock Exchange of India</v>
      </c>
      <c r="G629" s="7" cm="1">
        <f t="array" ref="G629">IFERROR(_FV(T_STOCK_DATA[[#This Row],[SYMBOL]],"Price"),"")</f>
        <v>240.05</v>
      </c>
      <c r="H629" s="9" cm="1">
        <f t="array" ref="H629">IFERROR(_FV(T_STOCK_DATA[[#This Row],[SYMBOL]],"Volume"),"")</f>
        <v>17907289</v>
      </c>
      <c r="I629" s="7" t="str" cm="1">
        <f t="array" ref="I629">IFERROR(_FV(T_STOCK_DATA[[#This Row],[SYMBOL]],"Ticker symbol",TRUE),"")</f>
        <v>IEX</v>
      </c>
      <c r="J629" s="10" t="str">
        <f>IFERROR(RANK(T_STOCK_DATA[[#This Row],[Positive Change %]],T_STOCK_DATA[Positive Change %],0)+COUNTIF($D$3:$D628,T_STOCK_DATA[[#This Row],[Positive Change %]]),"")</f>
        <v/>
      </c>
      <c r="K629" s="10">
        <f>IFERROR(RANK(T_STOCK_DATA[[#This Row],[Negative Change %]],T_STOCK_DATA[Negative Change %],1)+COUNTIF($E$3:$E628,T_STOCK_DATA[[#This Row],[Negative Change %]]),"")</f>
        <v>853</v>
      </c>
      <c r="L629" s="10">
        <f>IFERROR(RANK(T_STOCK_DATA[[#This Row],[Volume]],T_STOCK_DATA[Volume],0)+COUNTIF($H$3:$H628,T_STOCK_DATA[[#This Row],[Volume]]),"")</f>
        <v>26</v>
      </c>
      <c r="M629" s="18" cm="1">
        <f t="array" ref="M629">IFERROR(_FV(T_STOCK_DATA[[#This Row],[SYMBOL]],"Last trade time",TRUE),"")</f>
        <v>44585.469953703701</v>
      </c>
    </row>
    <row r="630" spans="1:13">
      <c r="A630" s="5" t="e" vm="32">
        <v>#VALUE!</v>
      </c>
      <c r="B630" s="7" cm="1">
        <f t="array" ref="B630">IFERROR(_FV(T_STOCK_DATA[[#This Row],[SYMBOL]],"Change"),"")</f>
        <v>-82.45</v>
      </c>
      <c r="C630" s="8" cm="1">
        <f t="array" ref="C630">IFERROR(IF(T_STOCK_DATA[[#This Row],[SYMBOL]]="","",_FV(T_STOCK_DATA[[#This Row],[SYMBOL]],"Change (%)",TRUE)),"")</f>
        <v>-0.10499800000000001</v>
      </c>
      <c r="D630" s="8" t="str">
        <f>IF(T_STOCK_DATA[[#This Row],[Change (%)]]&gt;0,T_STOCK_DATA[[#This Row],[Change (%)]],"")</f>
        <v/>
      </c>
      <c r="E630" s="8">
        <f>IF(T_STOCK_DATA[[#This Row],[Change (%)]]&lt;0,T_STOCK_DATA[[#This Row],[Change (%)]],"")</f>
        <v>-0.10499800000000001</v>
      </c>
      <c r="F630" s="7" t="str" cm="1">
        <f t="array" ref="F630">IFERROR(_FV(T_STOCK_DATA[[#This Row],[SYMBOL]],"Exchange"),"")</f>
        <v>National Stock Exchange of India</v>
      </c>
      <c r="G630" s="7" cm="1">
        <f t="array" ref="G630">IFERROR(_FV(T_STOCK_DATA[[#This Row],[SYMBOL]],"Price"),"")</f>
        <v>702.8</v>
      </c>
      <c r="H630" s="9" cm="1">
        <f t="array" ref="H630">IFERROR(_FV(T_STOCK_DATA[[#This Row],[SYMBOL]],"Volume"),"")</f>
        <v>110250</v>
      </c>
      <c r="I630" s="7" t="str" cm="1">
        <f t="array" ref="I630">IFERROR(_FV(T_STOCK_DATA[[#This Row],[SYMBOL]],"Ticker symbol",TRUE),"")</f>
        <v>IFBAGRO</v>
      </c>
      <c r="J630" s="10" t="str">
        <f>IFERROR(RANK(T_STOCK_DATA[[#This Row],[Positive Change %]],T_STOCK_DATA[Positive Change %],0)+COUNTIF($D$3:$D629,T_STOCK_DATA[[#This Row],[Positive Change %]]),"")</f>
        <v/>
      </c>
      <c r="K630" s="10">
        <f>IFERROR(RANK(T_STOCK_DATA[[#This Row],[Negative Change %]],T_STOCK_DATA[Negative Change %],1)+COUNTIF($E$3:$E629,T_STOCK_DATA[[#This Row],[Negative Change %]]),"")</f>
        <v>12</v>
      </c>
      <c r="L630" s="10">
        <f>IFERROR(RANK(T_STOCK_DATA[[#This Row],[Volume]],T_STOCK_DATA[Volume],0)+COUNTIF($H$3:$H629,T_STOCK_DATA[[#This Row],[Volume]]),"")</f>
        <v>945</v>
      </c>
      <c r="M630" s="18" cm="1">
        <f t="array" ref="M630">IFERROR(_FV(T_STOCK_DATA[[#This Row],[SYMBOL]],"Last trade time",TRUE),"")</f>
        <v>44585.469953703701</v>
      </c>
    </row>
    <row r="631" spans="1:13">
      <c r="A631" s="5" t="e" vm="664">
        <v>#VALUE!</v>
      </c>
      <c r="B631" s="7" cm="1">
        <f t="array" ref="B631">IFERROR(_FV(T_STOCK_DATA[[#This Row],[SYMBOL]],"Change"),"")</f>
        <v>-12.1</v>
      </c>
      <c r="C631" s="8" cm="1">
        <f t="array" ref="C631">IFERROR(IF(T_STOCK_DATA[[#This Row],[SYMBOL]]="","",_FV(T_STOCK_DATA[[#This Row],[SYMBOL]],"Change (%)",TRUE)),"")</f>
        <v>-1.0421E-2</v>
      </c>
      <c r="D631" s="8" t="str">
        <f>IF(T_STOCK_DATA[[#This Row],[Change (%)]]&gt;0,T_STOCK_DATA[[#This Row],[Change (%)]],"")</f>
        <v/>
      </c>
      <c r="E631" s="8">
        <f>IF(T_STOCK_DATA[[#This Row],[Change (%)]]&lt;0,T_STOCK_DATA[[#This Row],[Change (%)]],"")</f>
        <v>-1.0421E-2</v>
      </c>
      <c r="F631" s="7" t="str" cm="1">
        <f t="array" ref="F631">IFERROR(_FV(T_STOCK_DATA[[#This Row],[SYMBOL]],"Exchange"),"")</f>
        <v>National Stock Exchange of India</v>
      </c>
      <c r="G631" s="7" cm="1">
        <f t="array" ref="G631">IFERROR(_FV(T_STOCK_DATA[[#This Row],[SYMBOL]],"Price"),"")</f>
        <v>1149</v>
      </c>
      <c r="H631" s="9" cm="1">
        <f t="array" ref="H631">IFERROR(_FV(T_STOCK_DATA[[#This Row],[SYMBOL]],"Volume"),"")</f>
        <v>45546</v>
      </c>
      <c r="I631" s="7" t="str" cm="1">
        <f t="array" ref="I631">IFERROR(_FV(T_STOCK_DATA[[#This Row],[SYMBOL]],"Ticker symbol",TRUE),"")</f>
        <v>IFBIND</v>
      </c>
      <c r="J631" s="10" t="str">
        <f>IFERROR(RANK(T_STOCK_DATA[[#This Row],[Positive Change %]],T_STOCK_DATA[Positive Change %],0)+COUNTIF($D$3:$D630,T_STOCK_DATA[[#This Row],[Positive Change %]]),"")</f>
        <v/>
      </c>
      <c r="K631" s="10">
        <f>IFERROR(RANK(T_STOCK_DATA[[#This Row],[Negative Change %]],T_STOCK_DATA[Negative Change %],1)+COUNTIF($E$3:$E630,T_STOCK_DATA[[#This Row],[Negative Change %]]),"")</f>
        <v>1523</v>
      </c>
      <c r="L631" s="10">
        <f>IFERROR(RANK(T_STOCK_DATA[[#This Row],[Volume]],T_STOCK_DATA[Volume],0)+COUNTIF($H$3:$H630,T_STOCK_DATA[[#This Row],[Volume]]),"")</f>
        <v>1204</v>
      </c>
      <c r="M631" s="18" cm="1">
        <f t="array" ref="M631">IFERROR(_FV(T_STOCK_DATA[[#This Row],[SYMBOL]],"Last trade time",TRUE),"")</f>
        <v>44585.469953703701</v>
      </c>
    </row>
    <row r="632" spans="1:13">
      <c r="A632" s="5" t="e" vm="665">
        <v>#VALUE!</v>
      </c>
      <c r="B632" s="7" cm="1">
        <f t="array" ref="B632">IFERROR(_FV(T_STOCK_DATA[[#This Row],[SYMBOL]],"Change"),"")</f>
        <v>-0.75</v>
      </c>
      <c r="C632" s="8" cm="1">
        <f t="array" ref="C632">IFERROR(IF(T_STOCK_DATA[[#This Row],[SYMBOL]]="","",_FV(T_STOCK_DATA[[#This Row],[SYMBOL]],"Change (%)",TRUE)),"")</f>
        <v>-4.7618999999999995E-2</v>
      </c>
      <c r="D632" s="8" t="str">
        <f>IF(T_STOCK_DATA[[#This Row],[Change (%)]]&gt;0,T_STOCK_DATA[[#This Row],[Change (%)]],"")</f>
        <v/>
      </c>
      <c r="E632" s="8">
        <f>IF(T_STOCK_DATA[[#This Row],[Change (%)]]&lt;0,T_STOCK_DATA[[#This Row],[Change (%)]],"")</f>
        <v>-4.7618999999999995E-2</v>
      </c>
      <c r="F632" s="7" t="str" cm="1">
        <f t="array" ref="F632">IFERROR(_FV(T_STOCK_DATA[[#This Row],[SYMBOL]],"Exchange"),"")</f>
        <v>National Stock Exchange of India</v>
      </c>
      <c r="G632" s="7" cm="1">
        <f t="array" ref="G632">IFERROR(_FV(T_STOCK_DATA[[#This Row],[SYMBOL]],"Price"),"")</f>
        <v>15</v>
      </c>
      <c r="H632" s="9" cm="1">
        <f t="array" ref="H632">IFERROR(_FV(T_STOCK_DATA[[#This Row],[SYMBOL]],"Volume"),"")</f>
        <v>10934286</v>
      </c>
      <c r="I632" s="7" t="str" cm="1">
        <f t="array" ref="I632">IFERROR(_FV(T_STOCK_DATA[[#This Row],[SYMBOL]],"Ticker symbol",TRUE),"")</f>
        <v>IFCI</v>
      </c>
      <c r="J632" s="10" t="str">
        <f>IFERROR(RANK(T_STOCK_DATA[[#This Row],[Positive Change %]],T_STOCK_DATA[Positive Change %],0)+COUNTIF($D$3:$D631,T_STOCK_DATA[[#This Row],[Positive Change %]]),"")</f>
        <v/>
      </c>
      <c r="K632" s="10">
        <f>IFERROR(RANK(T_STOCK_DATA[[#This Row],[Negative Change %]],T_STOCK_DATA[Negative Change %],1)+COUNTIF($E$3:$E631,T_STOCK_DATA[[#This Row],[Negative Change %]]),"")</f>
        <v>784</v>
      </c>
      <c r="L632" s="10">
        <f>IFERROR(RANK(T_STOCK_DATA[[#This Row],[Volume]],T_STOCK_DATA[Volume],0)+COUNTIF($H$3:$H631,T_STOCK_DATA[[#This Row],[Volume]]),"")</f>
        <v>47</v>
      </c>
      <c r="M632" s="18" cm="1">
        <f t="array" ref="M632">IFERROR(_FV(T_STOCK_DATA[[#This Row],[SYMBOL]],"Last trade time",TRUE),"")</f>
        <v>44585.469953703701</v>
      </c>
    </row>
    <row r="633" spans="1:13">
      <c r="A633" s="5" t="e" vm="666">
        <v>#VALUE!</v>
      </c>
      <c r="B633" s="7" cm="1">
        <f t="array" ref="B633">IFERROR(_FV(T_STOCK_DATA[[#This Row],[SYMBOL]],"Change"),"")</f>
        <v>-9.15</v>
      </c>
      <c r="C633" s="8" cm="1">
        <f t="array" ref="C633">IFERROR(IF(T_STOCK_DATA[[#This Row],[SYMBOL]]="","",_FV(T_STOCK_DATA[[#This Row],[SYMBOL]],"Change (%)",TRUE)),"")</f>
        <v>-2.8544999999999997E-2</v>
      </c>
      <c r="D633" s="8" t="str">
        <f>IF(T_STOCK_DATA[[#This Row],[Change (%)]]&gt;0,T_STOCK_DATA[[#This Row],[Change (%)]],"")</f>
        <v/>
      </c>
      <c r="E633" s="8">
        <f>IF(T_STOCK_DATA[[#This Row],[Change (%)]]&lt;0,T_STOCK_DATA[[#This Row],[Change (%)]],"")</f>
        <v>-2.8544999999999997E-2</v>
      </c>
      <c r="F633" s="7" t="str" cm="1">
        <f t="array" ref="F633">IFERROR(_FV(T_STOCK_DATA[[#This Row],[SYMBOL]],"Exchange"),"")</f>
        <v>National Stock Exchange of India</v>
      </c>
      <c r="G633" s="7" cm="1">
        <f t="array" ref="G633">IFERROR(_FV(T_STOCK_DATA[[#This Row],[SYMBOL]],"Price"),"")</f>
        <v>311.39999999999998</v>
      </c>
      <c r="H633" s="9" cm="1">
        <f t="array" ref="H633">IFERROR(_FV(T_STOCK_DATA[[#This Row],[SYMBOL]],"Volume"),"")</f>
        <v>40984</v>
      </c>
      <c r="I633" s="7" t="str" cm="1">
        <f t="array" ref="I633">IFERROR(_FV(T_STOCK_DATA[[#This Row],[SYMBOL]],"Ticker symbol",TRUE),"")</f>
        <v>IFGLEXPOR</v>
      </c>
      <c r="J633" s="10" t="str">
        <f>IFERROR(RANK(T_STOCK_DATA[[#This Row],[Positive Change %]],T_STOCK_DATA[Positive Change %],0)+COUNTIF($D$3:$D632,T_STOCK_DATA[[#This Row],[Positive Change %]]),"")</f>
        <v/>
      </c>
      <c r="K633" s="10">
        <f>IFERROR(RANK(T_STOCK_DATA[[#This Row],[Negative Change %]],T_STOCK_DATA[Negative Change %],1)+COUNTIF($E$3:$E632,T_STOCK_DATA[[#This Row],[Negative Change %]]),"")</f>
        <v>1273</v>
      </c>
      <c r="L633" s="10">
        <f>IFERROR(RANK(T_STOCK_DATA[[#This Row],[Volume]],T_STOCK_DATA[Volume],0)+COUNTIF($H$3:$H632,T_STOCK_DATA[[#This Row],[Volume]]),"")</f>
        <v>1228</v>
      </c>
      <c r="M633" s="18" cm="1">
        <f t="array" ref="M633">IFERROR(_FV(T_STOCK_DATA[[#This Row],[SYMBOL]],"Last trade time",TRUE),"")</f>
        <v>44585.469953703701</v>
      </c>
    </row>
    <row r="634" spans="1:13">
      <c r="A634" s="5" t="e" vm="667">
        <v>#VALUE!</v>
      </c>
      <c r="B634" s="7" cm="1">
        <f t="array" ref="B634">IFERROR(_FV(T_STOCK_DATA[[#This Row],[SYMBOL]],"Change"),"")</f>
        <v>-18.600000000000001</v>
      </c>
      <c r="C634" s="8" cm="1">
        <f t="array" ref="C634">IFERROR(IF(T_STOCK_DATA[[#This Row],[SYMBOL]]="","",_FV(T_STOCK_DATA[[#This Row],[SYMBOL]],"Change (%)",TRUE)),"")</f>
        <v>-4.0168000000000002E-2</v>
      </c>
      <c r="D634" s="8" t="str">
        <f>IF(T_STOCK_DATA[[#This Row],[Change (%)]]&gt;0,T_STOCK_DATA[[#This Row],[Change (%)]],"")</f>
        <v/>
      </c>
      <c r="E634" s="8">
        <f>IF(T_STOCK_DATA[[#This Row],[Change (%)]]&lt;0,T_STOCK_DATA[[#This Row],[Change (%)]],"")</f>
        <v>-4.0168000000000002E-2</v>
      </c>
      <c r="F634" s="7" t="str" cm="1">
        <f t="array" ref="F634">IFERROR(_FV(T_STOCK_DATA[[#This Row],[SYMBOL]],"Exchange"),"")</f>
        <v>National Stock Exchange of India</v>
      </c>
      <c r="G634" s="7" cm="1">
        <f t="array" ref="G634">IFERROR(_FV(T_STOCK_DATA[[#This Row],[SYMBOL]],"Price"),"")</f>
        <v>444.45</v>
      </c>
      <c r="H634" s="9" cm="1">
        <f t="array" ref="H634">IFERROR(_FV(T_STOCK_DATA[[#This Row],[SYMBOL]],"Volume"),"")</f>
        <v>125247</v>
      </c>
      <c r="I634" s="7" t="str" cm="1">
        <f t="array" ref="I634">IFERROR(_FV(T_STOCK_DATA[[#This Row],[SYMBOL]],"Ticker symbol",TRUE),"")</f>
        <v>IGARASHI</v>
      </c>
      <c r="J634" s="10" t="str">
        <f>IFERROR(RANK(T_STOCK_DATA[[#This Row],[Positive Change %]],T_STOCK_DATA[Positive Change %],0)+COUNTIF($D$3:$D633,T_STOCK_DATA[[#This Row],[Positive Change %]]),"")</f>
        <v/>
      </c>
      <c r="K634" s="10">
        <f>IFERROR(RANK(T_STOCK_DATA[[#This Row],[Negative Change %]],T_STOCK_DATA[Negative Change %],1)+COUNTIF($E$3:$E633,T_STOCK_DATA[[#This Row],[Negative Change %]]),"")</f>
        <v>1037</v>
      </c>
      <c r="L634" s="10">
        <f>IFERROR(RANK(T_STOCK_DATA[[#This Row],[Volume]],T_STOCK_DATA[Volume],0)+COUNTIF($H$3:$H633,T_STOCK_DATA[[#This Row],[Volume]]),"")</f>
        <v>902</v>
      </c>
      <c r="M634" s="18" cm="1">
        <f t="array" ref="M634">IFERROR(_FV(T_STOCK_DATA[[#This Row],[SYMBOL]],"Last trade time",TRUE),"")</f>
        <v>44585.469953703701</v>
      </c>
    </row>
    <row r="635" spans="1:13">
      <c r="A635" s="5" t="e" vm="668">
        <v>#VALUE!</v>
      </c>
      <c r="B635" s="7" cm="1">
        <f t="array" ref="B635">IFERROR(_FV(T_STOCK_DATA[[#This Row],[SYMBOL]],"Change"),"")</f>
        <v>-28.65</v>
      </c>
      <c r="C635" s="8" cm="1">
        <f t="array" ref="C635">IFERROR(IF(T_STOCK_DATA[[#This Row],[SYMBOL]]="","",_FV(T_STOCK_DATA[[#This Row],[SYMBOL]],"Change (%)",TRUE)),"")</f>
        <v>-6.7395999999999998E-2</v>
      </c>
      <c r="D635" s="8" t="str">
        <f>IF(T_STOCK_DATA[[#This Row],[Change (%)]]&gt;0,T_STOCK_DATA[[#This Row],[Change (%)]],"")</f>
        <v/>
      </c>
      <c r="E635" s="8">
        <f>IF(T_STOCK_DATA[[#This Row],[Change (%)]]&lt;0,T_STOCK_DATA[[#This Row],[Change (%)]],"")</f>
        <v>-6.7395999999999998E-2</v>
      </c>
      <c r="F635" s="7" t="str" cm="1">
        <f t="array" ref="F635">IFERROR(_FV(T_STOCK_DATA[[#This Row],[SYMBOL]],"Exchange"),"")</f>
        <v>National Stock Exchange of India</v>
      </c>
      <c r="G635" s="7" cm="1">
        <f t="array" ref="G635">IFERROR(_FV(T_STOCK_DATA[[#This Row],[SYMBOL]],"Price"),"")</f>
        <v>396.45</v>
      </c>
      <c r="H635" s="9" cm="1">
        <f t="array" ref="H635">IFERROR(_FV(T_STOCK_DATA[[#This Row],[SYMBOL]],"Volume"),"")</f>
        <v>5780765</v>
      </c>
      <c r="I635" s="7" t="str" cm="1">
        <f t="array" ref="I635">IFERROR(_FV(T_STOCK_DATA[[#This Row],[SYMBOL]],"Ticker symbol",TRUE),"")</f>
        <v>IGL</v>
      </c>
      <c r="J635" s="10" t="str">
        <f>IFERROR(RANK(T_STOCK_DATA[[#This Row],[Positive Change %]],T_STOCK_DATA[Positive Change %],0)+COUNTIF($D$3:$D634,T_STOCK_DATA[[#This Row],[Positive Change %]]),"")</f>
        <v/>
      </c>
      <c r="K635" s="10">
        <f>IFERROR(RANK(T_STOCK_DATA[[#This Row],[Negative Change %]],T_STOCK_DATA[Negative Change %],1)+COUNTIF($E$3:$E634,T_STOCK_DATA[[#This Row],[Negative Change %]]),"")</f>
        <v>235</v>
      </c>
      <c r="L635" s="10">
        <f>IFERROR(RANK(T_STOCK_DATA[[#This Row],[Volume]],T_STOCK_DATA[Volume],0)+COUNTIF($H$3:$H634,T_STOCK_DATA[[#This Row],[Volume]]),"")</f>
        <v>87</v>
      </c>
      <c r="M635" s="18" cm="1">
        <f t="array" ref="M635">IFERROR(_FV(T_STOCK_DATA[[#This Row],[SYMBOL]],"Last trade time",TRUE),"")</f>
        <v>44585.469953703701</v>
      </c>
    </row>
    <row r="636" spans="1:13">
      <c r="A636" s="5" t="e" vm="669">
        <v>#VALUE!</v>
      </c>
      <c r="B636" s="7" cm="1">
        <f t="array" ref="B636">IFERROR(_FV(T_STOCK_DATA[[#This Row],[SYMBOL]],"Change"),"")</f>
        <v>-27.3</v>
      </c>
      <c r="C636" s="8" cm="1">
        <f t="array" ref="C636">IFERROR(IF(T_STOCK_DATA[[#This Row],[SYMBOL]]="","",_FV(T_STOCK_DATA[[#This Row],[SYMBOL]],"Change (%)",TRUE)),"")</f>
        <v>-3.7788000000000002E-2</v>
      </c>
      <c r="D636" s="8" t="str">
        <f>IF(T_STOCK_DATA[[#This Row],[Change (%)]]&gt;0,T_STOCK_DATA[[#This Row],[Change (%)]],"")</f>
        <v/>
      </c>
      <c r="E636" s="8">
        <f>IF(T_STOCK_DATA[[#This Row],[Change (%)]]&lt;0,T_STOCK_DATA[[#This Row],[Change (%)]],"")</f>
        <v>-3.7788000000000002E-2</v>
      </c>
      <c r="F636" s="7" t="str" cm="1">
        <f t="array" ref="F636">IFERROR(_FV(T_STOCK_DATA[[#This Row],[SYMBOL]],"Exchange"),"")</f>
        <v>National Stock Exchange of India</v>
      </c>
      <c r="G636" s="7" cm="1">
        <f t="array" ref="G636">IFERROR(_FV(T_STOCK_DATA[[#This Row],[SYMBOL]],"Price"),"")</f>
        <v>695.15</v>
      </c>
      <c r="H636" s="9" cm="1">
        <f t="array" ref="H636">IFERROR(_FV(T_STOCK_DATA[[#This Row],[SYMBOL]],"Volume"),"")</f>
        <v>57733</v>
      </c>
      <c r="I636" s="7" t="str" cm="1">
        <f t="array" ref="I636">IFERROR(_FV(T_STOCK_DATA[[#This Row],[SYMBOL]],"Ticker symbol",TRUE),"")</f>
        <v>IGPL</v>
      </c>
      <c r="J636" s="10" t="str">
        <f>IFERROR(RANK(T_STOCK_DATA[[#This Row],[Positive Change %]],T_STOCK_DATA[Positive Change %],0)+COUNTIF($D$3:$D635,T_STOCK_DATA[[#This Row],[Positive Change %]]),"")</f>
        <v/>
      </c>
      <c r="K636" s="10">
        <f>IFERROR(RANK(T_STOCK_DATA[[#This Row],[Negative Change %]],T_STOCK_DATA[Negative Change %],1)+COUNTIF($E$3:$E635,T_STOCK_DATA[[#This Row],[Negative Change %]]),"")</f>
        <v>1096</v>
      </c>
      <c r="L636" s="10">
        <f>IFERROR(RANK(T_STOCK_DATA[[#This Row],[Volume]],T_STOCK_DATA[Volume],0)+COUNTIF($H$3:$H635,T_STOCK_DATA[[#This Row],[Volume]]),"")</f>
        <v>1123</v>
      </c>
      <c r="M636" s="18" cm="1">
        <f t="array" ref="M636">IFERROR(_FV(T_STOCK_DATA[[#This Row],[SYMBOL]],"Last trade time",TRUE),"")</f>
        <v>44585.469953703701</v>
      </c>
    </row>
    <row r="637" spans="1:13">
      <c r="A637" s="5" t="e" vm="670">
        <v>#VALUE!</v>
      </c>
      <c r="B637" s="7" cm="1">
        <f t="array" ref="B637">IFERROR(_FV(T_STOCK_DATA[[#This Row],[SYMBOL]],"Change"),"")</f>
        <v>-10.55</v>
      </c>
      <c r="C637" s="8" cm="1">
        <f t="array" ref="C637">IFERROR(IF(T_STOCK_DATA[[#This Row],[SYMBOL]]="","",_FV(T_STOCK_DATA[[#This Row],[SYMBOL]],"Change (%)",TRUE)),"")</f>
        <v>-3.4264000000000003E-2</v>
      </c>
      <c r="D637" s="8" t="str">
        <f>IF(T_STOCK_DATA[[#This Row],[Change (%)]]&gt;0,T_STOCK_DATA[[#This Row],[Change (%)]],"")</f>
        <v/>
      </c>
      <c r="E637" s="8">
        <f>IF(T_STOCK_DATA[[#This Row],[Change (%)]]&lt;0,T_STOCK_DATA[[#This Row],[Change (%)]],"")</f>
        <v>-3.4264000000000003E-2</v>
      </c>
      <c r="F637" s="7" t="str" cm="1">
        <f t="array" ref="F637">IFERROR(_FV(T_STOCK_DATA[[#This Row],[SYMBOL]],"Exchange"),"")</f>
        <v>National Stock Exchange of India</v>
      </c>
      <c r="G637" s="7" cm="1">
        <f t="array" ref="G637">IFERROR(_FV(T_STOCK_DATA[[#This Row],[SYMBOL]],"Price"),"")</f>
        <v>297.35000000000002</v>
      </c>
      <c r="H637" s="9" cm="1">
        <f t="array" ref="H637">IFERROR(_FV(T_STOCK_DATA[[#This Row],[SYMBOL]],"Volume"),"")</f>
        <v>765402</v>
      </c>
      <c r="I637" s="7" t="str" cm="1">
        <f t="array" ref="I637">IFERROR(_FV(T_STOCK_DATA[[#This Row],[SYMBOL]],"Ticker symbol",TRUE),"")</f>
        <v>IIFL</v>
      </c>
      <c r="J637" s="10" t="str">
        <f>IFERROR(RANK(T_STOCK_DATA[[#This Row],[Positive Change %]],T_STOCK_DATA[Positive Change %],0)+COUNTIF($D$3:$D636,T_STOCK_DATA[[#This Row],[Positive Change %]]),"")</f>
        <v/>
      </c>
      <c r="K637" s="10">
        <f>IFERROR(RANK(T_STOCK_DATA[[#This Row],[Negative Change %]],T_STOCK_DATA[Negative Change %],1)+COUNTIF($E$3:$E636,T_STOCK_DATA[[#This Row],[Negative Change %]]),"")</f>
        <v>1170</v>
      </c>
      <c r="L637" s="10">
        <f>IFERROR(RANK(T_STOCK_DATA[[#This Row],[Volume]],T_STOCK_DATA[Volume],0)+COUNTIF($H$3:$H636,T_STOCK_DATA[[#This Row],[Volume]]),"")</f>
        <v>394</v>
      </c>
      <c r="M637" s="18" cm="1">
        <f t="array" ref="M637">IFERROR(_FV(T_STOCK_DATA[[#This Row],[SYMBOL]],"Last trade time",TRUE),"")</f>
        <v>44585.469953703701</v>
      </c>
    </row>
    <row r="638" spans="1:13">
      <c r="A638" s="5" t="e" vm="671">
        <v>#VALUE!</v>
      </c>
      <c r="B638" s="7" cm="1">
        <f t="array" ref="B638">IFERROR(_FV(T_STOCK_DATA[[#This Row],[SYMBOL]],"Change"),"")</f>
        <v>-6.15</v>
      </c>
      <c r="C638" s="8" cm="1">
        <f t="array" ref="C638">IFERROR(IF(T_STOCK_DATA[[#This Row],[SYMBOL]]="","",_FV(T_STOCK_DATA[[#This Row],[SYMBOL]],"Change (%)",TRUE)),"")</f>
        <v>-6.1746999999999996E-2</v>
      </c>
      <c r="D638" s="8" t="str">
        <f>IF(T_STOCK_DATA[[#This Row],[Change (%)]]&gt;0,T_STOCK_DATA[[#This Row],[Change (%)]],"")</f>
        <v/>
      </c>
      <c r="E638" s="8">
        <f>IF(T_STOCK_DATA[[#This Row],[Change (%)]]&lt;0,T_STOCK_DATA[[#This Row],[Change (%)]],"")</f>
        <v>-6.1746999999999996E-2</v>
      </c>
      <c r="F638" s="7" t="str" cm="1">
        <f t="array" ref="F638">IFERROR(_FV(T_STOCK_DATA[[#This Row],[SYMBOL]],"Exchange"),"")</f>
        <v>National Stock Exchange of India</v>
      </c>
      <c r="G638" s="7" cm="1">
        <f t="array" ref="G638">IFERROR(_FV(T_STOCK_DATA[[#This Row],[SYMBOL]],"Price"),"")</f>
        <v>93.45</v>
      </c>
      <c r="H638" s="9" cm="1">
        <f t="array" ref="H638">IFERROR(_FV(T_STOCK_DATA[[#This Row],[SYMBOL]],"Volume"),"")</f>
        <v>1264909</v>
      </c>
      <c r="I638" s="7" t="str" cm="1">
        <f t="array" ref="I638">IFERROR(_FV(T_STOCK_DATA[[#This Row],[SYMBOL]],"Ticker symbol",TRUE),"")</f>
        <v>IIFLSEC</v>
      </c>
      <c r="J638" s="10" t="str">
        <f>IFERROR(RANK(T_STOCK_DATA[[#This Row],[Positive Change %]],T_STOCK_DATA[Positive Change %],0)+COUNTIF($D$3:$D637,T_STOCK_DATA[[#This Row],[Positive Change %]]),"")</f>
        <v/>
      </c>
      <c r="K638" s="10">
        <f>IFERROR(RANK(T_STOCK_DATA[[#This Row],[Negative Change %]],T_STOCK_DATA[Negative Change %],1)+COUNTIF($E$3:$E637,T_STOCK_DATA[[#This Row],[Negative Change %]]),"")</f>
        <v>315</v>
      </c>
      <c r="L638" s="10">
        <f>IFERROR(RANK(T_STOCK_DATA[[#This Row],[Volume]],T_STOCK_DATA[Volume],0)+COUNTIF($H$3:$H637,T_STOCK_DATA[[#This Row],[Volume]]),"")</f>
        <v>289</v>
      </c>
      <c r="M638" s="18" cm="1">
        <f t="array" ref="M638">IFERROR(_FV(T_STOCK_DATA[[#This Row],[SYMBOL]],"Last trade time",TRUE),"")</f>
        <v>44585.469953703701</v>
      </c>
    </row>
    <row r="639" spans="1:13">
      <c r="A639" s="5" t="e" vm="672">
        <v>#VALUE!</v>
      </c>
      <c r="B639" s="7" cm="1">
        <f t="array" ref="B639">IFERROR(_FV(T_STOCK_DATA[[#This Row],[SYMBOL]],"Change"),"")</f>
        <v>-102.6</v>
      </c>
      <c r="C639" s="8" cm="1">
        <f t="array" ref="C639">IFERROR(IF(T_STOCK_DATA[[#This Row],[SYMBOL]]="","",_FV(T_STOCK_DATA[[#This Row],[SYMBOL]],"Change (%)",TRUE)),"")</f>
        <v>-6.2994999999999995E-2</v>
      </c>
      <c r="D639" s="8" t="str">
        <f>IF(T_STOCK_DATA[[#This Row],[Change (%)]]&gt;0,T_STOCK_DATA[[#This Row],[Change (%)]],"")</f>
        <v/>
      </c>
      <c r="E639" s="8">
        <f>IF(T_STOCK_DATA[[#This Row],[Change (%)]]&lt;0,T_STOCK_DATA[[#This Row],[Change (%)]],"")</f>
        <v>-6.2994999999999995E-2</v>
      </c>
      <c r="F639" s="7" t="str" cm="1">
        <f t="array" ref="F639">IFERROR(_FV(T_STOCK_DATA[[#This Row],[SYMBOL]],"Exchange"),"")</f>
        <v>National Stock Exchange of India</v>
      </c>
      <c r="G639" s="7" cm="1">
        <f t="array" ref="G639">IFERROR(_FV(T_STOCK_DATA[[#This Row],[SYMBOL]],"Price"),"")</f>
        <v>1526.1</v>
      </c>
      <c r="H639" s="9" cm="1">
        <f t="array" ref="H639">IFERROR(_FV(T_STOCK_DATA[[#This Row],[SYMBOL]],"Volume"),"")</f>
        <v>84869</v>
      </c>
      <c r="I639" s="7" t="str" cm="1">
        <f t="array" ref="I639">IFERROR(_FV(T_STOCK_DATA[[#This Row],[SYMBOL]],"Ticker symbol",TRUE),"")</f>
        <v>IIFLWAM</v>
      </c>
      <c r="J639" s="10" t="str">
        <f>IFERROR(RANK(T_STOCK_DATA[[#This Row],[Positive Change %]],T_STOCK_DATA[Positive Change %],0)+COUNTIF($D$3:$D638,T_STOCK_DATA[[#This Row],[Positive Change %]]),"")</f>
        <v/>
      </c>
      <c r="K639" s="10">
        <f>IFERROR(RANK(T_STOCK_DATA[[#This Row],[Negative Change %]],T_STOCK_DATA[Negative Change %],1)+COUNTIF($E$3:$E638,T_STOCK_DATA[[#This Row],[Negative Change %]]),"")</f>
        <v>299</v>
      </c>
      <c r="L639" s="10">
        <f>IFERROR(RANK(T_STOCK_DATA[[#This Row],[Volume]],T_STOCK_DATA[Volume],0)+COUNTIF($H$3:$H638,T_STOCK_DATA[[#This Row],[Volume]]),"")</f>
        <v>1023</v>
      </c>
      <c r="M639" s="18" cm="1">
        <f t="array" ref="M639">IFERROR(_FV(T_STOCK_DATA[[#This Row],[SYMBOL]],"Last trade time",TRUE),"")</f>
        <v>44585.469953703701</v>
      </c>
    </row>
    <row r="640" spans="1:13">
      <c r="A640" s="5" t="e" vm="673">
        <v>#VALUE!</v>
      </c>
      <c r="B640" s="7" cm="1">
        <f t="array" ref="B640">IFERROR(_FV(T_STOCK_DATA[[#This Row],[SYMBOL]],"Change"),"")</f>
        <v>-2.9</v>
      </c>
      <c r="C640" s="8" cm="1">
        <f t="array" ref="C640">IFERROR(IF(T_STOCK_DATA[[#This Row],[SYMBOL]]="","",_FV(T_STOCK_DATA[[#This Row],[SYMBOL]],"Change (%)",TRUE)),"")</f>
        <v>-3.6500999999999999E-2</v>
      </c>
      <c r="D640" s="8" t="str">
        <f>IF(T_STOCK_DATA[[#This Row],[Change (%)]]&gt;0,T_STOCK_DATA[[#This Row],[Change (%)]],"")</f>
        <v/>
      </c>
      <c r="E640" s="8">
        <f>IF(T_STOCK_DATA[[#This Row],[Change (%)]]&lt;0,T_STOCK_DATA[[#This Row],[Change (%)]],"")</f>
        <v>-3.6500999999999999E-2</v>
      </c>
      <c r="F640" s="7" t="str" cm="1">
        <f t="array" ref="F640">IFERROR(_FV(T_STOCK_DATA[[#This Row],[SYMBOL]],"Exchange"),"")</f>
        <v>National Stock Exchange of India</v>
      </c>
      <c r="G640" s="7" cm="1">
        <f t="array" ref="G640">IFERROR(_FV(T_STOCK_DATA[[#This Row],[SYMBOL]],"Price"),"")</f>
        <v>76.55</v>
      </c>
      <c r="H640" s="9" cm="1">
        <f t="array" ref="H640">IFERROR(_FV(T_STOCK_DATA[[#This Row],[SYMBOL]],"Volume"),"")</f>
        <v>2285</v>
      </c>
      <c r="I640" s="7" t="str" cm="1">
        <f t="array" ref="I640">IFERROR(_FV(T_STOCK_DATA[[#This Row],[SYMBOL]],"Ticker symbol",TRUE),"")</f>
        <v>IITL</v>
      </c>
      <c r="J640" s="10" t="str">
        <f>IFERROR(RANK(T_STOCK_DATA[[#This Row],[Positive Change %]],T_STOCK_DATA[Positive Change %],0)+COUNTIF($D$3:$D639,T_STOCK_DATA[[#This Row],[Positive Change %]]),"")</f>
        <v/>
      </c>
      <c r="K640" s="10">
        <f>IFERROR(RANK(T_STOCK_DATA[[#This Row],[Negative Change %]],T_STOCK_DATA[Negative Change %],1)+COUNTIF($E$3:$E639,T_STOCK_DATA[[#This Row],[Negative Change %]]),"")</f>
        <v>1122</v>
      </c>
      <c r="L640" s="10">
        <f>IFERROR(RANK(T_STOCK_DATA[[#This Row],[Volume]],T_STOCK_DATA[Volume],0)+COUNTIF($H$3:$H639,T_STOCK_DATA[[#This Row],[Volume]]),"")</f>
        <v>1600</v>
      </c>
      <c r="M640" s="18" cm="1">
        <f t="array" ref="M640">IFERROR(_FV(T_STOCK_DATA[[#This Row],[SYMBOL]],"Last trade time",TRUE),"")</f>
        <v>44585.469953703701</v>
      </c>
    </row>
    <row r="641" spans="1:13">
      <c r="A641" s="5" t="e" vm="674">
        <v>#VALUE!</v>
      </c>
      <c r="B641" s="7" cm="1">
        <f t="array" ref="B641">IFERROR(_FV(T_STOCK_DATA[[#This Row],[SYMBOL]],"Change"),"")</f>
        <v>0.1</v>
      </c>
      <c r="C641" s="8" cm="1">
        <f t="array" ref="C641">IFERROR(IF(T_STOCK_DATA[[#This Row],[SYMBOL]]="","",_FV(T_STOCK_DATA[[#This Row],[SYMBOL]],"Change (%)",TRUE)),"")</f>
        <v>7.0920000000000002E-3</v>
      </c>
      <c r="D641" s="8">
        <f>IF(T_STOCK_DATA[[#This Row],[Change (%)]]&gt;0,T_STOCK_DATA[[#This Row],[Change (%)]],"")</f>
        <v>7.0920000000000002E-3</v>
      </c>
      <c r="E641" s="8" t="str">
        <f>IF(T_STOCK_DATA[[#This Row],[Change (%)]]&lt;0,T_STOCK_DATA[[#This Row],[Change (%)]],"")</f>
        <v/>
      </c>
      <c r="F641" s="7" t="str" cm="1">
        <f t="array" ref="F641">IFERROR(_FV(T_STOCK_DATA[[#This Row],[SYMBOL]],"Exchange"),"")</f>
        <v>National Stock Exchange of India</v>
      </c>
      <c r="G641" s="7" cm="1">
        <f t="array" ref="G641">IFERROR(_FV(T_STOCK_DATA[[#This Row],[SYMBOL]],"Price"),"")</f>
        <v>14.2</v>
      </c>
      <c r="H641" s="9" cm="1">
        <f t="array" ref="H641">IFERROR(_FV(T_STOCK_DATA[[#This Row],[SYMBOL]],"Volume"),"")</f>
        <v>523347</v>
      </c>
      <c r="I641" s="7" t="str" cm="1">
        <f t="array" ref="I641">IFERROR(_FV(T_STOCK_DATA[[#This Row],[SYMBOL]],"Ticker symbol",TRUE),"")</f>
        <v>IL&amp;FSENGG</v>
      </c>
      <c r="J641" s="10">
        <f>IFERROR(RANK(T_STOCK_DATA[[#This Row],[Positive Change %]],T_STOCK_DATA[Positive Change %],0)+COUNTIF($D$3:$D640,T_STOCK_DATA[[#This Row],[Positive Change %]]),"")</f>
        <v>49</v>
      </c>
      <c r="K641" s="10" t="str">
        <f>IFERROR(RANK(T_STOCK_DATA[[#This Row],[Negative Change %]],T_STOCK_DATA[Negative Change %],1)+COUNTIF($E$3:$E640,T_STOCK_DATA[[#This Row],[Negative Change %]]),"")</f>
        <v/>
      </c>
      <c r="L641" s="10">
        <f>IFERROR(RANK(T_STOCK_DATA[[#This Row],[Volume]],T_STOCK_DATA[Volume],0)+COUNTIF($H$3:$H640,T_STOCK_DATA[[#This Row],[Volume]]),"")</f>
        <v>488</v>
      </c>
      <c r="M641" s="18" cm="1">
        <f t="array" ref="M641">IFERROR(_FV(T_STOCK_DATA[[#This Row],[SYMBOL]],"Last trade time",TRUE),"")</f>
        <v>44585.469953703701</v>
      </c>
    </row>
    <row r="642" spans="1:13">
      <c r="A642" s="5" t="e" vm="675">
        <v>#VALUE!</v>
      </c>
      <c r="B642" s="7" cm="1">
        <f t="array" ref="B642">IFERROR(_FV(T_STOCK_DATA[[#This Row],[SYMBOL]],"Change"),"")</f>
        <v>-0.25</v>
      </c>
      <c r="C642" s="8" cm="1">
        <f t="array" ref="C642">IFERROR(IF(T_STOCK_DATA[[#This Row],[SYMBOL]]="","",_FV(T_STOCK_DATA[[#This Row],[SYMBOL]],"Change (%)",TRUE)),"")</f>
        <v>-4.6295999999999997E-2</v>
      </c>
      <c r="D642" s="8" t="str">
        <f>IF(T_STOCK_DATA[[#This Row],[Change (%)]]&gt;0,T_STOCK_DATA[[#This Row],[Change (%)]],"")</f>
        <v/>
      </c>
      <c r="E642" s="8">
        <f>IF(T_STOCK_DATA[[#This Row],[Change (%)]]&lt;0,T_STOCK_DATA[[#This Row],[Change (%)]],"")</f>
        <v>-4.6295999999999997E-2</v>
      </c>
      <c r="F642" s="7" t="str" cm="1">
        <f t="array" ref="F642">IFERROR(_FV(T_STOCK_DATA[[#This Row],[SYMBOL]],"Exchange"),"")</f>
        <v>National Stock Exchange of India</v>
      </c>
      <c r="G642" s="7" cm="1">
        <f t="array" ref="G642">IFERROR(_FV(T_STOCK_DATA[[#This Row],[SYMBOL]],"Price"),"")</f>
        <v>5.15</v>
      </c>
      <c r="H642" s="9" cm="1">
        <f t="array" ref="H642">IFERROR(_FV(T_STOCK_DATA[[#This Row],[SYMBOL]],"Volume"),"")</f>
        <v>25256</v>
      </c>
      <c r="I642" s="7" t="str" cm="1">
        <f t="array" ref="I642">IFERROR(_FV(T_STOCK_DATA[[#This Row],[SYMBOL]],"Ticker symbol",TRUE),"")</f>
        <v>IL&amp;FSTRANS</v>
      </c>
      <c r="J642" s="10" t="str">
        <f>IFERROR(RANK(T_STOCK_DATA[[#This Row],[Positive Change %]],T_STOCK_DATA[Positive Change %],0)+COUNTIF($D$3:$D641,T_STOCK_DATA[[#This Row],[Positive Change %]]),"")</f>
        <v/>
      </c>
      <c r="K642" s="10">
        <f>IFERROR(RANK(T_STOCK_DATA[[#This Row],[Negative Change %]],T_STOCK_DATA[Negative Change %],1)+COUNTIF($E$3:$E641,T_STOCK_DATA[[#This Row],[Negative Change %]]),"")</f>
        <v>852</v>
      </c>
      <c r="L642" s="10">
        <f>IFERROR(RANK(T_STOCK_DATA[[#This Row],[Volume]],T_STOCK_DATA[Volume],0)+COUNTIF($H$3:$H641,T_STOCK_DATA[[#This Row],[Volume]]),"")</f>
        <v>1346</v>
      </c>
      <c r="M642" s="18" cm="1">
        <f t="array" ref="M642">IFERROR(_FV(T_STOCK_DATA[[#This Row],[SYMBOL]],"Last trade time",TRUE),"")</f>
        <v>44585.469953703701</v>
      </c>
    </row>
    <row r="643" spans="1:13">
      <c r="A643" s="5" t="e" vm="676">
        <v>#VALUE!</v>
      </c>
      <c r="B643" s="7" cm="1">
        <f t="array" ref="B643">IFERROR(_FV(T_STOCK_DATA[[#This Row],[SYMBOL]],"Change"),"")</f>
        <v>-0.55000000000000004</v>
      </c>
      <c r="C643" s="8" cm="1">
        <f t="array" ref="C643">IFERROR(IF(T_STOCK_DATA[[#This Row],[SYMBOL]]="","",_FV(T_STOCK_DATA[[#This Row],[SYMBOL]],"Change (%)",TRUE)),"")</f>
        <v>-4.7210000000000002E-2</v>
      </c>
      <c r="D643" s="8" t="str">
        <f>IF(T_STOCK_DATA[[#This Row],[Change (%)]]&gt;0,T_STOCK_DATA[[#This Row],[Change (%)]],"")</f>
        <v/>
      </c>
      <c r="E643" s="8">
        <f>IF(T_STOCK_DATA[[#This Row],[Change (%)]]&lt;0,T_STOCK_DATA[[#This Row],[Change (%)]],"")</f>
        <v>-4.7210000000000002E-2</v>
      </c>
      <c r="F643" s="7" t="str" cm="1">
        <f t="array" ref="F643">IFERROR(_FV(T_STOCK_DATA[[#This Row],[SYMBOL]],"Exchange"),"")</f>
        <v>National Stock Exchange of India</v>
      </c>
      <c r="G643" s="7" cm="1">
        <f t="array" ref="G643">IFERROR(_FV(T_STOCK_DATA[[#This Row],[SYMBOL]],"Price"),"")</f>
        <v>11.1</v>
      </c>
      <c r="H643" s="9" cm="1">
        <f t="array" ref="H643">IFERROR(_FV(T_STOCK_DATA[[#This Row],[SYMBOL]],"Volume"),"")</f>
        <v>114698</v>
      </c>
      <c r="I643" s="7" t="str" cm="1">
        <f t="array" ref="I643">IFERROR(_FV(T_STOCK_DATA[[#This Row],[SYMBOL]],"Ticker symbol",TRUE),"")</f>
        <v>IMAGICAA</v>
      </c>
      <c r="J643" s="10" t="str">
        <f>IFERROR(RANK(T_STOCK_DATA[[#This Row],[Positive Change %]],T_STOCK_DATA[Positive Change %],0)+COUNTIF($D$3:$D642,T_STOCK_DATA[[#This Row],[Positive Change %]]),"")</f>
        <v/>
      </c>
      <c r="K643" s="10">
        <f>IFERROR(RANK(T_STOCK_DATA[[#This Row],[Negative Change %]],T_STOCK_DATA[Negative Change %],1)+COUNTIF($E$3:$E642,T_STOCK_DATA[[#This Row],[Negative Change %]]),"")</f>
        <v>800</v>
      </c>
      <c r="L643" s="10">
        <f>IFERROR(RANK(T_STOCK_DATA[[#This Row],[Volume]],T_STOCK_DATA[Volume],0)+COUNTIF($H$3:$H642,T_STOCK_DATA[[#This Row],[Volume]]),"")</f>
        <v>932</v>
      </c>
      <c r="M643" s="18" cm="1">
        <f t="array" ref="M643">IFERROR(_FV(T_STOCK_DATA[[#This Row],[SYMBOL]],"Last trade time",TRUE),"")</f>
        <v>44585.469953703701</v>
      </c>
    </row>
    <row r="644" spans="1:13">
      <c r="A644" s="5" t="e" vm="677">
        <v>#VALUE!</v>
      </c>
      <c r="B644" s="7" cm="1">
        <f t="array" ref="B644">IFERROR(_FV(T_STOCK_DATA[[#This Row],[SYMBOL]],"Change"),"")</f>
        <v>-21.85</v>
      </c>
      <c r="C644" s="8" cm="1">
        <f t="array" ref="C644">IFERROR(IF(T_STOCK_DATA[[#This Row],[SYMBOL]]="","",_FV(T_STOCK_DATA[[#This Row],[SYMBOL]],"Change (%)",TRUE)),"")</f>
        <v>-5.4885999999999997E-2</v>
      </c>
      <c r="D644" s="8" t="str">
        <f>IF(T_STOCK_DATA[[#This Row],[Change (%)]]&gt;0,T_STOCK_DATA[[#This Row],[Change (%)]],"")</f>
        <v/>
      </c>
      <c r="E644" s="8">
        <f>IF(T_STOCK_DATA[[#This Row],[Change (%)]]&lt;0,T_STOCK_DATA[[#This Row],[Change (%)]],"")</f>
        <v>-5.4885999999999997E-2</v>
      </c>
      <c r="F644" s="7" t="str" cm="1">
        <f t="array" ref="F644">IFERROR(_FV(T_STOCK_DATA[[#This Row],[SYMBOL]],"Exchange"),"")</f>
        <v>National Stock Exchange of India</v>
      </c>
      <c r="G644" s="7" cm="1">
        <f t="array" ref="G644">IFERROR(_FV(T_STOCK_DATA[[#This Row],[SYMBOL]],"Price"),"")</f>
        <v>376.25</v>
      </c>
      <c r="H644" s="9" cm="1">
        <f t="array" ref="H644">IFERROR(_FV(T_STOCK_DATA[[#This Row],[SYMBOL]],"Volume"),"")</f>
        <v>117060</v>
      </c>
      <c r="I644" s="7" t="str" cm="1">
        <f t="array" ref="I644">IFERROR(_FV(T_STOCK_DATA[[#This Row],[SYMBOL]],"Ticker symbol",TRUE),"")</f>
        <v>IMFA</v>
      </c>
      <c r="J644" s="10" t="str">
        <f>IFERROR(RANK(T_STOCK_DATA[[#This Row],[Positive Change %]],T_STOCK_DATA[Positive Change %],0)+COUNTIF($D$3:$D643,T_STOCK_DATA[[#This Row],[Positive Change %]]),"")</f>
        <v/>
      </c>
      <c r="K644" s="10">
        <f>IFERROR(RANK(T_STOCK_DATA[[#This Row],[Negative Change %]],T_STOCK_DATA[Negative Change %],1)+COUNTIF($E$3:$E643,T_STOCK_DATA[[#This Row],[Negative Change %]]),"")</f>
        <v>419</v>
      </c>
      <c r="L644" s="10">
        <f>IFERROR(RANK(T_STOCK_DATA[[#This Row],[Volume]],T_STOCK_DATA[Volume],0)+COUNTIF($H$3:$H643,T_STOCK_DATA[[#This Row],[Volume]]),"")</f>
        <v>926</v>
      </c>
      <c r="M644" s="18" cm="1">
        <f t="array" ref="M644">IFERROR(_FV(T_STOCK_DATA[[#This Row],[SYMBOL]],"Last trade time",TRUE),"")</f>
        <v>44585.469953703701</v>
      </c>
    </row>
    <row r="645" spans="1:13">
      <c r="A645" s="5" t="e" vm="678">
        <v>#VALUE!</v>
      </c>
      <c r="B645" s="7" cm="1">
        <f t="array" ref="B645">IFERROR(_FV(T_STOCK_DATA[[#This Row],[SYMBOL]],"Change"),"")</f>
        <v>-29.25</v>
      </c>
      <c r="C645" s="8" cm="1">
        <f t="array" ref="C645">IFERROR(IF(T_STOCK_DATA[[#This Row],[SYMBOL]]="","",_FV(T_STOCK_DATA[[#This Row],[SYMBOL]],"Change (%)",TRUE)),"")</f>
        <v>-3.7311000000000004E-2</v>
      </c>
      <c r="D645" s="8" t="str">
        <f>IF(T_STOCK_DATA[[#This Row],[Change (%)]]&gt;0,T_STOCK_DATA[[#This Row],[Change (%)]],"")</f>
        <v/>
      </c>
      <c r="E645" s="8">
        <f>IF(T_STOCK_DATA[[#This Row],[Change (%)]]&lt;0,T_STOCK_DATA[[#This Row],[Change (%)]],"")</f>
        <v>-3.7311000000000004E-2</v>
      </c>
      <c r="F645" s="7" t="str" cm="1">
        <f t="array" ref="F645">IFERROR(_FV(T_STOCK_DATA[[#This Row],[SYMBOL]],"Exchange"),"")</f>
        <v>National Stock Exchange of India</v>
      </c>
      <c r="G645" s="7" cm="1">
        <f t="array" ref="G645">IFERROR(_FV(T_STOCK_DATA[[#This Row],[SYMBOL]],"Price"),"")</f>
        <v>754.7</v>
      </c>
      <c r="H645" s="9" cm="1">
        <f t="array" ref="H645">IFERROR(_FV(T_STOCK_DATA[[#This Row],[SYMBOL]],"Volume"),"")</f>
        <v>1880</v>
      </c>
      <c r="I645" s="7" t="str" cm="1">
        <f t="array" ref="I645">IFERROR(_FV(T_STOCK_DATA[[#This Row],[SYMBOL]],"Ticker symbol",TRUE),"")</f>
        <v>IMPAL</v>
      </c>
      <c r="J645" s="10" t="str">
        <f>IFERROR(RANK(T_STOCK_DATA[[#This Row],[Positive Change %]],T_STOCK_DATA[Positive Change %],0)+COUNTIF($D$3:$D644,T_STOCK_DATA[[#This Row],[Positive Change %]]),"")</f>
        <v/>
      </c>
      <c r="K645" s="10">
        <f>IFERROR(RANK(T_STOCK_DATA[[#This Row],[Negative Change %]],T_STOCK_DATA[Negative Change %],1)+COUNTIF($E$3:$E644,T_STOCK_DATA[[#This Row],[Negative Change %]]),"")</f>
        <v>1106</v>
      </c>
      <c r="L645" s="10">
        <f>IFERROR(RANK(T_STOCK_DATA[[#This Row],[Volume]],T_STOCK_DATA[Volume],0)+COUNTIF($H$3:$H644,T_STOCK_DATA[[#This Row],[Volume]]),"")</f>
        <v>1612</v>
      </c>
      <c r="M645" s="18" cm="1">
        <f t="array" ref="M645">IFERROR(_FV(T_STOCK_DATA[[#This Row],[SYMBOL]],"Last trade time",TRUE),"")</f>
        <v>44585.469953703701</v>
      </c>
    </row>
    <row r="646" spans="1:13">
      <c r="A646" s="5" t="e" vm="679">
        <v>#VALUE!</v>
      </c>
      <c r="B646" s="7" cm="1">
        <f t="array" ref="B646">IFERROR(_FV(T_STOCK_DATA[[#This Row],[SYMBOL]],"Change"),"")</f>
        <v>0</v>
      </c>
      <c r="C646" s="8" cm="1">
        <f t="array" ref="C646">IFERROR(IF(T_STOCK_DATA[[#This Row],[SYMBOL]]="","",_FV(T_STOCK_DATA[[#This Row],[SYMBOL]],"Change (%)",TRUE)),"")</f>
        <v>0</v>
      </c>
      <c r="D646" s="8" t="str">
        <f>IF(T_STOCK_DATA[[#This Row],[Change (%)]]&gt;0,T_STOCK_DATA[[#This Row],[Change (%)]],"")</f>
        <v/>
      </c>
      <c r="E646" s="8" t="str">
        <f>IF(T_STOCK_DATA[[#This Row],[Change (%)]]&lt;0,T_STOCK_DATA[[#This Row],[Change (%)]],"")</f>
        <v/>
      </c>
      <c r="F646" s="7" t="str" cm="1">
        <f t="array" ref="F646">IFERROR(_FV(T_STOCK_DATA[[#This Row],[SYMBOL]],"Exchange"),"")</f>
        <v>National Stock Exchange of India</v>
      </c>
      <c r="G646" s="7" cm="1">
        <f t="array" ref="G646">IFERROR(_FV(T_STOCK_DATA[[#This Row],[SYMBOL]],"Price"),"")</f>
        <v>1.3</v>
      </c>
      <c r="H646" s="9" cm="1">
        <f t="array" ref="H646">IFERROR(_FV(T_STOCK_DATA[[#This Row],[SYMBOL]],"Volume"),"")</f>
        <v>322</v>
      </c>
      <c r="I646" s="7" t="str" cm="1">
        <f t="array" ref="I646">IFERROR(_FV(T_STOCK_DATA[[#This Row],[SYMBOL]],"Ticker symbol",TRUE),"")</f>
        <v>IMPEXFERRO</v>
      </c>
      <c r="J646" s="10" t="str">
        <f>IFERROR(RANK(T_STOCK_DATA[[#This Row],[Positive Change %]],T_STOCK_DATA[Positive Change %],0)+COUNTIF($D$3:$D645,T_STOCK_DATA[[#This Row],[Positive Change %]]),"")</f>
        <v/>
      </c>
      <c r="K646" s="10" t="str">
        <f>IFERROR(RANK(T_STOCK_DATA[[#This Row],[Negative Change %]],T_STOCK_DATA[Negative Change %],1)+COUNTIF($E$3:$E645,T_STOCK_DATA[[#This Row],[Negative Change %]]),"")</f>
        <v/>
      </c>
      <c r="L646" s="10">
        <f>IFERROR(RANK(T_STOCK_DATA[[#This Row],[Volume]],T_STOCK_DATA[Volume],0)+COUNTIF($H$3:$H645,T_STOCK_DATA[[#This Row],[Volume]]),"")</f>
        <v>1633</v>
      </c>
      <c r="M646" s="18" cm="1">
        <f t="array" ref="M646">IFERROR(_FV(T_STOCK_DATA[[#This Row],[SYMBOL]],"Last trade time",TRUE),"")</f>
        <v>44585.469953703701</v>
      </c>
    </row>
    <row r="647" spans="1:13">
      <c r="A647" s="5" t="e" vm="680">
        <v>#VALUE!</v>
      </c>
      <c r="B647" s="7" cm="1">
        <f t="array" ref="B647">IFERROR(_FV(T_STOCK_DATA[[#This Row],[SYMBOL]],"Change"),"")</f>
        <v>-1.7</v>
      </c>
      <c r="C647" s="8" cm="1">
        <f t="array" ref="C647">IFERROR(IF(T_STOCK_DATA[[#This Row],[SYMBOL]]="","",_FV(T_STOCK_DATA[[#This Row],[SYMBOL]],"Change (%)",TRUE)),"")</f>
        <v>-6.9530000000000008E-2</v>
      </c>
      <c r="D647" s="8" t="str">
        <f>IF(T_STOCK_DATA[[#This Row],[Change (%)]]&gt;0,T_STOCK_DATA[[#This Row],[Change (%)]],"")</f>
        <v/>
      </c>
      <c r="E647" s="8">
        <f>IF(T_STOCK_DATA[[#This Row],[Change (%)]]&lt;0,T_STOCK_DATA[[#This Row],[Change (%)]],"")</f>
        <v>-6.9530000000000008E-2</v>
      </c>
      <c r="F647" s="7" t="str" cm="1">
        <f t="array" ref="F647">IFERROR(_FV(T_STOCK_DATA[[#This Row],[SYMBOL]],"Exchange"),"")</f>
        <v>National Stock Exchange of India</v>
      </c>
      <c r="G647" s="7" cm="1">
        <f t="array" ref="G647">IFERROR(_FV(T_STOCK_DATA[[#This Row],[SYMBOL]],"Price"),"")</f>
        <v>22.75</v>
      </c>
      <c r="H647" s="9" cm="1">
        <f t="array" ref="H647">IFERROR(_FV(T_STOCK_DATA[[#This Row],[SYMBOL]],"Volume"),"")</f>
        <v>158051</v>
      </c>
      <c r="I647" s="7" t="str" cm="1">
        <f t="array" ref="I647">IFERROR(_FV(T_STOCK_DATA[[#This Row],[SYMBOL]],"Ticker symbol",TRUE),"")</f>
        <v>INDBANK</v>
      </c>
      <c r="J647" s="10" t="str">
        <f>IFERROR(RANK(T_STOCK_DATA[[#This Row],[Positive Change %]],T_STOCK_DATA[Positive Change %],0)+COUNTIF($D$3:$D646,T_STOCK_DATA[[#This Row],[Positive Change %]]),"")</f>
        <v/>
      </c>
      <c r="K647" s="10">
        <f>IFERROR(RANK(T_STOCK_DATA[[#This Row],[Negative Change %]],T_STOCK_DATA[Negative Change %],1)+COUNTIF($E$3:$E646,T_STOCK_DATA[[#This Row],[Negative Change %]]),"")</f>
        <v>213</v>
      </c>
      <c r="L647" s="10">
        <f>IFERROR(RANK(T_STOCK_DATA[[#This Row],[Volume]],T_STOCK_DATA[Volume],0)+COUNTIF($H$3:$H646,T_STOCK_DATA[[#This Row],[Volume]]),"")</f>
        <v>828</v>
      </c>
      <c r="M647" s="18" cm="1">
        <f t="array" ref="M647">IFERROR(_FV(T_STOCK_DATA[[#This Row],[SYMBOL]],"Last trade time",TRUE),"")</f>
        <v>44585.469953703701</v>
      </c>
    </row>
    <row r="648" spans="1:13">
      <c r="A648" s="5" t="e" vm="681">
        <v>#VALUE!</v>
      </c>
      <c r="B648" s="7" cm="1">
        <f t="array" ref="B648">IFERROR(_FV(T_STOCK_DATA[[#This Row],[SYMBOL]],"Change"),"")</f>
        <v>-11.1</v>
      </c>
      <c r="C648" s="8" cm="1">
        <f t="array" ref="C648">IFERROR(IF(T_STOCK_DATA[[#This Row],[SYMBOL]]="","",_FV(T_STOCK_DATA[[#This Row],[SYMBOL]],"Change (%)",TRUE)),"")</f>
        <v>-5.3792E-2</v>
      </c>
      <c r="D648" s="8" t="str">
        <f>IF(T_STOCK_DATA[[#This Row],[Change (%)]]&gt;0,T_STOCK_DATA[[#This Row],[Change (%)]],"")</f>
        <v/>
      </c>
      <c r="E648" s="8">
        <f>IF(T_STOCK_DATA[[#This Row],[Change (%)]]&lt;0,T_STOCK_DATA[[#This Row],[Change (%)]],"")</f>
        <v>-5.3792E-2</v>
      </c>
      <c r="F648" s="7" t="str" cm="1">
        <f t="array" ref="F648">IFERROR(_FV(T_STOCK_DATA[[#This Row],[SYMBOL]],"Exchange"),"")</f>
        <v>National Stock Exchange of India</v>
      </c>
      <c r="G648" s="7" cm="1">
        <f t="array" ref="G648">IFERROR(_FV(T_STOCK_DATA[[#This Row],[SYMBOL]],"Price"),"")</f>
        <v>195.25</v>
      </c>
      <c r="H648" s="9" cm="1">
        <f t="array" ref="H648">IFERROR(_FV(T_STOCK_DATA[[#This Row],[SYMBOL]],"Volume"),"")</f>
        <v>5947982</v>
      </c>
      <c r="I648" s="7" t="str" cm="1">
        <f t="array" ref="I648">IFERROR(_FV(T_STOCK_DATA[[#This Row],[SYMBOL]],"Ticker symbol",TRUE),"")</f>
        <v>INDHOTEL</v>
      </c>
      <c r="J648" s="10" t="str">
        <f>IFERROR(RANK(T_STOCK_DATA[[#This Row],[Positive Change %]],T_STOCK_DATA[Positive Change %],0)+COUNTIF($D$3:$D647,T_STOCK_DATA[[#This Row],[Positive Change %]]),"")</f>
        <v/>
      </c>
      <c r="K648" s="10">
        <f>IFERROR(RANK(T_STOCK_DATA[[#This Row],[Negative Change %]],T_STOCK_DATA[Negative Change %],1)+COUNTIF($E$3:$E647,T_STOCK_DATA[[#This Row],[Negative Change %]]),"")</f>
        <v>435</v>
      </c>
      <c r="L648" s="10">
        <f>IFERROR(RANK(T_STOCK_DATA[[#This Row],[Volume]],T_STOCK_DATA[Volume],0)+COUNTIF($H$3:$H647,T_STOCK_DATA[[#This Row],[Volume]]),"")</f>
        <v>83</v>
      </c>
      <c r="M648" s="18" cm="1">
        <f t="array" ref="M648">IFERROR(_FV(T_STOCK_DATA[[#This Row],[SYMBOL]],"Last trade time",TRUE),"")</f>
        <v>44585.469953703701</v>
      </c>
    </row>
    <row r="649" spans="1:13">
      <c r="A649" s="5" t="e" vm="682">
        <v>#VALUE!</v>
      </c>
      <c r="B649" s="7" cm="1">
        <f t="array" ref="B649">IFERROR(_FV(T_STOCK_DATA[[#This Row],[SYMBOL]],"Change"),"")</f>
        <v>-15.65</v>
      </c>
      <c r="C649" s="8" cm="1">
        <f t="array" ref="C649">IFERROR(IF(T_STOCK_DATA[[#This Row],[SYMBOL]]="","",_FV(T_STOCK_DATA[[#This Row],[SYMBOL]],"Change (%)",TRUE)),"")</f>
        <v>-6.8595000000000003E-2</v>
      </c>
      <c r="D649" s="8" t="str">
        <f>IF(T_STOCK_DATA[[#This Row],[Change (%)]]&gt;0,T_STOCK_DATA[[#This Row],[Change (%)]],"")</f>
        <v/>
      </c>
      <c r="E649" s="8">
        <f>IF(T_STOCK_DATA[[#This Row],[Change (%)]]&lt;0,T_STOCK_DATA[[#This Row],[Change (%)]],"")</f>
        <v>-6.8595000000000003E-2</v>
      </c>
      <c r="F649" s="7" t="str" cm="1">
        <f t="array" ref="F649">IFERROR(_FV(T_STOCK_DATA[[#This Row],[SYMBOL]],"Exchange"),"")</f>
        <v>National Stock Exchange of India</v>
      </c>
      <c r="G649" s="7" cm="1">
        <f t="array" ref="G649">IFERROR(_FV(T_STOCK_DATA[[#This Row],[SYMBOL]],"Price"),"")</f>
        <v>212.5</v>
      </c>
      <c r="H649" s="9" cm="1">
        <f t="array" ref="H649">IFERROR(_FV(T_STOCK_DATA[[#This Row],[SYMBOL]],"Volume"),"")</f>
        <v>5088856</v>
      </c>
      <c r="I649" s="7" t="str" cm="1">
        <f t="array" ref="I649">IFERROR(_FV(T_STOCK_DATA[[#This Row],[SYMBOL]],"Ticker symbol",TRUE),"")</f>
        <v>INDIACEM</v>
      </c>
      <c r="J649" s="10" t="str">
        <f>IFERROR(RANK(T_STOCK_DATA[[#This Row],[Positive Change %]],T_STOCK_DATA[Positive Change %],0)+COUNTIF($D$3:$D648,T_STOCK_DATA[[#This Row],[Positive Change %]]),"")</f>
        <v/>
      </c>
      <c r="K649" s="10">
        <f>IFERROR(RANK(T_STOCK_DATA[[#This Row],[Negative Change %]],T_STOCK_DATA[Negative Change %],1)+COUNTIF($E$3:$E648,T_STOCK_DATA[[#This Row],[Negative Change %]]),"")</f>
        <v>224</v>
      </c>
      <c r="L649" s="10">
        <f>IFERROR(RANK(T_STOCK_DATA[[#This Row],[Volume]],T_STOCK_DATA[Volume],0)+COUNTIF($H$3:$H648,T_STOCK_DATA[[#This Row],[Volume]]),"")</f>
        <v>97</v>
      </c>
      <c r="M649" s="18" cm="1">
        <f t="array" ref="M649">IFERROR(_FV(T_STOCK_DATA[[#This Row],[SYMBOL]],"Last trade time",TRUE),"")</f>
        <v>44585.469953703701</v>
      </c>
    </row>
    <row r="650" spans="1:13">
      <c r="A650" s="5" t="e" vm="683">
        <v>#VALUE!</v>
      </c>
      <c r="B650" s="7" cm="1">
        <f t="array" ref="B650">IFERROR(_FV(T_STOCK_DATA[[#This Row],[SYMBOL]],"Change"),"")</f>
        <v>-74.099999999999994</v>
      </c>
      <c r="C650" s="8" cm="1">
        <f t="array" ref="C650">IFERROR(IF(T_STOCK_DATA[[#This Row],[SYMBOL]]="","",_FV(T_STOCK_DATA[[#This Row],[SYMBOL]],"Change (%)",TRUE)),"")</f>
        <v>-7.6136999999999996E-2</v>
      </c>
      <c r="D650" s="8" t="str">
        <f>IF(T_STOCK_DATA[[#This Row],[Change (%)]]&gt;0,T_STOCK_DATA[[#This Row],[Change (%)]],"")</f>
        <v/>
      </c>
      <c r="E650" s="8">
        <f>IF(T_STOCK_DATA[[#This Row],[Change (%)]]&lt;0,T_STOCK_DATA[[#This Row],[Change (%)]],"")</f>
        <v>-7.6136999999999996E-2</v>
      </c>
      <c r="F650" s="7" t="str" cm="1">
        <f t="array" ref="F650">IFERROR(_FV(T_STOCK_DATA[[#This Row],[SYMBOL]],"Exchange"),"")</f>
        <v>National Stock Exchange of India</v>
      </c>
      <c r="G650" s="7" cm="1">
        <f t="array" ref="G650">IFERROR(_FV(T_STOCK_DATA[[#This Row],[SYMBOL]],"Price"),"")</f>
        <v>899.15</v>
      </c>
      <c r="H650" s="9" cm="1">
        <f t="array" ref="H650">IFERROR(_FV(T_STOCK_DATA[[#This Row],[SYMBOL]],"Volume"),"")</f>
        <v>149175</v>
      </c>
      <c r="I650" s="7" t="str" cm="1">
        <f t="array" ref="I650">IFERROR(_FV(T_STOCK_DATA[[#This Row],[SYMBOL]],"Ticker symbol",TRUE),"")</f>
        <v>INDIAGLYCO</v>
      </c>
      <c r="J650" s="10" t="str">
        <f>IFERROR(RANK(T_STOCK_DATA[[#This Row],[Positive Change %]],T_STOCK_DATA[Positive Change %],0)+COUNTIF($D$3:$D649,T_STOCK_DATA[[#This Row],[Positive Change %]]),"")</f>
        <v/>
      </c>
      <c r="K650" s="10">
        <f>IFERROR(RANK(T_STOCK_DATA[[#This Row],[Negative Change %]],T_STOCK_DATA[Negative Change %],1)+COUNTIF($E$3:$E649,T_STOCK_DATA[[#This Row],[Negative Change %]]),"")</f>
        <v>134</v>
      </c>
      <c r="L650" s="10">
        <f>IFERROR(RANK(T_STOCK_DATA[[#This Row],[Volume]],T_STOCK_DATA[Volume],0)+COUNTIF($H$3:$H649,T_STOCK_DATA[[#This Row],[Volume]]),"")</f>
        <v>853</v>
      </c>
      <c r="M650" s="18" cm="1">
        <f t="array" ref="M650">IFERROR(_FV(T_STOCK_DATA[[#This Row],[SYMBOL]],"Last trade time",TRUE),"")</f>
        <v>44585.469953703701</v>
      </c>
    </row>
    <row r="651" spans="1:13">
      <c r="A651" s="5" t="e" vm="684">
        <v>#VALUE!</v>
      </c>
      <c r="B651" s="7" cm="1">
        <f t="array" ref="B651">IFERROR(_FV(T_STOCK_DATA[[#This Row],[SYMBOL]],"Change"),"")</f>
        <v>-282.35000000000002</v>
      </c>
      <c r="C651" s="8" cm="1">
        <f t="array" ref="C651">IFERROR(IF(T_STOCK_DATA[[#This Row],[SYMBOL]]="","",_FV(T_STOCK_DATA[[#This Row],[SYMBOL]],"Change (%)",TRUE)),"")</f>
        <v>-4.6133E-2</v>
      </c>
      <c r="D651" s="8" t="str">
        <f>IF(T_STOCK_DATA[[#This Row],[Change (%)]]&gt;0,T_STOCK_DATA[[#This Row],[Change (%)]],"")</f>
        <v/>
      </c>
      <c r="E651" s="8">
        <f>IF(T_STOCK_DATA[[#This Row],[Change (%)]]&lt;0,T_STOCK_DATA[[#This Row],[Change (%)]],"")</f>
        <v>-4.6133E-2</v>
      </c>
      <c r="F651" s="7" t="str" cm="1">
        <f t="array" ref="F651">IFERROR(_FV(T_STOCK_DATA[[#This Row],[SYMBOL]],"Exchange"),"")</f>
        <v>National Stock Exchange of India</v>
      </c>
      <c r="G651" s="7" cm="1">
        <f t="array" ref="G651">IFERROR(_FV(T_STOCK_DATA[[#This Row],[SYMBOL]],"Price"),"")</f>
        <v>5837.95</v>
      </c>
      <c r="H651" s="9" cm="1">
        <f t="array" ref="H651">IFERROR(_FV(T_STOCK_DATA[[#This Row],[SYMBOL]],"Volume"),"")</f>
        <v>182809</v>
      </c>
      <c r="I651" s="7" t="str" cm="1">
        <f t="array" ref="I651">IFERROR(_FV(T_STOCK_DATA[[#This Row],[SYMBOL]],"Ticker symbol",TRUE),"")</f>
        <v>INDIAMART</v>
      </c>
      <c r="J651" s="10" t="str">
        <f>IFERROR(RANK(T_STOCK_DATA[[#This Row],[Positive Change %]],T_STOCK_DATA[Positive Change %],0)+COUNTIF($D$3:$D650,T_STOCK_DATA[[#This Row],[Positive Change %]]),"")</f>
        <v/>
      </c>
      <c r="K651" s="10">
        <f>IFERROR(RANK(T_STOCK_DATA[[#This Row],[Negative Change %]],T_STOCK_DATA[Negative Change %],1)+COUNTIF($E$3:$E650,T_STOCK_DATA[[#This Row],[Negative Change %]]),"")</f>
        <v>859</v>
      </c>
      <c r="L651" s="10">
        <f>IFERROR(RANK(T_STOCK_DATA[[#This Row],[Volume]],T_STOCK_DATA[Volume],0)+COUNTIF($H$3:$H650,T_STOCK_DATA[[#This Row],[Volume]]),"")</f>
        <v>783</v>
      </c>
      <c r="M651" s="18" cm="1">
        <f t="array" ref="M651">IFERROR(_FV(T_STOCK_DATA[[#This Row],[SYMBOL]],"Last trade time",TRUE),"")</f>
        <v>44585.469953703701</v>
      </c>
    </row>
    <row r="652" spans="1:13">
      <c r="A652" s="5" t="e" vm="685">
        <v>#VALUE!</v>
      </c>
      <c r="B652" s="7" cm="1">
        <f t="array" ref="B652">IFERROR(_FV(T_STOCK_DATA[[#This Row],[SYMBOL]],"Change"),"")</f>
        <v>-4.75</v>
      </c>
      <c r="C652" s="8" cm="1">
        <f t="array" ref="C652">IFERROR(IF(T_STOCK_DATA[[#This Row],[SYMBOL]]="","",_FV(T_STOCK_DATA[[#This Row],[SYMBOL]],"Change (%)",TRUE)),"")</f>
        <v>-3.4098999999999997E-2</v>
      </c>
      <c r="D652" s="8" t="str">
        <f>IF(T_STOCK_DATA[[#This Row],[Change (%)]]&gt;0,T_STOCK_DATA[[#This Row],[Change (%)]],"")</f>
        <v/>
      </c>
      <c r="E652" s="8">
        <f>IF(T_STOCK_DATA[[#This Row],[Change (%)]]&lt;0,T_STOCK_DATA[[#This Row],[Change (%)]],"")</f>
        <v>-3.4098999999999997E-2</v>
      </c>
      <c r="F652" s="7" t="str" cm="1">
        <f t="array" ref="F652">IFERROR(_FV(T_STOCK_DATA[[#This Row],[SYMBOL]],"Exchange"),"")</f>
        <v>National Stock Exchange of India</v>
      </c>
      <c r="G652" s="7" cm="1">
        <f t="array" ref="G652">IFERROR(_FV(T_STOCK_DATA[[#This Row],[SYMBOL]],"Price"),"")</f>
        <v>134.55000000000001</v>
      </c>
      <c r="H652" s="9" cm="1">
        <f t="array" ref="H652">IFERROR(_FV(T_STOCK_DATA[[#This Row],[SYMBOL]],"Volume"),"")</f>
        <v>3048479</v>
      </c>
      <c r="I652" s="7" t="str" cm="1">
        <f t="array" ref="I652">IFERROR(_FV(T_STOCK_DATA[[#This Row],[SYMBOL]],"Ticker symbol",TRUE),"")</f>
        <v>INDIANB</v>
      </c>
      <c r="J652" s="10" t="str">
        <f>IFERROR(RANK(T_STOCK_DATA[[#This Row],[Positive Change %]],T_STOCK_DATA[Positive Change %],0)+COUNTIF($D$3:$D651,T_STOCK_DATA[[#This Row],[Positive Change %]]),"")</f>
        <v/>
      </c>
      <c r="K652" s="10">
        <f>IFERROR(RANK(T_STOCK_DATA[[#This Row],[Negative Change %]],T_STOCK_DATA[Negative Change %],1)+COUNTIF($E$3:$E651,T_STOCK_DATA[[#This Row],[Negative Change %]]),"")</f>
        <v>1175</v>
      </c>
      <c r="L652" s="10">
        <f>IFERROR(RANK(T_STOCK_DATA[[#This Row],[Volume]],T_STOCK_DATA[Volume],0)+COUNTIF($H$3:$H651,T_STOCK_DATA[[#This Row],[Volume]]),"")</f>
        <v>149</v>
      </c>
      <c r="M652" s="18" cm="1">
        <f t="array" ref="M652">IFERROR(_FV(T_STOCK_DATA[[#This Row],[SYMBOL]],"Last trade time",TRUE),"")</f>
        <v>44585.469953703701</v>
      </c>
    </row>
    <row r="653" spans="1:13">
      <c r="A653" s="5" t="e" vm="6">
        <v>#VALUE!</v>
      </c>
      <c r="B653" s="7" cm="1">
        <f t="array" ref="B653">IFERROR(_FV(T_STOCK_DATA[[#This Row],[SYMBOL]],"Change"),"")</f>
        <v>14.65</v>
      </c>
      <c r="C653" s="8" cm="1">
        <f t="array" ref="C653">IFERROR(IF(T_STOCK_DATA[[#This Row],[SYMBOL]]="","",_FV(T_STOCK_DATA[[#This Row],[SYMBOL]],"Change (%)",TRUE)),"")</f>
        <v>4.9965999999999997E-2</v>
      </c>
      <c r="D653" s="8">
        <f>IF(T_STOCK_DATA[[#This Row],[Change (%)]]&gt;0,T_STOCK_DATA[[#This Row],[Change (%)]],"")</f>
        <v>4.9965999999999997E-2</v>
      </c>
      <c r="E653" s="8" t="str">
        <f>IF(T_STOCK_DATA[[#This Row],[Change (%)]]&lt;0,T_STOCK_DATA[[#This Row],[Change (%)]],"")</f>
        <v/>
      </c>
      <c r="F653" s="7" t="str" cm="1">
        <f t="array" ref="F653">IFERROR(_FV(T_STOCK_DATA[[#This Row],[SYMBOL]],"Exchange"),"")</f>
        <v>National Stock Exchange of India</v>
      </c>
      <c r="G653" s="7" cm="1">
        <f t="array" ref="G653">IFERROR(_FV(T_STOCK_DATA[[#This Row],[SYMBOL]],"Price"),"")</f>
        <v>307.85000000000002</v>
      </c>
      <c r="H653" s="9" cm="1">
        <f t="array" ref="H653">IFERROR(_FV(T_STOCK_DATA[[#This Row],[SYMBOL]],"Volume"),"")</f>
        <v>27858</v>
      </c>
      <c r="I653" s="7" t="str" cm="1">
        <f t="array" ref="I653">IFERROR(_FV(T_STOCK_DATA[[#This Row],[SYMBOL]],"Ticker symbol",TRUE),"")</f>
        <v>INDIANCARD</v>
      </c>
      <c r="J653" s="10">
        <f>IFERROR(RANK(T_STOCK_DATA[[#This Row],[Positive Change %]],T_STOCK_DATA[Positive Change %],0)+COUNTIF($D$3:$D652,T_STOCK_DATA[[#This Row],[Positive Change %]]),"")</f>
        <v>6</v>
      </c>
      <c r="K653" s="10" t="str">
        <f>IFERROR(RANK(T_STOCK_DATA[[#This Row],[Negative Change %]],T_STOCK_DATA[Negative Change %],1)+COUNTIF($E$3:$E652,T_STOCK_DATA[[#This Row],[Negative Change %]]),"")</f>
        <v/>
      </c>
      <c r="L653" s="10">
        <f>IFERROR(RANK(T_STOCK_DATA[[#This Row],[Volume]],T_STOCK_DATA[Volume],0)+COUNTIF($H$3:$H652,T_STOCK_DATA[[#This Row],[Volume]]),"")</f>
        <v>1323</v>
      </c>
      <c r="M653" s="18" cm="1">
        <f t="array" ref="M653">IFERROR(_FV(T_STOCK_DATA[[#This Row],[SYMBOL]],"Last trade time",TRUE),"")</f>
        <v>44585.469953703701</v>
      </c>
    </row>
    <row r="654" spans="1:13">
      <c r="A654" s="5" t="e" vm="686">
        <v>#VALUE!</v>
      </c>
      <c r="B654" s="7" cm="1">
        <f t="array" ref="B654">IFERROR(_FV(T_STOCK_DATA[[#This Row],[SYMBOL]],"Change"),"")</f>
        <v>-13</v>
      </c>
      <c r="C654" s="8" cm="1">
        <f t="array" ref="C654">IFERROR(IF(T_STOCK_DATA[[#This Row],[SYMBOL]]="","",_FV(T_STOCK_DATA[[#This Row],[SYMBOL]],"Change (%)",TRUE)),"")</f>
        <v>-5.9797999999999997E-2</v>
      </c>
      <c r="D654" s="8" t="str">
        <f>IF(T_STOCK_DATA[[#This Row],[Change (%)]]&gt;0,T_STOCK_DATA[[#This Row],[Change (%)]],"")</f>
        <v/>
      </c>
      <c r="E654" s="8">
        <f>IF(T_STOCK_DATA[[#This Row],[Change (%)]]&lt;0,T_STOCK_DATA[[#This Row],[Change (%)]],"")</f>
        <v>-5.9797999999999997E-2</v>
      </c>
      <c r="F654" s="7" t="str" cm="1">
        <f t="array" ref="F654">IFERROR(_FV(T_STOCK_DATA[[#This Row],[SYMBOL]],"Exchange"),"")</f>
        <v>National Stock Exchange of India</v>
      </c>
      <c r="G654" s="7" cm="1">
        <f t="array" ref="G654">IFERROR(_FV(T_STOCK_DATA[[#This Row],[SYMBOL]],"Price"),"")</f>
        <v>204.4</v>
      </c>
      <c r="H654" s="9" cm="1">
        <f t="array" ref="H654">IFERROR(_FV(T_STOCK_DATA[[#This Row],[SYMBOL]],"Volume"),"")</f>
        <v>92733</v>
      </c>
      <c r="I654" s="7" t="str" cm="1">
        <f t="array" ref="I654">IFERROR(_FV(T_STOCK_DATA[[#This Row],[SYMBOL]],"Ticker symbol",TRUE),"")</f>
        <v>INDIANHUME</v>
      </c>
      <c r="J654" s="10" t="str">
        <f>IFERROR(RANK(T_STOCK_DATA[[#This Row],[Positive Change %]],T_STOCK_DATA[Positive Change %],0)+COUNTIF($D$3:$D653,T_STOCK_DATA[[#This Row],[Positive Change %]]),"")</f>
        <v/>
      </c>
      <c r="K654" s="10">
        <f>IFERROR(RANK(T_STOCK_DATA[[#This Row],[Negative Change %]],T_STOCK_DATA[Negative Change %],1)+COUNTIF($E$3:$E653,T_STOCK_DATA[[#This Row],[Negative Change %]]),"")</f>
        <v>349</v>
      </c>
      <c r="L654" s="10">
        <f>IFERROR(RANK(T_STOCK_DATA[[#This Row],[Volume]],T_STOCK_DATA[Volume],0)+COUNTIF($H$3:$H653,T_STOCK_DATA[[#This Row],[Volume]]),"")</f>
        <v>996</v>
      </c>
      <c r="M654" s="18" cm="1">
        <f t="array" ref="M654">IFERROR(_FV(T_STOCK_DATA[[#This Row],[SYMBOL]],"Last trade time",TRUE),"")</f>
        <v>44585.469953703701</v>
      </c>
    </row>
    <row r="655" spans="1:13">
      <c r="A655" s="5" t="e" vm="687">
        <v>#VALUE!</v>
      </c>
      <c r="B655" s="7" cm="1">
        <f t="array" ref="B655">IFERROR(_FV(T_STOCK_DATA[[#This Row],[SYMBOL]],"Change"),"")</f>
        <v>-92.15</v>
      </c>
      <c r="C655" s="8" cm="1">
        <f t="array" ref="C655">IFERROR(IF(T_STOCK_DATA[[#This Row],[SYMBOL]]="","",_FV(T_STOCK_DATA[[#This Row],[SYMBOL]],"Change (%)",TRUE)),"")</f>
        <v>-4.4209999999999999E-2</v>
      </c>
      <c r="D655" s="8" t="str">
        <f>IF(T_STOCK_DATA[[#This Row],[Change (%)]]&gt;0,T_STOCK_DATA[[#This Row],[Change (%)]],"")</f>
        <v/>
      </c>
      <c r="E655" s="8">
        <f>IF(T_STOCK_DATA[[#This Row],[Change (%)]]&lt;0,T_STOCK_DATA[[#This Row],[Change (%)]],"")</f>
        <v>-4.4209999999999999E-2</v>
      </c>
      <c r="F655" s="7" t="str" cm="1">
        <f t="array" ref="F655">IFERROR(_FV(T_STOCK_DATA[[#This Row],[SYMBOL]],"Exchange"),"")</f>
        <v>National Stock Exchange of India</v>
      </c>
      <c r="G655" s="7" cm="1">
        <f t="array" ref="G655">IFERROR(_FV(T_STOCK_DATA[[#This Row],[SYMBOL]],"Price"),"")</f>
        <v>1992.2</v>
      </c>
      <c r="H655" s="9" cm="1">
        <f t="array" ref="H655">IFERROR(_FV(T_STOCK_DATA[[#This Row],[SYMBOL]],"Volume"),"")</f>
        <v>459730</v>
      </c>
      <c r="I655" s="7" t="str" cm="1">
        <f t="array" ref="I655">IFERROR(_FV(T_STOCK_DATA[[#This Row],[SYMBOL]],"Ticker symbol",TRUE),"")</f>
        <v>INDIGO</v>
      </c>
      <c r="J655" s="10" t="str">
        <f>IFERROR(RANK(T_STOCK_DATA[[#This Row],[Positive Change %]],T_STOCK_DATA[Positive Change %],0)+COUNTIF($D$3:$D654,T_STOCK_DATA[[#This Row],[Positive Change %]]),"")</f>
        <v/>
      </c>
      <c r="K655" s="10">
        <f>IFERROR(RANK(T_STOCK_DATA[[#This Row],[Negative Change %]],T_STOCK_DATA[Negative Change %],1)+COUNTIF($E$3:$E654,T_STOCK_DATA[[#This Row],[Negative Change %]]),"")</f>
        <v>924</v>
      </c>
      <c r="L655" s="10">
        <f>IFERROR(RANK(T_STOCK_DATA[[#This Row],[Volume]],T_STOCK_DATA[Volume],0)+COUNTIF($H$3:$H654,T_STOCK_DATA[[#This Row],[Volume]]),"")</f>
        <v>522</v>
      </c>
      <c r="M655" s="18" cm="1">
        <f t="array" ref="M655">IFERROR(_FV(T_STOCK_DATA[[#This Row],[SYMBOL]],"Last trade time",TRUE),"")</f>
        <v>44585.469953703701</v>
      </c>
    </row>
    <row r="656" spans="1:13">
      <c r="A656" s="5" t="e" vm="688">
        <v>#VALUE!</v>
      </c>
      <c r="B656" s="7" cm="1">
        <f t="array" ref="B656">IFERROR(_FV(T_STOCK_DATA[[#This Row],[SYMBOL]],"Change"),"")</f>
        <v>-0.95</v>
      </c>
      <c r="C656" s="8" cm="1">
        <f t="array" ref="C656">IFERROR(IF(T_STOCK_DATA[[#This Row],[SYMBOL]]="","",_FV(T_STOCK_DATA[[#This Row],[SYMBOL]],"Change (%)",TRUE)),"")</f>
        <v>-4.9869000000000004E-2</v>
      </c>
      <c r="D656" s="8" t="str">
        <f>IF(T_STOCK_DATA[[#This Row],[Change (%)]]&gt;0,T_STOCK_DATA[[#This Row],[Change (%)]],"")</f>
        <v/>
      </c>
      <c r="E656" s="8">
        <f>IF(T_STOCK_DATA[[#This Row],[Change (%)]]&lt;0,T_STOCK_DATA[[#This Row],[Change (%)]],"")</f>
        <v>-4.9869000000000004E-2</v>
      </c>
      <c r="F656" s="7" t="str" cm="1">
        <f t="array" ref="F656">IFERROR(_FV(T_STOCK_DATA[[#This Row],[SYMBOL]],"Exchange"),"")</f>
        <v>National Stock Exchange of India</v>
      </c>
      <c r="G656" s="7" cm="1">
        <f t="array" ref="G656">IFERROR(_FV(T_STOCK_DATA[[#This Row],[SYMBOL]],"Price"),"")</f>
        <v>18.100000000000001</v>
      </c>
      <c r="H656" s="9" cm="1">
        <f t="array" ref="H656">IFERROR(_FV(T_STOCK_DATA[[#This Row],[SYMBOL]],"Volume"),"")</f>
        <v>24252</v>
      </c>
      <c r="I656" s="7" t="str" cm="1">
        <f t="array" ref="I656">IFERROR(_FV(T_STOCK_DATA[[#This Row],[SYMBOL]],"Ticker symbol",TRUE),"")</f>
        <v>INDLMETER</v>
      </c>
      <c r="J656" s="10" t="str">
        <f>IFERROR(RANK(T_STOCK_DATA[[#This Row],[Positive Change %]],T_STOCK_DATA[Positive Change %],0)+COUNTIF($D$3:$D655,T_STOCK_DATA[[#This Row],[Positive Change %]]),"")</f>
        <v/>
      </c>
      <c r="K656" s="10">
        <f>IFERROR(RANK(T_STOCK_DATA[[#This Row],[Negative Change %]],T_STOCK_DATA[Negative Change %],1)+COUNTIF($E$3:$E655,T_STOCK_DATA[[#This Row],[Negative Change %]]),"")</f>
        <v>569</v>
      </c>
      <c r="L656" s="10">
        <f>IFERROR(RANK(T_STOCK_DATA[[#This Row],[Volume]],T_STOCK_DATA[Volume],0)+COUNTIF($H$3:$H655,T_STOCK_DATA[[#This Row],[Volume]]),"")</f>
        <v>1355</v>
      </c>
      <c r="M656" s="18" cm="1">
        <f t="array" ref="M656">IFERROR(_FV(T_STOCK_DATA[[#This Row],[SYMBOL]],"Last trade time",TRUE),"")</f>
        <v>44585.469953703701</v>
      </c>
    </row>
    <row r="657" spans="1:13">
      <c r="A657" s="5" t="e" vm="40">
        <v>#VALUE!</v>
      </c>
      <c r="B657" s="7" cm="1">
        <f t="array" ref="B657">IFERROR(_FV(T_STOCK_DATA[[#This Row],[SYMBOL]],"Change"),"")</f>
        <v>-58.3</v>
      </c>
      <c r="C657" s="8" cm="1">
        <f t="array" ref="C657">IFERROR(IF(T_STOCK_DATA[[#This Row],[SYMBOL]]="","",_FV(T_STOCK_DATA[[#This Row],[SYMBOL]],"Change (%)",TRUE)),"")</f>
        <v>-9.9974000000000007E-2</v>
      </c>
      <c r="D657" s="8" t="str">
        <f>IF(T_STOCK_DATA[[#This Row],[Change (%)]]&gt;0,T_STOCK_DATA[[#This Row],[Change (%)]],"")</f>
        <v/>
      </c>
      <c r="E657" s="8">
        <f>IF(T_STOCK_DATA[[#This Row],[Change (%)]]&lt;0,T_STOCK_DATA[[#This Row],[Change (%)]],"")</f>
        <v>-9.9974000000000007E-2</v>
      </c>
      <c r="F657" s="7" t="str" cm="1">
        <f t="array" ref="F657">IFERROR(_FV(T_STOCK_DATA[[#This Row],[SYMBOL]],"Exchange"),"")</f>
        <v>National Stock Exchange of India</v>
      </c>
      <c r="G657" s="7" cm="1">
        <f t="array" ref="G657">IFERROR(_FV(T_STOCK_DATA[[#This Row],[SYMBOL]],"Price"),"")</f>
        <v>524.85</v>
      </c>
      <c r="H657" s="9" cm="1">
        <f t="array" ref="H657">IFERROR(_FV(T_STOCK_DATA[[#This Row],[SYMBOL]],"Volume"),"")</f>
        <v>86561</v>
      </c>
      <c r="I657" s="7" t="str" cm="1">
        <f t="array" ref="I657">IFERROR(_FV(T_STOCK_DATA[[#This Row],[SYMBOL]],"Ticker symbol",TRUE),"")</f>
        <v>INDNIPPON</v>
      </c>
      <c r="J657" s="10" t="str">
        <f>IFERROR(RANK(T_STOCK_DATA[[#This Row],[Positive Change %]],T_STOCK_DATA[Positive Change %],0)+COUNTIF($D$3:$D656,T_STOCK_DATA[[#This Row],[Positive Change %]]),"")</f>
        <v/>
      </c>
      <c r="K657" s="10">
        <f>IFERROR(RANK(T_STOCK_DATA[[#This Row],[Negative Change %]],T_STOCK_DATA[Negative Change %],1)+COUNTIF($E$3:$E656,T_STOCK_DATA[[#This Row],[Negative Change %]]),"")</f>
        <v>20</v>
      </c>
      <c r="L657" s="10">
        <f>IFERROR(RANK(T_STOCK_DATA[[#This Row],[Volume]],T_STOCK_DATA[Volume],0)+COUNTIF($H$3:$H656,T_STOCK_DATA[[#This Row],[Volume]]),"")</f>
        <v>1014</v>
      </c>
      <c r="M657" s="18" cm="1">
        <f t="array" ref="M657">IFERROR(_FV(T_STOCK_DATA[[#This Row],[SYMBOL]],"Last trade time",TRUE),"")</f>
        <v>44585.469953703701</v>
      </c>
    </row>
    <row r="658" spans="1:13">
      <c r="A658" s="5" t="e" vm="689">
        <v>#VALUE!</v>
      </c>
      <c r="B658" s="7" cm="1">
        <f t="array" ref="B658">IFERROR(_FV(T_STOCK_DATA[[#This Row],[SYMBOL]],"Change"),"")</f>
        <v>-16.5</v>
      </c>
      <c r="C658" s="8" cm="1">
        <f t="array" ref="C658">IFERROR(IF(T_STOCK_DATA[[#This Row],[SYMBOL]]="","",_FV(T_STOCK_DATA[[#This Row],[SYMBOL]],"Change (%)",TRUE)),"")</f>
        <v>-3.9597E-2</v>
      </c>
      <c r="D658" s="8" t="str">
        <f>IF(T_STOCK_DATA[[#This Row],[Change (%)]]&gt;0,T_STOCK_DATA[[#This Row],[Change (%)]],"")</f>
        <v/>
      </c>
      <c r="E658" s="8">
        <f>IF(T_STOCK_DATA[[#This Row],[Change (%)]]&lt;0,T_STOCK_DATA[[#This Row],[Change (%)]],"")</f>
        <v>-3.9597E-2</v>
      </c>
      <c r="F658" s="7" t="str" cm="1">
        <f t="array" ref="F658">IFERROR(_FV(T_STOCK_DATA[[#This Row],[SYMBOL]],"Exchange"),"")</f>
        <v>National Stock Exchange of India</v>
      </c>
      <c r="G658" s="7" cm="1">
        <f t="array" ref="G658">IFERROR(_FV(T_STOCK_DATA[[#This Row],[SYMBOL]],"Price"),"")</f>
        <v>400.2</v>
      </c>
      <c r="H658" s="9" cm="1">
        <f t="array" ref="H658">IFERROR(_FV(T_STOCK_DATA[[#This Row],[SYMBOL]],"Volume"),"")</f>
        <v>79068</v>
      </c>
      <c r="I658" s="7" t="str" cm="1">
        <f t="array" ref="I658">IFERROR(_FV(T_STOCK_DATA[[#This Row],[SYMBOL]],"Ticker symbol",TRUE),"")</f>
        <v>INDOCO</v>
      </c>
      <c r="J658" s="10" t="str">
        <f>IFERROR(RANK(T_STOCK_DATA[[#This Row],[Positive Change %]],T_STOCK_DATA[Positive Change %],0)+COUNTIF($D$3:$D657,T_STOCK_DATA[[#This Row],[Positive Change %]]),"")</f>
        <v/>
      </c>
      <c r="K658" s="10">
        <f>IFERROR(RANK(T_STOCK_DATA[[#This Row],[Negative Change %]],T_STOCK_DATA[Negative Change %],1)+COUNTIF($E$3:$E657,T_STOCK_DATA[[#This Row],[Negative Change %]]),"")</f>
        <v>1049</v>
      </c>
      <c r="L658" s="10">
        <f>IFERROR(RANK(T_STOCK_DATA[[#This Row],[Volume]],T_STOCK_DATA[Volume],0)+COUNTIF($H$3:$H657,T_STOCK_DATA[[#This Row],[Volume]]),"")</f>
        <v>1044</v>
      </c>
      <c r="M658" s="18" cm="1">
        <f t="array" ref="M658">IFERROR(_FV(T_STOCK_DATA[[#This Row],[SYMBOL]],"Last trade time",TRUE),"")</f>
        <v>44585.469953703701</v>
      </c>
    </row>
    <row r="659" spans="1:13">
      <c r="A659" s="5" t="e" vm="690">
        <v>#VALUE!</v>
      </c>
      <c r="B659" s="7" cm="1">
        <f t="array" ref="B659">IFERROR(_FV(T_STOCK_DATA[[#This Row],[SYMBOL]],"Change"),"")</f>
        <v>-4.95</v>
      </c>
      <c r="C659" s="8" cm="1">
        <f t="array" ref="C659">IFERROR(IF(T_STOCK_DATA[[#This Row],[SYMBOL]]="","",_FV(T_STOCK_DATA[[#This Row],[SYMBOL]],"Change (%)",TRUE)),"")</f>
        <v>-6.0328999999999994E-2</v>
      </c>
      <c r="D659" s="8" t="str">
        <f>IF(T_STOCK_DATA[[#This Row],[Change (%)]]&gt;0,T_STOCK_DATA[[#This Row],[Change (%)]],"")</f>
        <v/>
      </c>
      <c r="E659" s="8">
        <f>IF(T_STOCK_DATA[[#This Row],[Change (%)]]&lt;0,T_STOCK_DATA[[#This Row],[Change (%)]],"")</f>
        <v>-6.0328999999999994E-2</v>
      </c>
      <c r="F659" s="7" t="str" cm="1">
        <f t="array" ref="F659">IFERROR(_FV(T_STOCK_DATA[[#This Row],[SYMBOL]],"Exchange"),"")</f>
        <v>National Stock Exchange of India</v>
      </c>
      <c r="G659" s="7" cm="1">
        <f t="array" ref="G659">IFERROR(_FV(T_STOCK_DATA[[#This Row],[SYMBOL]],"Price"),"")</f>
        <v>77.099999999999994</v>
      </c>
      <c r="H659" s="9" cm="1">
        <f t="array" ref="H659">IFERROR(_FV(T_STOCK_DATA[[#This Row],[SYMBOL]],"Volume"),"")</f>
        <v>1127380</v>
      </c>
      <c r="I659" s="7" t="str" cm="1">
        <f t="array" ref="I659">IFERROR(_FV(T_STOCK_DATA[[#This Row],[SYMBOL]],"Ticker symbol",TRUE),"")</f>
        <v>INDORAMA</v>
      </c>
      <c r="J659" s="10" t="str">
        <f>IFERROR(RANK(T_STOCK_DATA[[#This Row],[Positive Change %]],T_STOCK_DATA[Positive Change %],0)+COUNTIF($D$3:$D658,T_STOCK_DATA[[#This Row],[Positive Change %]]),"")</f>
        <v/>
      </c>
      <c r="K659" s="10">
        <f>IFERROR(RANK(T_STOCK_DATA[[#This Row],[Negative Change %]],T_STOCK_DATA[Negative Change %],1)+COUNTIF($E$3:$E658,T_STOCK_DATA[[#This Row],[Negative Change %]]),"")</f>
        <v>340</v>
      </c>
      <c r="L659" s="10">
        <f>IFERROR(RANK(T_STOCK_DATA[[#This Row],[Volume]],T_STOCK_DATA[Volume],0)+COUNTIF($H$3:$H658,T_STOCK_DATA[[#This Row],[Volume]]),"")</f>
        <v>310</v>
      </c>
      <c r="M659" s="18" cm="1">
        <f t="array" ref="M659">IFERROR(_FV(T_STOCK_DATA[[#This Row],[SYMBOL]],"Last trade time",TRUE),"")</f>
        <v>44585.469953703701</v>
      </c>
    </row>
    <row r="660" spans="1:13">
      <c r="A660" s="5" t="e" vm="691">
        <v>#VALUE!</v>
      </c>
      <c r="B660" s="7" cm="1">
        <f t="array" ref="B660">IFERROR(_FV(T_STOCK_DATA[[#This Row],[SYMBOL]],"Change"),"")</f>
        <v>-0.3</v>
      </c>
      <c r="C660" s="8" cm="1">
        <f t="array" ref="C660">IFERROR(IF(T_STOCK_DATA[[#This Row],[SYMBOL]]="","",_FV(T_STOCK_DATA[[#This Row],[SYMBOL]],"Change (%)",TRUE)),"")</f>
        <v>-4.6512000000000005E-2</v>
      </c>
      <c r="D660" s="8" t="str">
        <f>IF(T_STOCK_DATA[[#This Row],[Change (%)]]&gt;0,T_STOCK_DATA[[#This Row],[Change (%)]],"")</f>
        <v/>
      </c>
      <c r="E660" s="8">
        <f>IF(T_STOCK_DATA[[#This Row],[Change (%)]]&lt;0,T_STOCK_DATA[[#This Row],[Change (%)]],"")</f>
        <v>-4.6512000000000005E-2</v>
      </c>
      <c r="F660" s="7" t="str" cm="1">
        <f t="array" ref="F660">IFERROR(_FV(T_STOCK_DATA[[#This Row],[SYMBOL]],"Exchange"),"")</f>
        <v>National Stock Exchange of India</v>
      </c>
      <c r="G660" s="7" cm="1">
        <f t="array" ref="G660">IFERROR(_FV(T_STOCK_DATA[[#This Row],[SYMBOL]],"Price"),"")</f>
        <v>6.15</v>
      </c>
      <c r="H660" s="9" cm="1">
        <f t="array" ref="H660">IFERROR(_FV(T_STOCK_DATA[[#This Row],[SYMBOL]],"Volume"),"")</f>
        <v>10493</v>
      </c>
      <c r="I660" s="7" t="str" cm="1">
        <f t="array" ref="I660">IFERROR(_FV(T_STOCK_DATA[[#This Row],[SYMBOL]],"Ticker symbol",TRUE),"")</f>
        <v>INDOSOLAR</v>
      </c>
      <c r="J660" s="10" t="str">
        <f>IFERROR(RANK(T_STOCK_DATA[[#This Row],[Positive Change %]],T_STOCK_DATA[Positive Change %],0)+COUNTIF($D$3:$D659,T_STOCK_DATA[[#This Row],[Positive Change %]]),"")</f>
        <v/>
      </c>
      <c r="K660" s="10">
        <f>IFERROR(RANK(T_STOCK_DATA[[#This Row],[Negative Change %]],T_STOCK_DATA[Negative Change %],1)+COUNTIF($E$3:$E659,T_STOCK_DATA[[#This Row],[Negative Change %]]),"")</f>
        <v>839</v>
      </c>
      <c r="L660" s="10">
        <f>IFERROR(RANK(T_STOCK_DATA[[#This Row],[Volume]],T_STOCK_DATA[Volume],0)+COUNTIF($H$3:$H659,T_STOCK_DATA[[#This Row],[Volume]]),"")</f>
        <v>1502</v>
      </c>
      <c r="M660" s="18" cm="1">
        <f t="array" ref="M660">IFERROR(_FV(T_STOCK_DATA[[#This Row],[SYMBOL]],"Last trade time",TRUE),"")</f>
        <v>44585.469953703701</v>
      </c>
    </row>
    <row r="661" spans="1:13">
      <c r="A661" s="5" t="e" vm="692">
        <v>#VALUE!</v>
      </c>
      <c r="B661" s="7" cm="1">
        <f t="array" ref="B661">IFERROR(_FV(T_STOCK_DATA[[#This Row],[SYMBOL]],"Change"),"")</f>
        <v>-18.95</v>
      </c>
      <c r="C661" s="8" cm="1">
        <f t="array" ref="C661">IFERROR(IF(T_STOCK_DATA[[#This Row],[SYMBOL]]="","",_FV(T_STOCK_DATA[[#This Row],[SYMBOL]],"Change (%)",TRUE)),"")</f>
        <v>-7.2287000000000004E-2</v>
      </c>
      <c r="D661" s="8" t="str">
        <f>IF(T_STOCK_DATA[[#This Row],[Change (%)]]&gt;0,T_STOCK_DATA[[#This Row],[Change (%)]],"")</f>
        <v/>
      </c>
      <c r="E661" s="8">
        <f>IF(T_STOCK_DATA[[#This Row],[Change (%)]]&lt;0,T_STOCK_DATA[[#This Row],[Change (%)]],"")</f>
        <v>-7.2287000000000004E-2</v>
      </c>
      <c r="F661" s="7" t="str" cm="1">
        <f t="array" ref="F661">IFERROR(_FV(T_STOCK_DATA[[#This Row],[SYMBOL]],"Exchange"),"")</f>
        <v>National Stock Exchange of India</v>
      </c>
      <c r="G661" s="7" cm="1">
        <f t="array" ref="G661">IFERROR(_FV(T_STOCK_DATA[[#This Row],[SYMBOL]],"Price"),"")</f>
        <v>243.2</v>
      </c>
      <c r="H661" s="9" cm="1">
        <f t="array" ref="H661">IFERROR(_FV(T_STOCK_DATA[[#This Row],[SYMBOL]],"Volume"),"")</f>
        <v>102936</v>
      </c>
      <c r="I661" s="7" t="str" cm="1">
        <f t="array" ref="I661">IFERROR(_FV(T_STOCK_DATA[[#This Row],[SYMBOL]],"Ticker symbol",TRUE),"")</f>
        <v>INDOSTAR</v>
      </c>
      <c r="J661" s="10" t="str">
        <f>IFERROR(RANK(T_STOCK_DATA[[#This Row],[Positive Change %]],T_STOCK_DATA[Positive Change %],0)+COUNTIF($D$3:$D660,T_STOCK_DATA[[#This Row],[Positive Change %]]),"")</f>
        <v/>
      </c>
      <c r="K661" s="10">
        <f>IFERROR(RANK(T_STOCK_DATA[[#This Row],[Negative Change %]],T_STOCK_DATA[Negative Change %],1)+COUNTIF($E$3:$E660,T_STOCK_DATA[[#This Row],[Negative Change %]]),"")</f>
        <v>172</v>
      </c>
      <c r="L661" s="10">
        <f>IFERROR(RANK(T_STOCK_DATA[[#This Row],[Volume]],T_STOCK_DATA[Volume],0)+COUNTIF($H$3:$H660,T_STOCK_DATA[[#This Row],[Volume]]),"")</f>
        <v>963</v>
      </c>
      <c r="M661" s="18" cm="1">
        <f t="array" ref="M661">IFERROR(_FV(T_STOCK_DATA[[#This Row],[SYMBOL]],"Last trade time",TRUE),"")</f>
        <v>44585.469953703701</v>
      </c>
    </row>
    <row r="662" spans="1:13">
      <c r="A662" s="5" t="e" vm="693">
        <v>#VALUE!</v>
      </c>
      <c r="B662" s="7" cm="1">
        <f t="array" ref="B662">IFERROR(_FV(T_STOCK_DATA[[#This Row],[SYMBOL]],"Change"),"")</f>
        <v>-14.25</v>
      </c>
      <c r="C662" s="8" cm="1">
        <f t="array" ref="C662">IFERROR(IF(T_STOCK_DATA[[#This Row],[SYMBOL]]="","",_FV(T_STOCK_DATA[[#This Row],[SYMBOL]],"Change (%)",TRUE)),"")</f>
        <v>-4.9886E-2</v>
      </c>
      <c r="D662" s="8" t="str">
        <f>IF(T_STOCK_DATA[[#This Row],[Change (%)]]&gt;0,T_STOCK_DATA[[#This Row],[Change (%)]],"")</f>
        <v/>
      </c>
      <c r="E662" s="8">
        <f>IF(T_STOCK_DATA[[#This Row],[Change (%)]]&lt;0,T_STOCK_DATA[[#This Row],[Change (%)]],"")</f>
        <v>-4.9886E-2</v>
      </c>
      <c r="F662" s="7" t="str" cm="1">
        <f t="array" ref="F662">IFERROR(_FV(T_STOCK_DATA[[#This Row],[SYMBOL]],"Exchange"),"")</f>
        <v>National Stock Exchange of India</v>
      </c>
      <c r="G662" s="7" cm="1">
        <f t="array" ref="G662">IFERROR(_FV(T_STOCK_DATA[[#This Row],[SYMBOL]],"Price"),"")</f>
        <v>271.39999999999998</v>
      </c>
      <c r="H662" s="9" cm="1">
        <f t="array" ref="H662">IFERROR(_FV(T_STOCK_DATA[[#This Row],[SYMBOL]],"Volume"),"")</f>
        <v>63032</v>
      </c>
      <c r="I662" s="7" t="str" cm="1">
        <f t="array" ref="I662">IFERROR(_FV(T_STOCK_DATA[[#This Row],[SYMBOL]],"Ticker symbol",TRUE),"")</f>
        <v>INDOTECH</v>
      </c>
      <c r="J662" s="10" t="str">
        <f>IFERROR(RANK(T_STOCK_DATA[[#This Row],[Positive Change %]],T_STOCK_DATA[Positive Change %],0)+COUNTIF($D$3:$D661,T_STOCK_DATA[[#This Row],[Positive Change %]]),"")</f>
        <v/>
      </c>
      <c r="K662" s="10">
        <f>IFERROR(RANK(T_STOCK_DATA[[#This Row],[Negative Change %]],T_STOCK_DATA[Negative Change %],1)+COUNTIF($E$3:$E661,T_STOCK_DATA[[#This Row],[Negative Change %]]),"")</f>
        <v>563</v>
      </c>
      <c r="L662" s="10">
        <f>IFERROR(RANK(T_STOCK_DATA[[#This Row],[Volume]],T_STOCK_DATA[Volume],0)+COUNTIF($H$3:$H661,T_STOCK_DATA[[#This Row],[Volume]]),"")</f>
        <v>1101</v>
      </c>
      <c r="M662" s="18" cm="1">
        <f t="array" ref="M662">IFERROR(_FV(T_STOCK_DATA[[#This Row],[SYMBOL]],"Last trade time",TRUE),"")</f>
        <v>44585.469953703701</v>
      </c>
    </row>
    <row r="663" spans="1:13">
      <c r="A663" s="5" t="e" vm="694">
        <v>#VALUE!</v>
      </c>
      <c r="B663" s="7" cm="1">
        <f t="array" ref="B663">IFERROR(_FV(T_STOCK_DATA[[#This Row],[SYMBOL]],"Change"),"")</f>
        <v>-18.95</v>
      </c>
      <c r="C663" s="8" cm="1">
        <f t="array" ref="C663">IFERROR(IF(T_STOCK_DATA[[#This Row],[SYMBOL]]="","",_FV(T_STOCK_DATA[[#This Row],[SYMBOL]],"Change (%)",TRUE)),"")</f>
        <v>-4.9913999999999993E-2</v>
      </c>
      <c r="D663" s="8" t="str">
        <f>IF(T_STOCK_DATA[[#This Row],[Change (%)]]&gt;0,T_STOCK_DATA[[#This Row],[Change (%)]],"")</f>
        <v/>
      </c>
      <c r="E663" s="8">
        <f>IF(T_STOCK_DATA[[#This Row],[Change (%)]]&lt;0,T_STOCK_DATA[[#This Row],[Change (%)]],"")</f>
        <v>-4.9913999999999993E-2</v>
      </c>
      <c r="F663" s="7" t="str" cm="1">
        <f t="array" ref="F663">IFERROR(_FV(T_STOCK_DATA[[#This Row],[SYMBOL]],"Exchange"),"")</f>
        <v>National Stock Exchange of India</v>
      </c>
      <c r="G663" s="7" cm="1">
        <f t="array" ref="G663">IFERROR(_FV(T_STOCK_DATA[[#This Row],[SYMBOL]],"Price"),"")</f>
        <v>360.7</v>
      </c>
      <c r="H663" s="9" cm="1">
        <f t="array" ref="H663">IFERROR(_FV(T_STOCK_DATA[[#This Row],[SYMBOL]],"Volume"),"")</f>
        <v>20477</v>
      </c>
      <c r="I663" s="7" t="str" cm="1">
        <f t="array" ref="I663">IFERROR(_FV(T_STOCK_DATA[[#This Row],[SYMBOL]],"Ticker symbol",TRUE),"")</f>
        <v>INDOTHAI</v>
      </c>
      <c r="J663" s="10" t="str">
        <f>IFERROR(RANK(T_STOCK_DATA[[#This Row],[Positive Change %]],T_STOCK_DATA[Positive Change %],0)+COUNTIF($D$3:$D662,T_STOCK_DATA[[#This Row],[Positive Change %]]),"")</f>
        <v/>
      </c>
      <c r="K663" s="10">
        <f>IFERROR(RANK(T_STOCK_DATA[[#This Row],[Negative Change %]],T_STOCK_DATA[Negative Change %],1)+COUNTIF($E$3:$E662,T_STOCK_DATA[[#This Row],[Negative Change %]]),"")</f>
        <v>556</v>
      </c>
      <c r="L663" s="10">
        <f>IFERROR(RANK(T_STOCK_DATA[[#This Row],[Volume]],T_STOCK_DATA[Volume],0)+COUNTIF($H$3:$H662,T_STOCK_DATA[[#This Row],[Volume]]),"")</f>
        <v>1386</v>
      </c>
      <c r="M663" s="18" cm="1">
        <f t="array" ref="M663">IFERROR(_FV(T_STOCK_DATA[[#This Row],[SYMBOL]],"Last trade time",TRUE),"")</f>
        <v>44585.469953703701</v>
      </c>
    </row>
    <row r="664" spans="1:13">
      <c r="A664" s="5" t="e" vm="695">
        <v>#VALUE!</v>
      </c>
      <c r="B664" s="7" cm="1">
        <f t="array" ref="B664">IFERROR(_FV(T_STOCK_DATA[[#This Row],[SYMBOL]],"Change"),"")</f>
        <v>-1.35</v>
      </c>
      <c r="C664" s="8" cm="1">
        <f t="array" ref="C664">IFERROR(IF(T_STOCK_DATA[[#This Row],[SYMBOL]]="","",_FV(T_STOCK_DATA[[#This Row],[SYMBOL]],"Change (%)",TRUE)),"")</f>
        <v>-4.8560999999999993E-2</v>
      </c>
      <c r="D664" s="8" t="str">
        <f>IF(T_STOCK_DATA[[#This Row],[Change (%)]]&gt;0,T_STOCK_DATA[[#This Row],[Change (%)]],"")</f>
        <v/>
      </c>
      <c r="E664" s="8">
        <f>IF(T_STOCK_DATA[[#This Row],[Change (%)]]&lt;0,T_STOCK_DATA[[#This Row],[Change (%)]],"")</f>
        <v>-4.8560999999999993E-2</v>
      </c>
      <c r="F664" s="7" t="str" cm="1">
        <f t="array" ref="F664">IFERROR(_FV(T_STOCK_DATA[[#This Row],[SYMBOL]],"Exchange"),"")</f>
        <v>National Stock Exchange of India</v>
      </c>
      <c r="G664" s="7" cm="1">
        <f t="array" ref="G664">IFERROR(_FV(T_STOCK_DATA[[#This Row],[SYMBOL]],"Price"),"")</f>
        <v>26.45</v>
      </c>
      <c r="H664" s="9" cm="1">
        <f t="array" ref="H664">IFERROR(_FV(T_STOCK_DATA[[#This Row],[SYMBOL]],"Volume"),"")</f>
        <v>454602</v>
      </c>
      <c r="I664" s="7" t="str" cm="1">
        <f t="array" ref="I664">IFERROR(_FV(T_STOCK_DATA[[#This Row],[SYMBOL]],"Ticker symbol",TRUE),"")</f>
        <v>INDOWIND</v>
      </c>
      <c r="J664" s="10" t="str">
        <f>IFERROR(RANK(T_STOCK_DATA[[#This Row],[Positive Change %]],T_STOCK_DATA[Positive Change %],0)+COUNTIF($D$3:$D663,T_STOCK_DATA[[#This Row],[Positive Change %]]),"")</f>
        <v/>
      </c>
      <c r="K664" s="10">
        <f>IFERROR(RANK(T_STOCK_DATA[[#This Row],[Negative Change %]],T_STOCK_DATA[Negative Change %],1)+COUNTIF($E$3:$E663,T_STOCK_DATA[[#This Row],[Negative Change %]]),"")</f>
        <v>730</v>
      </c>
      <c r="L664" s="10">
        <f>IFERROR(RANK(T_STOCK_DATA[[#This Row],[Volume]],T_STOCK_DATA[Volume],0)+COUNTIF($H$3:$H663,T_STOCK_DATA[[#This Row],[Volume]]),"")</f>
        <v>525</v>
      </c>
      <c r="M664" s="18" cm="1">
        <f t="array" ref="M664">IFERROR(_FV(T_STOCK_DATA[[#This Row],[SYMBOL]],"Last trade time",TRUE),"")</f>
        <v>44585.469953703701</v>
      </c>
    </row>
    <row r="665" spans="1:13">
      <c r="A665" s="5" t="e" vm="696">
        <v>#VALUE!</v>
      </c>
      <c r="B665" s="7" cm="1">
        <f t="array" ref="B665">IFERROR(_FV(T_STOCK_DATA[[#This Row],[SYMBOL]],"Change"),"")</f>
        <v>-1.9</v>
      </c>
      <c r="C665" s="8" cm="1">
        <f t="array" ref="C665">IFERROR(IF(T_STOCK_DATA[[#This Row],[SYMBOL]]="","",_FV(T_STOCK_DATA[[#This Row],[SYMBOL]],"Change (%)",TRUE)),"")</f>
        <v>-2.4707E-2</v>
      </c>
      <c r="D665" s="8" t="str">
        <f>IF(T_STOCK_DATA[[#This Row],[Change (%)]]&gt;0,T_STOCK_DATA[[#This Row],[Change (%)]],"")</f>
        <v/>
      </c>
      <c r="E665" s="8">
        <f>IF(T_STOCK_DATA[[#This Row],[Change (%)]]&lt;0,T_STOCK_DATA[[#This Row],[Change (%)]],"")</f>
        <v>-2.4707E-2</v>
      </c>
      <c r="F665" s="7" t="str" cm="1">
        <f t="array" ref="F665">IFERROR(_FV(T_STOCK_DATA[[#This Row],[SYMBOL]],"Exchange"),"")</f>
        <v>National Stock Exchange of India</v>
      </c>
      <c r="G665" s="7" cm="1">
        <f t="array" ref="G665">IFERROR(_FV(T_STOCK_DATA[[#This Row],[SYMBOL]],"Price"),"")</f>
        <v>75</v>
      </c>
      <c r="H665" s="9" cm="1">
        <f t="array" ref="H665">IFERROR(_FV(T_STOCK_DATA[[#This Row],[SYMBOL]],"Volume"),"")</f>
        <v>245099</v>
      </c>
      <c r="I665" s="7" t="str" cm="1">
        <f t="array" ref="I665">IFERROR(_FV(T_STOCK_DATA[[#This Row],[SYMBOL]],"Ticker symbol",TRUE),"")</f>
        <v>INDRAMEDCO</v>
      </c>
      <c r="J665" s="10" t="str">
        <f>IFERROR(RANK(T_STOCK_DATA[[#This Row],[Positive Change %]],T_STOCK_DATA[Positive Change %],0)+COUNTIF($D$3:$D664,T_STOCK_DATA[[#This Row],[Positive Change %]]),"")</f>
        <v/>
      </c>
      <c r="K665" s="10">
        <f>IFERROR(RANK(T_STOCK_DATA[[#This Row],[Negative Change %]],T_STOCK_DATA[Negative Change %],1)+COUNTIF($E$3:$E664,T_STOCK_DATA[[#This Row],[Negative Change %]]),"")</f>
        <v>1341</v>
      </c>
      <c r="L665" s="10">
        <f>IFERROR(RANK(T_STOCK_DATA[[#This Row],[Volume]],T_STOCK_DATA[Volume],0)+COUNTIF($H$3:$H664,T_STOCK_DATA[[#This Row],[Volume]]),"")</f>
        <v>694</v>
      </c>
      <c r="M665" s="18" cm="1">
        <f t="array" ref="M665">IFERROR(_FV(T_STOCK_DATA[[#This Row],[SYMBOL]],"Last trade time",TRUE),"")</f>
        <v>44585.469953703701</v>
      </c>
    </row>
    <row r="666" spans="1:13">
      <c r="A666" s="5" t="e" vm="697">
        <v>#VALUE!</v>
      </c>
      <c r="B666" s="7" cm="1">
        <f t="array" ref="B666">IFERROR(_FV(T_STOCK_DATA[[#This Row],[SYMBOL]],"Change"),"")</f>
        <v>-3.75</v>
      </c>
      <c r="C666" s="8" cm="1">
        <f t="array" ref="C666">IFERROR(IF(T_STOCK_DATA[[#This Row],[SYMBOL]]="","",_FV(T_STOCK_DATA[[#This Row],[SYMBOL]],"Change (%)",TRUE)),"")</f>
        <v>-4.6467999999999995E-2</v>
      </c>
      <c r="D666" s="8" t="str">
        <f>IF(T_STOCK_DATA[[#This Row],[Change (%)]]&gt;0,T_STOCK_DATA[[#This Row],[Change (%)]],"")</f>
        <v/>
      </c>
      <c r="E666" s="8">
        <f>IF(T_STOCK_DATA[[#This Row],[Change (%)]]&lt;0,T_STOCK_DATA[[#This Row],[Change (%)]],"")</f>
        <v>-4.6467999999999995E-2</v>
      </c>
      <c r="F666" s="7" t="str" cm="1">
        <f t="array" ref="F666">IFERROR(_FV(T_STOCK_DATA[[#This Row],[SYMBOL]],"Exchange"),"")</f>
        <v>National Stock Exchange of India</v>
      </c>
      <c r="G666" s="7" cm="1">
        <f t="array" ref="G666">IFERROR(_FV(T_STOCK_DATA[[#This Row],[SYMBOL]],"Price"),"")</f>
        <v>76.95</v>
      </c>
      <c r="H666" s="9" cm="1">
        <f t="array" ref="H666">IFERROR(_FV(T_STOCK_DATA[[#This Row],[SYMBOL]],"Volume"),"")</f>
        <v>188825</v>
      </c>
      <c r="I666" s="7" t="str" cm="1">
        <f t="array" ref="I666">IFERROR(_FV(T_STOCK_DATA[[#This Row],[SYMBOL]],"Ticker symbol",TRUE),"")</f>
        <v>INDSWFTLAB</v>
      </c>
      <c r="J666" s="10" t="str">
        <f>IFERROR(RANK(T_STOCK_DATA[[#This Row],[Positive Change %]],T_STOCK_DATA[Positive Change %],0)+COUNTIF($D$3:$D665,T_STOCK_DATA[[#This Row],[Positive Change %]]),"")</f>
        <v/>
      </c>
      <c r="K666" s="10">
        <f>IFERROR(RANK(T_STOCK_DATA[[#This Row],[Negative Change %]],T_STOCK_DATA[Negative Change %],1)+COUNTIF($E$3:$E665,T_STOCK_DATA[[#This Row],[Negative Change %]]),"")</f>
        <v>843</v>
      </c>
      <c r="L666" s="10">
        <f>IFERROR(RANK(T_STOCK_DATA[[#This Row],[Volume]],T_STOCK_DATA[Volume],0)+COUNTIF($H$3:$H665,T_STOCK_DATA[[#This Row],[Volume]]),"")</f>
        <v>776</v>
      </c>
      <c r="M666" s="18" cm="1">
        <f t="array" ref="M666">IFERROR(_FV(T_STOCK_DATA[[#This Row],[SYMBOL]],"Last trade time",TRUE),"")</f>
        <v>44585.469953703701</v>
      </c>
    </row>
    <row r="667" spans="1:13">
      <c r="A667" s="5" t="e" vm="698">
        <v>#VALUE!</v>
      </c>
      <c r="B667" s="7" cm="1">
        <f t="array" ref="B667">IFERROR(_FV(T_STOCK_DATA[[#This Row],[SYMBOL]],"Change"),"")</f>
        <v>-3.35</v>
      </c>
      <c r="C667" s="8" cm="1">
        <f t="array" ref="C667">IFERROR(IF(T_STOCK_DATA[[#This Row],[SYMBOL]]="","",_FV(T_STOCK_DATA[[#This Row],[SYMBOL]],"Change (%)",TRUE)),"")</f>
        <v>-5.21E-2</v>
      </c>
      <c r="D667" s="8" t="str">
        <f>IF(T_STOCK_DATA[[#This Row],[Change (%)]]&gt;0,T_STOCK_DATA[[#This Row],[Change (%)]],"")</f>
        <v/>
      </c>
      <c r="E667" s="8">
        <f>IF(T_STOCK_DATA[[#This Row],[Change (%)]]&lt;0,T_STOCK_DATA[[#This Row],[Change (%)]],"")</f>
        <v>-5.21E-2</v>
      </c>
      <c r="F667" s="7" t="str" cm="1">
        <f t="array" ref="F667">IFERROR(_FV(T_STOCK_DATA[[#This Row],[SYMBOL]],"Exchange"),"")</f>
        <v>National Stock Exchange of India</v>
      </c>
      <c r="G667" s="7" cm="1">
        <f t="array" ref="G667">IFERROR(_FV(T_STOCK_DATA[[#This Row],[SYMBOL]],"Price"),"")</f>
        <v>60.95</v>
      </c>
      <c r="H667" s="9" cm="1">
        <f t="array" ref="H667">IFERROR(_FV(T_STOCK_DATA[[#This Row],[SYMBOL]],"Volume"),"")</f>
        <v>400629</v>
      </c>
      <c r="I667" s="7" t="str" cm="1">
        <f t="array" ref="I667">IFERROR(_FV(T_STOCK_DATA[[#This Row],[SYMBOL]],"Ticker symbol",TRUE),"")</f>
        <v>INDTERRAIN</v>
      </c>
      <c r="J667" s="10" t="str">
        <f>IFERROR(RANK(T_STOCK_DATA[[#This Row],[Positive Change %]],T_STOCK_DATA[Positive Change %],0)+COUNTIF($D$3:$D666,T_STOCK_DATA[[#This Row],[Positive Change %]]),"")</f>
        <v/>
      </c>
      <c r="K667" s="10">
        <f>IFERROR(RANK(T_STOCK_DATA[[#This Row],[Negative Change %]],T_STOCK_DATA[Negative Change %],1)+COUNTIF($E$3:$E666,T_STOCK_DATA[[#This Row],[Negative Change %]]),"")</f>
        <v>469</v>
      </c>
      <c r="L667" s="10">
        <f>IFERROR(RANK(T_STOCK_DATA[[#This Row],[Volume]],T_STOCK_DATA[Volume],0)+COUNTIF($H$3:$H666,T_STOCK_DATA[[#This Row],[Volume]]),"")</f>
        <v>563</v>
      </c>
      <c r="M667" s="18" cm="1">
        <f t="array" ref="M667">IFERROR(_FV(T_STOCK_DATA[[#This Row],[SYMBOL]],"Last trade time",TRUE),"")</f>
        <v>44585.469953703701</v>
      </c>
    </row>
    <row r="668" spans="1:13">
      <c r="A668" s="5" t="e" vm="699">
        <v>#VALUE!</v>
      </c>
      <c r="B668" s="7" cm="1">
        <f t="array" ref="B668">IFERROR(_FV(T_STOCK_DATA[[#This Row],[SYMBOL]],"Change"),"")</f>
        <v>-2.85</v>
      </c>
      <c r="C668" s="8" cm="1">
        <f t="array" ref="C668">IFERROR(IF(T_STOCK_DATA[[#This Row],[SYMBOL]]="","",_FV(T_STOCK_DATA[[#This Row],[SYMBOL]],"Change (%)",TRUE)),"")</f>
        <v>-3.3370000000000001E-3</v>
      </c>
      <c r="D668" s="8" t="str">
        <f>IF(T_STOCK_DATA[[#This Row],[Change (%)]]&gt;0,T_STOCK_DATA[[#This Row],[Change (%)]],"")</f>
        <v/>
      </c>
      <c r="E668" s="8">
        <f>IF(T_STOCK_DATA[[#This Row],[Change (%)]]&lt;0,T_STOCK_DATA[[#This Row],[Change (%)]],"")</f>
        <v>-3.3370000000000001E-3</v>
      </c>
      <c r="F668" s="7" t="str" cm="1">
        <f t="array" ref="F668">IFERROR(_FV(T_STOCK_DATA[[#This Row],[SYMBOL]],"Exchange"),"")</f>
        <v>National Stock Exchange of India</v>
      </c>
      <c r="G668" s="7" cm="1">
        <f t="array" ref="G668">IFERROR(_FV(T_STOCK_DATA[[#This Row],[SYMBOL]],"Price"),"")</f>
        <v>851.25</v>
      </c>
      <c r="H668" s="9" cm="1">
        <f t="array" ref="H668">IFERROR(_FV(T_STOCK_DATA[[#This Row],[SYMBOL]],"Volume"),"")</f>
        <v>4657809</v>
      </c>
      <c r="I668" s="7" t="str" cm="1">
        <f t="array" ref="I668">IFERROR(_FV(T_STOCK_DATA[[#This Row],[SYMBOL]],"Ticker symbol",TRUE),"")</f>
        <v>INDUSINDBK</v>
      </c>
      <c r="J668" s="10" t="str">
        <f>IFERROR(RANK(T_STOCK_DATA[[#This Row],[Positive Change %]],T_STOCK_DATA[Positive Change %],0)+COUNTIF($D$3:$D667,T_STOCK_DATA[[#This Row],[Positive Change %]]),"")</f>
        <v/>
      </c>
      <c r="K668" s="10">
        <f>IFERROR(RANK(T_STOCK_DATA[[#This Row],[Negative Change %]],T_STOCK_DATA[Negative Change %],1)+COUNTIF($E$3:$E667,T_STOCK_DATA[[#This Row],[Negative Change %]]),"")</f>
        <v>1558</v>
      </c>
      <c r="L668" s="10">
        <f>IFERROR(RANK(T_STOCK_DATA[[#This Row],[Volume]],T_STOCK_DATA[Volume],0)+COUNTIF($H$3:$H667,T_STOCK_DATA[[#This Row],[Volume]]),"")</f>
        <v>111</v>
      </c>
      <c r="M668" s="18" cm="1">
        <f t="array" ref="M668">IFERROR(_FV(T_STOCK_DATA[[#This Row],[SYMBOL]],"Last trade time",TRUE),"")</f>
        <v>44585.469953703701</v>
      </c>
    </row>
    <row r="669" spans="1:13">
      <c r="A669" s="5" t="e" vm="700">
        <v>#VALUE!</v>
      </c>
      <c r="B669" s="7" cm="1">
        <f t="array" ref="B669">IFERROR(_FV(T_STOCK_DATA[[#This Row],[SYMBOL]],"Change"),"")</f>
        <v>-10.15</v>
      </c>
      <c r="C669" s="8" cm="1">
        <f t="array" ref="C669">IFERROR(IF(T_STOCK_DATA[[#This Row],[SYMBOL]]="","",_FV(T_STOCK_DATA[[#This Row],[SYMBOL]],"Change (%)",TRUE)),"")</f>
        <v>-3.9234999999999999E-2</v>
      </c>
      <c r="D669" s="8" t="str">
        <f>IF(T_STOCK_DATA[[#This Row],[Change (%)]]&gt;0,T_STOCK_DATA[[#This Row],[Change (%)]],"")</f>
        <v/>
      </c>
      <c r="E669" s="8">
        <f>IF(T_STOCK_DATA[[#This Row],[Change (%)]]&lt;0,T_STOCK_DATA[[#This Row],[Change (%)]],"")</f>
        <v>-3.9234999999999999E-2</v>
      </c>
      <c r="F669" s="7" t="str" cm="1">
        <f t="array" ref="F669">IFERROR(_FV(T_STOCK_DATA[[#This Row],[SYMBOL]],"Exchange"),"")</f>
        <v>National Stock Exchange of India</v>
      </c>
      <c r="G669" s="7" cm="1">
        <f t="array" ref="G669">IFERROR(_FV(T_STOCK_DATA[[#This Row],[SYMBOL]],"Price"),"")</f>
        <v>248.55</v>
      </c>
      <c r="H669" s="9" cm="1">
        <f t="array" ref="H669">IFERROR(_FV(T_STOCK_DATA[[#This Row],[SYMBOL]],"Volume"),"")</f>
        <v>2191607</v>
      </c>
      <c r="I669" s="7" t="str" cm="1">
        <f t="array" ref="I669">IFERROR(_FV(T_STOCK_DATA[[#This Row],[SYMBOL]],"Ticker symbol",TRUE),"")</f>
        <v>INDUSTOWER</v>
      </c>
      <c r="J669" s="10" t="str">
        <f>IFERROR(RANK(T_STOCK_DATA[[#This Row],[Positive Change %]],T_STOCK_DATA[Positive Change %],0)+COUNTIF($D$3:$D668,T_STOCK_DATA[[#This Row],[Positive Change %]]),"")</f>
        <v/>
      </c>
      <c r="K669" s="10">
        <f>IFERROR(RANK(T_STOCK_DATA[[#This Row],[Negative Change %]],T_STOCK_DATA[Negative Change %],1)+COUNTIF($E$3:$E668,T_STOCK_DATA[[#This Row],[Negative Change %]]),"")</f>
        <v>1059</v>
      </c>
      <c r="L669" s="10">
        <f>IFERROR(RANK(T_STOCK_DATA[[#This Row],[Volume]],T_STOCK_DATA[Volume],0)+COUNTIF($H$3:$H668,T_STOCK_DATA[[#This Row],[Volume]]),"")</f>
        <v>196</v>
      </c>
      <c r="M669" s="18" cm="1">
        <f t="array" ref="M669">IFERROR(_FV(T_STOCK_DATA[[#This Row],[SYMBOL]],"Last trade time",TRUE),"")</f>
        <v>44585.469953703701</v>
      </c>
    </row>
    <row r="670" spans="1:13">
      <c r="A670" s="5" t="e" vm="701">
        <v>#VALUE!</v>
      </c>
      <c r="B670" s="7" cm="1">
        <f t="array" ref="B670">IFERROR(_FV(T_STOCK_DATA[[#This Row],[SYMBOL]],"Change"),"")</f>
        <v>-43</v>
      </c>
      <c r="C670" s="8" cm="1">
        <f t="array" ref="C670">IFERROR(IF(T_STOCK_DATA[[#This Row],[SYMBOL]]="","",_FV(T_STOCK_DATA[[#This Row],[SYMBOL]],"Change (%)",TRUE)),"")</f>
        <v>-3.3375000000000002E-2</v>
      </c>
      <c r="D670" s="8" t="str">
        <f>IF(T_STOCK_DATA[[#This Row],[Change (%)]]&gt;0,T_STOCK_DATA[[#This Row],[Change (%)]],"")</f>
        <v/>
      </c>
      <c r="E670" s="8">
        <f>IF(T_STOCK_DATA[[#This Row],[Change (%)]]&lt;0,T_STOCK_DATA[[#This Row],[Change (%)]],"")</f>
        <v>-3.3375000000000002E-2</v>
      </c>
      <c r="F670" s="7" t="str" cm="1">
        <f t="array" ref="F670">IFERROR(_FV(T_STOCK_DATA[[#This Row],[SYMBOL]],"Exchange"),"")</f>
        <v>National Stock Exchange of India</v>
      </c>
      <c r="G670" s="7" cm="1">
        <f t="array" ref="G670">IFERROR(_FV(T_STOCK_DATA[[#This Row],[SYMBOL]],"Price"),"")</f>
        <v>1245.4000000000001</v>
      </c>
      <c r="H670" s="9" cm="1">
        <f t="array" ref="H670">IFERROR(_FV(T_STOCK_DATA[[#This Row],[SYMBOL]],"Volume"),"")</f>
        <v>16986</v>
      </c>
      <c r="I670" s="7" t="str" cm="1">
        <f t="array" ref="I670">IFERROR(_FV(T_STOCK_DATA[[#This Row],[SYMBOL]],"Ticker symbol",TRUE),"")</f>
        <v>INEOSSTYRO</v>
      </c>
      <c r="J670" s="10" t="str">
        <f>IFERROR(RANK(T_STOCK_DATA[[#This Row],[Positive Change %]],T_STOCK_DATA[Positive Change %],0)+COUNTIF($D$3:$D669,T_STOCK_DATA[[#This Row],[Positive Change %]]),"")</f>
        <v/>
      </c>
      <c r="K670" s="10">
        <f>IFERROR(RANK(T_STOCK_DATA[[#This Row],[Negative Change %]],T_STOCK_DATA[Negative Change %],1)+COUNTIF($E$3:$E669,T_STOCK_DATA[[#This Row],[Negative Change %]]),"")</f>
        <v>1189</v>
      </c>
      <c r="L670" s="10">
        <f>IFERROR(RANK(T_STOCK_DATA[[#This Row],[Volume]],T_STOCK_DATA[Volume],0)+COUNTIF($H$3:$H669,T_STOCK_DATA[[#This Row],[Volume]]),"")</f>
        <v>1425</v>
      </c>
      <c r="M670" s="18" cm="1">
        <f t="array" ref="M670">IFERROR(_FV(T_STOCK_DATA[[#This Row],[SYMBOL]],"Last trade time",TRUE),"")</f>
        <v>44585.469953703701</v>
      </c>
    </row>
    <row r="671" spans="1:13">
      <c r="A671" s="5" t="e" vm="702">
        <v>#VALUE!</v>
      </c>
      <c r="B671" s="7" cm="1">
        <f t="array" ref="B671">IFERROR(_FV(T_STOCK_DATA[[#This Row],[SYMBOL]],"Change"),"")</f>
        <v>-1.6</v>
      </c>
      <c r="C671" s="8" cm="1">
        <f t="array" ref="C671">IFERROR(IF(T_STOCK_DATA[[#This Row],[SYMBOL]]="","",_FV(T_STOCK_DATA[[#This Row],[SYMBOL]],"Change (%)",TRUE)),"")</f>
        <v>-3.7647E-2</v>
      </c>
      <c r="D671" s="8" t="str">
        <f>IF(T_STOCK_DATA[[#This Row],[Change (%)]]&gt;0,T_STOCK_DATA[[#This Row],[Change (%)]],"")</f>
        <v/>
      </c>
      <c r="E671" s="8">
        <f>IF(T_STOCK_DATA[[#This Row],[Change (%)]]&lt;0,T_STOCK_DATA[[#This Row],[Change (%)]],"")</f>
        <v>-3.7647E-2</v>
      </c>
      <c r="F671" s="7" t="str" cm="1">
        <f t="array" ref="F671">IFERROR(_FV(T_STOCK_DATA[[#This Row],[SYMBOL]],"Exchange"),"")</f>
        <v>National Stock Exchange of India</v>
      </c>
      <c r="G671" s="7" cm="1">
        <f t="array" ref="G671">IFERROR(_FV(T_STOCK_DATA[[#This Row],[SYMBOL]],"Price"),"")</f>
        <v>40.9</v>
      </c>
      <c r="H671" s="9" cm="1">
        <f t="array" ref="H671">IFERROR(_FV(T_STOCK_DATA[[#This Row],[SYMBOL]],"Volume"),"")</f>
        <v>4074654</v>
      </c>
      <c r="I671" s="7" t="str" cm="1">
        <f t="array" ref="I671">IFERROR(_FV(T_STOCK_DATA[[#This Row],[SYMBOL]],"Ticker symbol",TRUE),"")</f>
        <v>INFIBEAM</v>
      </c>
      <c r="J671" s="10" t="str">
        <f>IFERROR(RANK(T_STOCK_DATA[[#This Row],[Positive Change %]],T_STOCK_DATA[Positive Change %],0)+COUNTIF($D$3:$D670,T_STOCK_DATA[[#This Row],[Positive Change %]]),"")</f>
        <v/>
      </c>
      <c r="K671" s="10">
        <f>IFERROR(RANK(T_STOCK_DATA[[#This Row],[Negative Change %]],T_STOCK_DATA[Negative Change %],1)+COUNTIF($E$3:$E670,T_STOCK_DATA[[#This Row],[Negative Change %]]),"")</f>
        <v>1101</v>
      </c>
      <c r="L671" s="10">
        <f>IFERROR(RANK(T_STOCK_DATA[[#This Row],[Volume]],T_STOCK_DATA[Volume],0)+COUNTIF($H$3:$H670,T_STOCK_DATA[[#This Row],[Volume]]),"")</f>
        <v>123</v>
      </c>
      <c r="M671" s="18" cm="1">
        <f t="array" ref="M671">IFERROR(_FV(T_STOCK_DATA[[#This Row],[SYMBOL]],"Last trade time",TRUE),"")</f>
        <v>44585.469953703701</v>
      </c>
    </row>
    <row r="672" spans="1:13">
      <c r="A672" s="5" t="e" vm="703">
        <v>#VALUE!</v>
      </c>
      <c r="B672" s="7" cm="1">
        <f t="array" ref="B672">IFERROR(_FV(T_STOCK_DATA[[#This Row],[SYMBOL]],"Change"),"")</f>
        <v>-24.6</v>
      </c>
      <c r="C672" s="8" cm="1">
        <f t="array" ref="C672">IFERROR(IF(T_STOCK_DATA[[#This Row],[SYMBOL]]="","",_FV(T_STOCK_DATA[[#This Row],[SYMBOL]],"Change (%)",TRUE)),"")</f>
        <v>-4.8324999999999993E-2</v>
      </c>
      <c r="D672" s="8" t="str">
        <f>IF(T_STOCK_DATA[[#This Row],[Change (%)]]&gt;0,T_STOCK_DATA[[#This Row],[Change (%)]],"")</f>
        <v/>
      </c>
      <c r="E672" s="8">
        <f>IF(T_STOCK_DATA[[#This Row],[Change (%)]]&lt;0,T_STOCK_DATA[[#This Row],[Change (%)]],"")</f>
        <v>-4.8324999999999993E-2</v>
      </c>
      <c r="F672" s="7" t="str" cm="1">
        <f t="array" ref="F672">IFERROR(_FV(T_STOCK_DATA[[#This Row],[SYMBOL]],"Exchange"),"")</f>
        <v>National Stock Exchange of India</v>
      </c>
      <c r="G672" s="7" cm="1">
        <f t="array" ref="G672">IFERROR(_FV(T_STOCK_DATA[[#This Row],[SYMBOL]],"Price"),"")</f>
        <v>484.45</v>
      </c>
      <c r="H672" s="9" cm="1">
        <f t="array" ref="H672">IFERROR(_FV(T_STOCK_DATA[[#This Row],[SYMBOL]],"Volume"),"")</f>
        <v>45918</v>
      </c>
      <c r="I672" s="7" t="str" cm="1">
        <f t="array" ref="I672">IFERROR(_FV(T_STOCK_DATA[[#This Row],[SYMBOL]],"Ticker symbol",TRUE),"")</f>
        <v>INFOBEAN</v>
      </c>
      <c r="J672" s="10" t="str">
        <f>IFERROR(RANK(T_STOCK_DATA[[#This Row],[Positive Change %]],T_STOCK_DATA[Positive Change %],0)+COUNTIF($D$3:$D671,T_STOCK_DATA[[#This Row],[Positive Change %]]),"")</f>
        <v/>
      </c>
      <c r="K672" s="10">
        <f>IFERROR(RANK(T_STOCK_DATA[[#This Row],[Negative Change %]],T_STOCK_DATA[Negative Change %],1)+COUNTIF($E$3:$E671,T_STOCK_DATA[[#This Row],[Negative Change %]]),"")</f>
        <v>745</v>
      </c>
      <c r="L672" s="10">
        <f>IFERROR(RANK(T_STOCK_DATA[[#This Row],[Volume]],T_STOCK_DATA[Volume],0)+COUNTIF($H$3:$H671,T_STOCK_DATA[[#This Row],[Volume]]),"")</f>
        <v>1199</v>
      </c>
      <c r="M672" s="18" cm="1">
        <f t="array" ref="M672">IFERROR(_FV(T_STOCK_DATA[[#This Row],[SYMBOL]],"Last trade time",TRUE),"")</f>
        <v>44585.469953703701</v>
      </c>
    </row>
    <row r="673" spans="1:13">
      <c r="A673" s="5" t="e" vm="704">
        <v>#VALUE!</v>
      </c>
      <c r="B673" s="7" cm="1">
        <f t="array" ref="B673">IFERROR(_FV(T_STOCK_DATA[[#This Row],[SYMBOL]],"Change"),"")</f>
        <v>-0.25</v>
      </c>
      <c r="C673" s="8" cm="1">
        <f t="array" ref="C673">IFERROR(IF(T_STOCK_DATA[[#This Row],[SYMBOL]]="","",_FV(T_STOCK_DATA[[#This Row],[SYMBOL]],"Change (%)",TRUE)),"")</f>
        <v>-4.6729E-2</v>
      </c>
      <c r="D673" s="8" t="str">
        <f>IF(T_STOCK_DATA[[#This Row],[Change (%)]]&gt;0,T_STOCK_DATA[[#This Row],[Change (%)]],"")</f>
        <v/>
      </c>
      <c r="E673" s="8">
        <f>IF(T_STOCK_DATA[[#This Row],[Change (%)]]&lt;0,T_STOCK_DATA[[#This Row],[Change (%)]],"")</f>
        <v>-4.6729E-2</v>
      </c>
      <c r="F673" s="7" t="str" cm="1">
        <f t="array" ref="F673">IFERROR(_FV(T_STOCK_DATA[[#This Row],[SYMBOL]],"Exchange"),"")</f>
        <v>National Stock Exchange of India</v>
      </c>
      <c r="G673" s="7" cm="1">
        <f t="array" ref="G673">IFERROR(_FV(T_STOCK_DATA[[#This Row],[SYMBOL]],"Price"),"")</f>
        <v>5.0999999999999996</v>
      </c>
      <c r="H673" s="9" cm="1">
        <f t="array" ref="H673">IFERROR(_FV(T_STOCK_DATA[[#This Row],[SYMBOL]],"Volume"),"")</f>
        <v>11708</v>
      </c>
      <c r="I673" s="7" t="str" cm="1">
        <f t="array" ref="I673">IFERROR(_FV(T_STOCK_DATA[[#This Row],[SYMBOL]],"Ticker symbol",TRUE),"")</f>
        <v>INFOMEDIA</v>
      </c>
      <c r="J673" s="10" t="str">
        <f>IFERROR(RANK(T_STOCK_DATA[[#This Row],[Positive Change %]],T_STOCK_DATA[Positive Change %],0)+COUNTIF($D$3:$D672,T_STOCK_DATA[[#This Row],[Positive Change %]]),"")</f>
        <v/>
      </c>
      <c r="K673" s="10">
        <f>IFERROR(RANK(T_STOCK_DATA[[#This Row],[Negative Change %]],T_STOCK_DATA[Negative Change %],1)+COUNTIF($E$3:$E672,T_STOCK_DATA[[#This Row],[Negative Change %]]),"")</f>
        <v>828</v>
      </c>
      <c r="L673" s="10">
        <f>IFERROR(RANK(T_STOCK_DATA[[#This Row],[Volume]],T_STOCK_DATA[Volume],0)+COUNTIF($H$3:$H672,T_STOCK_DATA[[#This Row],[Volume]]),"")</f>
        <v>1486</v>
      </c>
      <c r="M673" s="18" cm="1">
        <f t="array" ref="M673">IFERROR(_FV(T_STOCK_DATA[[#This Row],[SYMBOL]],"Last trade time",TRUE),"")</f>
        <v>44585.469953703701</v>
      </c>
    </row>
    <row r="674" spans="1:13">
      <c r="A674" s="5" t="e" vm="705">
        <v>#VALUE!</v>
      </c>
      <c r="B674" s="7" cm="1">
        <f t="array" ref="B674">IFERROR(_FV(T_STOCK_DATA[[#This Row],[SYMBOL]],"Change"),"")</f>
        <v>-48.9</v>
      </c>
      <c r="C674" s="8" cm="1">
        <f t="array" ref="C674">IFERROR(IF(T_STOCK_DATA[[#This Row],[SYMBOL]]="","",_FV(T_STOCK_DATA[[#This Row],[SYMBOL]],"Change (%)",TRUE)),"")</f>
        <v>-2.7383999999999999E-2</v>
      </c>
      <c r="D674" s="8" t="str">
        <f>IF(T_STOCK_DATA[[#This Row],[Change (%)]]&gt;0,T_STOCK_DATA[[#This Row],[Change (%)]],"")</f>
        <v/>
      </c>
      <c r="E674" s="8">
        <f>IF(T_STOCK_DATA[[#This Row],[Change (%)]]&lt;0,T_STOCK_DATA[[#This Row],[Change (%)]],"")</f>
        <v>-2.7383999999999999E-2</v>
      </c>
      <c r="F674" s="7" t="str" cm="1">
        <f t="array" ref="F674">IFERROR(_FV(T_STOCK_DATA[[#This Row],[SYMBOL]],"Exchange"),"")</f>
        <v>National Stock Exchange of India</v>
      </c>
      <c r="G674" s="7" cm="1">
        <f t="array" ref="G674">IFERROR(_FV(T_STOCK_DATA[[#This Row],[SYMBOL]],"Price"),"")</f>
        <v>1736.8</v>
      </c>
      <c r="H674" s="9" cm="1">
        <f t="array" ref="H674">IFERROR(_FV(T_STOCK_DATA[[#This Row],[SYMBOL]],"Volume"),"")</f>
        <v>7116712</v>
      </c>
      <c r="I674" s="7" t="str" cm="1">
        <f t="array" ref="I674">IFERROR(_FV(T_STOCK_DATA[[#This Row],[SYMBOL]],"Ticker symbol",TRUE),"")</f>
        <v>INFY</v>
      </c>
      <c r="J674" s="10" t="str">
        <f>IFERROR(RANK(T_STOCK_DATA[[#This Row],[Positive Change %]],T_STOCK_DATA[Positive Change %],0)+COUNTIF($D$3:$D673,T_STOCK_DATA[[#This Row],[Positive Change %]]),"")</f>
        <v/>
      </c>
      <c r="K674" s="10">
        <f>IFERROR(RANK(T_STOCK_DATA[[#This Row],[Negative Change %]],T_STOCK_DATA[Negative Change %],1)+COUNTIF($E$3:$E673,T_STOCK_DATA[[#This Row],[Negative Change %]]),"")</f>
        <v>1295</v>
      </c>
      <c r="L674" s="10">
        <f>IFERROR(RANK(T_STOCK_DATA[[#This Row],[Volume]],T_STOCK_DATA[Volume],0)+COUNTIF($H$3:$H673,T_STOCK_DATA[[#This Row],[Volume]]),"")</f>
        <v>72</v>
      </c>
      <c r="M674" s="18" cm="1">
        <f t="array" ref="M674">IFERROR(_FV(T_STOCK_DATA[[#This Row],[SYMBOL]],"Last trade time",TRUE),"")</f>
        <v>44585.469953703701</v>
      </c>
    </row>
    <row r="675" spans="1:13">
      <c r="A675" s="5" t="e" vm="706">
        <v>#VALUE!</v>
      </c>
      <c r="B675" s="7" cm="1">
        <f t="array" ref="B675">IFERROR(_FV(T_STOCK_DATA[[#This Row],[SYMBOL]],"Change"),"")</f>
        <v>17.850000000000001</v>
      </c>
      <c r="C675" s="8" cm="1">
        <f t="array" ref="C675">IFERROR(IF(T_STOCK_DATA[[#This Row],[SYMBOL]]="","",_FV(T_STOCK_DATA[[#This Row],[SYMBOL]],"Change (%)",TRUE)),"")</f>
        <v>1.2622E-2</v>
      </c>
      <c r="D675" s="8">
        <f>IF(T_STOCK_DATA[[#This Row],[Change (%)]]&gt;0,T_STOCK_DATA[[#This Row],[Change (%)]],"")</f>
        <v>1.2622E-2</v>
      </c>
      <c r="E675" s="8" t="str">
        <f>IF(T_STOCK_DATA[[#This Row],[Change (%)]]&lt;0,T_STOCK_DATA[[#This Row],[Change (%)]],"")</f>
        <v/>
      </c>
      <c r="F675" s="7" t="str" cm="1">
        <f t="array" ref="F675">IFERROR(_FV(T_STOCK_DATA[[#This Row],[SYMBOL]],"Exchange"),"")</f>
        <v>National Stock Exchange of India</v>
      </c>
      <c r="G675" s="7" cm="1">
        <f t="array" ref="G675">IFERROR(_FV(T_STOCK_DATA[[#This Row],[SYMBOL]],"Price"),"")</f>
        <v>1432</v>
      </c>
      <c r="H675" s="9" cm="1">
        <f t="array" ref="H675">IFERROR(_FV(T_STOCK_DATA[[#This Row],[SYMBOL]],"Volume"),"")</f>
        <v>194028</v>
      </c>
      <c r="I675" s="7" t="str" cm="1">
        <f t="array" ref="I675">IFERROR(_FV(T_STOCK_DATA[[#This Row],[SYMBOL]],"Ticker symbol",TRUE),"")</f>
        <v>INGERRAND</v>
      </c>
      <c r="J675" s="10">
        <f>IFERROR(RANK(T_STOCK_DATA[[#This Row],[Positive Change %]],T_STOCK_DATA[Positive Change %],0)+COUNTIF($D$3:$D674,T_STOCK_DATA[[#This Row],[Positive Change %]]),"")</f>
        <v>40</v>
      </c>
      <c r="K675" s="10" t="str">
        <f>IFERROR(RANK(T_STOCK_DATA[[#This Row],[Negative Change %]],T_STOCK_DATA[Negative Change %],1)+COUNTIF($E$3:$E674,T_STOCK_DATA[[#This Row],[Negative Change %]]),"")</f>
        <v/>
      </c>
      <c r="L675" s="10">
        <f>IFERROR(RANK(T_STOCK_DATA[[#This Row],[Volume]],T_STOCK_DATA[Volume],0)+COUNTIF($H$3:$H674,T_STOCK_DATA[[#This Row],[Volume]]),"")</f>
        <v>768</v>
      </c>
      <c r="M675" s="18" cm="1">
        <f t="array" ref="M675">IFERROR(_FV(T_STOCK_DATA[[#This Row],[SYMBOL]],"Last trade time",TRUE),"")</f>
        <v>44585.469953703701</v>
      </c>
    </row>
    <row r="676" spans="1:13">
      <c r="A676" s="5" t="e" vm="707">
        <v>#VALUE!</v>
      </c>
      <c r="B676" s="7" cm="1">
        <f t="array" ref="B676">IFERROR(_FV(T_STOCK_DATA[[#This Row],[SYMBOL]],"Change"),"")</f>
        <v>0.35</v>
      </c>
      <c r="C676" s="8" cm="1">
        <f t="array" ref="C676">IFERROR(IF(T_STOCK_DATA[[#This Row],[SYMBOL]]="","",_FV(T_STOCK_DATA[[#This Row],[SYMBOL]],"Change (%)",TRUE)),"")</f>
        <v>9.2039999999999993E-4</v>
      </c>
      <c r="D676" s="8">
        <f>IF(T_STOCK_DATA[[#This Row],[Change (%)]]&gt;0,T_STOCK_DATA[[#This Row],[Change (%)]],"")</f>
        <v>9.2039999999999993E-4</v>
      </c>
      <c r="E676" s="8" t="str">
        <f>IF(T_STOCK_DATA[[#This Row],[Change (%)]]&lt;0,T_STOCK_DATA[[#This Row],[Change (%)]],"")</f>
        <v/>
      </c>
      <c r="F676" s="7" t="str" cm="1">
        <f t="array" ref="F676">IFERROR(_FV(T_STOCK_DATA[[#This Row],[SYMBOL]],"Exchange"),"")</f>
        <v>National Stock Exchange of India</v>
      </c>
      <c r="G676" s="7" cm="1">
        <f t="array" ref="G676">IFERROR(_FV(T_STOCK_DATA[[#This Row],[SYMBOL]],"Price"),"")</f>
        <v>380.6</v>
      </c>
      <c r="H676" s="9" cm="1">
        <f t="array" ref="H676">IFERROR(_FV(T_STOCK_DATA[[#This Row],[SYMBOL]],"Volume"),"")</f>
        <v>1215618</v>
      </c>
      <c r="I676" s="7" t="str" cm="1">
        <f t="array" ref="I676">IFERROR(_FV(T_STOCK_DATA[[#This Row],[SYMBOL]],"Ticker symbol",TRUE),"")</f>
        <v>INOXLEISUR</v>
      </c>
      <c r="J676" s="10">
        <f>IFERROR(RANK(T_STOCK_DATA[[#This Row],[Positive Change %]],T_STOCK_DATA[Positive Change %],0)+COUNTIF($D$3:$D675,T_STOCK_DATA[[#This Row],[Positive Change %]]),"")</f>
        <v>67</v>
      </c>
      <c r="K676" s="10" t="str">
        <f>IFERROR(RANK(T_STOCK_DATA[[#This Row],[Negative Change %]],T_STOCK_DATA[Negative Change %],1)+COUNTIF($E$3:$E675,T_STOCK_DATA[[#This Row],[Negative Change %]]),"")</f>
        <v/>
      </c>
      <c r="L676" s="10">
        <f>IFERROR(RANK(T_STOCK_DATA[[#This Row],[Volume]],T_STOCK_DATA[Volume],0)+COUNTIF($H$3:$H675,T_STOCK_DATA[[#This Row],[Volume]]),"")</f>
        <v>297</v>
      </c>
      <c r="M676" s="18" cm="1">
        <f t="array" ref="M676">IFERROR(_FV(T_STOCK_DATA[[#This Row],[SYMBOL]],"Last trade time",TRUE),"")</f>
        <v>44585.469953703701</v>
      </c>
    </row>
    <row r="677" spans="1:13">
      <c r="A677" s="5" t="e" vm="708">
        <v>#VALUE!</v>
      </c>
      <c r="B677" s="7" cm="1">
        <f t="array" ref="B677">IFERROR(_FV(T_STOCK_DATA[[#This Row],[SYMBOL]],"Change"),"")</f>
        <v>-11.7</v>
      </c>
      <c r="C677" s="8" cm="1">
        <f t="array" ref="C677">IFERROR(IF(T_STOCK_DATA[[#This Row],[SYMBOL]]="","",_FV(T_STOCK_DATA[[#This Row],[SYMBOL]],"Change (%)",TRUE)),"")</f>
        <v>-9.1085999999999986E-2</v>
      </c>
      <c r="D677" s="8" t="str">
        <f>IF(T_STOCK_DATA[[#This Row],[Change (%)]]&gt;0,T_STOCK_DATA[[#This Row],[Change (%)]],"")</f>
        <v/>
      </c>
      <c r="E677" s="8">
        <f>IF(T_STOCK_DATA[[#This Row],[Change (%)]]&lt;0,T_STOCK_DATA[[#This Row],[Change (%)]],"")</f>
        <v>-9.1085999999999986E-2</v>
      </c>
      <c r="F677" s="7" t="str" cm="1">
        <f t="array" ref="F677">IFERROR(_FV(T_STOCK_DATA[[#This Row],[SYMBOL]],"Exchange"),"")</f>
        <v>National Stock Exchange of India</v>
      </c>
      <c r="G677" s="7" cm="1">
        <f t="array" ref="G677">IFERROR(_FV(T_STOCK_DATA[[#This Row],[SYMBOL]],"Price"),"")</f>
        <v>116.75</v>
      </c>
      <c r="H677" s="9" cm="1">
        <f t="array" ref="H677">IFERROR(_FV(T_STOCK_DATA[[#This Row],[SYMBOL]],"Volume"),"")</f>
        <v>959593</v>
      </c>
      <c r="I677" s="7" t="str" cm="1">
        <f t="array" ref="I677">IFERROR(_FV(T_STOCK_DATA[[#This Row],[SYMBOL]],"Ticker symbol",TRUE),"")</f>
        <v>INOXWIND</v>
      </c>
      <c r="J677" s="10" t="str">
        <f>IFERROR(RANK(T_STOCK_DATA[[#This Row],[Positive Change %]],T_STOCK_DATA[Positive Change %],0)+COUNTIF($D$3:$D676,T_STOCK_DATA[[#This Row],[Positive Change %]]),"")</f>
        <v/>
      </c>
      <c r="K677" s="10">
        <f>IFERROR(RANK(T_STOCK_DATA[[#This Row],[Negative Change %]],T_STOCK_DATA[Negative Change %],1)+COUNTIF($E$3:$E676,T_STOCK_DATA[[#This Row],[Negative Change %]]),"")</f>
        <v>49</v>
      </c>
      <c r="L677" s="10">
        <f>IFERROR(RANK(T_STOCK_DATA[[#This Row],[Volume]],T_STOCK_DATA[Volume],0)+COUNTIF($H$3:$H676,T_STOCK_DATA[[#This Row],[Volume]]),"")</f>
        <v>347</v>
      </c>
      <c r="M677" s="18" cm="1">
        <f t="array" ref="M677">IFERROR(_FV(T_STOCK_DATA[[#This Row],[SYMBOL]],"Last trade time",TRUE),"")</f>
        <v>44585.469953703701</v>
      </c>
    </row>
    <row r="678" spans="1:13">
      <c r="A678" s="5" t="e" vm="709">
        <v>#VALUE!</v>
      </c>
      <c r="B678" s="7" cm="1">
        <f t="array" ref="B678">IFERROR(_FV(T_STOCK_DATA[[#This Row],[SYMBOL]],"Change"),"")</f>
        <v>-34.75</v>
      </c>
      <c r="C678" s="8" cm="1">
        <f t="array" ref="C678">IFERROR(IF(T_STOCK_DATA[[#This Row],[SYMBOL]]="","",_FV(T_STOCK_DATA[[#This Row],[SYMBOL]],"Change (%)",TRUE)),"")</f>
        <v>-4.9256000000000001E-2</v>
      </c>
      <c r="D678" s="8" t="str">
        <f>IF(T_STOCK_DATA[[#This Row],[Change (%)]]&gt;0,T_STOCK_DATA[[#This Row],[Change (%)]],"")</f>
        <v/>
      </c>
      <c r="E678" s="8">
        <f>IF(T_STOCK_DATA[[#This Row],[Change (%)]]&lt;0,T_STOCK_DATA[[#This Row],[Change (%)]],"")</f>
        <v>-4.9256000000000001E-2</v>
      </c>
      <c r="F678" s="7" t="str" cm="1">
        <f t="array" ref="F678">IFERROR(_FV(T_STOCK_DATA[[#This Row],[SYMBOL]],"Exchange"),"")</f>
        <v>National Stock Exchange of India</v>
      </c>
      <c r="G678" s="7" cm="1">
        <f t="array" ref="G678">IFERROR(_FV(T_STOCK_DATA[[#This Row],[SYMBOL]],"Price"),"")</f>
        <v>670.75</v>
      </c>
      <c r="H678" s="9" cm="1">
        <f t="array" ref="H678">IFERROR(_FV(T_STOCK_DATA[[#This Row],[SYMBOL]],"Volume"),"")</f>
        <v>24038</v>
      </c>
      <c r="I678" s="7" t="str" cm="1">
        <f t="array" ref="I678">IFERROR(_FV(T_STOCK_DATA[[#This Row],[SYMBOL]],"Ticker symbol",TRUE),"")</f>
        <v>INSECTICID</v>
      </c>
      <c r="J678" s="10" t="str">
        <f>IFERROR(RANK(T_STOCK_DATA[[#This Row],[Positive Change %]],T_STOCK_DATA[Positive Change %],0)+COUNTIF($D$3:$D677,T_STOCK_DATA[[#This Row],[Positive Change %]]),"")</f>
        <v/>
      </c>
      <c r="K678" s="10">
        <f>IFERROR(RANK(T_STOCK_DATA[[#This Row],[Negative Change %]],T_STOCK_DATA[Negative Change %],1)+COUNTIF($E$3:$E677,T_STOCK_DATA[[#This Row],[Negative Change %]]),"")</f>
        <v>668</v>
      </c>
      <c r="L678" s="10">
        <f>IFERROR(RANK(T_STOCK_DATA[[#This Row],[Volume]],T_STOCK_DATA[Volume],0)+COUNTIF($H$3:$H677,T_STOCK_DATA[[#This Row],[Volume]]),"")</f>
        <v>1356</v>
      </c>
      <c r="M678" s="18" cm="1">
        <f t="array" ref="M678">IFERROR(_FV(T_STOCK_DATA[[#This Row],[SYMBOL]],"Last trade time",TRUE),"")</f>
        <v>44585.469953703701</v>
      </c>
    </row>
    <row r="679" spans="1:13">
      <c r="A679" s="5" t="e" vm="710">
        <v>#VALUE!</v>
      </c>
      <c r="B679" s="7" cm="1">
        <f t="array" ref="B679">IFERROR(_FV(T_STOCK_DATA[[#This Row],[SYMBOL]],"Change"),"")</f>
        <v>-4.7</v>
      </c>
      <c r="C679" s="8" cm="1">
        <f t="array" ref="C679">IFERROR(IF(T_STOCK_DATA[[#This Row],[SYMBOL]]="","",_FV(T_STOCK_DATA[[#This Row],[SYMBOL]],"Change (%)",TRUE)),"")</f>
        <v>-4.9657E-2</v>
      </c>
      <c r="D679" s="8" t="str">
        <f>IF(T_STOCK_DATA[[#This Row],[Change (%)]]&gt;0,T_STOCK_DATA[[#This Row],[Change (%)]],"")</f>
        <v/>
      </c>
      <c r="E679" s="8">
        <f>IF(T_STOCK_DATA[[#This Row],[Change (%)]]&lt;0,T_STOCK_DATA[[#This Row],[Change (%)]],"")</f>
        <v>-4.9657E-2</v>
      </c>
      <c r="F679" s="7" t="str" cm="1">
        <f t="array" ref="F679">IFERROR(_FV(T_STOCK_DATA[[#This Row],[SYMBOL]],"Exchange"),"")</f>
        <v>National Stock Exchange of India</v>
      </c>
      <c r="G679" s="7" cm="1">
        <f t="array" ref="G679">IFERROR(_FV(T_STOCK_DATA[[#This Row],[SYMBOL]],"Price"),"")</f>
        <v>89.95</v>
      </c>
      <c r="H679" s="9" cm="1">
        <f t="array" ref="H679">IFERROR(_FV(T_STOCK_DATA[[#This Row],[SYMBOL]],"Volume"),"")</f>
        <v>32</v>
      </c>
      <c r="I679" s="7" t="str" cm="1">
        <f t="array" ref="I679">IFERROR(_FV(T_STOCK_DATA[[#This Row],[SYMBOL]],"Ticker symbol",TRUE),"")</f>
        <v>INSPIRISYS</v>
      </c>
      <c r="J679" s="10" t="str">
        <f>IFERROR(RANK(T_STOCK_DATA[[#This Row],[Positive Change %]],T_STOCK_DATA[Positive Change %],0)+COUNTIF($D$3:$D678,T_STOCK_DATA[[#This Row],[Positive Change %]]),"")</f>
        <v/>
      </c>
      <c r="K679" s="10">
        <f>IFERROR(RANK(T_STOCK_DATA[[#This Row],[Negative Change %]],T_STOCK_DATA[Negative Change %],1)+COUNTIF($E$3:$E678,T_STOCK_DATA[[#This Row],[Negative Change %]]),"")</f>
        <v>619</v>
      </c>
      <c r="L679" s="10">
        <f>IFERROR(RANK(T_STOCK_DATA[[#This Row],[Volume]],T_STOCK_DATA[Volume],0)+COUNTIF($H$3:$H678,T_STOCK_DATA[[#This Row],[Volume]]),"")</f>
        <v>1644</v>
      </c>
      <c r="M679" s="18" cm="1">
        <f t="array" ref="M679">IFERROR(_FV(T_STOCK_DATA[[#This Row],[SYMBOL]],"Last trade time",TRUE),"")</f>
        <v>44585.469953703701</v>
      </c>
    </row>
    <row r="680" spans="1:13">
      <c r="A680" s="5" t="e" vm="711">
        <v>#VALUE!</v>
      </c>
      <c r="B680" s="7" cm="1">
        <f t="array" ref="B680">IFERROR(_FV(T_STOCK_DATA[[#This Row],[SYMBOL]],"Change"),"")</f>
        <v>0</v>
      </c>
      <c r="C680" s="8" cm="1">
        <f t="array" ref="C680">IFERROR(IF(T_STOCK_DATA[[#This Row],[SYMBOL]]="","",_FV(T_STOCK_DATA[[#This Row],[SYMBOL]],"Change (%)",TRUE)),"")</f>
        <v>0</v>
      </c>
      <c r="D680" s="8" t="str">
        <f>IF(T_STOCK_DATA[[#This Row],[Change (%)]]&gt;0,T_STOCK_DATA[[#This Row],[Change (%)]],"")</f>
        <v/>
      </c>
      <c r="E680" s="8" t="str">
        <f>IF(T_STOCK_DATA[[#This Row],[Change (%)]]&lt;0,T_STOCK_DATA[[#This Row],[Change (%)]],"")</f>
        <v/>
      </c>
      <c r="F680" s="7" t="str" cm="1">
        <f t="array" ref="F680">IFERROR(_FV(T_STOCK_DATA[[#This Row],[SYMBOL]],"Exchange"),"")</f>
        <v>National Stock Exchange of India</v>
      </c>
      <c r="G680" s="7" cm="1">
        <f t="array" ref="G680">IFERROR(_FV(T_STOCK_DATA[[#This Row],[SYMBOL]],"Price"),"")</f>
        <v>5.0999999999999996</v>
      </c>
      <c r="H680" s="9" cm="1">
        <f t="array" ref="H680">IFERROR(_FV(T_STOCK_DATA[[#This Row],[SYMBOL]],"Volume"),"")</f>
        <v>825</v>
      </c>
      <c r="I680" s="7" t="str" cm="1">
        <f t="array" ref="I680">IFERROR(_FV(T_STOCK_DATA[[#This Row],[SYMBOL]],"Ticker symbol",TRUE),"")</f>
        <v>INTEGRA</v>
      </c>
      <c r="J680" s="10" t="str">
        <f>IFERROR(RANK(T_STOCK_DATA[[#This Row],[Positive Change %]],T_STOCK_DATA[Positive Change %],0)+COUNTIF($D$3:$D679,T_STOCK_DATA[[#This Row],[Positive Change %]]),"")</f>
        <v/>
      </c>
      <c r="K680" s="10" t="str">
        <f>IFERROR(RANK(T_STOCK_DATA[[#This Row],[Negative Change %]],T_STOCK_DATA[Negative Change %],1)+COUNTIF($E$3:$E679,T_STOCK_DATA[[#This Row],[Negative Change %]]),"")</f>
        <v/>
      </c>
      <c r="L680" s="10">
        <f>IFERROR(RANK(T_STOCK_DATA[[#This Row],[Volume]],T_STOCK_DATA[Volume],0)+COUNTIF($H$3:$H679,T_STOCK_DATA[[#This Row],[Volume]]),"")</f>
        <v>1623</v>
      </c>
      <c r="M680" s="18" cm="1">
        <f t="array" ref="M680">IFERROR(_FV(T_STOCK_DATA[[#This Row],[SYMBOL]],"Last trade time",TRUE),"")</f>
        <v>44585.469953703701</v>
      </c>
    </row>
    <row r="681" spans="1:13">
      <c r="A681" s="5" t="e" vm="712">
        <v>#VALUE!</v>
      </c>
      <c r="B681" s="7" cm="1">
        <f t="array" ref="B681">IFERROR(_FV(T_STOCK_DATA[[#This Row],[SYMBOL]],"Change"),"")</f>
        <v>-70.45</v>
      </c>
      <c r="C681" s="8" cm="1">
        <f t="array" ref="C681">IFERROR(IF(T_STOCK_DATA[[#This Row],[SYMBOL]]="","",_FV(T_STOCK_DATA[[#This Row],[SYMBOL]],"Change (%)",TRUE)),"")</f>
        <v>-9.3740000000000004E-2</v>
      </c>
      <c r="D681" s="8" t="str">
        <f>IF(T_STOCK_DATA[[#This Row],[Change (%)]]&gt;0,T_STOCK_DATA[[#This Row],[Change (%)]],"")</f>
        <v/>
      </c>
      <c r="E681" s="8">
        <f>IF(T_STOCK_DATA[[#This Row],[Change (%)]]&lt;0,T_STOCK_DATA[[#This Row],[Change (%)]],"")</f>
        <v>-9.3740000000000004E-2</v>
      </c>
      <c r="F681" s="7" t="str" cm="1">
        <f t="array" ref="F681">IFERROR(_FV(T_STOCK_DATA[[#This Row],[SYMBOL]],"Exchange"),"")</f>
        <v>National Stock Exchange of India</v>
      </c>
      <c r="G681" s="7" cm="1">
        <f t="array" ref="G681">IFERROR(_FV(T_STOCK_DATA[[#This Row],[SYMBOL]],"Price"),"")</f>
        <v>681.1</v>
      </c>
      <c r="H681" s="9" cm="1">
        <f t="array" ref="H681">IFERROR(_FV(T_STOCK_DATA[[#This Row],[SYMBOL]],"Volume"),"")</f>
        <v>566268</v>
      </c>
      <c r="I681" s="7" t="str" cm="1">
        <f t="array" ref="I681">IFERROR(_FV(T_STOCK_DATA[[#This Row],[SYMBOL]],"Ticker symbol",TRUE),"")</f>
        <v>INTELLECT</v>
      </c>
      <c r="J681" s="10" t="str">
        <f>IFERROR(RANK(T_STOCK_DATA[[#This Row],[Positive Change %]],T_STOCK_DATA[Positive Change %],0)+COUNTIF($D$3:$D680,T_STOCK_DATA[[#This Row],[Positive Change %]]),"")</f>
        <v/>
      </c>
      <c r="K681" s="10">
        <f>IFERROR(RANK(T_STOCK_DATA[[#This Row],[Negative Change %]],T_STOCK_DATA[Negative Change %],1)+COUNTIF($E$3:$E680,T_STOCK_DATA[[#This Row],[Negative Change %]]),"")</f>
        <v>43</v>
      </c>
      <c r="L681" s="10">
        <f>IFERROR(RANK(T_STOCK_DATA[[#This Row],[Volume]],T_STOCK_DATA[Volume],0)+COUNTIF($H$3:$H680,T_STOCK_DATA[[#This Row],[Volume]]),"")</f>
        <v>467</v>
      </c>
      <c r="M681" s="18" cm="1">
        <f t="array" ref="M681">IFERROR(_FV(T_STOCK_DATA[[#This Row],[SYMBOL]],"Last trade time",TRUE),"")</f>
        <v>44585.469953703701</v>
      </c>
    </row>
    <row r="682" spans="1:13">
      <c r="A682" s="5" t="e" vm="713">
        <v>#VALUE!</v>
      </c>
      <c r="B682" s="7" cm="1">
        <f t="array" ref="B682">IFERROR(_FV(T_STOCK_DATA[[#This Row],[SYMBOL]],"Change"),"")</f>
        <v>-0.85</v>
      </c>
      <c r="C682" s="8" cm="1">
        <f t="array" ref="C682">IFERROR(IF(T_STOCK_DATA[[#This Row],[SYMBOL]]="","",_FV(T_STOCK_DATA[[#This Row],[SYMBOL]],"Change (%)",TRUE)),"")</f>
        <v>-8.6870000000000003E-3</v>
      </c>
      <c r="D682" s="8" t="str">
        <f>IF(T_STOCK_DATA[[#This Row],[Change (%)]]&gt;0,T_STOCK_DATA[[#This Row],[Change (%)]],"")</f>
        <v/>
      </c>
      <c r="E682" s="8">
        <f>IF(T_STOCK_DATA[[#This Row],[Change (%)]]&lt;0,T_STOCK_DATA[[#This Row],[Change (%)]],"")</f>
        <v>-8.6870000000000003E-3</v>
      </c>
      <c r="F682" s="7" t="str" cm="1">
        <f t="array" ref="F682">IFERROR(_FV(T_STOCK_DATA[[#This Row],[SYMBOL]],"Exchange"),"")</f>
        <v>National Stock Exchange of India</v>
      </c>
      <c r="G682" s="7" cm="1">
        <f t="array" ref="G682">IFERROR(_FV(T_STOCK_DATA[[#This Row],[SYMBOL]],"Price"),"")</f>
        <v>97</v>
      </c>
      <c r="H682" s="9" cm="1">
        <f t="array" ref="H682">IFERROR(_FV(T_STOCK_DATA[[#This Row],[SYMBOL]],"Volume"),"")</f>
        <v>860634</v>
      </c>
      <c r="I682" s="7" t="str" cm="1">
        <f t="array" ref="I682">IFERROR(_FV(T_STOCK_DATA[[#This Row],[SYMBOL]],"Ticker symbol",TRUE),"")</f>
        <v>INTENTECH</v>
      </c>
      <c r="J682" s="10" t="str">
        <f>IFERROR(RANK(T_STOCK_DATA[[#This Row],[Positive Change %]],T_STOCK_DATA[Positive Change %],0)+COUNTIF($D$3:$D681,T_STOCK_DATA[[#This Row],[Positive Change %]]),"")</f>
        <v/>
      </c>
      <c r="K682" s="10">
        <f>IFERROR(RANK(T_STOCK_DATA[[#This Row],[Negative Change %]],T_STOCK_DATA[Negative Change %],1)+COUNTIF($E$3:$E681,T_STOCK_DATA[[#This Row],[Negative Change %]]),"")</f>
        <v>1529</v>
      </c>
      <c r="L682" s="10">
        <f>IFERROR(RANK(T_STOCK_DATA[[#This Row],[Volume]],T_STOCK_DATA[Volume],0)+COUNTIF($H$3:$H681,T_STOCK_DATA[[#This Row],[Volume]]),"")</f>
        <v>375</v>
      </c>
      <c r="M682" s="18" cm="1">
        <f t="array" ref="M682">IFERROR(_FV(T_STOCK_DATA[[#This Row],[SYMBOL]],"Last trade time",TRUE),"")</f>
        <v>44585.469953703701</v>
      </c>
    </row>
    <row r="683" spans="1:13">
      <c r="A683" s="5" t="e" vm="714">
        <v>#VALUE!</v>
      </c>
      <c r="B683" s="7" cm="1">
        <f t="array" ref="B683">IFERROR(_FV(T_STOCK_DATA[[#This Row],[SYMBOL]],"Change"),"")</f>
        <v>-0.25</v>
      </c>
      <c r="C683" s="8" cm="1">
        <f t="array" ref="C683">IFERROR(IF(T_STOCK_DATA[[#This Row],[SYMBOL]]="","",_FV(T_STOCK_DATA[[#This Row],[SYMBOL]],"Change (%)",TRUE)),"")</f>
        <v>-4.2016999999999999E-2</v>
      </c>
      <c r="D683" s="8" t="str">
        <f>IF(T_STOCK_DATA[[#This Row],[Change (%)]]&gt;0,T_STOCK_DATA[[#This Row],[Change (%)]],"")</f>
        <v/>
      </c>
      <c r="E683" s="8">
        <f>IF(T_STOCK_DATA[[#This Row],[Change (%)]]&lt;0,T_STOCK_DATA[[#This Row],[Change (%)]],"")</f>
        <v>-4.2016999999999999E-2</v>
      </c>
      <c r="F683" s="7" t="str" cm="1">
        <f t="array" ref="F683">IFERROR(_FV(T_STOCK_DATA[[#This Row],[SYMBOL]],"Exchange"),"")</f>
        <v>National Stock Exchange of India</v>
      </c>
      <c r="G683" s="7" cm="1">
        <f t="array" ref="G683">IFERROR(_FV(T_STOCK_DATA[[#This Row],[SYMBOL]],"Price"),"")</f>
        <v>5.7</v>
      </c>
      <c r="H683" s="9" cm="1">
        <f t="array" ref="H683">IFERROR(_FV(T_STOCK_DATA[[#This Row],[SYMBOL]],"Volume"),"")</f>
        <v>24328052</v>
      </c>
      <c r="I683" s="7" t="str" cm="1">
        <f t="array" ref="I683">IFERROR(_FV(T_STOCK_DATA[[#This Row],[SYMBOL]],"Ticker symbol",TRUE),"")</f>
        <v>INVENTURE</v>
      </c>
      <c r="J683" s="10" t="str">
        <f>IFERROR(RANK(T_STOCK_DATA[[#This Row],[Positive Change %]],T_STOCK_DATA[Positive Change %],0)+COUNTIF($D$3:$D682,T_STOCK_DATA[[#This Row],[Positive Change %]]),"")</f>
        <v/>
      </c>
      <c r="K683" s="10">
        <f>IFERROR(RANK(T_STOCK_DATA[[#This Row],[Negative Change %]],T_STOCK_DATA[Negative Change %],1)+COUNTIF($E$3:$E682,T_STOCK_DATA[[#This Row],[Negative Change %]]),"")</f>
        <v>993</v>
      </c>
      <c r="L683" s="10">
        <f>IFERROR(RANK(T_STOCK_DATA[[#This Row],[Volume]],T_STOCK_DATA[Volume],0)+COUNTIF($H$3:$H682,T_STOCK_DATA[[#This Row],[Volume]]),"")</f>
        <v>21</v>
      </c>
      <c r="M683" s="18" cm="1">
        <f t="array" ref="M683">IFERROR(_FV(T_STOCK_DATA[[#This Row],[SYMBOL]],"Last trade time",TRUE),"")</f>
        <v>44585.469953703701</v>
      </c>
    </row>
    <row r="684" spans="1:13">
      <c r="A684" s="5" t="e" vm="715">
        <v>#VALUE!</v>
      </c>
      <c r="B684" s="7" cm="1">
        <f t="array" ref="B684">IFERROR(_FV(T_STOCK_DATA[[#This Row],[SYMBOL]],"Change"),"")</f>
        <v>-0.35</v>
      </c>
      <c r="C684" s="8" cm="1">
        <f t="array" ref="C684">IFERROR(IF(T_STOCK_DATA[[#This Row],[SYMBOL]]="","",_FV(T_STOCK_DATA[[#This Row],[SYMBOL]],"Change (%)",TRUE)),"")</f>
        <v>-1.7156999999999999E-2</v>
      </c>
      <c r="D684" s="8" t="str">
        <f>IF(T_STOCK_DATA[[#This Row],[Change (%)]]&gt;0,T_STOCK_DATA[[#This Row],[Change (%)]],"")</f>
        <v/>
      </c>
      <c r="E684" s="8">
        <f>IF(T_STOCK_DATA[[#This Row],[Change (%)]]&lt;0,T_STOCK_DATA[[#This Row],[Change (%)]],"")</f>
        <v>-1.7156999999999999E-2</v>
      </c>
      <c r="F684" s="7" t="str" cm="1">
        <f t="array" ref="F684">IFERROR(_FV(T_STOCK_DATA[[#This Row],[SYMBOL]],"Exchange"),"")</f>
        <v>National Stock Exchange of India</v>
      </c>
      <c r="G684" s="7" cm="1">
        <f t="array" ref="G684">IFERROR(_FV(T_STOCK_DATA[[#This Row],[SYMBOL]],"Price"),"")</f>
        <v>20.05</v>
      </c>
      <c r="H684" s="9" cm="1">
        <f t="array" ref="H684">IFERROR(_FV(T_STOCK_DATA[[#This Row],[SYMBOL]],"Volume"),"")</f>
        <v>3453279</v>
      </c>
      <c r="I684" s="7" t="str" cm="1">
        <f t="array" ref="I684">IFERROR(_FV(T_STOCK_DATA[[#This Row],[SYMBOL]],"Ticker symbol",TRUE),"")</f>
        <v>IOB</v>
      </c>
      <c r="J684" s="10" t="str">
        <f>IFERROR(RANK(T_STOCK_DATA[[#This Row],[Positive Change %]],T_STOCK_DATA[Positive Change %],0)+COUNTIF($D$3:$D683,T_STOCK_DATA[[#This Row],[Positive Change %]]),"")</f>
        <v/>
      </c>
      <c r="K684" s="10">
        <f>IFERROR(RANK(T_STOCK_DATA[[#This Row],[Negative Change %]],T_STOCK_DATA[Negative Change %],1)+COUNTIF($E$3:$E683,T_STOCK_DATA[[#This Row],[Negative Change %]]),"")</f>
        <v>1459</v>
      </c>
      <c r="L684" s="10">
        <f>IFERROR(RANK(T_STOCK_DATA[[#This Row],[Volume]],T_STOCK_DATA[Volume],0)+COUNTIF($H$3:$H683,T_STOCK_DATA[[#This Row],[Volume]]),"")</f>
        <v>134</v>
      </c>
      <c r="M684" s="18" cm="1">
        <f t="array" ref="M684">IFERROR(_FV(T_STOCK_DATA[[#This Row],[SYMBOL]],"Last trade time",TRUE),"")</f>
        <v>44585.469953703701</v>
      </c>
    </row>
    <row r="685" spans="1:13">
      <c r="A685" s="5" t="e" vm="716">
        <v>#VALUE!</v>
      </c>
      <c r="B685" s="7" cm="1">
        <f t="array" ref="B685">IFERROR(_FV(T_STOCK_DATA[[#This Row],[SYMBOL]],"Change"),"")</f>
        <v>-1.35</v>
      </c>
      <c r="C685" s="8" cm="1">
        <f t="array" ref="C685">IFERROR(IF(T_STOCK_DATA[[#This Row],[SYMBOL]]="","",_FV(T_STOCK_DATA[[#This Row],[SYMBOL]],"Change (%)",TRUE)),"")</f>
        <v>-1.1092999999999999E-2</v>
      </c>
      <c r="D685" s="8" t="str">
        <f>IF(T_STOCK_DATA[[#This Row],[Change (%)]]&gt;0,T_STOCK_DATA[[#This Row],[Change (%)]],"")</f>
        <v/>
      </c>
      <c r="E685" s="8">
        <f>IF(T_STOCK_DATA[[#This Row],[Change (%)]]&lt;0,T_STOCK_DATA[[#This Row],[Change (%)]],"")</f>
        <v>-1.1092999999999999E-2</v>
      </c>
      <c r="F685" s="7" t="str" cm="1">
        <f t="array" ref="F685">IFERROR(_FV(T_STOCK_DATA[[#This Row],[SYMBOL]],"Exchange"),"")</f>
        <v>National Stock Exchange of India</v>
      </c>
      <c r="G685" s="7" cm="1">
        <f t="array" ref="G685">IFERROR(_FV(T_STOCK_DATA[[#This Row],[SYMBOL]],"Price"),"")</f>
        <v>120.35</v>
      </c>
      <c r="H685" s="9" cm="1">
        <f t="array" ref="H685">IFERROR(_FV(T_STOCK_DATA[[#This Row],[SYMBOL]],"Volume"),"")</f>
        <v>13110559</v>
      </c>
      <c r="I685" s="7" t="str" cm="1">
        <f t="array" ref="I685">IFERROR(_FV(T_STOCK_DATA[[#This Row],[SYMBOL]],"Ticker symbol",TRUE),"")</f>
        <v>IOC</v>
      </c>
      <c r="J685" s="10" t="str">
        <f>IFERROR(RANK(T_STOCK_DATA[[#This Row],[Positive Change %]],T_STOCK_DATA[Positive Change %],0)+COUNTIF($D$3:$D684,T_STOCK_DATA[[#This Row],[Positive Change %]]),"")</f>
        <v/>
      </c>
      <c r="K685" s="10">
        <f>IFERROR(RANK(T_STOCK_DATA[[#This Row],[Negative Change %]],T_STOCK_DATA[Negative Change %],1)+COUNTIF($E$3:$E684,T_STOCK_DATA[[#This Row],[Negative Change %]]),"")</f>
        <v>1513</v>
      </c>
      <c r="L685" s="10">
        <f>IFERROR(RANK(T_STOCK_DATA[[#This Row],[Volume]],T_STOCK_DATA[Volume],0)+COUNTIF($H$3:$H684,T_STOCK_DATA[[#This Row],[Volume]]),"")</f>
        <v>36</v>
      </c>
      <c r="M685" s="18" cm="1">
        <f t="array" ref="M685">IFERROR(_FV(T_STOCK_DATA[[#This Row],[SYMBOL]],"Last trade time",TRUE),"")</f>
        <v>44585.469953703701</v>
      </c>
    </row>
    <row r="686" spans="1:13">
      <c r="A686" s="5" t="e" vm="717">
        <v>#VALUE!</v>
      </c>
      <c r="B686" s="7" cm="1">
        <f t="array" ref="B686">IFERROR(_FV(T_STOCK_DATA[[#This Row],[SYMBOL]],"Change"),"")</f>
        <v>-15.15</v>
      </c>
      <c r="C686" s="8" cm="1">
        <f t="array" ref="C686">IFERROR(IF(T_STOCK_DATA[[#This Row],[SYMBOL]]="","",_FV(T_STOCK_DATA[[#This Row],[SYMBOL]],"Change (%)",TRUE)),"")</f>
        <v>-3.3753000000000005E-2</v>
      </c>
      <c r="D686" s="8" t="str">
        <f>IF(T_STOCK_DATA[[#This Row],[Change (%)]]&gt;0,T_STOCK_DATA[[#This Row],[Change (%)]],"")</f>
        <v/>
      </c>
      <c r="E686" s="8">
        <f>IF(T_STOCK_DATA[[#This Row],[Change (%)]]&lt;0,T_STOCK_DATA[[#This Row],[Change (%)]],"")</f>
        <v>-3.3753000000000005E-2</v>
      </c>
      <c r="F686" s="7" t="str" cm="1">
        <f t="array" ref="F686">IFERROR(_FV(T_STOCK_DATA[[#This Row],[SYMBOL]],"Exchange"),"")</f>
        <v>National Stock Exchange of India</v>
      </c>
      <c r="G686" s="7" cm="1">
        <f t="array" ref="G686">IFERROR(_FV(T_STOCK_DATA[[#This Row],[SYMBOL]],"Price"),"")</f>
        <v>433.7</v>
      </c>
      <c r="H686" s="9" cm="1">
        <f t="array" ref="H686">IFERROR(_FV(T_STOCK_DATA[[#This Row],[SYMBOL]],"Volume"),"")</f>
        <v>216026</v>
      </c>
      <c r="I686" s="7" t="str" cm="1">
        <f t="array" ref="I686">IFERROR(_FV(T_STOCK_DATA[[#This Row],[SYMBOL]],"Ticker symbol",TRUE),"")</f>
        <v>IOLCP</v>
      </c>
      <c r="J686" s="10" t="str">
        <f>IFERROR(RANK(T_STOCK_DATA[[#This Row],[Positive Change %]],T_STOCK_DATA[Positive Change %],0)+COUNTIF($D$3:$D685,T_STOCK_DATA[[#This Row],[Positive Change %]]),"")</f>
        <v/>
      </c>
      <c r="K686" s="10">
        <f>IFERROR(RANK(T_STOCK_DATA[[#This Row],[Negative Change %]],T_STOCK_DATA[Negative Change %],1)+COUNTIF($E$3:$E685,T_STOCK_DATA[[#This Row],[Negative Change %]]),"")</f>
        <v>1180</v>
      </c>
      <c r="L686" s="10">
        <f>IFERROR(RANK(T_STOCK_DATA[[#This Row],[Volume]],T_STOCK_DATA[Volume],0)+COUNTIF($H$3:$H685,T_STOCK_DATA[[#This Row],[Volume]]),"")</f>
        <v>735</v>
      </c>
      <c r="M686" s="18" cm="1">
        <f t="array" ref="M686">IFERROR(_FV(T_STOCK_DATA[[#This Row],[SYMBOL]],"Last trade time",TRUE),"")</f>
        <v>44585.469953703701</v>
      </c>
    </row>
    <row r="687" spans="1:13">
      <c r="A687" s="5" t="e" vm="718">
        <v>#VALUE!</v>
      </c>
      <c r="B687" s="7" cm="1">
        <f t="array" ref="B687">IFERROR(_FV(T_STOCK_DATA[[#This Row],[SYMBOL]],"Change"),"")</f>
        <v>-11.7</v>
      </c>
      <c r="C687" s="8" cm="1">
        <f t="array" ref="C687">IFERROR(IF(T_STOCK_DATA[[#This Row],[SYMBOL]]="","",_FV(T_STOCK_DATA[[#This Row],[SYMBOL]],"Change (%)",TRUE)),"")</f>
        <v>-1.1092999999999999E-2</v>
      </c>
      <c r="D687" s="8" t="str">
        <f>IF(T_STOCK_DATA[[#This Row],[Change (%)]]&gt;0,T_STOCK_DATA[[#This Row],[Change (%)]],"")</f>
        <v/>
      </c>
      <c r="E687" s="8">
        <f>IF(T_STOCK_DATA[[#This Row],[Change (%)]]&lt;0,T_STOCK_DATA[[#This Row],[Change (%)]],"")</f>
        <v>-1.1092999999999999E-2</v>
      </c>
      <c r="F687" s="7" t="str" cm="1">
        <f t="array" ref="F687">IFERROR(_FV(T_STOCK_DATA[[#This Row],[SYMBOL]],"Exchange"),"")</f>
        <v>National Stock Exchange of India</v>
      </c>
      <c r="G687" s="7" cm="1">
        <f t="array" ref="G687">IFERROR(_FV(T_STOCK_DATA[[#This Row],[SYMBOL]],"Price"),"")</f>
        <v>1043</v>
      </c>
      <c r="H687" s="9" cm="1">
        <f t="array" ref="H687">IFERROR(_FV(T_STOCK_DATA[[#This Row],[SYMBOL]],"Volume"),"")</f>
        <v>554842</v>
      </c>
      <c r="I687" s="7" t="str" cm="1">
        <f t="array" ref="I687">IFERROR(_FV(T_STOCK_DATA[[#This Row],[SYMBOL]],"Ticker symbol",TRUE),"")</f>
        <v>IPCALAB</v>
      </c>
      <c r="J687" s="10" t="str">
        <f>IFERROR(RANK(T_STOCK_DATA[[#This Row],[Positive Change %]],T_STOCK_DATA[Positive Change %],0)+COUNTIF($D$3:$D686,T_STOCK_DATA[[#This Row],[Positive Change %]]),"")</f>
        <v/>
      </c>
      <c r="K687" s="10">
        <f>IFERROR(RANK(T_STOCK_DATA[[#This Row],[Negative Change %]],T_STOCK_DATA[Negative Change %],1)+COUNTIF($E$3:$E686,T_STOCK_DATA[[#This Row],[Negative Change %]]),"")</f>
        <v>1514</v>
      </c>
      <c r="L687" s="10">
        <f>IFERROR(RANK(T_STOCK_DATA[[#This Row],[Volume]],T_STOCK_DATA[Volume],0)+COUNTIF($H$3:$H686,T_STOCK_DATA[[#This Row],[Volume]]),"")</f>
        <v>473</v>
      </c>
      <c r="M687" s="18" cm="1">
        <f t="array" ref="M687">IFERROR(_FV(T_STOCK_DATA[[#This Row],[SYMBOL]],"Last trade time",TRUE),"")</f>
        <v>44585.469953703701</v>
      </c>
    </row>
    <row r="688" spans="1:13">
      <c r="A688" s="5" t="e" vm="719">
        <v>#VALUE!</v>
      </c>
      <c r="B688" s="7" cm="1">
        <f t="array" ref="B688">IFERROR(_FV(T_STOCK_DATA[[#This Row],[SYMBOL]],"Change"),"")</f>
        <v>-11.6</v>
      </c>
      <c r="C688" s="8" cm="1">
        <f t="array" ref="C688">IFERROR(IF(T_STOCK_DATA[[#This Row],[SYMBOL]]="","",_FV(T_STOCK_DATA[[#This Row],[SYMBOL]],"Change (%)",TRUE)),"")</f>
        <v>-4.9870999999999999E-2</v>
      </c>
      <c r="D688" s="8" t="str">
        <f>IF(T_STOCK_DATA[[#This Row],[Change (%)]]&gt;0,T_STOCK_DATA[[#This Row],[Change (%)]],"")</f>
        <v/>
      </c>
      <c r="E688" s="8">
        <f>IF(T_STOCK_DATA[[#This Row],[Change (%)]]&lt;0,T_STOCK_DATA[[#This Row],[Change (%)]],"")</f>
        <v>-4.9870999999999999E-2</v>
      </c>
      <c r="F688" s="7" t="str" cm="1">
        <f t="array" ref="F688">IFERROR(_FV(T_STOCK_DATA[[#This Row],[SYMBOL]],"Exchange"),"")</f>
        <v>National Stock Exchange of India</v>
      </c>
      <c r="G688" s="7" cm="1">
        <f t="array" ref="G688">IFERROR(_FV(T_STOCK_DATA[[#This Row],[SYMBOL]],"Price"),"")</f>
        <v>221</v>
      </c>
      <c r="H688" s="9" cm="1">
        <f t="array" ref="H688">IFERROR(_FV(T_STOCK_DATA[[#This Row],[SYMBOL]],"Volume"),"")</f>
        <v>926199</v>
      </c>
      <c r="I688" s="7" t="str" cm="1">
        <f t="array" ref="I688">IFERROR(_FV(T_STOCK_DATA[[#This Row],[SYMBOL]],"Ticker symbol",TRUE),"")</f>
        <v>IRB</v>
      </c>
      <c r="J688" s="10" t="str">
        <f>IFERROR(RANK(T_STOCK_DATA[[#This Row],[Positive Change %]],T_STOCK_DATA[Positive Change %],0)+COUNTIF($D$3:$D687,T_STOCK_DATA[[#This Row],[Positive Change %]]),"")</f>
        <v/>
      </c>
      <c r="K688" s="10">
        <f>IFERROR(RANK(T_STOCK_DATA[[#This Row],[Negative Change %]],T_STOCK_DATA[Negative Change %],1)+COUNTIF($E$3:$E687,T_STOCK_DATA[[#This Row],[Negative Change %]]),"")</f>
        <v>565</v>
      </c>
      <c r="L688" s="10">
        <f>IFERROR(RANK(T_STOCK_DATA[[#This Row],[Volume]],T_STOCK_DATA[Volume],0)+COUNTIF($H$3:$H687,T_STOCK_DATA[[#This Row],[Volume]]),"")</f>
        <v>353</v>
      </c>
      <c r="M688" s="18" cm="1">
        <f t="array" ref="M688">IFERROR(_FV(T_STOCK_DATA[[#This Row],[SYMBOL]],"Last trade time",TRUE),"")</f>
        <v>44585.469953703701</v>
      </c>
    </row>
    <row r="689" spans="1:13">
      <c r="A689" s="5" t="e" vm="720">
        <v>#VALUE!</v>
      </c>
      <c r="B689" s="7" cm="1">
        <f t="array" ref="B689">IFERROR(_FV(T_STOCK_DATA[[#This Row],[SYMBOL]],"Change"),"")</f>
        <v>-1.35</v>
      </c>
      <c r="C689" s="8" cm="1">
        <f t="array" ref="C689">IFERROR(IF(T_STOCK_DATA[[#This Row],[SYMBOL]]="","",_FV(T_STOCK_DATA[[#This Row],[SYMBOL]],"Change (%)",TRUE)),"")</f>
        <v>-2.9189E-2</v>
      </c>
      <c r="D689" s="8" t="str">
        <f>IF(T_STOCK_DATA[[#This Row],[Change (%)]]&gt;0,T_STOCK_DATA[[#This Row],[Change (%)]],"")</f>
        <v/>
      </c>
      <c r="E689" s="8">
        <f>IF(T_STOCK_DATA[[#This Row],[Change (%)]]&lt;0,T_STOCK_DATA[[#This Row],[Change (%)]],"")</f>
        <v>-2.9189E-2</v>
      </c>
      <c r="F689" s="7" t="str" cm="1">
        <f t="array" ref="F689">IFERROR(_FV(T_STOCK_DATA[[#This Row],[SYMBOL]],"Exchange"),"")</f>
        <v>National Stock Exchange of India</v>
      </c>
      <c r="G689" s="7" cm="1">
        <f t="array" ref="G689">IFERROR(_FV(T_STOCK_DATA[[#This Row],[SYMBOL]],"Price"),"")</f>
        <v>44.9</v>
      </c>
      <c r="H689" s="9" cm="1">
        <f t="array" ref="H689">IFERROR(_FV(T_STOCK_DATA[[#This Row],[SYMBOL]],"Volume"),"")</f>
        <v>1429233</v>
      </c>
      <c r="I689" s="7" t="str" cm="1">
        <f t="array" ref="I689">IFERROR(_FV(T_STOCK_DATA[[#This Row],[SYMBOL]],"Ticker symbol",TRUE),"")</f>
        <v>IRCON</v>
      </c>
      <c r="J689" s="10" t="str">
        <f>IFERROR(RANK(T_STOCK_DATA[[#This Row],[Positive Change %]],T_STOCK_DATA[Positive Change %],0)+COUNTIF($D$3:$D688,T_STOCK_DATA[[#This Row],[Positive Change %]]),"")</f>
        <v/>
      </c>
      <c r="K689" s="10">
        <f>IFERROR(RANK(T_STOCK_DATA[[#This Row],[Negative Change %]],T_STOCK_DATA[Negative Change %],1)+COUNTIF($E$3:$E688,T_STOCK_DATA[[#This Row],[Negative Change %]]),"")</f>
        <v>1261</v>
      </c>
      <c r="L689" s="10">
        <f>IFERROR(RANK(T_STOCK_DATA[[#This Row],[Volume]],T_STOCK_DATA[Volume],0)+COUNTIF($H$3:$H688,T_STOCK_DATA[[#This Row],[Volume]]),"")</f>
        <v>264</v>
      </c>
      <c r="M689" s="18" cm="1">
        <f t="array" ref="M689">IFERROR(_FV(T_STOCK_DATA[[#This Row],[SYMBOL]],"Last trade time",TRUE),"")</f>
        <v>44585.469953703701</v>
      </c>
    </row>
    <row r="690" spans="1:13">
      <c r="A690" s="5" t="e" vm="721">
        <v>#VALUE!</v>
      </c>
      <c r="B690" s="7" cm="1">
        <f t="array" ref="B690">IFERROR(_FV(T_STOCK_DATA[[#This Row],[SYMBOL]],"Change"),"")</f>
        <v>-51.9</v>
      </c>
      <c r="C690" s="8" cm="1">
        <f t="array" ref="C690">IFERROR(IF(T_STOCK_DATA[[#This Row],[SYMBOL]]="","",_FV(T_STOCK_DATA[[#This Row],[SYMBOL]],"Change (%)",TRUE)),"")</f>
        <v>-6.0229999999999999E-2</v>
      </c>
      <c r="D690" s="8" t="str">
        <f>IF(T_STOCK_DATA[[#This Row],[Change (%)]]&gt;0,T_STOCK_DATA[[#This Row],[Change (%)]],"")</f>
        <v/>
      </c>
      <c r="E690" s="8">
        <f>IF(T_STOCK_DATA[[#This Row],[Change (%)]]&lt;0,T_STOCK_DATA[[#This Row],[Change (%)]],"")</f>
        <v>-6.0229999999999999E-2</v>
      </c>
      <c r="F690" s="7" t="str" cm="1">
        <f t="array" ref="F690">IFERROR(_FV(T_STOCK_DATA[[#This Row],[SYMBOL]],"Exchange"),"")</f>
        <v>National Stock Exchange of India</v>
      </c>
      <c r="G690" s="7" cm="1">
        <f t="array" ref="G690">IFERROR(_FV(T_STOCK_DATA[[#This Row],[SYMBOL]],"Price"),"")</f>
        <v>809.8</v>
      </c>
      <c r="H690" s="9" cm="1">
        <f t="array" ref="H690">IFERROR(_FV(T_STOCK_DATA[[#This Row],[SYMBOL]],"Volume"),"")</f>
        <v>7654105</v>
      </c>
      <c r="I690" s="7" t="str" cm="1">
        <f t="array" ref="I690">IFERROR(_FV(T_STOCK_DATA[[#This Row],[SYMBOL]],"Ticker symbol",TRUE),"")</f>
        <v>IRCTC</v>
      </c>
      <c r="J690" s="10" t="str">
        <f>IFERROR(RANK(T_STOCK_DATA[[#This Row],[Positive Change %]],T_STOCK_DATA[Positive Change %],0)+COUNTIF($D$3:$D689,T_STOCK_DATA[[#This Row],[Positive Change %]]),"")</f>
        <v/>
      </c>
      <c r="K690" s="10">
        <f>IFERROR(RANK(T_STOCK_DATA[[#This Row],[Negative Change %]],T_STOCK_DATA[Negative Change %],1)+COUNTIF($E$3:$E689,T_STOCK_DATA[[#This Row],[Negative Change %]]),"")</f>
        <v>343</v>
      </c>
      <c r="L690" s="10">
        <f>IFERROR(RANK(T_STOCK_DATA[[#This Row],[Volume]],T_STOCK_DATA[Volume],0)+COUNTIF($H$3:$H689,T_STOCK_DATA[[#This Row],[Volume]]),"")</f>
        <v>69</v>
      </c>
      <c r="M690" s="18" cm="1">
        <f t="array" ref="M690">IFERROR(_FV(T_STOCK_DATA[[#This Row],[SYMBOL]],"Last trade time",TRUE),"")</f>
        <v>44585.469953703701</v>
      </c>
    </row>
    <row r="691" spans="1:13">
      <c r="A691" s="5" t="e" vm="722">
        <v>#VALUE!</v>
      </c>
      <c r="B691" s="7" cm="1">
        <f t="array" ref="B691">IFERROR(_FV(T_STOCK_DATA[[#This Row],[SYMBOL]],"Change"),"")</f>
        <v>-7.75</v>
      </c>
      <c r="C691" s="8" cm="1">
        <f t="array" ref="C691">IFERROR(IF(T_STOCK_DATA[[#This Row],[SYMBOL]]="","",_FV(T_STOCK_DATA[[#This Row],[SYMBOL]],"Change (%)",TRUE)),"")</f>
        <v>-3.8614999999999997E-2</v>
      </c>
      <c r="D691" s="8" t="str">
        <f>IF(T_STOCK_DATA[[#This Row],[Change (%)]]&gt;0,T_STOCK_DATA[[#This Row],[Change (%)]],"")</f>
        <v/>
      </c>
      <c r="E691" s="8">
        <f>IF(T_STOCK_DATA[[#This Row],[Change (%)]]&lt;0,T_STOCK_DATA[[#This Row],[Change (%)]],"")</f>
        <v>-3.8614999999999997E-2</v>
      </c>
      <c r="F691" s="7" t="str" cm="1">
        <f t="array" ref="F691">IFERROR(_FV(T_STOCK_DATA[[#This Row],[SYMBOL]],"Exchange"),"")</f>
        <v>National Stock Exchange of India</v>
      </c>
      <c r="G691" s="7" cm="1">
        <f t="array" ref="G691">IFERROR(_FV(T_STOCK_DATA[[#This Row],[SYMBOL]],"Price"),"")</f>
        <v>192.95</v>
      </c>
      <c r="H691" s="9" cm="1">
        <f t="array" ref="H691">IFERROR(_FV(T_STOCK_DATA[[#This Row],[SYMBOL]],"Volume"),"")</f>
        <v>3221</v>
      </c>
      <c r="I691" s="7" t="str" cm="1">
        <f t="array" ref="I691">IFERROR(_FV(T_STOCK_DATA[[#This Row],[SYMBOL]],"Ticker symbol",TRUE),"")</f>
        <v>IRISDOREME</v>
      </c>
      <c r="J691" s="10" t="str">
        <f>IFERROR(RANK(T_STOCK_DATA[[#This Row],[Positive Change %]],T_STOCK_DATA[Positive Change %],0)+COUNTIF($D$3:$D690,T_STOCK_DATA[[#This Row],[Positive Change %]]),"")</f>
        <v/>
      </c>
      <c r="K691" s="10">
        <f>IFERROR(RANK(T_STOCK_DATA[[#This Row],[Negative Change %]],T_STOCK_DATA[Negative Change %],1)+COUNTIF($E$3:$E690,T_STOCK_DATA[[#This Row],[Negative Change %]]),"")</f>
        <v>1075</v>
      </c>
      <c r="L691" s="10">
        <f>IFERROR(RANK(T_STOCK_DATA[[#This Row],[Volume]],T_STOCK_DATA[Volume],0)+COUNTIF($H$3:$H690,T_STOCK_DATA[[#This Row],[Volume]]),"")</f>
        <v>1587</v>
      </c>
      <c r="M691" s="18" cm="1">
        <f t="array" ref="M691">IFERROR(_FV(T_STOCK_DATA[[#This Row],[SYMBOL]],"Last trade time",TRUE),"")</f>
        <v>44585.469953703701</v>
      </c>
    </row>
    <row r="692" spans="1:13">
      <c r="A692" s="5" t="e" vm="723">
        <v>#VALUE!</v>
      </c>
      <c r="B692" s="7" cm="1">
        <f t="array" ref="B692">IFERROR(_FV(T_STOCK_DATA[[#This Row],[SYMBOL]],"Change"),"")</f>
        <v>-60.95</v>
      </c>
      <c r="C692" s="8" cm="1">
        <f t="array" ref="C692">IFERROR(IF(T_STOCK_DATA[[#This Row],[SYMBOL]]="","",_FV(T_STOCK_DATA[[#This Row],[SYMBOL]],"Change (%)",TRUE)),"")</f>
        <v>-7.8347E-2</v>
      </c>
      <c r="D692" s="8" t="str">
        <f>IF(T_STOCK_DATA[[#This Row],[Change (%)]]&gt;0,T_STOCK_DATA[[#This Row],[Change (%)]],"")</f>
        <v/>
      </c>
      <c r="E692" s="8">
        <f>IF(T_STOCK_DATA[[#This Row],[Change (%)]]&lt;0,T_STOCK_DATA[[#This Row],[Change (%)]],"")</f>
        <v>-7.8347E-2</v>
      </c>
      <c r="F692" s="7" t="str" cm="1">
        <f t="array" ref="F692">IFERROR(_FV(T_STOCK_DATA[[#This Row],[SYMBOL]],"Exchange"),"")</f>
        <v>National Stock Exchange of India</v>
      </c>
      <c r="G692" s="7" cm="1">
        <f t="array" ref="G692">IFERROR(_FV(T_STOCK_DATA[[#This Row],[SYMBOL]],"Price"),"")</f>
        <v>717</v>
      </c>
      <c r="H692" s="9" cm="1">
        <f t="array" ref="H692">IFERROR(_FV(T_STOCK_DATA[[#This Row],[SYMBOL]],"Volume"),"")</f>
        <v>690911</v>
      </c>
      <c r="I692" s="7" t="str" cm="1">
        <f t="array" ref="I692">IFERROR(_FV(T_STOCK_DATA[[#This Row],[SYMBOL]],"Ticker symbol",TRUE),"")</f>
        <v>ISEC</v>
      </c>
      <c r="J692" s="10" t="str">
        <f>IFERROR(RANK(T_STOCK_DATA[[#This Row],[Positive Change %]],T_STOCK_DATA[Positive Change %],0)+COUNTIF($D$3:$D691,T_STOCK_DATA[[#This Row],[Positive Change %]]),"")</f>
        <v/>
      </c>
      <c r="K692" s="10">
        <f>IFERROR(RANK(T_STOCK_DATA[[#This Row],[Negative Change %]],T_STOCK_DATA[Negative Change %],1)+COUNTIF($E$3:$E691,T_STOCK_DATA[[#This Row],[Negative Change %]]),"")</f>
        <v>120</v>
      </c>
      <c r="L692" s="10">
        <f>IFERROR(RANK(T_STOCK_DATA[[#This Row],[Volume]],T_STOCK_DATA[Volume],0)+COUNTIF($H$3:$H691,T_STOCK_DATA[[#This Row],[Volume]]),"")</f>
        <v>419</v>
      </c>
      <c r="M692" s="18" cm="1">
        <f t="array" ref="M692">IFERROR(_FV(T_STOCK_DATA[[#This Row],[SYMBOL]],"Last trade time",TRUE),"")</f>
        <v>44585.469953703701</v>
      </c>
    </row>
    <row r="693" spans="1:13">
      <c r="A693" s="5" t="e" vm="724">
        <v>#VALUE!</v>
      </c>
      <c r="B693" s="7" cm="1">
        <f t="array" ref="B693">IFERROR(_FV(T_STOCK_DATA[[#This Row],[SYMBOL]],"Change"),"")</f>
        <v>-9.35</v>
      </c>
      <c r="C693" s="8" cm="1">
        <f t="array" ref="C693">IFERROR(IF(T_STOCK_DATA[[#This Row],[SYMBOL]]="","",_FV(T_STOCK_DATA[[#This Row],[SYMBOL]],"Change (%)",TRUE)),"")</f>
        <v>-4.3528999999999998E-2</v>
      </c>
      <c r="D693" s="8" t="str">
        <f>IF(T_STOCK_DATA[[#This Row],[Change (%)]]&gt;0,T_STOCK_DATA[[#This Row],[Change (%)]],"")</f>
        <v/>
      </c>
      <c r="E693" s="8">
        <f>IF(T_STOCK_DATA[[#This Row],[Change (%)]]&lt;0,T_STOCK_DATA[[#This Row],[Change (%)]],"")</f>
        <v>-4.3528999999999998E-2</v>
      </c>
      <c r="F693" s="7" t="str" cm="1">
        <f t="array" ref="F693">IFERROR(_FV(T_STOCK_DATA[[#This Row],[SYMBOL]],"Exchange"),"")</f>
        <v>National Stock Exchange of India</v>
      </c>
      <c r="G693" s="7" cm="1">
        <f t="array" ref="G693">IFERROR(_FV(T_STOCK_DATA[[#This Row],[SYMBOL]],"Price"),"")</f>
        <v>205.45</v>
      </c>
      <c r="H693" s="9" cm="1">
        <f t="array" ref="H693">IFERROR(_FV(T_STOCK_DATA[[#This Row],[SYMBOL]],"Volume"),"")</f>
        <v>82462</v>
      </c>
      <c r="I693" s="7" t="str" cm="1">
        <f t="array" ref="I693">IFERROR(_FV(T_STOCK_DATA[[#This Row],[SYMBOL]],"Ticker symbol",TRUE),"")</f>
        <v>ISFT</v>
      </c>
      <c r="J693" s="10" t="str">
        <f>IFERROR(RANK(T_STOCK_DATA[[#This Row],[Positive Change %]],T_STOCK_DATA[Positive Change %],0)+COUNTIF($D$3:$D692,T_STOCK_DATA[[#This Row],[Positive Change %]]),"")</f>
        <v/>
      </c>
      <c r="K693" s="10">
        <f>IFERROR(RANK(T_STOCK_DATA[[#This Row],[Negative Change %]],T_STOCK_DATA[Negative Change %],1)+COUNTIF($E$3:$E692,T_STOCK_DATA[[#This Row],[Negative Change %]]),"")</f>
        <v>943</v>
      </c>
      <c r="L693" s="10">
        <f>IFERROR(RANK(T_STOCK_DATA[[#This Row],[Volume]],T_STOCK_DATA[Volume],0)+COUNTIF($H$3:$H692,T_STOCK_DATA[[#This Row],[Volume]]),"")</f>
        <v>1033</v>
      </c>
      <c r="M693" s="18" cm="1">
        <f t="array" ref="M693">IFERROR(_FV(T_STOCK_DATA[[#This Row],[SYMBOL]],"Last trade time",TRUE),"")</f>
        <v>44585.469953703701</v>
      </c>
    </row>
    <row r="694" spans="1:13">
      <c r="A694" s="5" t="e" vm="725">
        <v>#VALUE!</v>
      </c>
      <c r="B694" s="7" cm="1">
        <f t="array" ref="B694">IFERROR(_FV(T_STOCK_DATA[[#This Row],[SYMBOL]],"Change"),"")</f>
        <v>-2.4</v>
      </c>
      <c r="C694" s="8" cm="1">
        <f t="array" ref="C694">IFERROR(IF(T_STOCK_DATA[[#This Row],[SYMBOL]]="","",_FV(T_STOCK_DATA[[#This Row],[SYMBOL]],"Change (%)",TRUE)),"")</f>
        <v>-4.9947999999999999E-2</v>
      </c>
      <c r="D694" s="8" t="str">
        <f>IF(T_STOCK_DATA[[#This Row],[Change (%)]]&gt;0,T_STOCK_DATA[[#This Row],[Change (%)]],"")</f>
        <v/>
      </c>
      <c r="E694" s="8">
        <f>IF(T_STOCK_DATA[[#This Row],[Change (%)]]&lt;0,T_STOCK_DATA[[#This Row],[Change (%)]],"")</f>
        <v>-4.9947999999999999E-2</v>
      </c>
      <c r="F694" s="7" t="str" cm="1">
        <f t="array" ref="F694">IFERROR(_FV(T_STOCK_DATA[[#This Row],[SYMBOL]],"Exchange"),"")</f>
        <v>National Stock Exchange of India</v>
      </c>
      <c r="G694" s="7" cm="1">
        <f t="array" ref="G694">IFERROR(_FV(T_STOCK_DATA[[#This Row],[SYMBOL]],"Price"),"")</f>
        <v>45.65</v>
      </c>
      <c r="H694" s="9" cm="1">
        <f t="array" ref="H694">IFERROR(_FV(T_STOCK_DATA[[#This Row],[SYMBOL]],"Volume"),"")</f>
        <v>413201</v>
      </c>
      <c r="I694" s="7" t="str" cm="1">
        <f t="array" ref="I694">IFERROR(_FV(T_STOCK_DATA[[#This Row],[SYMBOL]],"Ticker symbol",TRUE),"")</f>
        <v>ISMTLTD</v>
      </c>
      <c r="J694" s="10" t="str">
        <f>IFERROR(RANK(T_STOCK_DATA[[#This Row],[Positive Change %]],T_STOCK_DATA[Positive Change %],0)+COUNTIF($D$3:$D693,T_STOCK_DATA[[#This Row],[Positive Change %]]),"")</f>
        <v/>
      </c>
      <c r="K694" s="10">
        <f>IFERROR(RANK(T_STOCK_DATA[[#This Row],[Negative Change %]],T_STOCK_DATA[Negative Change %],1)+COUNTIF($E$3:$E693,T_STOCK_DATA[[#This Row],[Negative Change %]]),"")</f>
        <v>540</v>
      </c>
      <c r="L694" s="10">
        <f>IFERROR(RANK(T_STOCK_DATA[[#This Row],[Volume]],T_STOCK_DATA[Volume],0)+COUNTIF($H$3:$H693,T_STOCK_DATA[[#This Row],[Volume]]),"")</f>
        <v>554</v>
      </c>
      <c r="M694" s="18" cm="1">
        <f t="array" ref="M694">IFERROR(_FV(T_STOCK_DATA[[#This Row],[SYMBOL]],"Last trade time",TRUE),"")</f>
        <v>44585.469953703701</v>
      </c>
    </row>
    <row r="695" spans="1:13">
      <c r="A695" s="5" t="e" vm="726">
        <v>#VALUE!</v>
      </c>
      <c r="B695" s="7" cm="1">
        <f t="array" ref="B695">IFERROR(_FV(T_STOCK_DATA[[#This Row],[SYMBOL]],"Change"),"")</f>
        <v>-5.25</v>
      </c>
      <c r="C695" s="8" cm="1">
        <f t="array" ref="C695">IFERROR(IF(T_STOCK_DATA[[#This Row],[SYMBOL]]="","",_FV(T_STOCK_DATA[[#This Row],[SYMBOL]],"Change (%)",TRUE)),"")</f>
        <v>-2.4188000000000001E-2</v>
      </c>
      <c r="D695" s="8" t="str">
        <f>IF(T_STOCK_DATA[[#This Row],[Change (%)]]&gt;0,T_STOCK_DATA[[#This Row],[Change (%)]],"")</f>
        <v/>
      </c>
      <c r="E695" s="8">
        <f>IF(T_STOCK_DATA[[#This Row],[Change (%)]]&lt;0,T_STOCK_DATA[[#This Row],[Change (%)]],"")</f>
        <v>-2.4188000000000001E-2</v>
      </c>
      <c r="F695" s="7" t="str" cm="1">
        <f t="array" ref="F695">IFERROR(_FV(T_STOCK_DATA[[#This Row],[SYMBOL]],"Exchange"),"")</f>
        <v>National Stock Exchange of India</v>
      </c>
      <c r="G695" s="7" cm="1">
        <f t="array" ref="G695">IFERROR(_FV(T_STOCK_DATA[[#This Row],[SYMBOL]],"Price"),"")</f>
        <v>211.8</v>
      </c>
      <c r="H695" s="9" cm="1">
        <f t="array" ref="H695">IFERROR(_FV(T_STOCK_DATA[[#This Row],[SYMBOL]],"Volume"),"")</f>
        <v>17354942</v>
      </c>
      <c r="I695" s="7" t="str" cm="1">
        <f t="array" ref="I695">IFERROR(_FV(T_STOCK_DATA[[#This Row],[SYMBOL]],"Ticker symbol",TRUE),"")</f>
        <v>ITC</v>
      </c>
      <c r="J695" s="10" t="str">
        <f>IFERROR(RANK(T_STOCK_DATA[[#This Row],[Positive Change %]],T_STOCK_DATA[Positive Change %],0)+COUNTIF($D$3:$D694,T_STOCK_DATA[[#This Row],[Positive Change %]]),"")</f>
        <v/>
      </c>
      <c r="K695" s="10">
        <f>IFERROR(RANK(T_STOCK_DATA[[#This Row],[Negative Change %]],T_STOCK_DATA[Negative Change %],1)+COUNTIF($E$3:$E694,T_STOCK_DATA[[#This Row],[Negative Change %]]),"")</f>
        <v>1357</v>
      </c>
      <c r="L695" s="10">
        <f>IFERROR(RANK(T_STOCK_DATA[[#This Row],[Volume]],T_STOCK_DATA[Volume],0)+COUNTIF($H$3:$H694,T_STOCK_DATA[[#This Row],[Volume]]),"")</f>
        <v>27</v>
      </c>
      <c r="M695" s="18" cm="1">
        <f t="array" ref="M695">IFERROR(_FV(T_STOCK_DATA[[#This Row],[SYMBOL]],"Last trade time",TRUE),"")</f>
        <v>44585.469953703701</v>
      </c>
    </row>
    <row r="696" spans="1:13">
      <c r="A696" s="5" t="e" vm="727">
        <v>#VALUE!</v>
      </c>
      <c r="B696" s="7" cm="1">
        <f t="array" ref="B696">IFERROR(_FV(T_STOCK_DATA[[#This Row],[SYMBOL]],"Change"),"")</f>
        <v>9.5</v>
      </c>
      <c r="C696" s="8" cm="1">
        <f t="array" ref="C696">IFERROR(IF(T_STOCK_DATA[[#This Row],[SYMBOL]]="","",_FV(T_STOCK_DATA[[#This Row],[SYMBOL]],"Change (%)",TRUE)),"")</f>
        <v>2.4355999999999999E-2</v>
      </c>
      <c r="D696" s="8">
        <f>IF(T_STOCK_DATA[[#This Row],[Change (%)]]&gt;0,T_STOCK_DATA[[#This Row],[Change (%)]],"")</f>
        <v>2.4355999999999999E-2</v>
      </c>
      <c r="E696" s="8" t="str">
        <f>IF(T_STOCK_DATA[[#This Row],[Change (%)]]&lt;0,T_STOCK_DATA[[#This Row],[Change (%)]],"")</f>
        <v/>
      </c>
      <c r="F696" s="7" t="str" cm="1">
        <f t="array" ref="F696">IFERROR(_FV(T_STOCK_DATA[[#This Row],[SYMBOL]],"Exchange"),"")</f>
        <v>National Stock Exchange of India</v>
      </c>
      <c r="G696" s="7" cm="1">
        <f t="array" ref="G696">IFERROR(_FV(T_STOCK_DATA[[#This Row],[SYMBOL]],"Price"),"")</f>
        <v>399.55</v>
      </c>
      <c r="H696" s="9" cm="1">
        <f t="array" ref="H696">IFERROR(_FV(T_STOCK_DATA[[#This Row],[SYMBOL]],"Volume"),"")</f>
        <v>1464520</v>
      </c>
      <c r="I696" s="7" t="str" cm="1">
        <f t="array" ref="I696">IFERROR(_FV(T_STOCK_DATA[[#This Row],[SYMBOL]],"Ticker symbol",TRUE),"")</f>
        <v>ITDC</v>
      </c>
      <c r="J696" s="10">
        <f>IFERROR(RANK(T_STOCK_DATA[[#This Row],[Positive Change %]],T_STOCK_DATA[Positive Change %],0)+COUNTIF($D$3:$D695,T_STOCK_DATA[[#This Row],[Positive Change %]]),"")</f>
        <v>28</v>
      </c>
      <c r="K696" s="10" t="str">
        <f>IFERROR(RANK(T_STOCK_DATA[[#This Row],[Negative Change %]],T_STOCK_DATA[Negative Change %],1)+COUNTIF($E$3:$E695,T_STOCK_DATA[[#This Row],[Negative Change %]]),"")</f>
        <v/>
      </c>
      <c r="L696" s="10">
        <f>IFERROR(RANK(T_STOCK_DATA[[#This Row],[Volume]],T_STOCK_DATA[Volume],0)+COUNTIF($H$3:$H695,T_STOCK_DATA[[#This Row],[Volume]]),"")</f>
        <v>260</v>
      </c>
      <c r="M696" s="18" cm="1">
        <f t="array" ref="M696">IFERROR(_FV(T_STOCK_DATA[[#This Row],[SYMBOL]],"Last trade time",TRUE),"")</f>
        <v>44585.469953703701</v>
      </c>
    </row>
    <row r="697" spans="1:13">
      <c r="A697" s="5" t="e" vm="728">
        <v>#VALUE!</v>
      </c>
      <c r="B697" s="7" cm="1">
        <f t="array" ref="B697">IFERROR(_FV(T_STOCK_DATA[[#This Row],[SYMBOL]],"Change"),"")</f>
        <v>-5.25</v>
      </c>
      <c r="C697" s="8" cm="1">
        <f t="array" ref="C697">IFERROR(IF(T_STOCK_DATA[[#This Row],[SYMBOL]]="","",_FV(T_STOCK_DATA[[#This Row],[SYMBOL]],"Change (%)",TRUE)),"")</f>
        <v>-6.5748000000000001E-2</v>
      </c>
      <c r="D697" s="8" t="str">
        <f>IF(T_STOCK_DATA[[#This Row],[Change (%)]]&gt;0,T_STOCK_DATA[[#This Row],[Change (%)]],"")</f>
        <v/>
      </c>
      <c r="E697" s="8">
        <f>IF(T_STOCK_DATA[[#This Row],[Change (%)]]&lt;0,T_STOCK_DATA[[#This Row],[Change (%)]],"")</f>
        <v>-6.5748000000000001E-2</v>
      </c>
      <c r="F697" s="7" t="str" cm="1">
        <f t="array" ref="F697">IFERROR(_FV(T_STOCK_DATA[[#This Row],[SYMBOL]],"Exchange"),"")</f>
        <v>National Stock Exchange of India</v>
      </c>
      <c r="G697" s="7" cm="1">
        <f t="array" ref="G697">IFERROR(_FV(T_STOCK_DATA[[#This Row],[SYMBOL]],"Price"),"")</f>
        <v>74.599999999999994</v>
      </c>
      <c r="H697" s="9" cm="1">
        <f t="array" ref="H697">IFERROR(_FV(T_STOCK_DATA[[#This Row],[SYMBOL]],"Volume"),"")</f>
        <v>1529505</v>
      </c>
      <c r="I697" s="7" t="str" cm="1">
        <f t="array" ref="I697">IFERROR(_FV(T_STOCK_DATA[[#This Row],[SYMBOL]],"Ticker symbol",TRUE),"")</f>
        <v>ITDCEM</v>
      </c>
      <c r="J697" s="10" t="str">
        <f>IFERROR(RANK(T_STOCK_DATA[[#This Row],[Positive Change %]],T_STOCK_DATA[Positive Change %],0)+COUNTIF($D$3:$D696,T_STOCK_DATA[[#This Row],[Positive Change %]]),"")</f>
        <v/>
      </c>
      <c r="K697" s="10">
        <f>IFERROR(RANK(T_STOCK_DATA[[#This Row],[Negative Change %]],T_STOCK_DATA[Negative Change %],1)+COUNTIF($E$3:$E696,T_STOCK_DATA[[#This Row],[Negative Change %]]),"")</f>
        <v>259</v>
      </c>
      <c r="L697" s="10">
        <f>IFERROR(RANK(T_STOCK_DATA[[#This Row],[Volume]],T_STOCK_DATA[Volume],0)+COUNTIF($H$3:$H696,T_STOCK_DATA[[#This Row],[Volume]]),"")</f>
        <v>251</v>
      </c>
      <c r="M697" s="18" cm="1">
        <f t="array" ref="M697">IFERROR(_FV(T_STOCK_DATA[[#This Row],[SYMBOL]],"Last trade time",TRUE),"")</f>
        <v>44585.469953703701</v>
      </c>
    </row>
    <row r="698" spans="1:13">
      <c r="A698" s="5" t="e" vm="729">
        <v>#VALUE!</v>
      </c>
      <c r="B698" s="7" cm="1">
        <f t="array" ref="B698">IFERROR(_FV(T_STOCK_DATA[[#This Row],[SYMBOL]],"Change"),"")</f>
        <v>-4.3499999999999996</v>
      </c>
      <c r="C698" s="8" cm="1">
        <f t="array" ref="C698">IFERROR(IF(T_STOCK_DATA[[#This Row],[SYMBOL]]="","",_FV(T_STOCK_DATA[[#This Row],[SYMBOL]],"Change (%)",TRUE)),"")</f>
        <v>-3.6943000000000004E-2</v>
      </c>
      <c r="D698" s="8" t="str">
        <f>IF(T_STOCK_DATA[[#This Row],[Change (%)]]&gt;0,T_STOCK_DATA[[#This Row],[Change (%)]],"")</f>
        <v/>
      </c>
      <c r="E698" s="8">
        <f>IF(T_STOCK_DATA[[#This Row],[Change (%)]]&lt;0,T_STOCK_DATA[[#This Row],[Change (%)]],"")</f>
        <v>-3.6943000000000004E-2</v>
      </c>
      <c r="F698" s="7" t="str" cm="1">
        <f t="array" ref="F698">IFERROR(_FV(T_STOCK_DATA[[#This Row],[SYMBOL]],"Exchange"),"")</f>
        <v>National Stock Exchange of India</v>
      </c>
      <c r="G698" s="7" cm="1">
        <f t="array" ref="G698">IFERROR(_FV(T_STOCK_DATA[[#This Row],[SYMBOL]],"Price"),"")</f>
        <v>113.4</v>
      </c>
      <c r="H698" s="9" cm="1">
        <f t="array" ref="H698">IFERROR(_FV(T_STOCK_DATA[[#This Row],[SYMBOL]],"Volume"),"")</f>
        <v>284855</v>
      </c>
      <c r="I698" s="7" t="str" cm="1">
        <f t="array" ref="I698">IFERROR(_FV(T_STOCK_DATA[[#This Row],[SYMBOL]],"Ticker symbol",TRUE),"")</f>
        <v>ITI</v>
      </c>
      <c r="J698" s="10" t="str">
        <f>IFERROR(RANK(T_STOCK_DATA[[#This Row],[Positive Change %]],T_STOCK_DATA[Positive Change %],0)+COUNTIF($D$3:$D697,T_STOCK_DATA[[#This Row],[Positive Change %]]),"")</f>
        <v/>
      </c>
      <c r="K698" s="10">
        <f>IFERROR(RANK(T_STOCK_DATA[[#This Row],[Negative Change %]],T_STOCK_DATA[Negative Change %],1)+COUNTIF($E$3:$E697,T_STOCK_DATA[[#This Row],[Negative Change %]]),"")</f>
        <v>1109</v>
      </c>
      <c r="L698" s="10">
        <f>IFERROR(RANK(T_STOCK_DATA[[#This Row],[Volume]],T_STOCK_DATA[Volume],0)+COUNTIF($H$3:$H697,T_STOCK_DATA[[#This Row],[Volume]]),"")</f>
        <v>660</v>
      </c>
      <c r="M698" s="18" cm="1">
        <f t="array" ref="M698">IFERROR(_FV(T_STOCK_DATA[[#This Row],[SYMBOL]],"Last trade time",TRUE),"")</f>
        <v>44585.469953703701</v>
      </c>
    </row>
    <row r="699" spans="1:13">
      <c r="A699" s="5" t="e" vm="730">
        <v>#VALUE!</v>
      </c>
      <c r="B699" s="7" cm="1">
        <f t="array" ref="B699">IFERROR(_FV(T_STOCK_DATA[[#This Row],[SYMBOL]],"Change"),"")</f>
        <v>-0.45</v>
      </c>
      <c r="C699" s="8" cm="1">
        <f t="array" ref="C699">IFERROR(IF(T_STOCK_DATA[[#This Row],[SYMBOL]]="","",_FV(T_STOCK_DATA[[#This Row],[SYMBOL]],"Change (%)",TRUE)),"")</f>
        <v>-4.6632E-2</v>
      </c>
      <c r="D699" s="8" t="str">
        <f>IF(T_STOCK_DATA[[#This Row],[Change (%)]]&gt;0,T_STOCK_DATA[[#This Row],[Change (%)]],"")</f>
        <v/>
      </c>
      <c r="E699" s="8">
        <f>IF(T_STOCK_DATA[[#This Row],[Change (%)]]&lt;0,T_STOCK_DATA[[#This Row],[Change (%)]],"")</f>
        <v>-4.6632E-2</v>
      </c>
      <c r="F699" s="7" t="str" cm="1">
        <f t="array" ref="F699">IFERROR(_FV(T_STOCK_DATA[[#This Row],[SYMBOL]],"Exchange"),"")</f>
        <v>National Stock Exchange of India</v>
      </c>
      <c r="G699" s="7" cm="1">
        <f t="array" ref="G699">IFERROR(_FV(T_STOCK_DATA[[#This Row],[SYMBOL]],"Price"),"")</f>
        <v>9.1999999999999993</v>
      </c>
      <c r="H699" s="9" cm="1">
        <f t="array" ref="H699">IFERROR(_FV(T_STOCK_DATA[[#This Row],[SYMBOL]],"Volume"),"")</f>
        <v>347747</v>
      </c>
      <c r="I699" s="7" t="str" cm="1">
        <f t="array" ref="I699">IFERROR(_FV(T_STOCK_DATA[[#This Row],[SYMBOL]],"Ticker symbol",TRUE),"")</f>
        <v>IVC</v>
      </c>
      <c r="J699" s="10" t="str">
        <f>IFERROR(RANK(T_STOCK_DATA[[#This Row],[Positive Change %]],T_STOCK_DATA[Positive Change %],0)+COUNTIF($D$3:$D698,T_STOCK_DATA[[#This Row],[Positive Change %]]),"")</f>
        <v/>
      </c>
      <c r="K699" s="10">
        <f>IFERROR(RANK(T_STOCK_DATA[[#This Row],[Negative Change %]],T_STOCK_DATA[Negative Change %],1)+COUNTIF($E$3:$E698,T_STOCK_DATA[[#This Row],[Negative Change %]]),"")</f>
        <v>833</v>
      </c>
      <c r="L699" s="10">
        <f>IFERROR(RANK(T_STOCK_DATA[[#This Row],[Volume]],T_STOCK_DATA[Volume],0)+COUNTIF($H$3:$H698,T_STOCK_DATA[[#This Row],[Volume]]),"")</f>
        <v>603</v>
      </c>
      <c r="M699" s="18" cm="1">
        <f t="array" ref="M699">IFERROR(_FV(T_STOCK_DATA[[#This Row],[SYMBOL]],"Last trade time",TRUE),"")</f>
        <v>44585.469953703701</v>
      </c>
    </row>
    <row r="700" spans="1:13">
      <c r="A700" s="5" t="e" vm="731">
        <v>#VALUE!</v>
      </c>
      <c r="B700" s="7" cm="1">
        <f t="array" ref="B700">IFERROR(_FV(T_STOCK_DATA[[#This Row],[SYMBOL]],"Change"),"")</f>
        <v>-5.0999999999999996</v>
      </c>
      <c r="C700" s="8" cm="1">
        <f t="array" ref="C700">IFERROR(IF(T_STOCK_DATA[[#This Row],[SYMBOL]]="","",_FV(T_STOCK_DATA[[#This Row],[SYMBOL]],"Change (%)",TRUE)),"")</f>
        <v>-4.0156999999999998E-2</v>
      </c>
      <c r="D700" s="8" t="str">
        <f>IF(T_STOCK_DATA[[#This Row],[Change (%)]]&gt;0,T_STOCK_DATA[[#This Row],[Change (%)]],"")</f>
        <v/>
      </c>
      <c r="E700" s="8">
        <f>IF(T_STOCK_DATA[[#This Row],[Change (%)]]&lt;0,T_STOCK_DATA[[#This Row],[Change (%)]],"")</f>
        <v>-4.0156999999999998E-2</v>
      </c>
      <c r="F700" s="7" t="str" cm="1">
        <f t="array" ref="F700">IFERROR(_FV(T_STOCK_DATA[[#This Row],[SYMBOL]],"Exchange"),"")</f>
        <v>National Stock Exchange of India</v>
      </c>
      <c r="G700" s="7" cm="1">
        <f t="array" ref="G700">IFERROR(_FV(T_STOCK_DATA[[#This Row],[SYMBOL]],"Price"),"")</f>
        <v>121.9</v>
      </c>
      <c r="H700" s="9" cm="1">
        <f t="array" ref="H700">IFERROR(_FV(T_STOCK_DATA[[#This Row],[SYMBOL]],"Volume"),"")</f>
        <v>13885</v>
      </c>
      <c r="I700" s="7" t="str" cm="1">
        <f t="array" ref="I700">IFERROR(_FV(T_STOCK_DATA[[#This Row],[SYMBOL]],"Ticker symbol",TRUE),"")</f>
        <v>IVP</v>
      </c>
      <c r="J700" s="10" t="str">
        <f>IFERROR(RANK(T_STOCK_DATA[[#This Row],[Positive Change %]],T_STOCK_DATA[Positive Change %],0)+COUNTIF($D$3:$D699,T_STOCK_DATA[[#This Row],[Positive Change %]]),"")</f>
        <v/>
      </c>
      <c r="K700" s="10">
        <f>IFERROR(RANK(T_STOCK_DATA[[#This Row],[Negative Change %]],T_STOCK_DATA[Negative Change %],1)+COUNTIF($E$3:$E699,T_STOCK_DATA[[#This Row],[Negative Change %]]),"")</f>
        <v>1038</v>
      </c>
      <c r="L700" s="10">
        <f>IFERROR(RANK(T_STOCK_DATA[[#This Row],[Volume]],T_STOCK_DATA[Volume],0)+COUNTIF($H$3:$H699,T_STOCK_DATA[[#This Row],[Volume]]),"")</f>
        <v>1460</v>
      </c>
      <c r="M700" s="18" cm="1">
        <f t="array" ref="M700">IFERROR(_FV(T_STOCK_DATA[[#This Row],[SYMBOL]],"Last trade time",TRUE),"")</f>
        <v>44585.469953703701</v>
      </c>
    </row>
    <row r="701" spans="1:13">
      <c r="A701" s="5" t="e" vm="732">
        <v>#VALUE!</v>
      </c>
      <c r="B701" s="7" cm="1">
        <f t="array" ref="B701">IFERROR(_FV(T_STOCK_DATA[[#This Row],[SYMBOL]],"Change"),"")</f>
        <v>-5</v>
      </c>
      <c r="C701" s="8" cm="1">
        <f t="array" ref="C701">IFERROR(IF(T_STOCK_DATA[[#This Row],[SYMBOL]]="","",_FV(T_STOCK_DATA[[#This Row],[SYMBOL]],"Change (%)",TRUE)),"")</f>
        <v>-4.9627999999999999E-2</v>
      </c>
      <c r="D701" s="8" t="str">
        <f>IF(T_STOCK_DATA[[#This Row],[Change (%)]]&gt;0,T_STOCK_DATA[[#This Row],[Change (%)]],"")</f>
        <v/>
      </c>
      <c r="E701" s="8">
        <f>IF(T_STOCK_DATA[[#This Row],[Change (%)]]&lt;0,T_STOCK_DATA[[#This Row],[Change (%)]],"")</f>
        <v>-4.9627999999999999E-2</v>
      </c>
      <c r="F701" s="7" t="str" cm="1">
        <f t="array" ref="F701">IFERROR(_FV(T_STOCK_DATA[[#This Row],[SYMBOL]],"Exchange"),"")</f>
        <v>National Stock Exchange of India</v>
      </c>
      <c r="G701" s="7" cm="1">
        <f t="array" ref="G701">IFERROR(_FV(T_STOCK_DATA[[#This Row],[SYMBOL]],"Price"),"")</f>
        <v>95.75</v>
      </c>
      <c r="H701" s="9" cm="1">
        <f t="array" ref="H701">IFERROR(_FV(T_STOCK_DATA[[#This Row],[SYMBOL]],"Volume"),"")</f>
        <v>205149</v>
      </c>
      <c r="I701" s="7" t="str" cm="1">
        <f t="array" ref="I701">IFERROR(_FV(T_STOCK_DATA[[#This Row],[SYMBOL]],"Ticker symbol",TRUE),"")</f>
        <v>IZMO</v>
      </c>
      <c r="J701" s="10" t="str">
        <f>IFERROR(RANK(T_STOCK_DATA[[#This Row],[Positive Change %]],T_STOCK_DATA[Positive Change %],0)+COUNTIF($D$3:$D700,T_STOCK_DATA[[#This Row],[Positive Change %]]),"")</f>
        <v/>
      </c>
      <c r="K701" s="10">
        <f>IFERROR(RANK(T_STOCK_DATA[[#This Row],[Negative Change %]],T_STOCK_DATA[Negative Change %],1)+COUNTIF($E$3:$E700,T_STOCK_DATA[[#This Row],[Negative Change %]]),"")</f>
        <v>624</v>
      </c>
      <c r="L701" s="10">
        <f>IFERROR(RANK(T_STOCK_DATA[[#This Row],[Volume]],T_STOCK_DATA[Volume],0)+COUNTIF($H$3:$H700,T_STOCK_DATA[[#This Row],[Volume]]),"")</f>
        <v>753</v>
      </c>
      <c r="M701" s="18" cm="1">
        <f t="array" ref="M701">IFERROR(_FV(T_STOCK_DATA[[#This Row],[SYMBOL]],"Last trade time",TRUE),"")</f>
        <v>44585.469953703701</v>
      </c>
    </row>
    <row r="702" spans="1:13">
      <c r="A702" s="5" t="e" vm="733">
        <v>#VALUE!</v>
      </c>
      <c r="B702" s="7" cm="1">
        <f t="array" ref="B702">IFERROR(_FV(T_STOCK_DATA[[#This Row],[SYMBOL]],"Change"),"")</f>
        <v>-2.85</v>
      </c>
      <c r="C702" s="8" cm="1">
        <f t="array" ref="C702">IFERROR(IF(T_STOCK_DATA[[#This Row],[SYMBOL]]="","",_FV(T_STOCK_DATA[[#This Row],[SYMBOL]],"Change (%)",TRUE)),"")</f>
        <v>-7.0110999999999993E-2</v>
      </c>
      <c r="D702" s="8" t="str">
        <f>IF(T_STOCK_DATA[[#This Row],[Change (%)]]&gt;0,T_STOCK_DATA[[#This Row],[Change (%)]],"")</f>
        <v/>
      </c>
      <c r="E702" s="8">
        <f>IF(T_STOCK_DATA[[#This Row],[Change (%)]]&lt;0,T_STOCK_DATA[[#This Row],[Change (%)]],"")</f>
        <v>-7.0110999999999993E-2</v>
      </c>
      <c r="F702" s="7" t="str" cm="1">
        <f t="array" ref="F702">IFERROR(_FV(T_STOCK_DATA[[#This Row],[SYMBOL]],"Exchange"),"")</f>
        <v>National Stock Exchange of India</v>
      </c>
      <c r="G702" s="7" cm="1">
        <f t="array" ref="G702">IFERROR(_FV(T_STOCK_DATA[[#This Row],[SYMBOL]],"Price"),"")</f>
        <v>37.799999999999997</v>
      </c>
      <c r="H702" s="9" cm="1">
        <f t="array" ref="H702">IFERROR(_FV(T_STOCK_DATA[[#This Row],[SYMBOL]],"Volume"),"")</f>
        <v>4516223</v>
      </c>
      <c r="I702" s="7" t="str" cm="1">
        <f t="array" ref="I702">IFERROR(_FV(T_STOCK_DATA[[#This Row],[SYMBOL]],"Ticker symbol",TRUE),"")</f>
        <v>J&amp;KBANK</v>
      </c>
      <c r="J702" s="10" t="str">
        <f>IFERROR(RANK(T_STOCK_DATA[[#This Row],[Positive Change %]],T_STOCK_DATA[Positive Change %],0)+COUNTIF($D$3:$D701,T_STOCK_DATA[[#This Row],[Positive Change %]]),"")</f>
        <v/>
      </c>
      <c r="K702" s="10">
        <f>IFERROR(RANK(T_STOCK_DATA[[#This Row],[Negative Change %]],T_STOCK_DATA[Negative Change %],1)+COUNTIF($E$3:$E701,T_STOCK_DATA[[#This Row],[Negative Change %]]),"")</f>
        <v>201</v>
      </c>
      <c r="L702" s="10">
        <f>IFERROR(RANK(T_STOCK_DATA[[#This Row],[Volume]],T_STOCK_DATA[Volume],0)+COUNTIF($H$3:$H701,T_STOCK_DATA[[#This Row],[Volume]]),"")</f>
        <v>113</v>
      </c>
      <c r="M702" s="18" cm="1">
        <f t="array" ref="M702">IFERROR(_FV(T_STOCK_DATA[[#This Row],[SYMBOL]],"Last trade time",TRUE),"")</f>
        <v>44585.469953703701</v>
      </c>
    </row>
    <row r="703" spans="1:13">
      <c r="A703" s="5" t="e" vm="734">
        <v>#VALUE!</v>
      </c>
      <c r="B703" s="7" cm="1">
        <f t="array" ref="B703">IFERROR(_FV(T_STOCK_DATA[[#This Row],[SYMBOL]],"Change"),"")</f>
        <v>-3.6</v>
      </c>
      <c r="C703" s="8" cm="1">
        <f t="array" ref="C703">IFERROR(IF(T_STOCK_DATA[[#This Row],[SYMBOL]]="","",_FV(T_STOCK_DATA[[#This Row],[SYMBOL]],"Change (%)",TRUE)),"")</f>
        <v>-5.0069999999999996E-2</v>
      </c>
      <c r="D703" s="8" t="str">
        <f>IF(T_STOCK_DATA[[#This Row],[Change (%)]]&gt;0,T_STOCK_DATA[[#This Row],[Change (%)]],"")</f>
        <v/>
      </c>
      <c r="E703" s="8">
        <f>IF(T_STOCK_DATA[[#This Row],[Change (%)]]&lt;0,T_STOCK_DATA[[#This Row],[Change (%)]],"")</f>
        <v>-5.0069999999999996E-2</v>
      </c>
      <c r="F703" s="7" t="str" cm="1">
        <f t="array" ref="F703">IFERROR(_FV(T_STOCK_DATA[[#This Row],[SYMBOL]],"Exchange"),"")</f>
        <v>National Stock Exchange of India</v>
      </c>
      <c r="G703" s="7" cm="1">
        <f t="array" ref="G703">IFERROR(_FV(T_STOCK_DATA[[#This Row],[SYMBOL]],"Price"),"")</f>
        <v>68.3</v>
      </c>
      <c r="H703" s="9" cm="1">
        <f t="array" ref="H703">IFERROR(_FV(T_STOCK_DATA[[#This Row],[SYMBOL]],"Volume"),"")</f>
        <v>402608</v>
      </c>
      <c r="I703" s="7" t="str" cm="1">
        <f t="array" ref="I703">IFERROR(_FV(T_STOCK_DATA[[#This Row],[SYMBOL]],"Ticker symbol",TRUE),"")</f>
        <v>JAGRAN</v>
      </c>
      <c r="J703" s="10" t="str">
        <f>IFERROR(RANK(T_STOCK_DATA[[#This Row],[Positive Change %]],T_STOCK_DATA[Positive Change %],0)+COUNTIF($D$3:$D702,T_STOCK_DATA[[#This Row],[Positive Change %]]),"")</f>
        <v/>
      </c>
      <c r="K703" s="10">
        <f>IFERROR(RANK(T_STOCK_DATA[[#This Row],[Negative Change %]],T_STOCK_DATA[Negative Change %],1)+COUNTIF($E$3:$E702,T_STOCK_DATA[[#This Row],[Negative Change %]]),"")</f>
        <v>501</v>
      </c>
      <c r="L703" s="10">
        <f>IFERROR(RANK(T_STOCK_DATA[[#This Row],[Volume]],T_STOCK_DATA[Volume],0)+COUNTIF($H$3:$H702,T_STOCK_DATA[[#This Row],[Volume]]),"")</f>
        <v>562</v>
      </c>
      <c r="M703" s="18" cm="1">
        <f t="array" ref="M703">IFERROR(_FV(T_STOCK_DATA[[#This Row],[SYMBOL]],"Last trade time",TRUE),"")</f>
        <v>44585.469953703701</v>
      </c>
    </row>
    <row r="704" spans="1:13">
      <c r="A704" s="5" t="e" vm="735">
        <v>#VALUE!</v>
      </c>
      <c r="B704" s="7" cm="1">
        <f t="array" ref="B704">IFERROR(_FV(T_STOCK_DATA[[#This Row],[SYMBOL]],"Change"),"")</f>
        <v>-9</v>
      </c>
      <c r="C704" s="8" cm="1">
        <f t="array" ref="C704">IFERROR(IF(T_STOCK_DATA[[#This Row],[SYMBOL]]="","",_FV(T_STOCK_DATA[[#This Row],[SYMBOL]],"Change (%)",TRUE)),"")</f>
        <v>-5.3113E-2</v>
      </c>
      <c r="D704" s="8" t="str">
        <f>IF(T_STOCK_DATA[[#This Row],[Change (%)]]&gt;0,T_STOCK_DATA[[#This Row],[Change (%)]],"")</f>
        <v/>
      </c>
      <c r="E704" s="8">
        <f>IF(T_STOCK_DATA[[#This Row],[Change (%)]]&lt;0,T_STOCK_DATA[[#This Row],[Change (%)]],"")</f>
        <v>-5.3113E-2</v>
      </c>
      <c r="F704" s="7" t="str" cm="1">
        <f t="array" ref="F704">IFERROR(_FV(T_STOCK_DATA[[#This Row],[SYMBOL]],"Exchange"),"")</f>
        <v>National Stock Exchange of India</v>
      </c>
      <c r="G704" s="7" cm="1">
        <f t="array" ref="G704">IFERROR(_FV(T_STOCK_DATA[[#This Row],[SYMBOL]],"Price"),"")</f>
        <v>160.44999999999999</v>
      </c>
      <c r="H704" s="9" cm="1">
        <f t="array" ref="H704">IFERROR(_FV(T_STOCK_DATA[[#This Row],[SYMBOL]],"Volume"),"")</f>
        <v>116935</v>
      </c>
      <c r="I704" s="7" t="str" cm="1">
        <f t="array" ref="I704">IFERROR(_FV(T_STOCK_DATA[[#This Row],[SYMBOL]],"Ticker symbol",TRUE),"")</f>
        <v>JAGSNPHARM</v>
      </c>
      <c r="J704" s="10" t="str">
        <f>IFERROR(RANK(T_STOCK_DATA[[#This Row],[Positive Change %]],T_STOCK_DATA[Positive Change %],0)+COUNTIF($D$3:$D703,T_STOCK_DATA[[#This Row],[Positive Change %]]),"")</f>
        <v/>
      </c>
      <c r="K704" s="10">
        <f>IFERROR(RANK(T_STOCK_DATA[[#This Row],[Negative Change %]],T_STOCK_DATA[Negative Change %],1)+COUNTIF($E$3:$E703,T_STOCK_DATA[[#This Row],[Negative Change %]]),"")</f>
        <v>449</v>
      </c>
      <c r="L704" s="10">
        <f>IFERROR(RANK(T_STOCK_DATA[[#This Row],[Volume]],T_STOCK_DATA[Volume],0)+COUNTIF($H$3:$H703,T_STOCK_DATA[[#This Row],[Volume]]),"")</f>
        <v>927</v>
      </c>
      <c r="M704" s="18" cm="1">
        <f t="array" ref="M704">IFERROR(_FV(T_STOCK_DATA[[#This Row],[SYMBOL]],"Last trade time",TRUE),"")</f>
        <v>44585.469953703701</v>
      </c>
    </row>
    <row r="705" spans="1:13">
      <c r="A705" s="5" t="e" vm="736">
        <v>#VALUE!</v>
      </c>
      <c r="B705" s="7" cm="1">
        <f t="array" ref="B705">IFERROR(_FV(T_STOCK_DATA[[#This Row],[SYMBOL]],"Change"),"")</f>
        <v>-5</v>
      </c>
      <c r="C705" s="8" cm="1">
        <f t="array" ref="C705">IFERROR(IF(T_STOCK_DATA[[#This Row],[SYMBOL]]="","",_FV(T_STOCK_DATA[[#This Row],[SYMBOL]],"Change (%)",TRUE)),"")</f>
        <v>-9.6525E-2</v>
      </c>
      <c r="D705" s="8" t="str">
        <f>IF(T_STOCK_DATA[[#This Row],[Change (%)]]&gt;0,T_STOCK_DATA[[#This Row],[Change (%)]],"")</f>
        <v/>
      </c>
      <c r="E705" s="8">
        <f>IF(T_STOCK_DATA[[#This Row],[Change (%)]]&lt;0,T_STOCK_DATA[[#This Row],[Change (%)]],"")</f>
        <v>-9.6525E-2</v>
      </c>
      <c r="F705" s="7" t="str" cm="1">
        <f t="array" ref="F705">IFERROR(_FV(T_STOCK_DATA[[#This Row],[SYMBOL]],"Exchange"),"")</f>
        <v>National Stock Exchange of India</v>
      </c>
      <c r="G705" s="7" cm="1">
        <f t="array" ref="G705">IFERROR(_FV(T_STOCK_DATA[[#This Row],[SYMBOL]],"Price"),"")</f>
        <v>46.8</v>
      </c>
      <c r="H705" s="9" cm="1">
        <f t="array" ref="H705">IFERROR(_FV(T_STOCK_DATA[[#This Row],[SYMBOL]],"Volume"),"")</f>
        <v>481610</v>
      </c>
      <c r="I705" s="7" t="str" cm="1">
        <f t="array" ref="I705">IFERROR(_FV(T_STOCK_DATA[[#This Row],[SYMBOL]],"Ticker symbol",TRUE),"")</f>
        <v>JAIBALAJI</v>
      </c>
      <c r="J705" s="10" t="str">
        <f>IFERROR(RANK(T_STOCK_DATA[[#This Row],[Positive Change %]],T_STOCK_DATA[Positive Change %],0)+COUNTIF($D$3:$D704,T_STOCK_DATA[[#This Row],[Positive Change %]]),"")</f>
        <v/>
      </c>
      <c r="K705" s="10">
        <f>IFERROR(RANK(T_STOCK_DATA[[#This Row],[Negative Change %]],T_STOCK_DATA[Negative Change %],1)+COUNTIF($E$3:$E704,T_STOCK_DATA[[#This Row],[Negative Change %]]),"")</f>
        <v>35</v>
      </c>
      <c r="L705" s="10">
        <f>IFERROR(RANK(T_STOCK_DATA[[#This Row],[Volume]],T_STOCK_DATA[Volume],0)+COUNTIF($H$3:$H704,T_STOCK_DATA[[#This Row],[Volume]]),"")</f>
        <v>510</v>
      </c>
      <c r="M705" s="18" cm="1">
        <f t="array" ref="M705">IFERROR(_FV(T_STOCK_DATA[[#This Row],[SYMBOL]],"Last trade time",TRUE),"")</f>
        <v>44585.469953703701</v>
      </c>
    </row>
    <row r="706" spans="1:13">
      <c r="A706" s="5" t="e" vm="737">
        <v>#VALUE!</v>
      </c>
      <c r="B706" s="7" cm="1">
        <f t="array" ref="B706">IFERROR(_FV(T_STOCK_DATA[[#This Row],[SYMBOL]],"Change"),"")</f>
        <v>-9.6999999999999993</v>
      </c>
      <c r="C706" s="8" cm="1">
        <f t="array" ref="C706">IFERROR(IF(T_STOCK_DATA[[#This Row],[SYMBOL]]="","",_FV(T_STOCK_DATA[[#This Row],[SYMBOL]],"Change (%)",TRUE)),"")</f>
        <v>-7.1639999999999995E-2</v>
      </c>
      <c r="D706" s="8" t="str">
        <f>IF(T_STOCK_DATA[[#This Row],[Change (%)]]&gt;0,T_STOCK_DATA[[#This Row],[Change (%)]],"")</f>
        <v/>
      </c>
      <c r="E706" s="8">
        <f>IF(T_STOCK_DATA[[#This Row],[Change (%)]]&lt;0,T_STOCK_DATA[[#This Row],[Change (%)]],"")</f>
        <v>-7.1639999999999995E-2</v>
      </c>
      <c r="F706" s="7" t="str" cm="1">
        <f t="array" ref="F706">IFERROR(_FV(T_STOCK_DATA[[#This Row],[SYMBOL]],"Exchange"),"")</f>
        <v>National Stock Exchange of India</v>
      </c>
      <c r="G706" s="7" cm="1">
        <f t="array" ref="G706">IFERROR(_FV(T_STOCK_DATA[[#This Row],[SYMBOL]],"Price"),"")</f>
        <v>125.7</v>
      </c>
      <c r="H706" s="9" cm="1">
        <f t="array" ref="H706">IFERROR(_FV(T_STOCK_DATA[[#This Row],[SYMBOL]],"Volume"),"")</f>
        <v>2855126</v>
      </c>
      <c r="I706" s="7" t="str" cm="1">
        <f t="array" ref="I706">IFERROR(_FV(T_STOCK_DATA[[#This Row],[SYMBOL]],"Ticker symbol",TRUE),"")</f>
        <v>JAICORPLTD</v>
      </c>
      <c r="J706" s="10" t="str">
        <f>IFERROR(RANK(T_STOCK_DATA[[#This Row],[Positive Change %]],T_STOCK_DATA[Positive Change %],0)+COUNTIF($D$3:$D705,T_STOCK_DATA[[#This Row],[Positive Change %]]),"")</f>
        <v/>
      </c>
      <c r="K706" s="10">
        <f>IFERROR(RANK(T_STOCK_DATA[[#This Row],[Negative Change %]],T_STOCK_DATA[Negative Change %],1)+COUNTIF($E$3:$E705,T_STOCK_DATA[[#This Row],[Negative Change %]]),"")</f>
        <v>183</v>
      </c>
      <c r="L706" s="10">
        <f>IFERROR(RANK(T_STOCK_DATA[[#This Row],[Volume]],T_STOCK_DATA[Volume],0)+COUNTIF($H$3:$H705,T_STOCK_DATA[[#This Row],[Volume]]),"")</f>
        <v>156</v>
      </c>
      <c r="M706" s="18" cm="1">
        <f t="array" ref="M706">IFERROR(_FV(T_STOCK_DATA[[#This Row],[SYMBOL]],"Last trade time",TRUE),"")</f>
        <v>44585.469953703701</v>
      </c>
    </row>
    <row r="707" spans="1:13">
      <c r="A707" s="5" t="e" vm="738">
        <v>#VALUE!</v>
      </c>
      <c r="B707" s="7" cm="1">
        <f t="array" ref="B707">IFERROR(_FV(T_STOCK_DATA[[#This Row],[SYMBOL]],"Change"),"")</f>
        <v>-0.1</v>
      </c>
      <c r="C707" s="8" cm="1">
        <f t="array" ref="C707">IFERROR(IF(T_STOCK_DATA[[#This Row],[SYMBOL]]="","",_FV(T_STOCK_DATA[[#This Row],[SYMBOL]],"Change (%)",TRUE)),"")</f>
        <v>-3.7735999999999999E-2</v>
      </c>
      <c r="D707" s="8" t="str">
        <f>IF(T_STOCK_DATA[[#This Row],[Change (%)]]&gt;0,T_STOCK_DATA[[#This Row],[Change (%)]],"")</f>
        <v/>
      </c>
      <c r="E707" s="8">
        <f>IF(T_STOCK_DATA[[#This Row],[Change (%)]]&lt;0,T_STOCK_DATA[[#This Row],[Change (%)]],"")</f>
        <v>-3.7735999999999999E-2</v>
      </c>
      <c r="F707" s="7" t="str" cm="1">
        <f t="array" ref="F707">IFERROR(_FV(T_STOCK_DATA[[#This Row],[SYMBOL]],"Exchange"),"")</f>
        <v>National Stock Exchange of India</v>
      </c>
      <c r="G707" s="7" cm="1">
        <f t="array" ref="G707">IFERROR(_FV(T_STOCK_DATA[[#This Row],[SYMBOL]],"Price"),"")</f>
        <v>2.5499999999999998</v>
      </c>
      <c r="H707" s="9" cm="1">
        <f t="array" ref="H707">IFERROR(_FV(T_STOCK_DATA[[#This Row],[SYMBOL]],"Volume"),"")</f>
        <v>5</v>
      </c>
      <c r="I707" s="7" t="str" cm="1">
        <f t="array" ref="I707">IFERROR(_FV(T_STOCK_DATA[[#This Row],[SYMBOL]],"Ticker symbol",TRUE),"")</f>
        <v>JAINSTUDIO</v>
      </c>
      <c r="J707" s="10" t="str">
        <f>IFERROR(RANK(T_STOCK_DATA[[#This Row],[Positive Change %]],T_STOCK_DATA[Positive Change %],0)+COUNTIF($D$3:$D706,T_STOCK_DATA[[#This Row],[Positive Change %]]),"")</f>
        <v/>
      </c>
      <c r="K707" s="10">
        <f>IFERROR(RANK(T_STOCK_DATA[[#This Row],[Negative Change %]],T_STOCK_DATA[Negative Change %],1)+COUNTIF($E$3:$E706,T_STOCK_DATA[[#This Row],[Negative Change %]]),"")</f>
        <v>1098</v>
      </c>
      <c r="L707" s="10">
        <f>IFERROR(RANK(T_STOCK_DATA[[#This Row],[Volume]],T_STOCK_DATA[Volume],0)+COUNTIF($H$3:$H706,T_STOCK_DATA[[#This Row],[Volume]]),"")</f>
        <v>1645</v>
      </c>
      <c r="M707" s="18" cm="1">
        <f t="array" ref="M707">IFERROR(_FV(T_STOCK_DATA[[#This Row],[SYMBOL]],"Last trade time",TRUE),"")</f>
        <v>44585.469953703701</v>
      </c>
    </row>
    <row r="708" spans="1:13">
      <c r="A708" s="5" t="e" vm="739">
        <v>#VALUE!</v>
      </c>
      <c r="B708" s="7" cm="1">
        <f t="array" ref="B708">IFERROR(_FV(T_STOCK_DATA[[#This Row],[SYMBOL]],"Change"),"")</f>
        <v>-5.35</v>
      </c>
      <c r="C708" s="8" cm="1">
        <f t="array" ref="C708">IFERROR(IF(T_STOCK_DATA[[#This Row],[SYMBOL]]="","",_FV(T_STOCK_DATA[[#This Row],[SYMBOL]],"Change (%)",TRUE)),"")</f>
        <v>-4.7115999999999998E-2</v>
      </c>
      <c r="D708" s="8" t="str">
        <f>IF(T_STOCK_DATA[[#This Row],[Change (%)]]&gt;0,T_STOCK_DATA[[#This Row],[Change (%)]],"")</f>
        <v/>
      </c>
      <c r="E708" s="8">
        <f>IF(T_STOCK_DATA[[#This Row],[Change (%)]]&lt;0,T_STOCK_DATA[[#This Row],[Change (%)]],"")</f>
        <v>-4.7115999999999998E-2</v>
      </c>
      <c r="F708" s="7" t="str" cm="1">
        <f t="array" ref="F708">IFERROR(_FV(T_STOCK_DATA[[#This Row],[SYMBOL]],"Exchange"),"")</f>
        <v>National Stock Exchange of India</v>
      </c>
      <c r="G708" s="7" cm="1">
        <f t="array" ref="G708">IFERROR(_FV(T_STOCK_DATA[[#This Row],[SYMBOL]],"Price"),"")</f>
        <v>108.2</v>
      </c>
      <c r="H708" s="9" cm="1">
        <f t="array" ref="H708">IFERROR(_FV(T_STOCK_DATA[[#This Row],[SYMBOL]],"Volume"),"")</f>
        <v>2547509</v>
      </c>
      <c r="I708" s="7" t="str" cm="1">
        <f t="array" ref="I708">IFERROR(_FV(T_STOCK_DATA[[#This Row],[SYMBOL]],"Ticker symbol",TRUE),"")</f>
        <v>JAMNAAUTO</v>
      </c>
      <c r="J708" s="10" t="str">
        <f>IFERROR(RANK(T_STOCK_DATA[[#This Row],[Positive Change %]],T_STOCK_DATA[Positive Change %],0)+COUNTIF($D$3:$D707,T_STOCK_DATA[[#This Row],[Positive Change %]]),"")</f>
        <v/>
      </c>
      <c r="K708" s="10">
        <f>IFERROR(RANK(T_STOCK_DATA[[#This Row],[Negative Change %]],T_STOCK_DATA[Negative Change %],1)+COUNTIF($E$3:$E707,T_STOCK_DATA[[#This Row],[Negative Change %]]),"")</f>
        <v>806</v>
      </c>
      <c r="L708" s="10">
        <f>IFERROR(RANK(T_STOCK_DATA[[#This Row],[Volume]],T_STOCK_DATA[Volume],0)+COUNTIF($H$3:$H707,T_STOCK_DATA[[#This Row],[Volume]]),"")</f>
        <v>167</v>
      </c>
      <c r="M708" s="18" cm="1">
        <f t="array" ref="M708">IFERROR(_FV(T_STOCK_DATA[[#This Row],[SYMBOL]],"Last trade time",TRUE),"")</f>
        <v>44585.469953703701</v>
      </c>
    </row>
    <row r="709" spans="1:13">
      <c r="A709" s="5" t="e" vm="740">
        <v>#VALUE!</v>
      </c>
      <c r="B709" s="7" cm="1">
        <f t="array" ref="B709">IFERROR(_FV(T_STOCK_DATA[[#This Row],[SYMBOL]],"Change"),"")</f>
        <v>-25.05</v>
      </c>
      <c r="C709" s="8" cm="1">
        <f t="array" ref="C709">IFERROR(IF(T_STOCK_DATA[[#This Row],[SYMBOL]]="","",_FV(T_STOCK_DATA[[#This Row],[SYMBOL]],"Change (%)",TRUE)),"")</f>
        <v>-5.2302000000000001E-2</v>
      </c>
      <c r="D709" s="8" t="str">
        <f>IF(T_STOCK_DATA[[#This Row],[Change (%)]]&gt;0,T_STOCK_DATA[[#This Row],[Change (%)]],"")</f>
        <v/>
      </c>
      <c r="E709" s="8">
        <f>IF(T_STOCK_DATA[[#This Row],[Change (%)]]&lt;0,T_STOCK_DATA[[#This Row],[Change (%)]],"")</f>
        <v>-5.2302000000000001E-2</v>
      </c>
      <c r="F709" s="7" t="str" cm="1">
        <f t="array" ref="F709">IFERROR(_FV(T_STOCK_DATA[[#This Row],[SYMBOL]],"Exchange"),"")</f>
        <v>National Stock Exchange of India</v>
      </c>
      <c r="G709" s="7" cm="1">
        <f t="array" ref="G709">IFERROR(_FV(T_STOCK_DATA[[#This Row],[SYMBOL]],"Price"),"")</f>
        <v>453.9</v>
      </c>
      <c r="H709" s="9" cm="1">
        <f t="array" ref="H709">IFERROR(_FV(T_STOCK_DATA[[#This Row],[SYMBOL]],"Volume"),"")</f>
        <v>30048</v>
      </c>
      <c r="I709" s="7" t="str" cm="1">
        <f t="array" ref="I709">IFERROR(_FV(T_STOCK_DATA[[#This Row],[SYMBOL]],"Ticker symbol",TRUE),"")</f>
        <v>JASH</v>
      </c>
      <c r="J709" s="10" t="str">
        <f>IFERROR(RANK(T_STOCK_DATA[[#This Row],[Positive Change %]],T_STOCK_DATA[Positive Change %],0)+COUNTIF($D$3:$D708,T_STOCK_DATA[[#This Row],[Positive Change %]]),"")</f>
        <v/>
      </c>
      <c r="K709" s="10">
        <f>IFERROR(RANK(T_STOCK_DATA[[#This Row],[Negative Change %]],T_STOCK_DATA[Negative Change %],1)+COUNTIF($E$3:$E708,T_STOCK_DATA[[#This Row],[Negative Change %]]),"")</f>
        <v>462</v>
      </c>
      <c r="L709" s="10">
        <f>IFERROR(RANK(T_STOCK_DATA[[#This Row],[Volume]],T_STOCK_DATA[Volume],0)+COUNTIF($H$3:$H708,T_STOCK_DATA[[#This Row],[Volume]]),"")</f>
        <v>1311</v>
      </c>
      <c r="M709" s="18" cm="1">
        <f t="array" ref="M709">IFERROR(_FV(T_STOCK_DATA[[#This Row],[SYMBOL]],"Last trade time",TRUE),"")</f>
        <v>44585.469953703701</v>
      </c>
    </row>
    <row r="710" spans="1:13">
      <c r="A710" s="5" t="e" vm="741">
        <v>#VALUE!</v>
      </c>
      <c r="B710" s="7" cm="1">
        <f t="array" ref="B710">IFERROR(_FV(T_STOCK_DATA[[#This Row],[SYMBOL]],"Change"),"")</f>
        <v>-9.9499999999999993</v>
      </c>
      <c r="C710" s="8" cm="1">
        <f t="array" ref="C710">IFERROR(IF(T_STOCK_DATA[[#This Row],[SYMBOL]]="","",_FV(T_STOCK_DATA[[#This Row],[SYMBOL]],"Change (%)",TRUE)),"")</f>
        <v>-4.4301000000000007E-2</v>
      </c>
      <c r="D710" s="8" t="str">
        <f>IF(T_STOCK_DATA[[#This Row],[Change (%)]]&gt;0,T_STOCK_DATA[[#This Row],[Change (%)]],"")</f>
        <v/>
      </c>
      <c r="E710" s="8">
        <f>IF(T_STOCK_DATA[[#This Row],[Change (%)]]&lt;0,T_STOCK_DATA[[#This Row],[Change (%)]],"")</f>
        <v>-4.4301000000000007E-2</v>
      </c>
      <c r="F710" s="7" t="str" cm="1">
        <f t="array" ref="F710">IFERROR(_FV(T_STOCK_DATA[[#This Row],[SYMBOL]],"Exchange"),"")</f>
        <v>National Stock Exchange of India</v>
      </c>
      <c r="G710" s="7" cm="1">
        <f t="array" ref="G710">IFERROR(_FV(T_STOCK_DATA[[#This Row],[SYMBOL]],"Price"),"")</f>
        <v>214.65</v>
      </c>
      <c r="H710" s="9" cm="1">
        <f t="array" ref="H710">IFERROR(_FV(T_STOCK_DATA[[#This Row],[SYMBOL]],"Volume"),"")</f>
        <v>30521</v>
      </c>
      <c r="I710" s="7" t="str" cm="1">
        <f t="array" ref="I710">IFERROR(_FV(T_STOCK_DATA[[#This Row],[SYMBOL]],"Ticker symbol",TRUE),"")</f>
        <v>JAYAGROGN</v>
      </c>
      <c r="J710" s="10" t="str">
        <f>IFERROR(RANK(T_STOCK_DATA[[#This Row],[Positive Change %]],T_STOCK_DATA[Positive Change %],0)+COUNTIF($D$3:$D709,T_STOCK_DATA[[#This Row],[Positive Change %]]),"")</f>
        <v/>
      </c>
      <c r="K710" s="10">
        <f>IFERROR(RANK(T_STOCK_DATA[[#This Row],[Negative Change %]],T_STOCK_DATA[Negative Change %],1)+COUNTIF($E$3:$E709,T_STOCK_DATA[[#This Row],[Negative Change %]]),"")</f>
        <v>918</v>
      </c>
      <c r="L710" s="10">
        <f>IFERROR(RANK(T_STOCK_DATA[[#This Row],[Volume]],T_STOCK_DATA[Volume],0)+COUNTIF($H$3:$H709,T_STOCK_DATA[[#This Row],[Volume]]),"")</f>
        <v>1304</v>
      </c>
      <c r="M710" s="18" cm="1">
        <f t="array" ref="M710">IFERROR(_FV(T_STOCK_DATA[[#This Row],[SYMBOL]],"Last trade time",TRUE),"")</f>
        <v>44585.469953703701</v>
      </c>
    </row>
    <row r="711" spans="1:13">
      <c r="A711" s="5" t="e" vm="742">
        <v>#VALUE!</v>
      </c>
      <c r="B711" s="7" cm="1">
        <f t="array" ref="B711">IFERROR(_FV(T_STOCK_DATA[[#This Row],[SYMBOL]],"Change"),"")</f>
        <v>-14.45</v>
      </c>
      <c r="C711" s="8" cm="1">
        <f t="array" ref="C711">IFERROR(IF(T_STOCK_DATA[[#This Row],[SYMBOL]]="","",_FV(T_STOCK_DATA[[#This Row],[SYMBOL]],"Change (%)",TRUE)),"")</f>
        <v>-7.6862E-2</v>
      </c>
      <c r="D711" s="8" t="str">
        <f>IF(T_STOCK_DATA[[#This Row],[Change (%)]]&gt;0,T_STOCK_DATA[[#This Row],[Change (%)]],"")</f>
        <v/>
      </c>
      <c r="E711" s="8">
        <f>IF(T_STOCK_DATA[[#This Row],[Change (%)]]&lt;0,T_STOCK_DATA[[#This Row],[Change (%)]],"")</f>
        <v>-7.6862E-2</v>
      </c>
      <c r="F711" s="7" t="str" cm="1">
        <f t="array" ref="F711">IFERROR(_FV(T_STOCK_DATA[[#This Row],[SYMBOL]],"Exchange"),"")</f>
        <v>National Stock Exchange of India</v>
      </c>
      <c r="G711" s="7" cm="1">
        <f t="array" ref="G711">IFERROR(_FV(T_STOCK_DATA[[#This Row],[SYMBOL]],"Price"),"")</f>
        <v>173.55</v>
      </c>
      <c r="H711" s="9" cm="1">
        <f t="array" ref="H711">IFERROR(_FV(T_STOCK_DATA[[#This Row],[SYMBOL]],"Volume"),"")</f>
        <v>156838</v>
      </c>
      <c r="I711" s="7" t="str" cm="1">
        <f t="array" ref="I711">IFERROR(_FV(T_STOCK_DATA[[#This Row],[SYMBOL]],"Ticker symbol",TRUE),"")</f>
        <v>JAYBARMARU</v>
      </c>
      <c r="J711" s="10" t="str">
        <f>IFERROR(RANK(T_STOCK_DATA[[#This Row],[Positive Change %]],T_STOCK_DATA[Positive Change %],0)+COUNTIF($D$3:$D710,T_STOCK_DATA[[#This Row],[Positive Change %]]),"")</f>
        <v/>
      </c>
      <c r="K711" s="10">
        <f>IFERROR(RANK(T_STOCK_DATA[[#This Row],[Negative Change %]],T_STOCK_DATA[Negative Change %],1)+COUNTIF($E$3:$E710,T_STOCK_DATA[[#This Row],[Negative Change %]]),"")</f>
        <v>129</v>
      </c>
      <c r="L711" s="10">
        <f>IFERROR(RANK(T_STOCK_DATA[[#This Row],[Volume]],T_STOCK_DATA[Volume],0)+COUNTIF($H$3:$H710,T_STOCK_DATA[[#This Row],[Volume]]),"")</f>
        <v>833</v>
      </c>
      <c r="M711" s="18" cm="1">
        <f t="array" ref="M711">IFERROR(_FV(T_STOCK_DATA[[#This Row],[SYMBOL]],"Last trade time",TRUE),"")</f>
        <v>44585.469953703701</v>
      </c>
    </row>
    <row r="712" spans="1:13">
      <c r="A712" s="5" t="e" vm="743">
        <v>#VALUE!</v>
      </c>
      <c r="B712" s="7" cm="1">
        <f t="array" ref="B712">IFERROR(_FV(T_STOCK_DATA[[#This Row],[SYMBOL]],"Change"),"")</f>
        <v>-0.7</v>
      </c>
      <c r="C712" s="8" cm="1">
        <f t="array" ref="C712">IFERROR(IF(T_STOCK_DATA[[#This Row],[SYMBOL]]="","",_FV(T_STOCK_DATA[[#This Row],[SYMBOL]],"Change (%)",TRUE)),"")</f>
        <v>-2.2581000000000004E-2</v>
      </c>
      <c r="D712" s="8" t="str">
        <f>IF(T_STOCK_DATA[[#This Row],[Change (%)]]&gt;0,T_STOCK_DATA[[#This Row],[Change (%)]],"")</f>
        <v/>
      </c>
      <c r="E712" s="8">
        <f>IF(T_STOCK_DATA[[#This Row],[Change (%)]]&lt;0,T_STOCK_DATA[[#This Row],[Change (%)]],"")</f>
        <v>-2.2581000000000004E-2</v>
      </c>
      <c r="F712" s="7" t="str" cm="1">
        <f t="array" ref="F712">IFERROR(_FV(T_STOCK_DATA[[#This Row],[SYMBOL]],"Exchange"),"")</f>
        <v>National Stock Exchange of India</v>
      </c>
      <c r="G712" s="7" cm="1">
        <f t="array" ref="G712">IFERROR(_FV(T_STOCK_DATA[[#This Row],[SYMBOL]],"Price"),"")</f>
        <v>30.3</v>
      </c>
      <c r="H712" s="9" cm="1">
        <f t="array" ref="H712">IFERROR(_FV(T_STOCK_DATA[[#This Row],[SYMBOL]],"Volume"),"")</f>
        <v>179208</v>
      </c>
      <c r="I712" s="7" t="str" cm="1">
        <f t="array" ref="I712">IFERROR(_FV(T_STOCK_DATA[[#This Row],[SYMBOL]],"Ticker symbol",TRUE),"")</f>
        <v>JAYNECOIND</v>
      </c>
      <c r="J712" s="10" t="str">
        <f>IFERROR(RANK(T_STOCK_DATA[[#This Row],[Positive Change %]],T_STOCK_DATA[Positive Change %],0)+COUNTIF($D$3:$D711,T_STOCK_DATA[[#This Row],[Positive Change %]]),"")</f>
        <v/>
      </c>
      <c r="K712" s="10">
        <f>IFERROR(RANK(T_STOCK_DATA[[#This Row],[Negative Change %]],T_STOCK_DATA[Negative Change %],1)+COUNTIF($E$3:$E711,T_STOCK_DATA[[#This Row],[Negative Change %]]),"")</f>
        <v>1379</v>
      </c>
      <c r="L712" s="10">
        <f>IFERROR(RANK(T_STOCK_DATA[[#This Row],[Volume]],T_STOCK_DATA[Volume],0)+COUNTIF($H$3:$H711,T_STOCK_DATA[[#This Row],[Volume]]),"")</f>
        <v>790</v>
      </c>
      <c r="M712" s="18" cm="1">
        <f t="array" ref="M712">IFERROR(_FV(T_STOCK_DATA[[#This Row],[SYMBOL]],"Last trade time",TRUE),"")</f>
        <v>44585.469953703701</v>
      </c>
    </row>
    <row r="713" spans="1:13">
      <c r="A713" s="5" t="e" vm="744">
        <v>#VALUE!</v>
      </c>
      <c r="B713" s="7" cm="1">
        <f t="array" ref="B713">IFERROR(_FV(T_STOCK_DATA[[#This Row],[SYMBOL]],"Change"),"")</f>
        <v>-6.6</v>
      </c>
      <c r="C713" s="8" cm="1">
        <f t="array" ref="C713">IFERROR(IF(T_STOCK_DATA[[#This Row],[SYMBOL]]="","",_FV(T_STOCK_DATA[[#This Row],[SYMBOL]],"Change (%)",TRUE)),"")</f>
        <v>-6.1566999999999997E-2</v>
      </c>
      <c r="D713" s="8" t="str">
        <f>IF(T_STOCK_DATA[[#This Row],[Change (%)]]&gt;0,T_STOCK_DATA[[#This Row],[Change (%)]],"")</f>
        <v/>
      </c>
      <c r="E713" s="8">
        <f>IF(T_STOCK_DATA[[#This Row],[Change (%)]]&lt;0,T_STOCK_DATA[[#This Row],[Change (%)]],"")</f>
        <v>-6.1566999999999997E-2</v>
      </c>
      <c r="F713" s="7" t="str" cm="1">
        <f t="array" ref="F713">IFERROR(_FV(T_STOCK_DATA[[#This Row],[SYMBOL]],"Exchange"),"")</f>
        <v>National Stock Exchange of India</v>
      </c>
      <c r="G713" s="7" cm="1">
        <f t="array" ref="G713">IFERROR(_FV(T_STOCK_DATA[[#This Row],[SYMBOL]],"Price"),"")</f>
        <v>100.6</v>
      </c>
      <c r="H713" s="9" cm="1">
        <f t="array" ref="H713">IFERROR(_FV(T_STOCK_DATA[[#This Row],[SYMBOL]],"Volume"),"")</f>
        <v>92942</v>
      </c>
      <c r="I713" s="7" t="str" cm="1">
        <f t="array" ref="I713">IFERROR(_FV(T_STOCK_DATA[[#This Row],[SYMBOL]],"Ticker symbol",TRUE),"")</f>
        <v>JAYSREETEA</v>
      </c>
      <c r="J713" s="10" t="str">
        <f>IFERROR(RANK(T_STOCK_DATA[[#This Row],[Positive Change %]],T_STOCK_DATA[Positive Change %],0)+COUNTIF($D$3:$D712,T_STOCK_DATA[[#This Row],[Positive Change %]]),"")</f>
        <v/>
      </c>
      <c r="K713" s="10">
        <f>IFERROR(RANK(T_STOCK_DATA[[#This Row],[Negative Change %]],T_STOCK_DATA[Negative Change %],1)+COUNTIF($E$3:$E712,T_STOCK_DATA[[#This Row],[Negative Change %]]),"")</f>
        <v>318</v>
      </c>
      <c r="L713" s="10">
        <f>IFERROR(RANK(T_STOCK_DATA[[#This Row],[Volume]],T_STOCK_DATA[Volume],0)+COUNTIF($H$3:$H712,T_STOCK_DATA[[#This Row],[Volume]]),"")</f>
        <v>995</v>
      </c>
      <c r="M713" s="18" cm="1">
        <f t="array" ref="M713">IFERROR(_FV(T_STOCK_DATA[[#This Row],[SYMBOL]],"Last trade time",TRUE),"")</f>
        <v>44585.469953703701</v>
      </c>
    </row>
    <row r="714" spans="1:13">
      <c r="A714" s="5" t="e" vm="745">
        <v>#VALUE!</v>
      </c>
      <c r="B714" s="7" cm="1">
        <f t="array" ref="B714">IFERROR(_FV(T_STOCK_DATA[[#This Row],[SYMBOL]],"Change"),"")</f>
        <v>-34.6</v>
      </c>
      <c r="C714" s="8" cm="1">
        <f t="array" ref="C714">IFERROR(IF(T_STOCK_DATA[[#This Row],[SYMBOL]]="","",_FV(T_STOCK_DATA[[#This Row],[SYMBOL]],"Change (%)",TRUE)),"")</f>
        <v>-1.9654999999999999E-2</v>
      </c>
      <c r="D714" s="8" t="str">
        <f>IF(T_STOCK_DATA[[#This Row],[Change (%)]]&gt;0,T_STOCK_DATA[[#This Row],[Change (%)]],"")</f>
        <v/>
      </c>
      <c r="E714" s="8">
        <f>IF(T_STOCK_DATA[[#This Row],[Change (%)]]&lt;0,T_STOCK_DATA[[#This Row],[Change (%)]],"")</f>
        <v>-1.9654999999999999E-2</v>
      </c>
      <c r="F714" s="7" t="str" cm="1">
        <f t="array" ref="F714">IFERROR(_FV(T_STOCK_DATA[[#This Row],[SYMBOL]],"Exchange"),"")</f>
        <v>National Stock Exchange of India</v>
      </c>
      <c r="G714" s="7" cm="1">
        <f t="array" ref="G714">IFERROR(_FV(T_STOCK_DATA[[#This Row],[SYMBOL]],"Price"),"")</f>
        <v>1725.8</v>
      </c>
      <c r="H714" s="9" cm="1">
        <f t="array" ref="H714">IFERROR(_FV(T_STOCK_DATA[[#This Row],[SYMBOL]],"Volume"),"")</f>
        <v>40533</v>
      </c>
      <c r="I714" s="7" t="str" cm="1">
        <f t="array" ref="I714">IFERROR(_FV(T_STOCK_DATA[[#This Row],[SYMBOL]],"Ticker symbol",TRUE),"")</f>
        <v>JBCHEPHARM</v>
      </c>
      <c r="J714" s="10" t="str">
        <f>IFERROR(RANK(T_STOCK_DATA[[#This Row],[Positive Change %]],T_STOCK_DATA[Positive Change %],0)+COUNTIF($D$3:$D713,T_STOCK_DATA[[#This Row],[Positive Change %]]),"")</f>
        <v/>
      </c>
      <c r="K714" s="10">
        <f>IFERROR(RANK(T_STOCK_DATA[[#This Row],[Negative Change %]],T_STOCK_DATA[Negative Change %],1)+COUNTIF($E$3:$E713,T_STOCK_DATA[[#This Row],[Negative Change %]]),"")</f>
        <v>1429</v>
      </c>
      <c r="L714" s="10">
        <f>IFERROR(RANK(T_STOCK_DATA[[#This Row],[Volume]],T_STOCK_DATA[Volume],0)+COUNTIF($H$3:$H713,T_STOCK_DATA[[#This Row],[Volume]]),"")</f>
        <v>1231</v>
      </c>
      <c r="M714" s="18" cm="1">
        <f t="array" ref="M714">IFERROR(_FV(T_STOCK_DATA[[#This Row],[SYMBOL]],"Last trade time",TRUE),"")</f>
        <v>44585.469953703701</v>
      </c>
    </row>
    <row r="715" spans="1:13">
      <c r="A715" s="5" t="e" vm="746">
        <v>#VALUE!</v>
      </c>
      <c r="B715" s="7" cm="1">
        <f t="array" ref="B715">IFERROR(_FV(T_STOCK_DATA[[#This Row],[SYMBOL]],"Change"),"")</f>
        <v>-0.7</v>
      </c>
      <c r="C715" s="8" cm="1">
        <f t="array" ref="C715">IFERROR(IF(T_STOCK_DATA[[#This Row],[SYMBOL]]="","",_FV(T_STOCK_DATA[[#This Row],[SYMBOL]],"Change (%)",TRUE)),"")</f>
        <v>-3.5442999999999995E-2</v>
      </c>
      <c r="D715" s="8" t="str">
        <f>IF(T_STOCK_DATA[[#This Row],[Change (%)]]&gt;0,T_STOCK_DATA[[#This Row],[Change (%)]],"")</f>
        <v/>
      </c>
      <c r="E715" s="8">
        <f>IF(T_STOCK_DATA[[#This Row],[Change (%)]]&lt;0,T_STOCK_DATA[[#This Row],[Change (%)]],"")</f>
        <v>-3.5442999999999995E-2</v>
      </c>
      <c r="F715" s="7" t="str" cm="1">
        <f t="array" ref="F715">IFERROR(_FV(T_STOCK_DATA[[#This Row],[SYMBOL]],"Exchange"),"")</f>
        <v>National Stock Exchange of India</v>
      </c>
      <c r="G715" s="7" cm="1">
        <f t="array" ref="G715">IFERROR(_FV(T_STOCK_DATA[[#This Row],[SYMBOL]],"Price"),"")</f>
        <v>19.05</v>
      </c>
      <c r="H715" s="9" cm="1">
        <f t="array" ref="H715">IFERROR(_FV(T_STOCK_DATA[[#This Row],[SYMBOL]],"Volume"),"")</f>
        <v>252005</v>
      </c>
      <c r="I715" s="7" t="str" cm="1">
        <f t="array" ref="I715">IFERROR(_FV(T_STOCK_DATA[[#This Row],[SYMBOL]],"Ticker symbol",TRUE),"")</f>
        <v>JBFIND</v>
      </c>
      <c r="J715" s="10" t="str">
        <f>IFERROR(RANK(T_STOCK_DATA[[#This Row],[Positive Change %]],T_STOCK_DATA[Positive Change %],0)+COUNTIF($D$3:$D714,T_STOCK_DATA[[#This Row],[Positive Change %]]),"")</f>
        <v/>
      </c>
      <c r="K715" s="10">
        <f>IFERROR(RANK(T_STOCK_DATA[[#This Row],[Negative Change %]],T_STOCK_DATA[Negative Change %],1)+COUNTIF($E$3:$E714,T_STOCK_DATA[[#This Row],[Negative Change %]]),"")</f>
        <v>1147</v>
      </c>
      <c r="L715" s="10">
        <f>IFERROR(RANK(T_STOCK_DATA[[#This Row],[Volume]],T_STOCK_DATA[Volume],0)+COUNTIF($H$3:$H714,T_STOCK_DATA[[#This Row],[Volume]]),"")</f>
        <v>686</v>
      </c>
      <c r="M715" s="18" cm="1">
        <f t="array" ref="M715">IFERROR(_FV(T_STOCK_DATA[[#This Row],[SYMBOL]],"Last trade time",TRUE),"")</f>
        <v>44585.469953703701</v>
      </c>
    </row>
    <row r="716" spans="1:13">
      <c r="A716" s="5" t="e" vm="747">
        <v>#VALUE!</v>
      </c>
      <c r="B716" s="7" cm="1">
        <f t="array" ref="B716">IFERROR(_FV(T_STOCK_DATA[[#This Row],[SYMBOL]],"Change"),"")</f>
        <v>-81.55</v>
      </c>
      <c r="C716" s="8" cm="1">
        <f t="array" ref="C716">IFERROR(IF(T_STOCK_DATA[[#This Row],[SYMBOL]]="","",_FV(T_STOCK_DATA[[#This Row],[SYMBOL]],"Change (%)",TRUE)),"")</f>
        <v>-4.9992000000000002E-2</v>
      </c>
      <c r="D716" s="8" t="str">
        <f>IF(T_STOCK_DATA[[#This Row],[Change (%)]]&gt;0,T_STOCK_DATA[[#This Row],[Change (%)]],"")</f>
        <v/>
      </c>
      <c r="E716" s="8">
        <f>IF(T_STOCK_DATA[[#This Row],[Change (%)]]&lt;0,T_STOCK_DATA[[#This Row],[Change (%)]],"")</f>
        <v>-4.9992000000000002E-2</v>
      </c>
      <c r="F716" s="7" t="str" cm="1">
        <f t="array" ref="F716">IFERROR(_FV(T_STOCK_DATA[[#This Row],[SYMBOL]],"Exchange"),"")</f>
        <v>National Stock Exchange of India</v>
      </c>
      <c r="G716" s="7" cm="1">
        <f t="array" ref="G716">IFERROR(_FV(T_STOCK_DATA[[#This Row],[SYMBOL]],"Price"),"")</f>
        <v>1549.7</v>
      </c>
      <c r="H716" s="9" cm="1">
        <f t="array" ref="H716">IFERROR(_FV(T_STOCK_DATA[[#This Row],[SYMBOL]],"Volume"),"")</f>
        <v>173416</v>
      </c>
      <c r="I716" s="7" t="str" cm="1">
        <f t="array" ref="I716">IFERROR(_FV(T_STOCK_DATA[[#This Row],[SYMBOL]],"Ticker symbol",TRUE),"")</f>
        <v>JBMA</v>
      </c>
      <c r="J716" s="10" t="str">
        <f>IFERROR(RANK(T_STOCK_DATA[[#This Row],[Positive Change %]],T_STOCK_DATA[Positive Change %],0)+COUNTIF($D$3:$D715,T_STOCK_DATA[[#This Row],[Positive Change %]]),"")</f>
        <v/>
      </c>
      <c r="K716" s="10">
        <f>IFERROR(RANK(T_STOCK_DATA[[#This Row],[Negative Change %]],T_STOCK_DATA[Negative Change %],1)+COUNTIF($E$3:$E715,T_STOCK_DATA[[#This Row],[Negative Change %]]),"")</f>
        <v>521</v>
      </c>
      <c r="L716" s="10">
        <f>IFERROR(RANK(T_STOCK_DATA[[#This Row],[Volume]],T_STOCK_DATA[Volume],0)+COUNTIF($H$3:$H715,T_STOCK_DATA[[#This Row],[Volume]]),"")</f>
        <v>800</v>
      </c>
      <c r="M716" s="18" cm="1">
        <f t="array" ref="M716">IFERROR(_FV(T_STOCK_DATA[[#This Row],[SYMBOL]],"Last trade time",TRUE),"")</f>
        <v>44585.469953703701</v>
      </c>
    </row>
    <row r="717" spans="1:13">
      <c r="A717" s="5" t="e" vm="748">
        <v>#VALUE!</v>
      </c>
      <c r="B717" s="7" cm="1">
        <f t="array" ref="B717">IFERROR(_FV(T_STOCK_DATA[[#This Row],[SYMBOL]],"Change"),"")</f>
        <v>-88.9</v>
      </c>
      <c r="C717" s="8" cm="1">
        <f t="array" ref="C717">IFERROR(IF(T_STOCK_DATA[[#This Row],[SYMBOL]]="","",_FV(T_STOCK_DATA[[#This Row],[SYMBOL]],"Change (%)",TRUE)),"")</f>
        <v>-4.6940000000000003E-2</v>
      </c>
      <c r="D717" s="8" t="str">
        <f>IF(T_STOCK_DATA[[#This Row],[Change (%)]]&gt;0,T_STOCK_DATA[[#This Row],[Change (%)]],"")</f>
        <v/>
      </c>
      <c r="E717" s="8">
        <f>IF(T_STOCK_DATA[[#This Row],[Change (%)]]&lt;0,T_STOCK_DATA[[#This Row],[Change (%)]],"")</f>
        <v>-4.6940000000000003E-2</v>
      </c>
      <c r="F717" s="7" t="str" cm="1">
        <f t="array" ref="F717">IFERROR(_FV(T_STOCK_DATA[[#This Row],[SYMBOL]],"Exchange"),"")</f>
        <v>National Stock Exchange of India</v>
      </c>
      <c r="G717" s="7" cm="1">
        <f t="array" ref="G717">IFERROR(_FV(T_STOCK_DATA[[#This Row],[SYMBOL]],"Price"),"")</f>
        <v>1805</v>
      </c>
      <c r="H717" s="9" cm="1">
        <f t="array" ref="H717">IFERROR(_FV(T_STOCK_DATA[[#This Row],[SYMBOL]],"Volume"),"")</f>
        <v>14130</v>
      </c>
      <c r="I717" s="7" t="str" cm="1">
        <f t="array" ref="I717">IFERROR(_FV(T_STOCK_DATA[[#This Row],[SYMBOL]],"Ticker symbol",TRUE),"")</f>
        <v>JCHAC</v>
      </c>
      <c r="J717" s="10" t="str">
        <f>IFERROR(RANK(T_STOCK_DATA[[#This Row],[Positive Change %]],T_STOCK_DATA[Positive Change %],0)+COUNTIF($D$3:$D716,T_STOCK_DATA[[#This Row],[Positive Change %]]),"")</f>
        <v/>
      </c>
      <c r="K717" s="10">
        <f>IFERROR(RANK(T_STOCK_DATA[[#This Row],[Negative Change %]],T_STOCK_DATA[Negative Change %],1)+COUNTIF($E$3:$E716,T_STOCK_DATA[[#This Row],[Negative Change %]]),"")</f>
        <v>816</v>
      </c>
      <c r="L717" s="10">
        <f>IFERROR(RANK(T_STOCK_DATA[[#This Row],[Volume]],T_STOCK_DATA[Volume],0)+COUNTIF($H$3:$H716,T_STOCK_DATA[[#This Row],[Volume]]),"")</f>
        <v>1457</v>
      </c>
      <c r="M717" s="18" cm="1">
        <f t="array" ref="M717">IFERROR(_FV(T_STOCK_DATA[[#This Row],[SYMBOL]],"Last trade time",TRUE),"")</f>
        <v>44585.469953703701</v>
      </c>
    </row>
    <row r="718" spans="1:13">
      <c r="A718" s="5" t="e" vm="749">
        <v>#VALUE!</v>
      </c>
      <c r="B718" s="7" cm="1">
        <f t="array" ref="B718">IFERROR(_FV(T_STOCK_DATA[[#This Row],[SYMBOL]],"Change"),"")</f>
        <v>-2.7</v>
      </c>
      <c r="C718" s="8" cm="1">
        <f t="array" ref="C718">IFERROR(IF(T_STOCK_DATA[[#This Row],[SYMBOL]]="","",_FV(T_STOCK_DATA[[#This Row],[SYMBOL]],"Change (%)",TRUE)),"")</f>
        <v>-3.1322999999999997E-2</v>
      </c>
      <c r="D718" s="8" t="str">
        <f>IF(T_STOCK_DATA[[#This Row],[Change (%)]]&gt;0,T_STOCK_DATA[[#This Row],[Change (%)]],"")</f>
        <v/>
      </c>
      <c r="E718" s="8">
        <f>IF(T_STOCK_DATA[[#This Row],[Change (%)]]&lt;0,T_STOCK_DATA[[#This Row],[Change (%)]],"")</f>
        <v>-3.1322999999999997E-2</v>
      </c>
      <c r="F718" s="7" t="str" cm="1">
        <f t="array" ref="F718">IFERROR(_FV(T_STOCK_DATA[[#This Row],[SYMBOL]],"Exchange"),"")</f>
        <v>National Stock Exchange of India</v>
      </c>
      <c r="G718" s="7" cm="1">
        <f t="array" ref="G718">IFERROR(_FV(T_STOCK_DATA[[#This Row],[SYMBOL]],"Price"),"")</f>
        <v>83.5</v>
      </c>
      <c r="H718" s="9" cm="1">
        <f t="array" ref="H718">IFERROR(_FV(T_STOCK_DATA[[#This Row],[SYMBOL]],"Volume"),"")</f>
        <v>67868</v>
      </c>
      <c r="I718" s="7" t="str" cm="1">
        <f t="array" ref="I718">IFERROR(_FV(T_STOCK_DATA[[#This Row],[SYMBOL]],"Ticker symbol",TRUE),"")</f>
        <v>JETAIRWAYS</v>
      </c>
      <c r="J718" s="10" t="str">
        <f>IFERROR(RANK(T_STOCK_DATA[[#This Row],[Positive Change %]],T_STOCK_DATA[Positive Change %],0)+COUNTIF($D$3:$D717,T_STOCK_DATA[[#This Row],[Positive Change %]]),"")</f>
        <v/>
      </c>
      <c r="K718" s="10">
        <f>IFERROR(RANK(T_STOCK_DATA[[#This Row],[Negative Change %]],T_STOCK_DATA[Negative Change %],1)+COUNTIF($E$3:$E717,T_STOCK_DATA[[#This Row],[Negative Change %]]),"")</f>
        <v>1223</v>
      </c>
      <c r="L718" s="10">
        <f>IFERROR(RANK(T_STOCK_DATA[[#This Row],[Volume]],T_STOCK_DATA[Volume],0)+COUNTIF($H$3:$H717,T_STOCK_DATA[[#This Row],[Volume]]),"")</f>
        <v>1076</v>
      </c>
      <c r="M718" s="18" cm="1">
        <f t="array" ref="M718">IFERROR(_FV(T_STOCK_DATA[[#This Row],[SYMBOL]],"Last trade time",TRUE),"")</f>
        <v>44585.469953703701</v>
      </c>
    </row>
    <row r="719" spans="1:13">
      <c r="A719" s="5" t="e" vm="26">
        <v>#VALUE!</v>
      </c>
      <c r="B719" s="7" cm="1">
        <f t="array" ref="B719">IFERROR(_FV(T_STOCK_DATA[[#This Row],[SYMBOL]],"Change"),"")</f>
        <v>-3.5</v>
      </c>
      <c r="C719" s="8" cm="1">
        <f t="array" ref="C719">IFERROR(IF(T_STOCK_DATA[[#This Row],[SYMBOL]]="","",_FV(T_STOCK_DATA[[#This Row],[SYMBOL]],"Change (%)",TRUE)),"")</f>
        <v>-0.11784499999999999</v>
      </c>
      <c r="D719" s="8" t="str">
        <f>IF(T_STOCK_DATA[[#This Row],[Change (%)]]&gt;0,T_STOCK_DATA[[#This Row],[Change (%)]],"")</f>
        <v/>
      </c>
      <c r="E719" s="8">
        <f>IF(T_STOCK_DATA[[#This Row],[Change (%)]]&lt;0,T_STOCK_DATA[[#This Row],[Change (%)]],"")</f>
        <v>-0.11784499999999999</v>
      </c>
      <c r="F719" s="7" t="str" cm="1">
        <f t="array" ref="F719">IFERROR(_FV(T_STOCK_DATA[[#This Row],[SYMBOL]],"Exchange"),"")</f>
        <v>National Stock Exchange of India</v>
      </c>
      <c r="G719" s="7" cm="1">
        <f t="array" ref="G719">IFERROR(_FV(T_STOCK_DATA[[#This Row],[SYMBOL]],"Price"),"")</f>
        <v>26.2</v>
      </c>
      <c r="H719" s="9" cm="1">
        <f t="array" ref="H719">IFERROR(_FV(T_STOCK_DATA[[#This Row],[SYMBOL]],"Volume"),"")</f>
        <v>466706</v>
      </c>
      <c r="I719" s="7" t="str" cm="1">
        <f t="array" ref="I719">IFERROR(_FV(T_STOCK_DATA[[#This Row],[SYMBOL]],"Ticker symbol",TRUE),"")</f>
        <v>JHS</v>
      </c>
      <c r="J719" s="10" t="str">
        <f>IFERROR(RANK(T_STOCK_DATA[[#This Row],[Positive Change %]],T_STOCK_DATA[Positive Change %],0)+COUNTIF($D$3:$D718,T_STOCK_DATA[[#This Row],[Positive Change %]]),"")</f>
        <v/>
      </c>
      <c r="K719" s="10">
        <f>IFERROR(RANK(T_STOCK_DATA[[#This Row],[Negative Change %]],T_STOCK_DATA[Negative Change %],1)+COUNTIF($E$3:$E718,T_STOCK_DATA[[#This Row],[Negative Change %]]),"")</f>
        <v>6</v>
      </c>
      <c r="L719" s="10">
        <f>IFERROR(RANK(T_STOCK_DATA[[#This Row],[Volume]],T_STOCK_DATA[Volume],0)+COUNTIF($H$3:$H718,T_STOCK_DATA[[#This Row],[Volume]]),"")</f>
        <v>518</v>
      </c>
      <c r="M719" s="18" cm="1">
        <f t="array" ref="M719">IFERROR(_FV(T_STOCK_DATA[[#This Row],[SYMBOL]],"Last trade time",TRUE),"")</f>
        <v>44585.469953703701</v>
      </c>
    </row>
    <row r="720" spans="1:13">
      <c r="A720" s="5" t="e" vm="4">
        <v>#VALUE!</v>
      </c>
      <c r="B720" s="7" cm="1">
        <f t="array" ref="B720">IFERROR(_FV(T_STOCK_DATA[[#This Row],[SYMBOL]],"Change"),"")</f>
        <v>0.05</v>
      </c>
      <c r="C720" s="8" cm="1">
        <f t="array" ref="C720">IFERROR(IF(T_STOCK_DATA[[#This Row],[SYMBOL]]="","",_FV(T_STOCK_DATA[[#This Row],[SYMBOL]],"Change (%)",TRUE)),"")</f>
        <v>5.2632000000000005E-2</v>
      </c>
      <c r="D720" s="8">
        <f>IF(T_STOCK_DATA[[#This Row],[Change (%)]]&gt;0,T_STOCK_DATA[[#This Row],[Change (%)]],"")</f>
        <v>5.2632000000000005E-2</v>
      </c>
      <c r="E720" s="8" t="str">
        <f>IF(T_STOCK_DATA[[#This Row],[Change (%)]]&lt;0,T_STOCK_DATA[[#This Row],[Change (%)]],"")</f>
        <v/>
      </c>
      <c r="F720" s="7" t="str" cm="1">
        <f t="array" ref="F720">IFERROR(_FV(T_STOCK_DATA[[#This Row],[SYMBOL]],"Exchange"),"")</f>
        <v>National Stock Exchange of India</v>
      </c>
      <c r="G720" s="7" cm="1">
        <f t="array" ref="G720">IFERROR(_FV(T_STOCK_DATA[[#This Row],[SYMBOL]],"Price"),"")</f>
        <v>1</v>
      </c>
      <c r="H720" s="9" cm="1">
        <f t="array" ref="H720">IFERROR(_FV(T_STOCK_DATA[[#This Row],[SYMBOL]],"Volume"),"")</f>
        <v>942674</v>
      </c>
      <c r="I720" s="7" t="str" cm="1">
        <f t="array" ref="I720">IFERROR(_FV(T_STOCK_DATA[[#This Row],[SYMBOL]],"Ticker symbol",TRUE),"")</f>
        <v>JIKIND</v>
      </c>
      <c r="J720" s="10">
        <f>IFERROR(RANK(T_STOCK_DATA[[#This Row],[Positive Change %]],T_STOCK_DATA[Positive Change %],0)+COUNTIF($D$3:$D719,T_STOCK_DATA[[#This Row],[Positive Change %]]),"")</f>
        <v>4</v>
      </c>
      <c r="K720" s="10" t="str">
        <f>IFERROR(RANK(T_STOCK_DATA[[#This Row],[Negative Change %]],T_STOCK_DATA[Negative Change %],1)+COUNTIF($E$3:$E719,T_STOCK_DATA[[#This Row],[Negative Change %]]),"")</f>
        <v/>
      </c>
      <c r="L720" s="10">
        <f>IFERROR(RANK(T_STOCK_DATA[[#This Row],[Volume]],T_STOCK_DATA[Volume],0)+COUNTIF($H$3:$H719,T_STOCK_DATA[[#This Row],[Volume]]),"")</f>
        <v>350</v>
      </c>
      <c r="M720" s="18" cm="1">
        <f t="array" ref="M720">IFERROR(_FV(T_STOCK_DATA[[#This Row],[SYMBOL]],"Last trade time",TRUE),"")</f>
        <v>44585.484942129631</v>
      </c>
    </row>
    <row r="721" spans="1:13">
      <c r="A721" s="5" t="e" vm="750">
        <v>#VALUE!</v>
      </c>
      <c r="B721" s="7" cm="1">
        <f t="array" ref="B721">IFERROR(_FV(T_STOCK_DATA[[#This Row],[SYMBOL]],"Change"),"")</f>
        <v>-20.350000000000001</v>
      </c>
      <c r="C721" s="8" cm="1">
        <f t="array" ref="C721">IFERROR(IF(T_STOCK_DATA[[#This Row],[SYMBOL]]="","",_FV(T_STOCK_DATA[[#This Row],[SYMBOL]],"Change (%)",TRUE)),"")</f>
        <v>-4.9919999999999999E-2</v>
      </c>
      <c r="D721" s="8" t="str">
        <f>IF(T_STOCK_DATA[[#This Row],[Change (%)]]&gt;0,T_STOCK_DATA[[#This Row],[Change (%)]],"")</f>
        <v/>
      </c>
      <c r="E721" s="8">
        <f>IF(T_STOCK_DATA[[#This Row],[Change (%)]]&lt;0,T_STOCK_DATA[[#This Row],[Change (%)]],"")</f>
        <v>-4.9919999999999999E-2</v>
      </c>
      <c r="F721" s="7" t="str" cm="1">
        <f t="array" ref="F721">IFERROR(_FV(T_STOCK_DATA[[#This Row],[SYMBOL]],"Exchange"),"")</f>
        <v>National Stock Exchange of India</v>
      </c>
      <c r="G721" s="7" cm="1">
        <f t="array" ref="G721">IFERROR(_FV(T_STOCK_DATA[[#This Row],[SYMBOL]],"Price"),"")</f>
        <v>387.3</v>
      </c>
      <c r="H721" s="9" cm="1">
        <f t="array" ref="H721">IFERROR(_FV(T_STOCK_DATA[[#This Row],[SYMBOL]],"Volume"),"")</f>
        <v>68938</v>
      </c>
      <c r="I721" s="7" t="str" cm="1">
        <f t="array" ref="I721">IFERROR(_FV(T_STOCK_DATA[[#This Row],[SYMBOL]],"Ticker symbol",TRUE),"")</f>
        <v>JINDALPHOT</v>
      </c>
      <c r="J721" s="10" t="str">
        <f>IFERROR(RANK(T_STOCK_DATA[[#This Row],[Positive Change %]],T_STOCK_DATA[Positive Change %],0)+COUNTIF($D$3:$D720,T_STOCK_DATA[[#This Row],[Positive Change %]]),"")</f>
        <v/>
      </c>
      <c r="K721" s="10">
        <f>IFERROR(RANK(T_STOCK_DATA[[#This Row],[Negative Change %]],T_STOCK_DATA[Negative Change %],1)+COUNTIF($E$3:$E720,T_STOCK_DATA[[#This Row],[Negative Change %]]),"")</f>
        <v>546</v>
      </c>
      <c r="L721" s="10">
        <f>IFERROR(RANK(T_STOCK_DATA[[#This Row],[Volume]],T_STOCK_DATA[Volume],0)+COUNTIF($H$3:$H720,T_STOCK_DATA[[#This Row],[Volume]]),"")</f>
        <v>1073</v>
      </c>
      <c r="M721" s="18" cm="1">
        <f t="array" ref="M721">IFERROR(_FV(T_STOCK_DATA[[#This Row],[SYMBOL]],"Last trade time",TRUE),"")</f>
        <v>44585.469953703701</v>
      </c>
    </row>
    <row r="722" spans="1:13">
      <c r="A722" s="5" t="e" vm="751">
        <v>#VALUE!</v>
      </c>
      <c r="B722" s="7" cm="1">
        <f t="array" ref="B722">IFERROR(_FV(T_STOCK_DATA[[#This Row],[SYMBOL]],"Change"),"")</f>
        <v>-55.3</v>
      </c>
      <c r="C722" s="8" cm="1">
        <f t="array" ref="C722">IFERROR(IF(T_STOCK_DATA[[#This Row],[SYMBOL]]="","",_FV(T_STOCK_DATA[[#This Row],[SYMBOL]],"Change (%)",TRUE)),"")</f>
        <v>-4.9850999999999999E-2</v>
      </c>
      <c r="D722" s="8" t="str">
        <f>IF(T_STOCK_DATA[[#This Row],[Change (%)]]&gt;0,T_STOCK_DATA[[#This Row],[Change (%)]],"")</f>
        <v/>
      </c>
      <c r="E722" s="8">
        <f>IF(T_STOCK_DATA[[#This Row],[Change (%)]]&lt;0,T_STOCK_DATA[[#This Row],[Change (%)]],"")</f>
        <v>-4.9850999999999999E-2</v>
      </c>
      <c r="F722" s="7" t="str" cm="1">
        <f t="array" ref="F722">IFERROR(_FV(T_STOCK_DATA[[#This Row],[SYMBOL]],"Exchange"),"")</f>
        <v>National Stock Exchange of India</v>
      </c>
      <c r="G722" s="7" cm="1">
        <f t="array" ref="G722">IFERROR(_FV(T_STOCK_DATA[[#This Row],[SYMBOL]],"Price"),"")</f>
        <v>1054</v>
      </c>
      <c r="H722" s="9" cm="1">
        <f t="array" ref="H722">IFERROR(_FV(T_STOCK_DATA[[#This Row],[SYMBOL]],"Volume"),"")</f>
        <v>95441</v>
      </c>
      <c r="I722" s="7" t="str" cm="1">
        <f t="array" ref="I722">IFERROR(_FV(T_STOCK_DATA[[#This Row],[SYMBOL]],"Ticker symbol",TRUE),"")</f>
        <v>JINDALPOLY</v>
      </c>
      <c r="J722" s="10" t="str">
        <f>IFERROR(RANK(T_STOCK_DATA[[#This Row],[Positive Change %]],T_STOCK_DATA[Positive Change %],0)+COUNTIF($D$3:$D721,T_STOCK_DATA[[#This Row],[Positive Change %]]),"")</f>
        <v/>
      </c>
      <c r="K722" s="10">
        <f>IFERROR(RANK(T_STOCK_DATA[[#This Row],[Negative Change %]],T_STOCK_DATA[Negative Change %],1)+COUNTIF($E$3:$E721,T_STOCK_DATA[[#This Row],[Negative Change %]]),"")</f>
        <v>572</v>
      </c>
      <c r="L722" s="10">
        <f>IFERROR(RANK(T_STOCK_DATA[[#This Row],[Volume]],T_STOCK_DATA[Volume],0)+COUNTIF($H$3:$H721,T_STOCK_DATA[[#This Row],[Volume]]),"")</f>
        <v>984</v>
      </c>
      <c r="M722" s="18" cm="1">
        <f t="array" ref="M722">IFERROR(_FV(T_STOCK_DATA[[#This Row],[SYMBOL]],"Last trade time",TRUE),"")</f>
        <v>44585.469953703701</v>
      </c>
    </row>
    <row r="723" spans="1:13">
      <c r="A723" s="5" t="e" vm="752">
        <v>#VALUE!</v>
      </c>
      <c r="B723" s="7" cm="1">
        <f t="array" ref="B723">IFERROR(_FV(T_STOCK_DATA[[#This Row],[SYMBOL]],"Change"),"")</f>
        <v>-6.6</v>
      </c>
      <c r="C723" s="8" cm="1">
        <f t="array" ref="C723">IFERROR(IF(T_STOCK_DATA[[#This Row],[SYMBOL]]="","",_FV(T_STOCK_DATA[[#This Row],[SYMBOL]],"Change (%)",TRUE)),"")</f>
        <v>-6.1054999999999998E-2</v>
      </c>
      <c r="D723" s="8" t="str">
        <f>IF(T_STOCK_DATA[[#This Row],[Change (%)]]&gt;0,T_STOCK_DATA[[#This Row],[Change (%)]],"")</f>
        <v/>
      </c>
      <c r="E723" s="8">
        <f>IF(T_STOCK_DATA[[#This Row],[Change (%)]]&lt;0,T_STOCK_DATA[[#This Row],[Change (%)]],"")</f>
        <v>-6.1054999999999998E-2</v>
      </c>
      <c r="F723" s="7" t="str" cm="1">
        <f t="array" ref="F723">IFERROR(_FV(T_STOCK_DATA[[#This Row],[SYMBOL]],"Exchange"),"")</f>
        <v>National Stock Exchange of India</v>
      </c>
      <c r="G723" s="7" cm="1">
        <f t="array" ref="G723">IFERROR(_FV(T_STOCK_DATA[[#This Row],[SYMBOL]],"Price"),"")</f>
        <v>101.5</v>
      </c>
      <c r="H723" s="9" cm="1">
        <f t="array" ref="H723">IFERROR(_FV(T_STOCK_DATA[[#This Row],[SYMBOL]],"Volume"),"")</f>
        <v>2124013</v>
      </c>
      <c r="I723" s="7" t="str" cm="1">
        <f t="array" ref="I723">IFERROR(_FV(T_STOCK_DATA[[#This Row],[SYMBOL]],"Ticker symbol",TRUE),"")</f>
        <v>JINDALSAW</v>
      </c>
      <c r="J723" s="10" t="str">
        <f>IFERROR(RANK(T_STOCK_DATA[[#This Row],[Positive Change %]],T_STOCK_DATA[Positive Change %],0)+COUNTIF($D$3:$D722,T_STOCK_DATA[[#This Row],[Positive Change %]]),"")</f>
        <v/>
      </c>
      <c r="K723" s="10">
        <f>IFERROR(RANK(T_STOCK_DATA[[#This Row],[Negative Change %]],T_STOCK_DATA[Negative Change %],1)+COUNTIF($E$3:$E722,T_STOCK_DATA[[#This Row],[Negative Change %]]),"")</f>
        <v>328</v>
      </c>
      <c r="L723" s="10">
        <f>IFERROR(RANK(T_STOCK_DATA[[#This Row],[Volume]],T_STOCK_DATA[Volume],0)+COUNTIF($H$3:$H722,T_STOCK_DATA[[#This Row],[Volume]]),"")</f>
        <v>200</v>
      </c>
      <c r="M723" s="18" cm="1">
        <f t="array" ref="M723">IFERROR(_FV(T_STOCK_DATA[[#This Row],[SYMBOL]],"Last trade time",TRUE),"")</f>
        <v>44585.469953703701</v>
      </c>
    </row>
    <row r="724" spans="1:13">
      <c r="A724" s="5" t="e" vm="753">
        <v>#VALUE!</v>
      </c>
      <c r="B724" s="7" cm="1">
        <f t="array" ref="B724">IFERROR(_FV(T_STOCK_DATA[[#This Row],[SYMBOL]],"Change"),"")</f>
        <v>-28.2</v>
      </c>
      <c r="C724" s="8" cm="1">
        <f t="array" ref="C724">IFERROR(IF(T_STOCK_DATA[[#This Row],[SYMBOL]]="","",_FV(T_STOCK_DATA[[#This Row],[SYMBOL]],"Change (%)",TRUE)),"")</f>
        <v>-6.9603999999999999E-2</v>
      </c>
      <c r="D724" s="8" t="str">
        <f>IF(T_STOCK_DATA[[#This Row],[Change (%)]]&gt;0,T_STOCK_DATA[[#This Row],[Change (%)]],"")</f>
        <v/>
      </c>
      <c r="E724" s="8">
        <f>IF(T_STOCK_DATA[[#This Row],[Change (%)]]&lt;0,T_STOCK_DATA[[#This Row],[Change (%)]],"")</f>
        <v>-6.9603999999999999E-2</v>
      </c>
      <c r="F724" s="7" t="str" cm="1">
        <f t="array" ref="F724">IFERROR(_FV(T_STOCK_DATA[[#This Row],[SYMBOL]],"Exchange"),"")</f>
        <v>National Stock Exchange of India</v>
      </c>
      <c r="G724" s="7" cm="1">
        <f t="array" ref="G724">IFERROR(_FV(T_STOCK_DATA[[#This Row],[SYMBOL]],"Price"),"")</f>
        <v>376.95</v>
      </c>
      <c r="H724" s="9" cm="1">
        <f t="array" ref="H724">IFERROR(_FV(T_STOCK_DATA[[#This Row],[SYMBOL]],"Volume"),"")</f>
        <v>8097592</v>
      </c>
      <c r="I724" s="7" t="str" cm="1">
        <f t="array" ref="I724">IFERROR(_FV(T_STOCK_DATA[[#This Row],[SYMBOL]],"Ticker symbol",TRUE),"")</f>
        <v>JINDALSTEL</v>
      </c>
      <c r="J724" s="10" t="str">
        <f>IFERROR(RANK(T_STOCK_DATA[[#This Row],[Positive Change %]],T_STOCK_DATA[Positive Change %],0)+COUNTIF($D$3:$D723,T_STOCK_DATA[[#This Row],[Positive Change %]]),"")</f>
        <v/>
      </c>
      <c r="K724" s="10">
        <f>IFERROR(RANK(T_STOCK_DATA[[#This Row],[Negative Change %]],T_STOCK_DATA[Negative Change %],1)+COUNTIF($E$3:$E723,T_STOCK_DATA[[#This Row],[Negative Change %]]),"")</f>
        <v>210</v>
      </c>
      <c r="L724" s="10">
        <f>IFERROR(RANK(T_STOCK_DATA[[#This Row],[Volume]],T_STOCK_DATA[Volume],0)+COUNTIF($H$3:$H723,T_STOCK_DATA[[#This Row],[Volume]]),"")</f>
        <v>66</v>
      </c>
      <c r="M724" s="18" cm="1">
        <f t="array" ref="M724">IFERROR(_FV(T_STOCK_DATA[[#This Row],[SYMBOL]],"Last trade time",TRUE),"")</f>
        <v>44585.469953703701</v>
      </c>
    </row>
    <row r="725" spans="1:13">
      <c r="A725" s="5" t="e" vm="754">
        <v>#VALUE!</v>
      </c>
      <c r="B725" s="7" cm="1">
        <f t="array" ref="B725">IFERROR(_FV(T_STOCK_DATA[[#This Row],[SYMBOL]],"Change"),"")</f>
        <v>-13.9</v>
      </c>
      <c r="C725" s="8" cm="1">
        <f t="array" ref="C725">IFERROR(IF(T_STOCK_DATA[[#This Row],[SYMBOL]]="","",_FV(T_STOCK_DATA[[#This Row],[SYMBOL]],"Change (%)",TRUE)),"")</f>
        <v>-8.9474999999999999E-2</v>
      </c>
      <c r="D725" s="8" t="str">
        <f>IF(T_STOCK_DATA[[#This Row],[Change (%)]]&gt;0,T_STOCK_DATA[[#This Row],[Change (%)]],"")</f>
        <v/>
      </c>
      <c r="E725" s="8">
        <f>IF(T_STOCK_DATA[[#This Row],[Change (%)]]&lt;0,T_STOCK_DATA[[#This Row],[Change (%)]],"")</f>
        <v>-8.9474999999999999E-2</v>
      </c>
      <c r="F725" s="7" t="str" cm="1">
        <f t="array" ref="F725">IFERROR(_FV(T_STOCK_DATA[[#This Row],[SYMBOL]],"Exchange"),"")</f>
        <v>National Stock Exchange of India</v>
      </c>
      <c r="G725" s="7" cm="1">
        <f t="array" ref="G725">IFERROR(_FV(T_STOCK_DATA[[#This Row],[SYMBOL]],"Price"),"")</f>
        <v>141.44999999999999</v>
      </c>
      <c r="H725" s="9" cm="1">
        <f t="array" ref="H725">IFERROR(_FV(T_STOCK_DATA[[#This Row],[SYMBOL]],"Volume"),"")</f>
        <v>157794</v>
      </c>
      <c r="I725" s="7" t="str" cm="1">
        <f t="array" ref="I725">IFERROR(_FV(T_STOCK_DATA[[#This Row],[SYMBOL]],"Ticker symbol",TRUE),"")</f>
        <v>JINDRILL</v>
      </c>
      <c r="J725" s="10" t="str">
        <f>IFERROR(RANK(T_STOCK_DATA[[#This Row],[Positive Change %]],T_STOCK_DATA[Positive Change %],0)+COUNTIF($D$3:$D724,T_STOCK_DATA[[#This Row],[Positive Change %]]),"")</f>
        <v/>
      </c>
      <c r="K725" s="10">
        <f>IFERROR(RANK(T_STOCK_DATA[[#This Row],[Negative Change %]],T_STOCK_DATA[Negative Change %],1)+COUNTIF($E$3:$E724,T_STOCK_DATA[[#This Row],[Negative Change %]]),"")</f>
        <v>52</v>
      </c>
      <c r="L725" s="10">
        <f>IFERROR(RANK(T_STOCK_DATA[[#This Row],[Volume]],T_STOCK_DATA[Volume],0)+COUNTIF($H$3:$H724,T_STOCK_DATA[[#This Row],[Volume]]),"")</f>
        <v>829</v>
      </c>
      <c r="M725" s="18" cm="1">
        <f t="array" ref="M725">IFERROR(_FV(T_STOCK_DATA[[#This Row],[SYMBOL]],"Last trade time",TRUE),"")</f>
        <v>44585.469953703701</v>
      </c>
    </row>
    <row r="726" spans="1:13">
      <c r="A726" s="5" t="e" vm="5">
        <v>#VALUE!</v>
      </c>
      <c r="B726" s="7" cm="1">
        <f t="array" ref="B726">IFERROR(_FV(T_STOCK_DATA[[#This Row],[SYMBOL]],"Change"),"")</f>
        <v>15.7</v>
      </c>
      <c r="C726" s="8" cm="1">
        <f t="array" ref="C726">IFERROR(IF(T_STOCK_DATA[[#This Row],[SYMBOL]]="","",_FV(T_STOCK_DATA[[#This Row],[SYMBOL]],"Change (%)",TRUE)),"")</f>
        <v>5.0312000000000003E-2</v>
      </c>
      <c r="D726" s="8">
        <f>IF(T_STOCK_DATA[[#This Row],[Change (%)]]&gt;0,T_STOCK_DATA[[#This Row],[Change (%)]],"")</f>
        <v>5.0312000000000003E-2</v>
      </c>
      <c r="E726" s="8" t="str">
        <f>IF(T_STOCK_DATA[[#This Row],[Change (%)]]&lt;0,T_STOCK_DATA[[#This Row],[Change (%)]],"")</f>
        <v/>
      </c>
      <c r="F726" s="7" t="str" cm="1">
        <f t="array" ref="F726">IFERROR(_FV(T_STOCK_DATA[[#This Row],[SYMBOL]],"Exchange"),"")</f>
        <v>National Stock Exchange of India</v>
      </c>
      <c r="G726" s="7" cm="1">
        <f t="array" ref="G726">IFERROR(_FV(T_STOCK_DATA[[#This Row],[SYMBOL]],"Price"),"")</f>
        <v>327.75</v>
      </c>
      <c r="H726" s="9" cm="1">
        <f t="array" ref="H726">IFERROR(_FV(T_STOCK_DATA[[#This Row],[SYMBOL]],"Volume"),"")</f>
        <v>890085</v>
      </c>
      <c r="I726" s="7" t="str" cm="1">
        <f t="array" ref="I726">IFERROR(_FV(T_STOCK_DATA[[#This Row],[SYMBOL]],"Ticker symbol",TRUE),"")</f>
        <v>JINDWORLD</v>
      </c>
      <c r="J726" s="10">
        <f>IFERROR(RANK(T_STOCK_DATA[[#This Row],[Positive Change %]],T_STOCK_DATA[Positive Change %],0)+COUNTIF($D$3:$D725,T_STOCK_DATA[[#This Row],[Positive Change %]]),"")</f>
        <v>5</v>
      </c>
      <c r="K726" s="10" t="str">
        <f>IFERROR(RANK(T_STOCK_DATA[[#This Row],[Negative Change %]],T_STOCK_DATA[Negative Change %],1)+COUNTIF($E$3:$E725,T_STOCK_DATA[[#This Row],[Negative Change %]]),"")</f>
        <v/>
      </c>
      <c r="L726" s="10">
        <f>IFERROR(RANK(T_STOCK_DATA[[#This Row],[Volume]],T_STOCK_DATA[Volume],0)+COUNTIF($H$3:$H725,T_STOCK_DATA[[#This Row],[Volume]]),"")</f>
        <v>365</v>
      </c>
      <c r="M726" s="18" cm="1">
        <f t="array" ref="M726">IFERROR(_FV(T_STOCK_DATA[[#This Row],[SYMBOL]],"Last trade time",TRUE),"")</f>
        <v>44585.469953703701</v>
      </c>
    </row>
    <row r="727" spans="1:13">
      <c r="A727" s="5" t="e" vm="755">
        <v>#VALUE!</v>
      </c>
      <c r="B727" s="7" cm="1">
        <f t="array" ref="B727">IFERROR(_FV(T_STOCK_DATA[[#This Row],[SYMBOL]],"Change"),"")</f>
        <v>-1.3</v>
      </c>
      <c r="C727" s="8" cm="1">
        <f t="array" ref="C727">IFERROR(IF(T_STOCK_DATA[[#This Row],[SYMBOL]]="","",_FV(T_STOCK_DATA[[#This Row],[SYMBOL]],"Change (%)",TRUE)),"")</f>
        <v>-0.05</v>
      </c>
      <c r="D727" s="8" t="str">
        <f>IF(T_STOCK_DATA[[#This Row],[Change (%)]]&gt;0,T_STOCK_DATA[[#This Row],[Change (%)]],"")</f>
        <v/>
      </c>
      <c r="E727" s="8">
        <f>IF(T_STOCK_DATA[[#This Row],[Change (%)]]&lt;0,T_STOCK_DATA[[#This Row],[Change (%)]],"")</f>
        <v>-0.05</v>
      </c>
      <c r="F727" s="7" t="str" cm="1">
        <f t="array" ref="F727">IFERROR(_FV(T_STOCK_DATA[[#This Row],[SYMBOL]],"Exchange"),"")</f>
        <v>National Stock Exchange of India</v>
      </c>
      <c r="G727" s="7" cm="1">
        <f t="array" ref="G727">IFERROR(_FV(T_STOCK_DATA[[#This Row],[SYMBOL]],"Price"),"")</f>
        <v>24.7</v>
      </c>
      <c r="H727" s="9" cm="1">
        <f t="array" ref="H727">IFERROR(_FV(T_STOCK_DATA[[#This Row],[SYMBOL]],"Volume"),"")</f>
        <v>67681</v>
      </c>
      <c r="I727" s="7" t="str" cm="1">
        <f t="array" ref="I727">IFERROR(_FV(T_STOCK_DATA[[#This Row],[SYMBOL]],"Ticker symbol",TRUE),"")</f>
        <v>JISLDVREQS</v>
      </c>
      <c r="J727" s="10" t="str">
        <f>IFERROR(RANK(T_STOCK_DATA[[#This Row],[Positive Change %]],T_STOCK_DATA[Positive Change %],0)+COUNTIF($D$3:$D726,T_STOCK_DATA[[#This Row],[Positive Change %]]),"")</f>
        <v/>
      </c>
      <c r="K727" s="10">
        <f>IFERROR(RANK(T_STOCK_DATA[[#This Row],[Negative Change %]],T_STOCK_DATA[Negative Change %],1)+COUNTIF($E$3:$E726,T_STOCK_DATA[[#This Row],[Negative Change %]]),"")</f>
        <v>508</v>
      </c>
      <c r="L727" s="10">
        <f>IFERROR(RANK(T_STOCK_DATA[[#This Row],[Volume]],T_STOCK_DATA[Volume],0)+COUNTIF($H$3:$H726,T_STOCK_DATA[[#This Row],[Volume]]),"")</f>
        <v>1078</v>
      </c>
      <c r="M727" s="18" cm="1">
        <f t="array" ref="M727">IFERROR(_FV(T_STOCK_DATA[[#This Row],[SYMBOL]],"Last trade time",TRUE),"")</f>
        <v>44585.469953703701</v>
      </c>
    </row>
    <row r="728" spans="1:13">
      <c r="A728" s="5" t="e" vm="756">
        <v>#VALUE!</v>
      </c>
      <c r="B728" s="7" cm="1">
        <f t="array" ref="B728">IFERROR(_FV(T_STOCK_DATA[[#This Row],[SYMBOL]],"Change"),"")</f>
        <v>-3.85</v>
      </c>
      <c r="C728" s="8" cm="1">
        <f t="array" ref="C728">IFERROR(IF(T_STOCK_DATA[[#This Row],[SYMBOL]]="","",_FV(T_STOCK_DATA[[#This Row],[SYMBOL]],"Change (%)",TRUE)),"")</f>
        <v>-8.7401000000000006E-2</v>
      </c>
      <c r="D728" s="8" t="str">
        <f>IF(T_STOCK_DATA[[#This Row],[Change (%)]]&gt;0,T_STOCK_DATA[[#This Row],[Change (%)]],"")</f>
        <v/>
      </c>
      <c r="E728" s="8">
        <f>IF(T_STOCK_DATA[[#This Row],[Change (%)]]&lt;0,T_STOCK_DATA[[#This Row],[Change (%)]],"")</f>
        <v>-8.7401000000000006E-2</v>
      </c>
      <c r="F728" s="7" t="str" cm="1">
        <f t="array" ref="F728">IFERROR(_FV(T_STOCK_DATA[[#This Row],[SYMBOL]],"Exchange"),"")</f>
        <v>National Stock Exchange of India</v>
      </c>
      <c r="G728" s="7" cm="1">
        <f t="array" ref="G728">IFERROR(_FV(T_STOCK_DATA[[#This Row],[SYMBOL]],"Price"),"")</f>
        <v>40.200000000000003</v>
      </c>
      <c r="H728" s="9" cm="1">
        <f t="array" ref="H728">IFERROR(_FV(T_STOCK_DATA[[#This Row],[SYMBOL]],"Volume"),"")</f>
        <v>6562312</v>
      </c>
      <c r="I728" s="7" t="str" cm="1">
        <f t="array" ref="I728">IFERROR(_FV(T_STOCK_DATA[[#This Row],[SYMBOL]],"Ticker symbol",TRUE),"")</f>
        <v>JISLJALEQS</v>
      </c>
      <c r="J728" s="10" t="str">
        <f>IFERROR(RANK(T_STOCK_DATA[[#This Row],[Positive Change %]],T_STOCK_DATA[Positive Change %],0)+COUNTIF($D$3:$D727,T_STOCK_DATA[[#This Row],[Positive Change %]]),"")</f>
        <v/>
      </c>
      <c r="K728" s="10">
        <f>IFERROR(RANK(T_STOCK_DATA[[#This Row],[Negative Change %]],T_STOCK_DATA[Negative Change %],1)+COUNTIF($E$3:$E727,T_STOCK_DATA[[#This Row],[Negative Change %]]),"")</f>
        <v>65</v>
      </c>
      <c r="L728" s="10">
        <f>IFERROR(RANK(T_STOCK_DATA[[#This Row],[Volume]],T_STOCK_DATA[Volume],0)+COUNTIF($H$3:$H727,T_STOCK_DATA[[#This Row],[Volume]]),"")</f>
        <v>79</v>
      </c>
      <c r="M728" s="18" cm="1">
        <f t="array" ref="M728">IFERROR(_FV(T_STOCK_DATA[[#This Row],[SYMBOL]],"Last trade time",TRUE),"")</f>
        <v>44585.469953703701</v>
      </c>
    </row>
    <row r="729" spans="1:13">
      <c r="A729" s="5" t="e" vm="757">
        <v>#VALUE!</v>
      </c>
      <c r="B729" s="7" cm="1">
        <f t="array" ref="B729">IFERROR(_FV(T_STOCK_DATA[[#This Row],[SYMBOL]],"Change"),"")</f>
        <v>-5.85</v>
      </c>
      <c r="C729" s="8" cm="1">
        <f t="array" ref="C729">IFERROR(IF(T_STOCK_DATA[[#This Row],[SYMBOL]]="","",_FV(T_STOCK_DATA[[#This Row],[SYMBOL]],"Change (%)",TRUE)),"")</f>
        <v>-0.05</v>
      </c>
      <c r="D729" s="8" t="str">
        <f>IF(T_STOCK_DATA[[#This Row],[Change (%)]]&gt;0,T_STOCK_DATA[[#This Row],[Change (%)]],"")</f>
        <v/>
      </c>
      <c r="E729" s="8">
        <f>IF(T_STOCK_DATA[[#This Row],[Change (%)]]&lt;0,T_STOCK_DATA[[#This Row],[Change (%)]],"")</f>
        <v>-0.05</v>
      </c>
      <c r="F729" s="7" t="str" cm="1">
        <f t="array" ref="F729">IFERROR(_FV(T_STOCK_DATA[[#This Row],[SYMBOL]],"Exchange"),"")</f>
        <v>National Stock Exchange of India</v>
      </c>
      <c r="G729" s="7" cm="1">
        <f t="array" ref="G729">IFERROR(_FV(T_STOCK_DATA[[#This Row],[SYMBOL]],"Price"),"")</f>
        <v>111.15</v>
      </c>
      <c r="H729" s="9" cm="1">
        <f t="array" ref="H729">IFERROR(_FV(T_STOCK_DATA[[#This Row],[SYMBOL]],"Volume"),"")</f>
        <v>23381</v>
      </c>
      <c r="I729" s="7" t="str" cm="1">
        <f t="array" ref="I729">IFERROR(_FV(T_STOCK_DATA[[#This Row],[SYMBOL]],"Ticker symbol",TRUE),"")</f>
        <v>JITFINFRA</v>
      </c>
      <c r="J729" s="10" t="str">
        <f>IFERROR(RANK(T_STOCK_DATA[[#This Row],[Positive Change %]],T_STOCK_DATA[Positive Change %],0)+COUNTIF($D$3:$D728,T_STOCK_DATA[[#This Row],[Positive Change %]]),"")</f>
        <v/>
      </c>
      <c r="K729" s="10">
        <f>IFERROR(RANK(T_STOCK_DATA[[#This Row],[Negative Change %]],T_STOCK_DATA[Negative Change %],1)+COUNTIF($E$3:$E728,T_STOCK_DATA[[#This Row],[Negative Change %]]),"")</f>
        <v>509</v>
      </c>
      <c r="L729" s="10">
        <f>IFERROR(RANK(T_STOCK_DATA[[#This Row],[Volume]],T_STOCK_DATA[Volume],0)+COUNTIF($H$3:$H728,T_STOCK_DATA[[#This Row],[Volume]]),"")</f>
        <v>1360</v>
      </c>
      <c r="M729" s="18" cm="1">
        <f t="array" ref="M729">IFERROR(_FV(T_STOCK_DATA[[#This Row],[SYMBOL]],"Last trade time",TRUE),"")</f>
        <v>44585.469953703701</v>
      </c>
    </row>
    <row r="730" spans="1:13">
      <c r="A730" s="5" t="e" vm="17">
        <v>#VALUE!</v>
      </c>
      <c r="B730" s="7" cm="1">
        <f t="array" ref="B730">IFERROR(_FV(T_STOCK_DATA[[#This Row],[SYMBOL]],"Change"),"")</f>
        <v>0.15</v>
      </c>
      <c r="C730" s="8" cm="1">
        <f t="array" ref="C730">IFERROR(IF(T_STOCK_DATA[[#This Row],[SYMBOL]]="","",_FV(T_STOCK_DATA[[#This Row],[SYMBOL]],"Change (%)",TRUE)),"")</f>
        <v>4.2857000000000006E-2</v>
      </c>
      <c r="D730" s="8">
        <f>IF(T_STOCK_DATA[[#This Row],[Change (%)]]&gt;0,T_STOCK_DATA[[#This Row],[Change (%)]],"")</f>
        <v>4.2857000000000006E-2</v>
      </c>
      <c r="E730" s="8" t="str">
        <f>IF(T_STOCK_DATA[[#This Row],[Change (%)]]&lt;0,T_STOCK_DATA[[#This Row],[Change (%)]],"")</f>
        <v/>
      </c>
      <c r="F730" s="7" t="str" cm="1">
        <f t="array" ref="F730">IFERROR(_FV(T_STOCK_DATA[[#This Row],[SYMBOL]],"Exchange"),"")</f>
        <v>National Stock Exchange of India</v>
      </c>
      <c r="G730" s="7" cm="1">
        <f t="array" ref="G730">IFERROR(_FV(T_STOCK_DATA[[#This Row],[SYMBOL]],"Price"),"")</f>
        <v>3.65</v>
      </c>
      <c r="H730" s="9" cm="1">
        <f t="array" ref="H730">IFERROR(_FV(T_STOCK_DATA[[#This Row],[SYMBOL]],"Volume"),"")</f>
        <v>189614</v>
      </c>
      <c r="I730" s="7" t="str" cm="1">
        <f t="array" ref="I730">IFERROR(_FV(T_STOCK_DATA[[#This Row],[SYMBOL]],"Ticker symbol",TRUE),"")</f>
        <v>JIYAECO</v>
      </c>
      <c r="J730" s="10">
        <f>IFERROR(RANK(T_STOCK_DATA[[#This Row],[Positive Change %]],T_STOCK_DATA[Positive Change %],0)+COUNTIF($D$3:$D729,T_STOCK_DATA[[#This Row],[Positive Change %]]),"")</f>
        <v>17</v>
      </c>
      <c r="K730" s="10" t="str">
        <f>IFERROR(RANK(T_STOCK_DATA[[#This Row],[Negative Change %]],T_STOCK_DATA[Negative Change %],1)+COUNTIF($E$3:$E729,T_STOCK_DATA[[#This Row],[Negative Change %]]),"")</f>
        <v/>
      </c>
      <c r="L730" s="10">
        <f>IFERROR(RANK(T_STOCK_DATA[[#This Row],[Volume]],T_STOCK_DATA[Volume],0)+COUNTIF($H$3:$H729,T_STOCK_DATA[[#This Row],[Volume]]),"")</f>
        <v>773</v>
      </c>
      <c r="M730" s="18" cm="1">
        <f t="array" ref="M730">IFERROR(_FV(T_STOCK_DATA[[#This Row],[SYMBOL]],"Last trade time",TRUE),"")</f>
        <v>44585.484942129631</v>
      </c>
    </row>
    <row r="731" spans="1:13">
      <c r="A731" s="5" t="e" vm="758">
        <v>#VALUE!</v>
      </c>
      <c r="B731" s="7" cm="1">
        <f t="array" ref="B731">IFERROR(_FV(T_STOCK_DATA[[#This Row],[SYMBOL]],"Change"),"")</f>
        <v>-112.75</v>
      </c>
      <c r="C731" s="8" cm="1">
        <f t="array" ref="C731">IFERROR(IF(T_STOCK_DATA[[#This Row],[SYMBOL]]="","",_FV(T_STOCK_DATA[[#This Row],[SYMBOL]],"Change (%)",TRUE)),"")</f>
        <v>-3.3182000000000003E-2</v>
      </c>
      <c r="D731" s="8" t="str">
        <f>IF(T_STOCK_DATA[[#This Row],[Change (%)]]&gt;0,T_STOCK_DATA[[#This Row],[Change (%)]],"")</f>
        <v/>
      </c>
      <c r="E731" s="8">
        <f>IF(T_STOCK_DATA[[#This Row],[Change (%)]]&lt;0,T_STOCK_DATA[[#This Row],[Change (%)]],"")</f>
        <v>-3.3182000000000003E-2</v>
      </c>
      <c r="F731" s="7" t="str" cm="1">
        <f t="array" ref="F731">IFERROR(_FV(T_STOCK_DATA[[#This Row],[SYMBOL]],"Exchange"),"")</f>
        <v>National Stock Exchange of India</v>
      </c>
      <c r="G731" s="7" cm="1">
        <f t="array" ref="G731">IFERROR(_FV(T_STOCK_DATA[[#This Row],[SYMBOL]],"Price"),"")</f>
        <v>3285.15</v>
      </c>
      <c r="H731" s="9" cm="1">
        <f t="array" ref="H731">IFERROR(_FV(T_STOCK_DATA[[#This Row],[SYMBOL]],"Volume"),"")</f>
        <v>106942</v>
      </c>
      <c r="I731" s="7" t="str" cm="1">
        <f t="array" ref="I731">IFERROR(_FV(T_STOCK_DATA[[#This Row],[SYMBOL]],"Ticker symbol",TRUE),"")</f>
        <v>JKCEMENT</v>
      </c>
      <c r="J731" s="10" t="str">
        <f>IFERROR(RANK(T_STOCK_DATA[[#This Row],[Positive Change %]],T_STOCK_DATA[Positive Change %],0)+COUNTIF($D$3:$D730,T_STOCK_DATA[[#This Row],[Positive Change %]]),"")</f>
        <v/>
      </c>
      <c r="K731" s="10">
        <f>IFERROR(RANK(T_STOCK_DATA[[#This Row],[Negative Change %]],T_STOCK_DATA[Negative Change %],1)+COUNTIF($E$3:$E730,T_STOCK_DATA[[#This Row],[Negative Change %]]),"")</f>
        <v>1195</v>
      </c>
      <c r="L731" s="10">
        <f>IFERROR(RANK(T_STOCK_DATA[[#This Row],[Volume]],T_STOCK_DATA[Volume],0)+COUNTIF($H$3:$H730,T_STOCK_DATA[[#This Row],[Volume]]),"")</f>
        <v>955</v>
      </c>
      <c r="M731" s="18" cm="1">
        <f t="array" ref="M731">IFERROR(_FV(T_STOCK_DATA[[#This Row],[SYMBOL]],"Last trade time",TRUE),"")</f>
        <v>44585.469953703701</v>
      </c>
    </row>
    <row r="732" spans="1:13">
      <c r="A732" s="5" t="e" vm="759">
        <v>#VALUE!</v>
      </c>
      <c r="B732" s="7" cm="1">
        <f t="array" ref="B732">IFERROR(_FV(T_STOCK_DATA[[#This Row],[SYMBOL]],"Change"),"")</f>
        <v>-12.5</v>
      </c>
      <c r="C732" s="8" cm="1">
        <f t="array" ref="C732">IFERROR(IF(T_STOCK_DATA[[#This Row],[SYMBOL]]="","",_FV(T_STOCK_DATA[[#This Row],[SYMBOL]],"Change (%)",TRUE)),"")</f>
        <v>-7.1859999999999993E-2</v>
      </c>
      <c r="D732" s="8" t="str">
        <f>IF(T_STOCK_DATA[[#This Row],[Change (%)]]&gt;0,T_STOCK_DATA[[#This Row],[Change (%)]],"")</f>
        <v/>
      </c>
      <c r="E732" s="8">
        <f>IF(T_STOCK_DATA[[#This Row],[Change (%)]]&lt;0,T_STOCK_DATA[[#This Row],[Change (%)]],"")</f>
        <v>-7.1859999999999993E-2</v>
      </c>
      <c r="F732" s="7" t="str" cm="1">
        <f t="array" ref="F732">IFERROR(_FV(T_STOCK_DATA[[#This Row],[SYMBOL]],"Exchange"),"")</f>
        <v>National Stock Exchange of India</v>
      </c>
      <c r="G732" s="7" cm="1">
        <f t="array" ref="G732">IFERROR(_FV(T_STOCK_DATA[[#This Row],[SYMBOL]],"Price"),"")</f>
        <v>161.44999999999999</v>
      </c>
      <c r="H732" s="9" cm="1">
        <f t="array" ref="H732">IFERROR(_FV(T_STOCK_DATA[[#This Row],[SYMBOL]],"Volume"),"")</f>
        <v>262032</v>
      </c>
      <c r="I732" s="7" t="str" cm="1">
        <f t="array" ref="I732">IFERROR(_FV(T_STOCK_DATA[[#This Row],[SYMBOL]],"Ticker symbol",TRUE),"")</f>
        <v>JKIL</v>
      </c>
      <c r="J732" s="10" t="str">
        <f>IFERROR(RANK(T_STOCK_DATA[[#This Row],[Positive Change %]],T_STOCK_DATA[Positive Change %],0)+COUNTIF($D$3:$D731,T_STOCK_DATA[[#This Row],[Positive Change %]]),"")</f>
        <v/>
      </c>
      <c r="K732" s="10">
        <f>IFERROR(RANK(T_STOCK_DATA[[#This Row],[Negative Change %]],T_STOCK_DATA[Negative Change %],1)+COUNTIF($E$3:$E731,T_STOCK_DATA[[#This Row],[Negative Change %]]),"")</f>
        <v>179</v>
      </c>
      <c r="L732" s="10">
        <f>IFERROR(RANK(T_STOCK_DATA[[#This Row],[Volume]],T_STOCK_DATA[Volume],0)+COUNTIF($H$3:$H731,T_STOCK_DATA[[#This Row],[Volume]]),"")</f>
        <v>680</v>
      </c>
      <c r="M732" s="18" cm="1">
        <f t="array" ref="M732">IFERROR(_FV(T_STOCK_DATA[[#This Row],[SYMBOL]],"Last trade time",TRUE),"")</f>
        <v>44585.469953703701</v>
      </c>
    </row>
    <row r="733" spans="1:13">
      <c r="A733" s="5" t="e" vm="760">
        <v>#VALUE!</v>
      </c>
      <c r="B733" s="7" cm="1">
        <f t="array" ref="B733">IFERROR(_FV(T_STOCK_DATA[[#This Row],[SYMBOL]],"Change"),"")</f>
        <v>3.2</v>
      </c>
      <c r="C733" s="8" cm="1">
        <f t="array" ref="C733">IFERROR(IF(T_STOCK_DATA[[#This Row],[SYMBOL]]="","",_FV(T_STOCK_DATA[[#This Row],[SYMBOL]],"Change (%)",TRUE)),"")</f>
        <v>5.4269999999999995E-3</v>
      </c>
      <c r="D733" s="8">
        <f>IF(T_STOCK_DATA[[#This Row],[Change (%)]]&gt;0,T_STOCK_DATA[[#This Row],[Change (%)]],"")</f>
        <v>5.4269999999999995E-3</v>
      </c>
      <c r="E733" s="8" t="str">
        <f>IF(T_STOCK_DATA[[#This Row],[Change (%)]]&lt;0,T_STOCK_DATA[[#This Row],[Change (%)]],"")</f>
        <v/>
      </c>
      <c r="F733" s="7" t="str" cm="1">
        <f t="array" ref="F733">IFERROR(_FV(T_STOCK_DATA[[#This Row],[SYMBOL]],"Exchange"),"")</f>
        <v>National Stock Exchange of India</v>
      </c>
      <c r="G733" s="7" cm="1">
        <f t="array" ref="G733">IFERROR(_FV(T_STOCK_DATA[[#This Row],[SYMBOL]],"Price"),"")</f>
        <v>592.79999999999995</v>
      </c>
      <c r="H733" s="9" cm="1">
        <f t="array" ref="H733">IFERROR(_FV(T_STOCK_DATA[[#This Row],[SYMBOL]],"Volume"),"")</f>
        <v>449687</v>
      </c>
      <c r="I733" s="7" t="str" cm="1">
        <f t="array" ref="I733">IFERROR(_FV(T_STOCK_DATA[[#This Row],[SYMBOL]],"Ticker symbol",TRUE),"")</f>
        <v>JKLAKSHMI</v>
      </c>
      <c r="J733" s="10">
        <f>IFERROR(RANK(T_STOCK_DATA[[#This Row],[Positive Change %]],T_STOCK_DATA[Positive Change %],0)+COUNTIF($D$3:$D732,T_STOCK_DATA[[#This Row],[Positive Change %]]),"")</f>
        <v>57</v>
      </c>
      <c r="K733" s="10" t="str">
        <f>IFERROR(RANK(T_STOCK_DATA[[#This Row],[Negative Change %]],T_STOCK_DATA[Negative Change %],1)+COUNTIF($E$3:$E732,T_STOCK_DATA[[#This Row],[Negative Change %]]),"")</f>
        <v/>
      </c>
      <c r="L733" s="10">
        <f>IFERROR(RANK(T_STOCK_DATA[[#This Row],[Volume]],T_STOCK_DATA[Volume],0)+COUNTIF($H$3:$H732,T_STOCK_DATA[[#This Row],[Volume]]),"")</f>
        <v>529</v>
      </c>
      <c r="M733" s="18" cm="1">
        <f t="array" ref="M733">IFERROR(_FV(T_STOCK_DATA[[#This Row],[SYMBOL]],"Last trade time",TRUE),"")</f>
        <v>44585.469953703701</v>
      </c>
    </row>
    <row r="734" spans="1:13">
      <c r="A734" s="5" t="e" vm="761">
        <v>#VALUE!</v>
      </c>
      <c r="B734" s="7" cm="1">
        <f t="array" ref="B734">IFERROR(_FV(T_STOCK_DATA[[#This Row],[SYMBOL]],"Change"),"")</f>
        <v>-10.35</v>
      </c>
      <c r="C734" s="8" cm="1">
        <f t="array" ref="C734">IFERROR(IF(T_STOCK_DATA[[#This Row],[SYMBOL]]="","",_FV(T_STOCK_DATA[[#This Row],[SYMBOL]],"Change (%)",TRUE)),"")</f>
        <v>-4.5959E-2</v>
      </c>
      <c r="D734" s="8" t="str">
        <f>IF(T_STOCK_DATA[[#This Row],[Change (%)]]&gt;0,T_STOCK_DATA[[#This Row],[Change (%)]],"")</f>
        <v/>
      </c>
      <c r="E734" s="8">
        <f>IF(T_STOCK_DATA[[#This Row],[Change (%)]]&lt;0,T_STOCK_DATA[[#This Row],[Change (%)]],"")</f>
        <v>-4.5959E-2</v>
      </c>
      <c r="F734" s="7" t="str" cm="1">
        <f t="array" ref="F734">IFERROR(_FV(T_STOCK_DATA[[#This Row],[SYMBOL]],"Exchange"),"")</f>
        <v>National Stock Exchange of India</v>
      </c>
      <c r="G734" s="7" cm="1">
        <f t="array" ref="G734">IFERROR(_FV(T_STOCK_DATA[[#This Row],[SYMBOL]],"Price"),"")</f>
        <v>214.85</v>
      </c>
      <c r="H734" s="9" cm="1">
        <f t="array" ref="H734">IFERROR(_FV(T_STOCK_DATA[[#This Row],[SYMBOL]],"Volume"),"")</f>
        <v>1000339</v>
      </c>
      <c r="I734" s="7" t="str" cm="1">
        <f t="array" ref="I734">IFERROR(_FV(T_STOCK_DATA[[#This Row],[SYMBOL]],"Ticker symbol",TRUE),"")</f>
        <v>JKPAPER</v>
      </c>
      <c r="J734" s="10" t="str">
        <f>IFERROR(RANK(T_STOCK_DATA[[#This Row],[Positive Change %]],T_STOCK_DATA[Positive Change %],0)+COUNTIF($D$3:$D733,T_STOCK_DATA[[#This Row],[Positive Change %]]),"")</f>
        <v/>
      </c>
      <c r="K734" s="10">
        <f>IFERROR(RANK(T_STOCK_DATA[[#This Row],[Negative Change %]],T_STOCK_DATA[Negative Change %],1)+COUNTIF($E$3:$E733,T_STOCK_DATA[[#This Row],[Negative Change %]]),"")</f>
        <v>868</v>
      </c>
      <c r="L734" s="10">
        <f>IFERROR(RANK(T_STOCK_DATA[[#This Row],[Volume]],T_STOCK_DATA[Volume],0)+COUNTIF($H$3:$H733,T_STOCK_DATA[[#This Row],[Volume]]),"")</f>
        <v>339</v>
      </c>
      <c r="M734" s="18" cm="1">
        <f t="array" ref="M734">IFERROR(_FV(T_STOCK_DATA[[#This Row],[SYMBOL]],"Last trade time",TRUE),"")</f>
        <v>44585.469953703701</v>
      </c>
    </row>
    <row r="735" spans="1:13">
      <c r="A735" s="5" t="e" vm="762">
        <v>#VALUE!</v>
      </c>
      <c r="B735" s="7" cm="1">
        <f t="array" ref="B735">IFERROR(_FV(T_STOCK_DATA[[#This Row],[SYMBOL]],"Change"),"")</f>
        <v>-2.95</v>
      </c>
      <c r="C735" s="8" cm="1">
        <f t="array" ref="C735">IFERROR(IF(T_STOCK_DATA[[#This Row],[SYMBOL]]="","",_FV(T_STOCK_DATA[[#This Row],[SYMBOL]],"Change (%)",TRUE)),"")</f>
        <v>-2.1246000000000001E-2</v>
      </c>
      <c r="D735" s="8" t="str">
        <f>IF(T_STOCK_DATA[[#This Row],[Change (%)]]&gt;0,T_STOCK_DATA[[#This Row],[Change (%)]],"")</f>
        <v/>
      </c>
      <c r="E735" s="8">
        <f>IF(T_STOCK_DATA[[#This Row],[Change (%)]]&lt;0,T_STOCK_DATA[[#This Row],[Change (%)]],"")</f>
        <v>-2.1246000000000001E-2</v>
      </c>
      <c r="F735" s="7" t="str" cm="1">
        <f t="array" ref="F735">IFERROR(_FV(T_STOCK_DATA[[#This Row],[SYMBOL]],"Exchange"),"")</f>
        <v>National Stock Exchange of India</v>
      </c>
      <c r="G735" s="7" cm="1">
        <f t="array" ref="G735">IFERROR(_FV(T_STOCK_DATA[[#This Row],[SYMBOL]],"Price"),"")</f>
        <v>135.9</v>
      </c>
      <c r="H735" s="9" cm="1">
        <f t="array" ref="H735">IFERROR(_FV(T_STOCK_DATA[[#This Row],[SYMBOL]],"Volume"),"")</f>
        <v>1296377</v>
      </c>
      <c r="I735" s="7" t="str" cm="1">
        <f t="array" ref="I735">IFERROR(_FV(T_STOCK_DATA[[#This Row],[SYMBOL]],"Ticker symbol",TRUE),"")</f>
        <v>JKTYRE</v>
      </c>
      <c r="J735" s="10" t="str">
        <f>IFERROR(RANK(T_STOCK_DATA[[#This Row],[Positive Change %]],T_STOCK_DATA[Positive Change %],0)+COUNTIF($D$3:$D734,T_STOCK_DATA[[#This Row],[Positive Change %]]),"")</f>
        <v/>
      </c>
      <c r="K735" s="10">
        <f>IFERROR(RANK(T_STOCK_DATA[[#This Row],[Negative Change %]],T_STOCK_DATA[Negative Change %],1)+COUNTIF($E$3:$E734,T_STOCK_DATA[[#This Row],[Negative Change %]]),"")</f>
        <v>1415</v>
      </c>
      <c r="L735" s="10">
        <f>IFERROR(RANK(T_STOCK_DATA[[#This Row],[Volume]],T_STOCK_DATA[Volume],0)+COUNTIF($H$3:$H734,T_STOCK_DATA[[#This Row],[Volume]]),"")</f>
        <v>280</v>
      </c>
      <c r="M735" s="18" cm="1">
        <f t="array" ref="M735">IFERROR(_FV(T_STOCK_DATA[[#This Row],[SYMBOL]],"Last trade time",TRUE),"")</f>
        <v>44585.469953703701</v>
      </c>
    </row>
    <row r="736" spans="1:13">
      <c r="A736" s="5" t="e" vm="763">
        <v>#VALUE!</v>
      </c>
      <c r="B736" s="7" cm="1">
        <f t="array" ref="B736">IFERROR(_FV(T_STOCK_DATA[[#This Row],[SYMBOL]],"Change"),"")</f>
        <v>-5.55</v>
      </c>
      <c r="C736" s="8" cm="1">
        <f t="array" ref="C736">IFERROR(IF(T_STOCK_DATA[[#This Row],[SYMBOL]]="","",_FV(T_STOCK_DATA[[#This Row],[SYMBOL]],"Change (%)",TRUE)),"")</f>
        <v>-6.7028999999999991E-2</v>
      </c>
      <c r="D736" s="8" t="str">
        <f>IF(T_STOCK_DATA[[#This Row],[Change (%)]]&gt;0,T_STOCK_DATA[[#This Row],[Change (%)]],"")</f>
        <v/>
      </c>
      <c r="E736" s="8">
        <f>IF(T_STOCK_DATA[[#This Row],[Change (%)]]&lt;0,T_STOCK_DATA[[#This Row],[Change (%)]],"")</f>
        <v>-6.7028999999999991E-2</v>
      </c>
      <c r="F736" s="7" t="str" cm="1">
        <f t="array" ref="F736">IFERROR(_FV(T_STOCK_DATA[[#This Row],[SYMBOL]],"Exchange"),"")</f>
        <v>National Stock Exchange of India</v>
      </c>
      <c r="G736" s="7" cm="1">
        <f t="array" ref="G736">IFERROR(_FV(T_STOCK_DATA[[#This Row],[SYMBOL]],"Price"),"")</f>
        <v>77.25</v>
      </c>
      <c r="H736" s="9" cm="1">
        <f t="array" ref="H736">IFERROR(_FV(T_STOCK_DATA[[#This Row],[SYMBOL]],"Volume"),"")</f>
        <v>89690</v>
      </c>
      <c r="I736" s="7" t="str" cm="1">
        <f t="array" ref="I736">IFERROR(_FV(T_STOCK_DATA[[#This Row],[SYMBOL]],"Ticker symbol",TRUE),"")</f>
        <v>JMA</v>
      </c>
      <c r="J736" s="10" t="str">
        <f>IFERROR(RANK(T_STOCK_DATA[[#This Row],[Positive Change %]],T_STOCK_DATA[Positive Change %],0)+COUNTIF($D$3:$D735,T_STOCK_DATA[[#This Row],[Positive Change %]]),"")</f>
        <v/>
      </c>
      <c r="K736" s="10">
        <f>IFERROR(RANK(T_STOCK_DATA[[#This Row],[Negative Change %]],T_STOCK_DATA[Negative Change %],1)+COUNTIF($E$3:$E735,T_STOCK_DATA[[#This Row],[Negative Change %]]),"")</f>
        <v>240</v>
      </c>
      <c r="L736" s="10">
        <f>IFERROR(RANK(T_STOCK_DATA[[#This Row],[Volume]],T_STOCK_DATA[Volume],0)+COUNTIF($H$3:$H735,T_STOCK_DATA[[#This Row],[Volume]]),"")</f>
        <v>1007</v>
      </c>
      <c r="M736" s="18" cm="1">
        <f t="array" ref="M736">IFERROR(_FV(T_STOCK_DATA[[#This Row],[SYMBOL]],"Last trade time",TRUE),"")</f>
        <v>44585.469953703701</v>
      </c>
    </row>
    <row r="737" spans="1:13">
      <c r="A737" s="5" t="e" vm="764">
        <v>#VALUE!</v>
      </c>
      <c r="B737" s="7" cm="1">
        <f t="array" ref="B737">IFERROR(_FV(T_STOCK_DATA[[#This Row],[SYMBOL]],"Change"),"")</f>
        <v>-6.5</v>
      </c>
      <c r="C737" s="8" cm="1">
        <f t="array" ref="C737">IFERROR(IF(T_STOCK_DATA[[#This Row],[SYMBOL]]="","",_FV(T_STOCK_DATA[[#This Row],[SYMBOL]],"Change (%)",TRUE)),"")</f>
        <v>-6.3198999999999991E-2</v>
      </c>
      <c r="D737" s="8" t="str">
        <f>IF(T_STOCK_DATA[[#This Row],[Change (%)]]&gt;0,T_STOCK_DATA[[#This Row],[Change (%)]],"")</f>
        <v/>
      </c>
      <c r="E737" s="8">
        <f>IF(T_STOCK_DATA[[#This Row],[Change (%)]]&lt;0,T_STOCK_DATA[[#This Row],[Change (%)]],"")</f>
        <v>-6.3198999999999991E-2</v>
      </c>
      <c r="F737" s="7" t="str" cm="1">
        <f t="array" ref="F737">IFERROR(_FV(T_STOCK_DATA[[#This Row],[SYMBOL]],"Exchange"),"")</f>
        <v>National Stock Exchange of India</v>
      </c>
      <c r="G737" s="7" cm="1">
        <f t="array" ref="G737">IFERROR(_FV(T_STOCK_DATA[[#This Row],[SYMBOL]],"Price"),"")</f>
        <v>96.35</v>
      </c>
      <c r="H737" s="9" cm="1">
        <f t="array" ref="H737">IFERROR(_FV(T_STOCK_DATA[[#This Row],[SYMBOL]],"Volume"),"")</f>
        <v>157498</v>
      </c>
      <c r="I737" s="7" t="str" cm="1">
        <f t="array" ref="I737">IFERROR(_FV(T_STOCK_DATA[[#This Row],[SYMBOL]],"Ticker symbol",TRUE),"")</f>
        <v>JMCPROJECT</v>
      </c>
      <c r="J737" s="10" t="str">
        <f>IFERROR(RANK(T_STOCK_DATA[[#This Row],[Positive Change %]],T_STOCK_DATA[Positive Change %],0)+COUNTIF($D$3:$D736,T_STOCK_DATA[[#This Row],[Positive Change %]]),"")</f>
        <v/>
      </c>
      <c r="K737" s="10">
        <f>IFERROR(RANK(T_STOCK_DATA[[#This Row],[Negative Change %]],T_STOCK_DATA[Negative Change %],1)+COUNTIF($E$3:$E736,T_STOCK_DATA[[#This Row],[Negative Change %]]),"")</f>
        <v>295</v>
      </c>
      <c r="L737" s="10">
        <f>IFERROR(RANK(T_STOCK_DATA[[#This Row],[Volume]],T_STOCK_DATA[Volume],0)+COUNTIF($H$3:$H736,T_STOCK_DATA[[#This Row],[Volume]]),"")</f>
        <v>832</v>
      </c>
      <c r="M737" s="18" cm="1">
        <f t="array" ref="M737">IFERROR(_FV(T_STOCK_DATA[[#This Row],[SYMBOL]],"Last trade time",TRUE),"")</f>
        <v>44585.469953703701</v>
      </c>
    </row>
    <row r="738" spans="1:13">
      <c r="A738" s="5" t="e" vm="765">
        <v>#VALUE!</v>
      </c>
      <c r="B738" s="7" cm="1">
        <f t="array" ref="B738">IFERROR(_FV(T_STOCK_DATA[[#This Row],[SYMBOL]],"Change"),"")</f>
        <v>-2.4</v>
      </c>
      <c r="C738" s="8" cm="1">
        <f t="array" ref="C738">IFERROR(IF(T_STOCK_DATA[[#This Row],[SYMBOL]]="","",_FV(T_STOCK_DATA[[#This Row],[SYMBOL]],"Change (%)",TRUE)),"")</f>
        <v>-3.2719999999999999E-2</v>
      </c>
      <c r="D738" s="8" t="str">
        <f>IF(T_STOCK_DATA[[#This Row],[Change (%)]]&gt;0,T_STOCK_DATA[[#This Row],[Change (%)]],"")</f>
        <v/>
      </c>
      <c r="E738" s="8">
        <f>IF(T_STOCK_DATA[[#This Row],[Change (%)]]&lt;0,T_STOCK_DATA[[#This Row],[Change (%)]],"")</f>
        <v>-3.2719999999999999E-2</v>
      </c>
      <c r="F738" s="7" t="str" cm="1">
        <f t="array" ref="F738">IFERROR(_FV(T_STOCK_DATA[[#This Row],[SYMBOL]],"Exchange"),"")</f>
        <v>National Stock Exchange of India</v>
      </c>
      <c r="G738" s="7" cm="1">
        <f t="array" ref="G738">IFERROR(_FV(T_STOCK_DATA[[#This Row],[SYMBOL]],"Price"),"")</f>
        <v>70.95</v>
      </c>
      <c r="H738" s="9" cm="1">
        <f t="array" ref="H738">IFERROR(_FV(T_STOCK_DATA[[#This Row],[SYMBOL]],"Volume"),"")</f>
        <v>920314</v>
      </c>
      <c r="I738" s="7" t="str" cm="1">
        <f t="array" ref="I738">IFERROR(_FV(T_STOCK_DATA[[#This Row],[SYMBOL]],"Ticker symbol",TRUE),"")</f>
        <v>JMFINANCIL</v>
      </c>
      <c r="J738" s="10" t="str">
        <f>IFERROR(RANK(T_STOCK_DATA[[#This Row],[Positive Change %]],T_STOCK_DATA[Positive Change %],0)+COUNTIF($D$3:$D737,T_STOCK_DATA[[#This Row],[Positive Change %]]),"")</f>
        <v/>
      </c>
      <c r="K738" s="10">
        <f>IFERROR(RANK(T_STOCK_DATA[[#This Row],[Negative Change %]],T_STOCK_DATA[Negative Change %],1)+COUNTIF($E$3:$E737,T_STOCK_DATA[[#This Row],[Negative Change %]]),"")</f>
        <v>1204</v>
      </c>
      <c r="L738" s="10">
        <f>IFERROR(RANK(T_STOCK_DATA[[#This Row],[Volume]],T_STOCK_DATA[Volume],0)+COUNTIF($H$3:$H737,T_STOCK_DATA[[#This Row],[Volume]]),"")</f>
        <v>356</v>
      </c>
      <c r="M738" s="18" cm="1">
        <f t="array" ref="M738">IFERROR(_FV(T_STOCK_DATA[[#This Row],[SYMBOL]],"Last trade time",TRUE),"")</f>
        <v>44585.469953703701</v>
      </c>
    </row>
    <row r="739" spans="1:13">
      <c r="A739" s="5" t="e" vm="766">
        <v>#VALUE!</v>
      </c>
      <c r="B739" s="7" cm="1">
        <f t="array" ref="B739">IFERROR(_FV(T_STOCK_DATA[[#This Row],[SYMBOL]],"Change"),"")</f>
        <v>-0.1</v>
      </c>
      <c r="C739" s="8" cm="1">
        <f t="array" ref="C739">IFERROR(IF(T_STOCK_DATA[[#This Row],[SYMBOL]]="","",_FV(T_STOCK_DATA[[#This Row],[SYMBOL]],"Change (%)",TRUE)),"")</f>
        <v>-3.5088000000000001E-2</v>
      </c>
      <c r="D739" s="8" t="str">
        <f>IF(T_STOCK_DATA[[#This Row],[Change (%)]]&gt;0,T_STOCK_DATA[[#This Row],[Change (%)]],"")</f>
        <v/>
      </c>
      <c r="E739" s="8">
        <f>IF(T_STOCK_DATA[[#This Row],[Change (%)]]&lt;0,T_STOCK_DATA[[#This Row],[Change (%)]],"")</f>
        <v>-3.5088000000000001E-2</v>
      </c>
      <c r="F739" s="7" t="str" cm="1">
        <f t="array" ref="F739">IFERROR(_FV(T_STOCK_DATA[[#This Row],[SYMBOL]],"Exchange"),"")</f>
        <v>National Stock Exchange of India</v>
      </c>
      <c r="G739" s="7" cm="1">
        <f t="array" ref="G739">IFERROR(_FV(T_STOCK_DATA[[#This Row],[SYMBOL]],"Price"),"")</f>
        <v>2.75</v>
      </c>
      <c r="H739" s="9" cm="1">
        <f t="array" ref="H739">IFERROR(_FV(T_STOCK_DATA[[#This Row],[SYMBOL]],"Volume"),"")</f>
        <v>147133</v>
      </c>
      <c r="I739" s="7" t="str" cm="1">
        <f t="array" ref="I739">IFERROR(_FV(T_STOCK_DATA[[#This Row],[SYMBOL]],"Ticker symbol",TRUE),"")</f>
        <v>JMTAUTOLTD</v>
      </c>
      <c r="J739" s="10" t="str">
        <f>IFERROR(RANK(T_STOCK_DATA[[#This Row],[Positive Change %]],T_STOCK_DATA[Positive Change %],0)+COUNTIF($D$3:$D738,T_STOCK_DATA[[#This Row],[Positive Change %]]),"")</f>
        <v/>
      </c>
      <c r="K739" s="10">
        <f>IFERROR(RANK(T_STOCK_DATA[[#This Row],[Negative Change %]],T_STOCK_DATA[Negative Change %],1)+COUNTIF($E$3:$E738,T_STOCK_DATA[[#This Row],[Negative Change %]]),"")</f>
        <v>1156</v>
      </c>
      <c r="L739" s="10">
        <f>IFERROR(RANK(T_STOCK_DATA[[#This Row],[Volume]],T_STOCK_DATA[Volume],0)+COUNTIF($H$3:$H738,T_STOCK_DATA[[#This Row],[Volume]]),"")</f>
        <v>856</v>
      </c>
      <c r="M739" s="18" cm="1">
        <f t="array" ref="M739">IFERROR(_FV(T_STOCK_DATA[[#This Row],[SYMBOL]],"Last trade time",TRUE),"")</f>
        <v>44585.484942129631</v>
      </c>
    </row>
    <row r="740" spans="1:13">
      <c r="A740" s="5" t="e" vm="767">
        <v>#VALUE!</v>
      </c>
      <c r="B740" s="7" cm="1">
        <f t="array" ref="B740">IFERROR(_FV(T_STOCK_DATA[[#This Row],[SYMBOL]],"Change"),"")</f>
        <v>-8.35</v>
      </c>
      <c r="C740" s="8" cm="1">
        <f t="array" ref="C740">IFERROR(IF(T_STOCK_DATA[[#This Row],[SYMBOL]]="","",_FV(T_STOCK_DATA[[#This Row],[SYMBOL]],"Change (%)",TRUE)),"")</f>
        <v>-4.2417999999999997E-2</v>
      </c>
      <c r="D740" s="8" t="str">
        <f>IF(T_STOCK_DATA[[#This Row],[Change (%)]]&gt;0,T_STOCK_DATA[[#This Row],[Change (%)]],"")</f>
        <v/>
      </c>
      <c r="E740" s="8">
        <f>IF(T_STOCK_DATA[[#This Row],[Change (%)]]&lt;0,T_STOCK_DATA[[#This Row],[Change (%)]],"")</f>
        <v>-4.2417999999999997E-2</v>
      </c>
      <c r="F740" s="7" t="str" cm="1">
        <f t="array" ref="F740">IFERROR(_FV(T_STOCK_DATA[[#This Row],[SYMBOL]],"Exchange"),"")</f>
        <v>National Stock Exchange of India</v>
      </c>
      <c r="G740" s="7" cm="1">
        <f t="array" ref="G740">IFERROR(_FV(T_STOCK_DATA[[#This Row],[SYMBOL]],"Price"),"")</f>
        <v>188.5</v>
      </c>
      <c r="H740" s="9" cm="1">
        <f t="array" ref="H740">IFERROR(_FV(T_STOCK_DATA[[#This Row],[SYMBOL]],"Volume"),"")</f>
        <v>14689</v>
      </c>
      <c r="I740" s="7" t="str" cm="1">
        <f t="array" ref="I740">IFERROR(_FV(T_STOCK_DATA[[#This Row],[SYMBOL]],"Ticker symbol",TRUE),"")</f>
        <v>JOCIL</v>
      </c>
      <c r="J740" s="10" t="str">
        <f>IFERROR(RANK(T_STOCK_DATA[[#This Row],[Positive Change %]],T_STOCK_DATA[Positive Change %],0)+COUNTIF($D$3:$D739,T_STOCK_DATA[[#This Row],[Positive Change %]]),"")</f>
        <v/>
      </c>
      <c r="K740" s="10">
        <f>IFERROR(RANK(T_STOCK_DATA[[#This Row],[Negative Change %]],T_STOCK_DATA[Negative Change %],1)+COUNTIF($E$3:$E739,T_STOCK_DATA[[#This Row],[Negative Change %]]),"")</f>
        <v>983</v>
      </c>
      <c r="L740" s="10">
        <f>IFERROR(RANK(T_STOCK_DATA[[#This Row],[Volume]],T_STOCK_DATA[Volume],0)+COUNTIF($H$3:$H739,T_STOCK_DATA[[#This Row],[Volume]]),"")</f>
        <v>1448</v>
      </c>
      <c r="M740" s="18" cm="1">
        <f t="array" ref="M740">IFERROR(_FV(T_STOCK_DATA[[#This Row],[SYMBOL]],"Last trade time",TRUE),"")</f>
        <v>44585.469953703701</v>
      </c>
    </row>
    <row r="741" spans="1:13">
      <c r="A741" s="5" t="e" vm="768">
        <v>#VALUE!</v>
      </c>
      <c r="B741" s="7" cm="1">
        <f t="array" ref="B741">IFERROR(_FV(T_STOCK_DATA[[#This Row],[SYMBOL]],"Change"),"")</f>
        <v>-0.55000000000000004</v>
      </c>
      <c r="C741" s="8" cm="1">
        <f t="array" ref="C741">IFERROR(IF(T_STOCK_DATA[[#This Row],[SYMBOL]]="","",_FV(T_STOCK_DATA[[#This Row],[SYMBOL]],"Change (%)",TRUE)),"")</f>
        <v>-4.9550000000000004E-2</v>
      </c>
      <c r="D741" s="8" t="str">
        <f>IF(T_STOCK_DATA[[#This Row],[Change (%)]]&gt;0,T_STOCK_DATA[[#This Row],[Change (%)]],"")</f>
        <v/>
      </c>
      <c r="E741" s="8">
        <f>IF(T_STOCK_DATA[[#This Row],[Change (%)]]&lt;0,T_STOCK_DATA[[#This Row],[Change (%)]],"")</f>
        <v>-4.9550000000000004E-2</v>
      </c>
      <c r="F741" s="7" t="str" cm="1">
        <f t="array" ref="F741">IFERROR(_FV(T_STOCK_DATA[[#This Row],[SYMBOL]],"Exchange"),"")</f>
        <v>National Stock Exchange of India</v>
      </c>
      <c r="G741" s="7" cm="1">
        <f t="array" ref="G741">IFERROR(_FV(T_STOCK_DATA[[#This Row],[SYMBOL]],"Price"),"")</f>
        <v>10.55</v>
      </c>
      <c r="H741" s="9" cm="1">
        <f t="array" ref="H741">IFERROR(_FV(T_STOCK_DATA[[#This Row],[SYMBOL]],"Volume"),"")</f>
        <v>10885943</v>
      </c>
      <c r="I741" s="7" t="str" cm="1">
        <f t="array" ref="I741">IFERROR(_FV(T_STOCK_DATA[[#This Row],[SYMBOL]],"Ticker symbol",TRUE),"")</f>
        <v>JPASSOCIAT</v>
      </c>
      <c r="J741" s="10" t="str">
        <f>IFERROR(RANK(T_STOCK_DATA[[#This Row],[Positive Change %]],T_STOCK_DATA[Positive Change %],0)+COUNTIF($D$3:$D740,T_STOCK_DATA[[#This Row],[Positive Change %]]),"")</f>
        <v/>
      </c>
      <c r="K741" s="10">
        <f>IFERROR(RANK(T_STOCK_DATA[[#This Row],[Negative Change %]],T_STOCK_DATA[Negative Change %],1)+COUNTIF($E$3:$E740,T_STOCK_DATA[[#This Row],[Negative Change %]]),"")</f>
        <v>637</v>
      </c>
      <c r="L741" s="10">
        <f>IFERROR(RANK(T_STOCK_DATA[[#This Row],[Volume]],T_STOCK_DATA[Volume],0)+COUNTIF($H$3:$H740,T_STOCK_DATA[[#This Row],[Volume]]),"")</f>
        <v>48</v>
      </c>
      <c r="M741" s="18" cm="1">
        <f t="array" ref="M741">IFERROR(_FV(T_STOCK_DATA[[#This Row],[SYMBOL]],"Last trade time",TRUE),"")</f>
        <v>44585.469953703701</v>
      </c>
    </row>
    <row r="742" spans="1:13">
      <c r="A742" s="5" t="e" vm="769">
        <v>#VALUE!</v>
      </c>
      <c r="B742" s="7" cm="1">
        <f t="array" ref="B742">IFERROR(_FV(T_STOCK_DATA[[#This Row],[SYMBOL]],"Change"),"")</f>
        <v>-0.15</v>
      </c>
      <c r="C742" s="8" cm="1">
        <f t="array" ref="C742">IFERROR(IF(T_STOCK_DATA[[#This Row],[SYMBOL]]="","",_FV(T_STOCK_DATA[[#This Row],[SYMBOL]],"Change (%)",TRUE)),"")</f>
        <v>-3.8961000000000003E-2</v>
      </c>
      <c r="D742" s="8" t="str">
        <f>IF(T_STOCK_DATA[[#This Row],[Change (%)]]&gt;0,T_STOCK_DATA[[#This Row],[Change (%)]],"")</f>
        <v/>
      </c>
      <c r="E742" s="8">
        <f>IF(T_STOCK_DATA[[#This Row],[Change (%)]]&lt;0,T_STOCK_DATA[[#This Row],[Change (%)]],"")</f>
        <v>-3.8961000000000003E-2</v>
      </c>
      <c r="F742" s="7" t="str" cm="1">
        <f t="array" ref="F742">IFERROR(_FV(T_STOCK_DATA[[#This Row],[SYMBOL]],"Exchange"),"")</f>
        <v>National Stock Exchange of India</v>
      </c>
      <c r="G742" s="7" cm="1">
        <f t="array" ref="G742">IFERROR(_FV(T_STOCK_DATA[[#This Row],[SYMBOL]],"Price"),"")</f>
        <v>3.7</v>
      </c>
      <c r="H742" s="9" cm="1">
        <f t="array" ref="H742">IFERROR(_FV(T_STOCK_DATA[[#This Row],[SYMBOL]],"Volume"),"")</f>
        <v>6707033</v>
      </c>
      <c r="I742" s="7" t="str" cm="1">
        <f t="array" ref="I742">IFERROR(_FV(T_STOCK_DATA[[#This Row],[SYMBOL]],"Ticker symbol",TRUE),"")</f>
        <v>JPINFRATEC</v>
      </c>
      <c r="J742" s="10" t="str">
        <f>IFERROR(RANK(T_STOCK_DATA[[#This Row],[Positive Change %]],T_STOCK_DATA[Positive Change %],0)+COUNTIF($D$3:$D741,T_STOCK_DATA[[#This Row],[Positive Change %]]),"")</f>
        <v/>
      </c>
      <c r="K742" s="10">
        <f>IFERROR(RANK(T_STOCK_DATA[[#This Row],[Negative Change %]],T_STOCK_DATA[Negative Change %],1)+COUNTIF($E$3:$E741,T_STOCK_DATA[[#This Row],[Negative Change %]]),"")</f>
        <v>1065</v>
      </c>
      <c r="L742" s="10">
        <f>IFERROR(RANK(T_STOCK_DATA[[#This Row],[Volume]],T_STOCK_DATA[Volume],0)+COUNTIF($H$3:$H741,T_STOCK_DATA[[#This Row],[Volume]]),"")</f>
        <v>77</v>
      </c>
      <c r="M742" s="18" cm="1">
        <f t="array" ref="M742">IFERROR(_FV(T_STOCK_DATA[[#This Row],[SYMBOL]],"Last trade time",TRUE),"")</f>
        <v>44585.469953703701</v>
      </c>
    </row>
    <row r="743" spans="1:13">
      <c r="A743" s="5" t="e" vm="43">
        <v>#VALUE!</v>
      </c>
      <c r="B743" s="7" cm="1">
        <f t="array" ref="B743">IFERROR(_FV(T_STOCK_DATA[[#This Row],[SYMBOL]],"Change"),"")</f>
        <v>-0.8</v>
      </c>
      <c r="C743" s="8" cm="1">
        <f t="array" ref="C743">IFERROR(IF(T_STOCK_DATA[[#This Row],[SYMBOL]]="","",_FV(T_STOCK_DATA[[#This Row],[SYMBOL]],"Change (%)",TRUE)),"")</f>
        <v>-8.333299999999999E-2</v>
      </c>
      <c r="D743" s="8" t="str">
        <f>IF(T_STOCK_DATA[[#This Row],[Change (%)]]&gt;0,T_STOCK_DATA[[#This Row],[Change (%)]],"")</f>
        <v/>
      </c>
      <c r="E743" s="8">
        <f>IF(T_STOCK_DATA[[#This Row],[Change (%)]]&lt;0,T_STOCK_DATA[[#This Row],[Change (%)]],"")</f>
        <v>-8.333299999999999E-2</v>
      </c>
      <c r="F743" s="7" t="str" cm="1">
        <f t="array" ref="F743">IFERROR(_FV(T_STOCK_DATA[[#This Row],[SYMBOL]],"Exchange"),"")</f>
        <v>National Stock Exchange of India</v>
      </c>
      <c r="G743" s="7" cm="1">
        <f t="array" ref="G743">IFERROR(_FV(T_STOCK_DATA[[#This Row],[SYMBOL]],"Price"),"")</f>
        <v>8.8000000000000007</v>
      </c>
      <c r="H743" s="9" cm="1">
        <f t="array" ref="H743">IFERROR(_FV(T_STOCK_DATA[[#This Row],[SYMBOL]],"Volume"),"")</f>
        <v>184605790</v>
      </c>
      <c r="I743" s="7" t="str" cm="1">
        <f t="array" ref="I743">IFERROR(_FV(T_STOCK_DATA[[#This Row],[SYMBOL]],"Ticker symbol",TRUE),"")</f>
        <v>JPPOWER</v>
      </c>
      <c r="J743" s="10" t="str">
        <f>IFERROR(RANK(T_STOCK_DATA[[#This Row],[Positive Change %]],T_STOCK_DATA[Positive Change %],0)+COUNTIF($D$3:$D742,T_STOCK_DATA[[#This Row],[Positive Change %]]),"")</f>
        <v/>
      </c>
      <c r="K743" s="10">
        <f>IFERROR(RANK(T_STOCK_DATA[[#This Row],[Negative Change %]],T_STOCK_DATA[Negative Change %],1)+COUNTIF($E$3:$E742,T_STOCK_DATA[[#This Row],[Negative Change %]]),"")</f>
        <v>85</v>
      </c>
      <c r="L743" s="10">
        <f>IFERROR(RANK(T_STOCK_DATA[[#This Row],[Volume]],T_STOCK_DATA[Volume],0)+COUNTIF($H$3:$H742,T_STOCK_DATA[[#This Row],[Volume]]),"")</f>
        <v>3</v>
      </c>
      <c r="M743" s="18" cm="1">
        <f t="array" ref="M743">IFERROR(_FV(T_STOCK_DATA[[#This Row],[SYMBOL]],"Last trade time",TRUE),"")</f>
        <v>44585.469953703701</v>
      </c>
    </row>
    <row r="744" spans="1:13">
      <c r="A744" s="5" t="e" vm="770">
        <v>#VALUE!</v>
      </c>
      <c r="B744" s="7" cm="1">
        <f t="array" ref="B744">IFERROR(_FV(T_STOCK_DATA[[#This Row],[SYMBOL]],"Change"),"")</f>
        <v>-16.600000000000001</v>
      </c>
      <c r="C744" s="8" cm="1">
        <f t="array" ref="C744">IFERROR(IF(T_STOCK_DATA[[#This Row],[SYMBOL]]="","",_FV(T_STOCK_DATA[[#This Row],[SYMBOL]],"Change (%)",TRUE)),"")</f>
        <v>-7.8356999999999996E-2</v>
      </c>
      <c r="D744" s="8" t="str">
        <f>IF(T_STOCK_DATA[[#This Row],[Change (%)]]&gt;0,T_STOCK_DATA[[#This Row],[Change (%)]],"")</f>
        <v/>
      </c>
      <c r="E744" s="8">
        <f>IF(T_STOCK_DATA[[#This Row],[Change (%)]]&lt;0,T_STOCK_DATA[[#This Row],[Change (%)]],"")</f>
        <v>-7.8356999999999996E-2</v>
      </c>
      <c r="F744" s="7" t="str" cm="1">
        <f t="array" ref="F744">IFERROR(_FV(T_STOCK_DATA[[#This Row],[SYMBOL]],"Exchange"),"")</f>
        <v>National Stock Exchange of India</v>
      </c>
      <c r="G744" s="7" cm="1">
        <f t="array" ref="G744">IFERROR(_FV(T_STOCK_DATA[[#This Row],[SYMBOL]],"Price"),"")</f>
        <v>195.25</v>
      </c>
      <c r="H744" s="9" cm="1">
        <f t="array" ref="H744">IFERROR(_FV(T_STOCK_DATA[[#This Row],[SYMBOL]],"Volume"),"")</f>
        <v>2360206</v>
      </c>
      <c r="I744" s="7" t="str" cm="1">
        <f t="array" ref="I744">IFERROR(_FV(T_STOCK_DATA[[#This Row],[SYMBOL]],"Ticker symbol",TRUE),"")</f>
        <v>JSL</v>
      </c>
      <c r="J744" s="10" t="str">
        <f>IFERROR(RANK(T_STOCK_DATA[[#This Row],[Positive Change %]],T_STOCK_DATA[Positive Change %],0)+COUNTIF($D$3:$D743,T_STOCK_DATA[[#This Row],[Positive Change %]]),"")</f>
        <v/>
      </c>
      <c r="K744" s="10">
        <f>IFERROR(RANK(T_STOCK_DATA[[#This Row],[Negative Change %]],T_STOCK_DATA[Negative Change %],1)+COUNTIF($E$3:$E743,T_STOCK_DATA[[#This Row],[Negative Change %]]),"")</f>
        <v>119</v>
      </c>
      <c r="L744" s="10">
        <f>IFERROR(RANK(T_STOCK_DATA[[#This Row],[Volume]],T_STOCK_DATA[Volume],0)+COUNTIF($H$3:$H743,T_STOCK_DATA[[#This Row],[Volume]]),"")</f>
        <v>179</v>
      </c>
      <c r="M744" s="18" cm="1">
        <f t="array" ref="M744">IFERROR(_FV(T_STOCK_DATA[[#This Row],[SYMBOL]],"Last trade time",TRUE),"")</f>
        <v>44585.469953703701</v>
      </c>
    </row>
    <row r="745" spans="1:13">
      <c r="A745" s="5" t="e" vm="771">
        <v>#VALUE!</v>
      </c>
      <c r="B745" s="7" cm="1">
        <f t="array" ref="B745">IFERROR(_FV(T_STOCK_DATA[[#This Row],[SYMBOL]],"Change"),"")</f>
        <v>-22.65</v>
      </c>
      <c r="C745" s="8" cm="1">
        <f t="array" ref="C745">IFERROR(IF(T_STOCK_DATA[[#This Row],[SYMBOL]]="","",_FV(T_STOCK_DATA[[#This Row],[SYMBOL]],"Change (%)",TRUE)),"")</f>
        <v>-5.6675000000000003E-2</v>
      </c>
      <c r="D745" s="8" t="str">
        <f>IF(T_STOCK_DATA[[#This Row],[Change (%)]]&gt;0,T_STOCK_DATA[[#This Row],[Change (%)]],"")</f>
        <v/>
      </c>
      <c r="E745" s="8">
        <f>IF(T_STOCK_DATA[[#This Row],[Change (%)]]&lt;0,T_STOCK_DATA[[#This Row],[Change (%)]],"")</f>
        <v>-5.6675000000000003E-2</v>
      </c>
      <c r="F745" s="7" t="str" cm="1">
        <f t="array" ref="F745">IFERROR(_FV(T_STOCK_DATA[[#This Row],[SYMBOL]],"Exchange"),"")</f>
        <v>National Stock Exchange of India</v>
      </c>
      <c r="G745" s="7" cm="1">
        <f t="array" ref="G745">IFERROR(_FV(T_STOCK_DATA[[#This Row],[SYMBOL]],"Price"),"")</f>
        <v>377</v>
      </c>
      <c r="H745" s="9" cm="1">
        <f t="array" ref="H745">IFERROR(_FV(T_STOCK_DATA[[#This Row],[SYMBOL]],"Volume"),"")</f>
        <v>616411</v>
      </c>
      <c r="I745" s="7" t="str" cm="1">
        <f t="array" ref="I745">IFERROR(_FV(T_STOCK_DATA[[#This Row],[SYMBOL]],"Ticker symbol",TRUE),"")</f>
        <v>JSLHISAR</v>
      </c>
      <c r="J745" s="10" t="str">
        <f>IFERROR(RANK(T_STOCK_DATA[[#This Row],[Positive Change %]],T_STOCK_DATA[Positive Change %],0)+COUNTIF($D$3:$D744,T_STOCK_DATA[[#This Row],[Positive Change %]]),"")</f>
        <v/>
      </c>
      <c r="K745" s="10">
        <f>IFERROR(RANK(T_STOCK_DATA[[#This Row],[Negative Change %]],T_STOCK_DATA[Negative Change %],1)+COUNTIF($E$3:$E744,T_STOCK_DATA[[#This Row],[Negative Change %]]),"")</f>
        <v>392</v>
      </c>
      <c r="L745" s="10">
        <f>IFERROR(RANK(T_STOCK_DATA[[#This Row],[Volume]],T_STOCK_DATA[Volume],0)+COUNTIF($H$3:$H744,T_STOCK_DATA[[#This Row],[Volume]]),"")</f>
        <v>446</v>
      </c>
      <c r="M745" s="18" cm="1">
        <f t="array" ref="M745">IFERROR(_FV(T_STOCK_DATA[[#This Row],[SYMBOL]],"Last trade time",TRUE),"")</f>
        <v>44585.469953703701</v>
      </c>
    </row>
    <row r="746" spans="1:13">
      <c r="A746" s="5" t="e" vm="772">
        <v>#VALUE!</v>
      </c>
      <c r="B746" s="7" cm="1">
        <f t="array" ref="B746">IFERROR(_FV(T_STOCK_DATA[[#This Row],[SYMBOL]],"Change"),"")</f>
        <v>-7.65</v>
      </c>
      <c r="C746" s="8" cm="1">
        <f t="array" ref="C746">IFERROR(IF(T_STOCK_DATA[[#This Row],[SYMBOL]]="","",_FV(T_STOCK_DATA[[#This Row],[SYMBOL]],"Change (%)",TRUE)),"")</f>
        <v>-2.4768999999999999E-2</v>
      </c>
      <c r="D746" s="8" t="str">
        <f>IF(T_STOCK_DATA[[#This Row],[Change (%)]]&gt;0,T_STOCK_DATA[[#This Row],[Change (%)]],"")</f>
        <v/>
      </c>
      <c r="E746" s="8">
        <f>IF(T_STOCK_DATA[[#This Row],[Change (%)]]&lt;0,T_STOCK_DATA[[#This Row],[Change (%)]],"")</f>
        <v>-2.4768999999999999E-2</v>
      </c>
      <c r="F746" s="7" t="str" cm="1">
        <f t="array" ref="F746">IFERROR(_FV(T_STOCK_DATA[[#This Row],[SYMBOL]],"Exchange"),"")</f>
        <v>National Stock Exchange of India</v>
      </c>
      <c r="G746" s="7" cm="1">
        <f t="array" ref="G746">IFERROR(_FV(T_STOCK_DATA[[#This Row],[SYMBOL]],"Price"),"")</f>
        <v>301.2</v>
      </c>
      <c r="H746" s="9" cm="1">
        <f t="array" ref="H746">IFERROR(_FV(T_STOCK_DATA[[#This Row],[SYMBOL]],"Volume"),"")</f>
        <v>1996809</v>
      </c>
      <c r="I746" s="7" t="str" cm="1">
        <f t="array" ref="I746">IFERROR(_FV(T_STOCK_DATA[[#This Row],[SYMBOL]],"Ticker symbol",TRUE),"")</f>
        <v>JSWENERGY</v>
      </c>
      <c r="J746" s="10" t="str">
        <f>IFERROR(RANK(T_STOCK_DATA[[#This Row],[Positive Change %]],T_STOCK_DATA[Positive Change %],0)+COUNTIF($D$3:$D745,T_STOCK_DATA[[#This Row],[Positive Change %]]),"")</f>
        <v/>
      </c>
      <c r="K746" s="10">
        <f>IFERROR(RANK(T_STOCK_DATA[[#This Row],[Negative Change %]],T_STOCK_DATA[Negative Change %],1)+COUNTIF($E$3:$E745,T_STOCK_DATA[[#This Row],[Negative Change %]]),"")</f>
        <v>1338</v>
      </c>
      <c r="L746" s="10">
        <f>IFERROR(RANK(T_STOCK_DATA[[#This Row],[Volume]],T_STOCK_DATA[Volume],0)+COUNTIF($H$3:$H745,T_STOCK_DATA[[#This Row],[Volume]]),"")</f>
        <v>206</v>
      </c>
      <c r="M746" s="18" cm="1">
        <f t="array" ref="M746">IFERROR(_FV(T_STOCK_DATA[[#This Row],[SYMBOL]],"Last trade time",TRUE),"")</f>
        <v>44585.469953703701</v>
      </c>
    </row>
    <row r="747" spans="1:13">
      <c r="A747" s="5" t="e" vm="773">
        <v>#VALUE!</v>
      </c>
      <c r="B747" s="7" cm="1">
        <f t="array" ref="B747">IFERROR(_FV(T_STOCK_DATA[[#This Row],[SYMBOL]],"Change"),"")</f>
        <v>-127.9</v>
      </c>
      <c r="C747" s="8" cm="1">
        <f t="array" ref="C747">IFERROR(IF(T_STOCK_DATA[[#This Row],[SYMBOL]]="","",_FV(T_STOCK_DATA[[#This Row],[SYMBOL]],"Change (%)",TRUE)),"")</f>
        <v>-3.1669000000000003E-2</v>
      </c>
      <c r="D747" s="8" t="str">
        <f>IF(T_STOCK_DATA[[#This Row],[Change (%)]]&gt;0,T_STOCK_DATA[[#This Row],[Change (%)]],"")</f>
        <v/>
      </c>
      <c r="E747" s="8">
        <f>IF(T_STOCK_DATA[[#This Row],[Change (%)]]&lt;0,T_STOCK_DATA[[#This Row],[Change (%)]],"")</f>
        <v>-3.1669000000000003E-2</v>
      </c>
      <c r="F747" s="7" t="str" cm="1">
        <f t="array" ref="F747">IFERROR(_FV(T_STOCK_DATA[[#This Row],[SYMBOL]],"Exchange"),"")</f>
        <v>National Stock Exchange of India</v>
      </c>
      <c r="G747" s="7" cm="1">
        <f t="array" ref="G747">IFERROR(_FV(T_STOCK_DATA[[#This Row],[SYMBOL]],"Price"),"")</f>
        <v>3910.8</v>
      </c>
      <c r="H747" s="9" cm="1">
        <f t="array" ref="H747">IFERROR(_FV(T_STOCK_DATA[[#This Row],[SYMBOL]],"Volume"),"")</f>
        <v>929</v>
      </c>
      <c r="I747" s="7" t="str" cm="1">
        <f t="array" ref="I747">IFERROR(_FV(T_STOCK_DATA[[#This Row],[SYMBOL]],"Ticker symbol",TRUE),"")</f>
        <v>JSWHL</v>
      </c>
      <c r="J747" s="10" t="str">
        <f>IFERROR(RANK(T_STOCK_DATA[[#This Row],[Positive Change %]],T_STOCK_DATA[Positive Change %],0)+COUNTIF($D$3:$D746,T_STOCK_DATA[[#This Row],[Positive Change %]]),"")</f>
        <v/>
      </c>
      <c r="K747" s="10">
        <f>IFERROR(RANK(T_STOCK_DATA[[#This Row],[Negative Change %]],T_STOCK_DATA[Negative Change %],1)+COUNTIF($E$3:$E746,T_STOCK_DATA[[#This Row],[Negative Change %]]),"")</f>
        <v>1218</v>
      </c>
      <c r="L747" s="10">
        <f>IFERROR(RANK(T_STOCK_DATA[[#This Row],[Volume]],T_STOCK_DATA[Volume],0)+COUNTIF($H$3:$H746,T_STOCK_DATA[[#This Row],[Volume]]),"")</f>
        <v>1622</v>
      </c>
      <c r="M747" s="18" cm="1">
        <f t="array" ref="M747">IFERROR(_FV(T_STOCK_DATA[[#This Row],[SYMBOL]],"Last trade time",TRUE),"")</f>
        <v>44585.469953703701</v>
      </c>
    </row>
    <row r="748" spans="1:13">
      <c r="A748" s="5" t="e" vm="774">
        <v>#VALUE!</v>
      </c>
      <c r="B748" s="7" cm="1">
        <f t="array" ref="B748">IFERROR(_FV(T_STOCK_DATA[[#This Row],[SYMBOL]],"Change"),"")</f>
        <v>-3.05</v>
      </c>
      <c r="C748" s="8" cm="1">
        <f t="array" ref="C748">IFERROR(IF(T_STOCK_DATA[[#This Row],[SYMBOL]]="","",_FV(T_STOCK_DATA[[#This Row],[SYMBOL]],"Change (%)",TRUE)),"")</f>
        <v>-8.0901999999999988E-2</v>
      </c>
      <c r="D748" s="8" t="str">
        <f>IF(T_STOCK_DATA[[#This Row],[Change (%)]]&gt;0,T_STOCK_DATA[[#This Row],[Change (%)]],"")</f>
        <v/>
      </c>
      <c r="E748" s="8">
        <f>IF(T_STOCK_DATA[[#This Row],[Change (%)]]&lt;0,T_STOCK_DATA[[#This Row],[Change (%)]],"")</f>
        <v>-8.0901999999999988E-2</v>
      </c>
      <c r="F748" s="7" t="str" cm="1">
        <f t="array" ref="F748">IFERROR(_FV(T_STOCK_DATA[[#This Row],[SYMBOL]],"Exchange"),"")</f>
        <v>National Stock Exchange of India</v>
      </c>
      <c r="G748" s="7" cm="1">
        <f t="array" ref="G748">IFERROR(_FV(T_STOCK_DATA[[#This Row],[SYMBOL]],"Price"),"")</f>
        <v>34.65</v>
      </c>
      <c r="H748" s="9" cm="1">
        <f t="array" ref="H748">IFERROR(_FV(T_STOCK_DATA[[#This Row],[SYMBOL]],"Volume"),"")</f>
        <v>4961688</v>
      </c>
      <c r="I748" s="7" t="str" cm="1">
        <f t="array" ref="I748">IFERROR(_FV(T_STOCK_DATA[[#This Row],[SYMBOL]],"Ticker symbol",TRUE),"")</f>
        <v>JSWISPL</v>
      </c>
      <c r="J748" s="10" t="str">
        <f>IFERROR(RANK(T_STOCK_DATA[[#This Row],[Positive Change %]],T_STOCK_DATA[Positive Change %],0)+COUNTIF($D$3:$D747,T_STOCK_DATA[[#This Row],[Positive Change %]]),"")</f>
        <v/>
      </c>
      <c r="K748" s="10">
        <f>IFERROR(RANK(T_STOCK_DATA[[#This Row],[Negative Change %]],T_STOCK_DATA[Negative Change %],1)+COUNTIF($E$3:$E747,T_STOCK_DATA[[#This Row],[Negative Change %]]),"")</f>
        <v>103</v>
      </c>
      <c r="L748" s="10">
        <f>IFERROR(RANK(T_STOCK_DATA[[#This Row],[Volume]],T_STOCK_DATA[Volume],0)+COUNTIF($H$3:$H747,T_STOCK_DATA[[#This Row],[Volume]]),"")</f>
        <v>104</v>
      </c>
      <c r="M748" s="18" cm="1">
        <f t="array" ref="M748">IFERROR(_FV(T_STOCK_DATA[[#This Row],[SYMBOL]],"Last trade time",TRUE),"")</f>
        <v>44585.469953703701</v>
      </c>
    </row>
    <row r="749" spans="1:13">
      <c r="A749" s="5" t="e" vm="775">
        <v>#VALUE!</v>
      </c>
      <c r="B749" s="7" cm="1">
        <f t="array" ref="B749">IFERROR(_FV(T_STOCK_DATA[[#This Row],[SYMBOL]],"Change"),"")</f>
        <v>-44.45</v>
      </c>
      <c r="C749" s="8" cm="1">
        <f t="array" ref="C749">IFERROR(IF(T_STOCK_DATA[[#This Row],[SYMBOL]]="","",_FV(T_STOCK_DATA[[#This Row],[SYMBOL]],"Change (%)",TRUE)),"")</f>
        <v>-6.6716999999999999E-2</v>
      </c>
      <c r="D749" s="8" t="str">
        <f>IF(T_STOCK_DATA[[#This Row],[Change (%)]]&gt;0,T_STOCK_DATA[[#This Row],[Change (%)]],"")</f>
        <v/>
      </c>
      <c r="E749" s="8">
        <f>IF(T_STOCK_DATA[[#This Row],[Change (%)]]&lt;0,T_STOCK_DATA[[#This Row],[Change (%)]],"")</f>
        <v>-6.6716999999999999E-2</v>
      </c>
      <c r="F749" s="7" t="str" cm="1">
        <f t="array" ref="F749">IFERROR(_FV(T_STOCK_DATA[[#This Row],[SYMBOL]],"Exchange"),"")</f>
        <v>National Stock Exchange of India</v>
      </c>
      <c r="G749" s="7" cm="1">
        <f t="array" ref="G749">IFERROR(_FV(T_STOCK_DATA[[#This Row],[SYMBOL]],"Price"),"")</f>
        <v>621.79999999999995</v>
      </c>
      <c r="H749" s="9" cm="1">
        <f t="array" ref="H749">IFERROR(_FV(T_STOCK_DATA[[#This Row],[SYMBOL]],"Volume"),"")</f>
        <v>7296421</v>
      </c>
      <c r="I749" s="7" t="str" cm="1">
        <f t="array" ref="I749">IFERROR(_FV(T_STOCK_DATA[[#This Row],[SYMBOL]],"Ticker symbol",TRUE),"")</f>
        <v>JSWSTEEL</v>
      </c>
      <c r="J749" s="10" t="str">
        <f>IFERROR(RANK(T_STOCK_DATA[[#This Row],[Positive Change %]],T_STOCK_DATA[Positive Change %],0)+COUNTIF($D$3:$D748,T_STOCK_DATA[[#This Row],[Positive Change %]]),"")</f>
        <v/>
      </c>
      <c r="K749" s="10">
        <f>IFERROR(RANK(T_STOCK_DATA[[#This Row],[Negative Change %]],T_STOCK_DATA[Negative Change %],1)+COUNTIF($E$3:$E748,T_STOCK_DATA[[#This Row],[Negative Change %]]),"")</f>
        <v>245</v>
      </c>
      <c r="L749" s="10">
        <f>IFERROR(RANK(T_STOCK_DATA[[#This Row],[Volume]],T_STOCK_DATA[Volume],0)+COUNTIF($H$3:$H748,T_STOCK_DATA[[#This Row],[Volume]]),"")</f>
        <v>71</v>
      </c>
      <c r="M749" s="18" cm="1">
        <f t="array" ref="M749">IFERROR(_FV(T_STOCK_DATA[[#This Row],[SYMBOL]],"Last trade time",TRUE),"")</f>
        <v>44585.469953703701</v>
      </c>
    </row>
    <row r="750" spans="1:13">
      <c r="A750" s="5" t="e" vm="776">
        <v>#VALUE!</v>
      </c>
      <c r="B750" s="7" cm="1">
        <f t="array" ref="B750">IFERROR(_FV(T_STOCK_DATA[[#This Row],[SYMBOL]],"Change"),"")</f>
        <v>-4.25</v>
      </c>
      <c r="C750" s="8" cm="1">
        <f t="array" ref="C750">IFERROR(IF(T_STOCK_DATA[[#This Row],[SYMBOL]]="","",_FV(T_STOCK_DATA[[#This Row],[SYMBOL]],"Change (%)",TRUE)),"")</f>
        <v>-4.6550000000000001E-2</v>
      </c>
      <c r="D750" s="8" t="str">
        <f>IF(T_STOCK_DATA[[#This Row],[Change (%)]]&gt;0,T_STOCK_DATA[[#This Row],[Change (%)]],"")</f>
        <v/>
      </c>
      <c r="E750" s="8">
        <f>IF(T_STOCK_DATA[[#This Row],[Change (%)]]&lt;0,T_STOCK_DATA[[#This Row],[Change (%)]],"")</f>
        <v>-4.6550000000000001E-2</v>
      </c>
      <c r="F750" s="7" t="str" cm="1">
        <f t="array" ref="F750">IFERROR(_FV(T_STOCK_DATA[[#This Row],[SYMBOL]],"Exchange"),"")</f>
        <v>National Stock Exchange of India</v>
      </c>
      <c r="G750" s="7" cm="1">
        <f t="array" ref="G750">IFERROR(_FV(T_STOCK_DATA[[#This Row],[SYMBOL]],"Price"),"")</f>
        <v>87.05</v>
      </c>
      <c r="H750" s="9" cm="1">
        <f t="array" ref="H750">IFERROR(_FV(T_STOCK_DATA[[#This Row],[SYMBOL]],"Volume"),"")</f>
        <v>192520</v>
      </c>
      <c r="I750" s="7" t="str" cm="1">
        <f t="array" ref="I750">IFERROR(_FV(T_STOCK_DATA[[#This Row],[SYMBOL]],"Ticker symbol",TRUE),"")</f>
        <v>JTEKTINDIA</v>
      </c>
      <c r="J750" s="10" t="str">
        <f>IFERROR(RANK(T_STOCK_DATA[[#This Row],[Positive Change %]],T_STOCK_DATA[Positive Change %],0)+COUNTIF($D$3:$D749,T_STOCK_DATA[[#This Row],[Positive Change %]]),"")</f>
        <v/>
      </c>
      <c r="K750" s="10">
        <f>IFERROR(RANK(T_STOCK_DATA[[#This Row],[Negative Change %]],T_STOCK_DATA[Negative Change %],1)+COUNTIF($E$3:$E749,T_STOCK_DATA[[#This Row],[Negative Change %]]),"")</f>
        <v>837</v>
      </c>
      <c r="L750" s="10">
        <f>IFERROR(RANK(T_STOCK_DATA[[#This Row],[Volume]],T_STOCK_DATA[Volume],0)+COUNTIF($H$3:$H749,T_STOCK_DATA[[#This Row],[Volume]]),"")</f>
        <v>770</v>
      </c>
      <c r="M750" s="18" cm="1">
        <f t="array" ref="M750">IFERROR(_FV(T_STOCK_DATA[[#This Row],[SYMBOL]],"Last trade time",TRUE),"")</f>
        <v>44585.469953703701</v>
      </c>
    </row>
    <row r="751" spans="1:13">
      <c r="A751" s="5" t="e" vm="777">
        <v>#VALUE!</v>
      </c>
      <c r="B751" s="7" cm="1">
        <f t="array" ref="B751">IFERROR(_FV(T_STOCK_DATA[[#This Row],[SYMBOL]],"Change"),"")</f>
        <v>-201.05</v>
      </c>
      <c r="C751" s="8" cm="1">
        <f t="array" ref="C751">IFERROR(IF(T_STOCK_DATA[[#This Row],[SYMBOL]]="","",_FV(T_STOCK_DATA[[#This Row],[SYMBOL]],"Change (%)",TRUE)),"")</f>
        <v>-5.4313E-2</v>
      </c>
      <c r="D751" s="8" t="str">
        <f>IF(T_STOCK_DATA[[#This Row],[Change (%)]]&gt;0,T_STOCK_DATA[[#This Row],[Change (%)]],"")</f>
        <v/>
      </c>
      <c r="E751" s="8">
        <f>IF(T_STOCK_DATA[[#This Row],[Change (%)]]&lt;0,T_STOCK_DATA[[#This Row],[Change (%)]],"")</f>
        <v>-5.4313E-2</v>
      </c>
      <c r="F751" s="7" t="str" cm="1">
        <f t="array" ref="F751">IFERROR(_FV(T_STOCK_DATA[[#This Row],[SYMBOL]],"Exchange"),"")</f>
        <v>National Stock Exchange of India</v>
      </c>
      <c r="G751" s="7" cm="1">
        <f t="array" ref="G751">IFERROR(_FV(T_STOCK_DATA[[#This Row],[SYMBOL]],"Price"),"")</f>
        <v>3500.65</v>
      </c>
      <c r="H751" s="9" cm="1">
        <f t="array" ref="H751">IFERROR(_FV(T_STOCK_DATA[[#This Row],[SYMBOL]],"Volume"),"")</f>
        <v>523004</v>
      </c>
      <c r="I751" s="7" t="str" cm="1">
        <f t="array" ref="I751">IFERROR(_FV(T_STOCK_DATA[[#This Row],[SYMBOL]],"Ticker symbol",TRUE),"")</f>
        <v>JUBLFOOD</v>
      </c>
      <c r="J751" s="10" t="str">
        <f>IFERROR(RANK(T_STOCK_DATA[[#This Row],[Positive Change %]],T_STOCK_DATA[Positive Change %],0)+COUNTIF($D$3:$D750,T_STOCK_DATA[[#This Row],[Positive Change %]]),"")</f>
        <v/>
      </c>
      <c r="K751" s="10">
        <f>IFERROR(RANK(T_STOCK_DATA[[#This Row],[Negative Change %]],T_STOCK_DATA[Negative Change %],1)+COUNTIF($E$3:$E750,T_STOCK_DATA[[#This Row],[Negative Change %]]),"")</f>
        <v>427</v>
      </c>
      <c r="L751" s="10">
        <f>IFERROR(RANK(T_STOCK_DATA[[#This Row],[Volume]],T_STOCK_DATA[Volume],0)+COUNTIF($H$3:$H750,T_STOCK_DATA[[#This Row],[Volume]]),"")</f>
        <v>489</v>
      </c>
      <c r="M751" s="18" cm="1">
        <f t="array" ref="M751">IFERROR(_FV(T_STOCK_DATA[[#This Row],[SYMBOL]],"Last trade time",TRUE),"")</f>
        <v>44585.469953703701</v>
      </c>
    </row>
    <row r="752" spans="1:13">
      <c r="A752" s="5" t="e" vm="778">
        <v>#VALUE!</v>
      </c>
      <c r="B752" s="7" cm="1">
        <f t="array" ref="B752">IFERROR(_FV(T_STOCK_DATA[[#This Row],[SYMBOL]],"Change"),"")</f>
        <v>-49.15</v>
      </c>
      <c r="C752" s="8" cm="1">
        <f t="array" ref="C752">IFERROR(IF(T_STOCK_DATA[[#This Row],[SYMBOL]]="","",_FV(T_STOCK_DATA[[#This Row],[SYMBOL]],"Change (%)",TRUE)),"")</f>
        <v>-6.8905000000000008E-2</v>
      </c>
      <c r="D752" s="8" t="str">
        <f>IF(T_STOCK_DATA[[#This Row],[Change (%)]]&gt;0,T_STOCK_DATA[[#This Row],[Change (%)]],"")</f>
        <v/>
      </c>
      <c r="E752" s="8">
        <f>IF(T_STOCK_DATA[[#This Row],[Change (%)]]&lt;0,T_STOCK_DATA[[#This Row],[Change (%)]],"")</f>
        <v>-6.8905000000000008E-2</v>
      </c>
      <c r="F752" s="7" t="str" cm="1">
        <f t="array" ref="F752">IFERROR(_FV(T_STOCK_DATA[[#This Row],[SYMBOL]],"Exchange"),"")</f>
        <v>National Stock Exchange of India</v>
      </c>
      <c r="G752" s="7" cm="1">
        <f t="array" ref="G752">IFERROR(_FV(T_STOCK_DATA[[#This Row],[SYMBOL]],"Price"),"")</f>
        <v>664.15</v>
      </c>
      <c r="H752" s="9" cm="1">
        <f t="array" ref="H752">IFERROR(_FV(T_STOCK_DATA[[#This Row],[SYMBOL]],"Volume"),"")</f>
        <v>54161</v>
      </c>
      <c r="I752" s="7" t="str" cm="1">
        <f t="array" ref="I752">IFERROR(_FV(T_STOCK_DATA[[#This Row],[SYMBOL]],"Ticker symbol",TRUE),"")</f>
        <v>JUBLINDS</v>
      </c>
      <c r="J752" s="10" t="str">
        <f>IFERROR(RANK(T_STOCK_DATA[[#This Row],[Positive Change %]],T_STOCK_DATA[Positive Change %],0)+COUNTIF($D$3:$D751,T_STOCK_DATA[[#This Row],[Positive Change %]]),"")</f>
        <v/>
      </c>
      <c r="K752" s="10">
        <f>IFERROR(RANK(T_STOCK_DATA[[#This Row],[Negative Change %]],T_STOCK_DATA[Negative Change %],1)+COUNTIF($E$3:$E751,T_STOCK_DATA[[#This Row],[Negative Change %]]),"")</f>
        <v>222</v>
      </c>
      <c r="L752" s="10">
        <f>IFERROR(RANK(T_STOCK_DATA[[#This Row],[Volume]],T_STOCK_DATA[Volume],0)+COUNTIF($H$3:$H751,T_STOCK_DATA[[#This Row],[Volume]]),"")</f>
        <v>1145</v>
      </c>
      <c r="M752" s="18" cm="1">
        <f t="array" ref="M752">IFERROR(_FV(T_STOCK_DATA[[#This Row],[SYMBOL]],"Last trade time",TRUE),"")</f>
        <v>44585.469953703701</v>
      </c>
    </row>
    <row r="753" spans="1:13">
      <c r="A753" s="5" t="e" vm="779">
        <v>#VALUE!</v>
      </c>
      <c r="B753" s="7" cm="1">
        <f t="array" ref="B753">IFERROR(_FV(T_STOCK_DATA[[#This Row],[SYMBOL]],"Change"),"")</f>
        <v>-0.3</v>
      </c>
      <c r="C753" s="8" cm="1">
        <f t="array" ref="C753">IFERROR(IF(T_STOCK_DATA[[#This Row],[SYMBOL]]="","",_FV(T_STOCK_DATA[[#This Row],[SYMBOL]],"Change (%)",TRUE)),"")</f>
        <v>-3.6810000000000002E-2</v>
      </c>
      <c r="D753" s="8" t="str">
        <f>IF(T_STOCK_DATA[[#This Row],[Change (%)]]&gt;0,T_STOCK_DATA[[#This Row],[Change (%)]],"")</f>
        <v/>
      </c>
      <c r="E753" s="8">
        <f>IF(T_STOCK_DATA[[#This Row],[Change (%)]]&lt;0,T_STOCK_DATA[[#This Row],[Change (%)]],"")</f>
        <v>-3.6810000000000002E-2</v>
      </c>
      <c r="F753" s="7" t="str" cm="1">
        <f t="array" ref="F753">IFERROR(_FV(T_STOCK_DATA[[#This Row],[SYMBOL]],"Exchange"),"")</f>
        <v>National Stock Exchange of India</v>
      </c>
      <c r="G753" s="7" cm="1">
        <f t="array" ref="G753">IFERROR(_FV(T_STOCK_DATA[[#This Row],[SYMBOL]],"Price"),"")</f>
        <v>7.85</v>
      </c>
      <c r="H753" s="9" cm="1">
        <f t="array" ref="H753">IFERROR(_FV(T_STOCK_DATA[[#This Row],[SYMBOL]],"Volume"),"")</f>
        <v>561628</v>
      </c>
      <c r="I753" s="7" t="str" cm="1">
        <f t="array" ref="I753">IFERROR(_FV(T_STOCK_DATA[[#This Row],[SYMBOL]],"Ticker symbol",TRUE),"")</f>
        <v>WINPRO</v>
      </c>
      <c r="J753" s="10" t="str">
        <f>IFERROR(RANK(T_STOCK_DATA[[#This Row],[Positive Change %]],T_STOCK_DATA[Positive Change %],0)+COUNTIF($D$3:$D752,T_STOCK_DATA[[#This Row],[Positive Change %]]),"")</f>
        <v/>
      </c>
      <c r="K753" s="10">
        <f>IFERROR(RANK(T_STOCK_DATA[[#This Row],[Negative Change %]],T_STOCK_DATA[Negative Change %],1)+COUNTIF($E$3:$E752,T_STOCK_DATA[[#This Row],[Negative Change %]]),"")</f>
        <v>1116</v>
      </c>
      <c r="L753" s="10">
        <f>IFERROR(RANK(T_STOCK_DATA[[#This Row],[Volume]],T_STOCK_DATA[Volume],0)+COUNTIF($H$3:$H752,T_STOCK_DATA[[#This Row],[Volume]]),"")</f>
        <v>469</v>
      </c>
      <c r="M753" s="18" cm="1">
        <f t="array" ref="M753">IFERROR(_FV(T_STOCK_DATA[[#This Row],[SYMBOL]],"Last trade time",TRUE),"")</f>
        <v>44585.469976851855</v>
      </c>
    </row>
    <row r="754" spans="1:13">
      <c r="A754" s="5" t="e" vm="35">
        <v>#VALUE!</v>
      </c>
      <c r="B754" s="7" cm="1">
        <f t="array" ref="B754">IFERROR(_FV(T_STOCK_DATA[[#This Row],[SYMBOL]],"Change"),"")</f>
        <v>-94.55</v>
      </c>
      <c r="C754" s="8" cm="1">
        <f t="array" ref="C754">IFERROR(IF(T_STOCK_DATA[[#This Row],[SYMBOL]]="","",_FV(T_STOCK_DATA[[#This Row],[SYMBOL]],"Change (%)",TRUE)),"")</f>
        <v>-0.100977</v>
      </c>
      <c r="D754" s="8" t="str">
        <f>IF(T_STOCK_DATA[[#This Row],[Change (%)]]&gt;0,T_STOCK_DATA[[#This Row],[Change (%)]],"")</f>
        <v/>
      </c>
      <c r="E754" s="8">
        <f>IF(T_STOCK_DATA[[#This Row],[Change (%)]]&lt;0,T_STOCK_DATA[[#This Row],[Change (%)]],"")</f>
        <v>-0.100977</v>
      </c>
      <c r="F754" s="7" t="str" cm="1">
        <f t="array" ref="F754">IFERROR(_FV(T_STOCK_DATA[[#This Row],[SYMBOL]],"Exchange"),"")</f>
        <v>National Stock Exchange of India</v>
      </c>
      <c r="G754" s="7" cm="1">
        <f t="array" ref="G754">IFERROR(_FV(T_STOCK_DATA[[#This Row],[SYMBOL]],"Price"),"")</f>
        <v>841.8</v>
      </c>
      <c r="H754" s="9" cm="1">
        <f t="array" ref="H754">IFERROR(_FV(T_STOCK_DATA[[#This Row],[SYMBOL]],"Volume"),"")</f>
        <v>1947836</v>
      </c>
      <c r="I754" s="7" t="str" cm="1">
        <f t="array" ref="I754">IFERROR(_FV(T_STOCK_DATA[[#This Row],[SYMBOL]],"Ticker symbol",TRUE),"")</f>
        <v>JUSTDIAL</v>
      </c>
      <c r="J754" s="10" t="str">
        <f>IFERROR(RANK(T_STOCK_DATA[[#This Row],[Positive Change %]],T_STOCK_DATA[Positive Change %],0)+COUNTIF($D$3:$D753,T_STOCK_DATA[[#This Row],[Positive Change %]]),"")</f>
        <v/>
      </c>
      <c r="K754" s="10">
        <f>IFERROR(RANK(T_STOCK_DATA[[#This Row],[Negative Change %]],T_STOCK_DATA[Negative Change %],1)+COUNTIF($E$3:$E753,T_STOCK_DATA[[#This Row],[Negative Change %]]),"")</f>
        <v>15</v>
      </c>
      <c r="L754" s="10">
        <f>IFERROR(RANK(T_STOCK_DATA[[#This Row],[Volume]],T_STOCK_DATA[Volume],0)+COUNTIF($H$3:$H753,T_STOCK_DATA[[#This Row],[Volume]]),"")</f>
        <v>209</v>
      </c>
      <c r="M754" s="18" cm="1">
        <f t="array" ref="M754">IFERROR(_FV(T_STOCK_DATA[[#This Row],[SYMBOL]],"Last trade time",TRUE),"")</f>
        <v>44585.469953703701</v>
      </c>
    </row>
    <row r="755" spans="1:13">
      <c r="A755" s="5" t="e" vm="780">
        <v>#VALUE!</v>
      </c>
      <c r="B755" s="7" cm="1">
        <f t="array" ref="B755">IFERROR(_FV(T_STOCK_DATA[[#This Row],[SYMBOL]],"Change"),"")</f>
        <v>-2.4</v>
      </c>
      <c r="C755" s="8" cm="1">
        <f t="array" ref="C755">IFERROR(IF(T_STOCK_DATA[[#This Row],[SYMBOL]]="","",_FV(T_STOCK_DATA[[#This Row],[SYMBOL]],"Change (%)",TRUE)),"")</f>
        <v>-1.7166999999999998E-2</v>
      </c>
      <c r="D755" s="8" t="str">
        <f>IF(T_STOCK_DATA[[#This Row],[Change (%)]]&gt;0,T_STOCK_DATA[[#This Row],[Change (%)]],"")</f>
        <v/>
      </c>
      <c r="E755" s="8">
        <f>IF(T_STOCK_DATA[[#This Row],[Change (%)]]&lt;0,T_STOCK_DATA[[#This Row],[Change (%)]],"")</f>
        <v>-1.7166999999999998E-2</v>
      </c>
      <c r="F755" s="7" t="str" cm="1">
        <f t="array" ref="F755">IFERROR(_FV(T_STOCK_DATA[[#This Row],[SYMBOL]],"Exchange"),"")</f>
        <v>National Stock Exchange of India</v>
      </c>
      <c r="G755" s="7" cm="1">
        <f t="array" ref="G755">IFERROR(_FV(T_STOCK_DATA[[#This Row],[SYMBOL]],"Price"),"")</f>
        <v>137.4</v>
      </c>
      <c r="H755" s="9" cm="1">
        <f t="array" ref="H755">IFERROR(_FV(T_STOCK_DATA[[#This Row],[SYMBOL]],"Volume"),"")</f>
        <v>421067</v>
      </c>
      <c r="I755" s="7" t="str" cm="1">
        <f t="array" ref="I755">IFERROR(_FV(T_STOCK_DATA[[#This Row],[SYMBOL]],"Ticker symbol",TRUE),"")</f>
        <v>JYOTHYLAB</v>
      </c>
      <c r="J755" s="10" t="str">
        <f>IFERROR(RANK(T_STOCK_DATA[[#This Row],[Positive Change %]],T_STOCK_DATA[Positive Change %],0)+COUNTIF($D$3:$D754,T_STOCK_DATA[[#This Row],[Positive Change %]]),"")</f>
        <v/>
      </c>
      <c r="K755" s="10">
        <f>IFERROR(RANK(T_STOCK_DATA[[#This Row],[Negative Change %]],T_STOCK_DATA[Negative Change %],1)+COUNTIF($E$3:$E754,T_STOCK_DATA[[#This Row],[Negative Change %]]),"")</f>
        <v>1458</v>
      </c>
      <c r="L755" s="10">
        <f>IFERROR(RANK(T_STOCK_DATA[[#This Row],[Volume]],T_STOCK_DATA[Volume],0)+COUNTIF($H$3:$H754,T_STOCK_DATA[[#This Row],[Volume]]),"")</f>
        <v>545</v>
      </c>
      <c r="M755" s="18" cm="1">
        <f t="array" ref="M755">IFERROR(_FV(T_STOCK_DATA[[#This Row],[SYMBOL]],"Last trade time",TRUE),"")</f>
        <v>44585.469953703701</v>
      </c>
    </row>
    <row r="756" spans="1:13">
      <c r="A756" s="5" t="e" vm="781">
        <v>#VALUE!</v>
      </c>
      <c r="B756" s="7" cm="1">
        <f t="array" ref="B756">IFERROR(_FV(T_STOCK_DATA[[#This Row],[SYMBOL]],"Change"),"")</f>
        <v>-36.6</v>
      </c>
      <c r="C756" s="8" cm="1">
        <f t="array" ref="C756">IFERROR(IF(T_STOCK_DATA[[#This Row],[SYMBOL]]="","",_FV(T_STOCK_DATA[[#This Row],[SYMBOL]],"Change (%)",TRUE)),"")</f>
        <v>-7.0896000000000001E-2</v>
      </c>
      <c r="D756" s="8" t="str">
        <f>IF(T_STOCK_DATA[[#This Row],[Change (%)]]&gt;0,T_STOCK_DATA[[#This Row],[Change (%)]],"")</f>
        <v/>
      </c>
      <c r="E756" s="8">
        <f>IF(T_STOCK_DATA[[#This Row],[Change (%)]]&lt;0,T_STOCK_DATA[[#This Row],[Change (%)]],"")</f>
        <v>-7.0896000000000001E-2</v>
      </c>
      <c r="F756" s="7" t="str" cm="1">
        <f t="array" ref="F756">IFERROR(_FV(T_STOCK_DATA[[#This Row],[SYMBOL]],"Exchange"),"")</f>
        <v>National Stock Exchange of India</v>
      </c>
      <c r="G756" s="7" cm="1">
        <f t="array" ref="G756">IFERROR(_FV(T_STOCK_DATA[[#This Row],[SYMBOL]],"Price"),"")</f>
        <v>479.65</v>
      </c>
      <c r="H756" s="9" cm="1">
        <f t="array" ref="H756">IFERROR(_FV(T_STOCK_DATA[[#This Row],[SYMBOL]],"Volume"),"")</f>
        <v>408612</v>
      </c>
      <c r="I756" s="7" t="str" cm="1">
        <f t="array" ref="I756">IFERROR(_FV(T_STOCK_DATA[[#This Row],[SYMBOL]],"Ticker symbol",TRUE),"")</f>
        <v>KABRAEXTRU</v>
      </c>
      <c r="J756" s="10" t="str">
        <f>IFERROR(RANK(T_STOCK_DATA[[#This Row],[Positive Change %]],T_STOCK_DATA[Positive Change %],0)+COUNTIF($D$3:$D755,T_STOCK_DATA[[#This Row],[Positive Change %]]),"")</f>
        <v/>
      </c>
      <c r="K756" s="10">
        <f>IFERROR(RANK(T_STOCK_DATA[[#This Row],[Negative Change %]],T_STOCK_DATA[Negative Change %],1)+COUNTIF($E$3:$E755,T_STOCK_DATA[[#This Row],[Negative Change %]]),"")</f>
        <v>193</v>
      </c>
      <c r="L756" s="10">
        <f>IFERROR(RANK(T_STOCK_DATA[[#This Row],[Volume]],T_STOCK_DATA[Volume],0)+COUNTIF($H$3:$H755,T_STOCK_DATA[[#This Row],[Volume]]),"")</f>
        <v>557</v>
      </c>
      <c r="M756" s="18" cm="1">
        <f t="array" ref="M756">IFERROR(_FV(T_STOCK_DATA[[#This Row],[SYMBOL]],"Last trade time",TRUE),"")</f>
        <v>44585.469953703701</v>
      </c>
    </row>
    <row r="757" spans="1:13">
      <c r="A757" s="5" t="e" vm="782">
        <v>#VALUE!</v>
      </c>
      <c r="B757" s="7" cm="1">
        <f t="array" ref="B757">IFERROR(_FV(T_STOCK_DATA[[#This Row],[SYMBOL]],"Change"),"")</f>
        <v>-38.700000000000003</v>
      </c>
      <c r="C757" s="8" cm="1">
        <f t="array" ref="C757">IFERROR(IF(T_STOCK_DATA[[#This Row],[SYMBOL]]="","",_FV(T_STOCK_DATA[[#This Row],[SYMBOL]],"Change (%)",TRUE)),"")</f>
        <v>-3.0539999999999998E-2</v>
      </c>
      <c r="D757" s="8" t="str">
        <f>IF(T_STOCK_DATA[[#This Row],[Change (%)]]&gt;0,T_STOCK_DATA[[#This Row],[Change (%)]],"")</f>
        <v/>
      </c>
      <c r="E757" s="8">
        <f>IF(T_STOCK_DATA[[#This Row],[Change (%)]]&lt;0,T_STOCK_DATA[[#This Row],[Change (%)]],"")</f>
        <v>-3.0539999999999998E-2</v>
      </c>
      <c r="F757" s="7" t="str" cm="1">
        <f t="array" ref="F757">IFERROR(_FV(T_STOCK_DATA[[#This Row],[SYMBOL]],"Exchange"),"")</f>
        <v>National Stock Exchange of India</v>
      </c>
      <c r="G757" s="7" cm="1">
        <f t="array" ref="G757">IFERROR(_FV(T_STOCK_DATA[[#This Row],[SYMBOL]],"Price"),"")</f>
        <v>1228.5</v>
      </c>
      <c r="H757" s="9" cm="1">
        <f t="array" ref="H757">IFERROR(_FV(T_STOCK_DATA[[#This Row],[SYMBOL]],"Volume"),"")</f>
        <v>597860</v>
      </c>
      <c r="I757" s="7" t="str" cm="1">
        <f t="array" ref="I757">IFERROR(_FV(T_STOCK_DATA[[#This Row],[SYMBOL]],"Ticker symbol",TRUE),"")</f>
        <v>KAJARIACER</v>
      </c>
      <c r="J757" s="10" t="str">
        <f>IFERROR(RANK(T_STOCK_DATA[[#This Row],[Positive Change %]],T_STOCK_DATA[Positive Change %],0)+COUNTIF($D$3:$D756,T_STOCK_DATA[[#This Row],[Positive Change %]]),"")</f>
        <v/>
      </c>
      <c r="K757" s="10">
        <f>IFERROR(RANK(T_STOCK_DATA[[#This Row],[Negative Change %]],T_STOCK_DATA[Negative Change %],1)+COUNTIF($E$3:$E756,T_STOCK_DATA[[#This Row],[Negative Change %]]),"")</f>
        <v>1237</v>
      </c>
      <c r="L757" s="10">
        <f>IFERROR(RANK(T_STOCK_DATA[[#This Row],[Volume]],T_STOCK_DATA[Volume],0)+COUNTIF($H$3:$H756,T_STOCK_DATA[[#This Row],[Volume]]),"")</f>
        <v>455</v>
      </c>
      <c r="M757" s="18" cm="1">
        <f t="array" ref="M757">IFERROR(_FV(T_STOCK_DATA[[#This Row],[SYMBOL]],"Last trade time",TRUE),"")</f>
        <v>44585.469953703701</v>
      </c>
    </row>
    <row r="758" spans="1:13">
      <c r="A758" s="5" t="e" vm="783">
        <v>#VALUE!</v>
      </c>
      <c r="B758" s="7" cm="1">
        <f t="array" ref="B758">IFERROR(_FV(T_STOCK_DATA[[#This Row],[SYMBOL]],"Change"),"")</f>
        <v>-12.25</v>
      </c>
      <c r="C758" s="8" cm="1">
        <f t="array" ref="C758">IFERROR(IF(T_STOCK_DATA[[#This Row],[SYMBOL]]="","",_FV(T_STOCK_DATA[[#This Row],[SYMBOL]],"Change (%)",TRUE)),"")</f>
        <v>-5.0164E-2</v>
      </c>
      <c r="D758" s="8" t="str">
        <f>IF(T_STOCK_DATA[[#This Row],[Change (%)]]&gt;0,T_STOCK_DATA[[#This Row],[Change (%)]],"")</f>
        <v/>
      </c>
      <c r="E758" s="8">
        <f>IF(T_STOCK_DATA[[#This Row],[Change (%)]]&lt;0,T_STOCK_DATA[[#This Row],[Change (%)]],"")</f>
        <v>-5.0164E-2</v>
      </c>
      <c r="F758" s="7" t="str" cm="1">
        <f t="array" ref="F758">IFERROR(_FV(T_STOCK_DATA[[#This Row],[SYMBOL]],"Exchange"),"")</f>
        <v>National Stock Exchange of India</v>
      </c>
      <c r="G758" s="7" cm="1">
        <f t="array" ref="G758">IFERROR(_FV(T_STOCK_DATA[[#This Row],[SYMBOL]],"Price"),"")</f>
        <v>231.95</v>
      </c>
      <c r="H758" s="9" cm="1">
        <f t="array" ref="H758">IFERROR(_FV(T_STOCK_DATA[[#This Row],[SYMBOL]],"Volume"),"")</f>
        <v>37549</v>
      </c>
      <c r="I758" s="7" t="str" cm="1">
        <f t="array" ref="I758">IFERROR(_FV(T_STOCK_DATA[[#This Row],[SYMBOL]],"Ticker symbol",TRUE),"")</f>
        <v>KAKATCEM</v>
      </c>
      <c r="J758" s="10" t="str">
        <f>IFERROR(RANK(T_STOCK_DATA[[#This Row],[Positive Change %]],T_STOCK_DATA[Positive Change %],0)+COUNTIF($D$3:$D757,T_STOCK_DATA[[#This Row],[Positive Change %]]),"")</f>
        <v/>
      </c>
      <c r="K758" s="10">
        <f>IFERROR(RANK(T_STOCK_DATA[[#This Row],[Negative Change %]],T_STOCK_DATA[Negative Change %],1)+COUNTIF($E$3:$E757,T_STOCK_DATA[[#This Row],[Negative Change %]]),"")</f>
        <v>499</v>
      </c>
      <c r="L758" s="10">
        <f>IFERROR(RANK(T_STOCK_DATA[[#This Row],[Volume]],T_STOCK_DATA[Volume],0)+COUNTIF($H$3:$H757,T_STOCK_DATA[[#This Row],[Volume]]),"")</f>
        <v>1250</v>
      </c>
      <c r="M758" s="18" cm="1">
        <f t="array" ref="M758">IFERROR(_FV(T_STOCK_DATA[[#This Row],[SYMBOL]],"Last trade time",TRUE),"")</f>
        <v>44585.469953703701</v>
      </c>
    </row>
    <row r="759" spans="1:13">
      <c r="A759" s="5" t="e" vm="784">
        <v>#VALUE!</v>
      </c>
      <c r="B759" s="7" cm="1">
        <f t="array" ref="B759">IFERROR(_FV(T_STOCK_DATA[[#This Row],[SYMBOL]],"Change"),"")</f>
        <v>-9.35</v>
      </c>
      <c r="C759" s="8" cm="1">
        <f t="array" ref="C759">IFERROR(IF(T_STOCK_DATA[[#This Row],[SYMBOL]]="","",_FV(T_STOCK_DATA[[#This Row],[SYMBOL]],"Change (%)",TRUE)),"")</f>
        <v>-2.3195E-2</v>
      </c>
      <c r="D759" s="8" t="str">
        <f>IF(T_STOCK_DATA[[#This Row],[Change (%)]]&gt;0,T_STOCK_DATA[[#This Row],[Change (%)]],"")</f>
        <v/>
      </c>
      <c r="E759" s="8">
        <f>IF(T_STOCK_DATA[[#This Row],[Change (%)]]&lt;0,T_STOCK_DATA[[#This Row],[Change (%)]],"")</f>
        <v>-2.3195E-2</v>
      </c>
      <c r="F759" s="7" t="str" cm="1">
        <f t="array" ref="F759">IFERROR(_FV(T_STOCK_DATA[[#This Row],[SYMBOL]],"Exchange"),"")</f>
        <v>National Stock Exchange of India</v>
      </c>
      <c r="G759" s="7" cm="1">
        <f t="array" ref="G759">IFERROR(_FV(T_STOCK_DATA[[#This Row],[SYMBOL]],"Price"),"")</f>
        <v>393.75</v>
      </c>
      <c r="H759" s="9" cm="1">
        <f t="array" ref="H759">IFERROR(_FV(T_STOCK_DATA[[#This Row],[SYMBOL]],"Volume"),"")</f>
        <v>137579</v>
      </c>
      <c r="I759" s="7" t="str" cm="1">
        <f t="array" ref="I759">IFERROR(_FV(T_STOCK_DATA[[#This Row],[SYMBOL]],"Ticker symbol",TRUE),"")</f>
        <v>KALPATPOWR</v>
      </c>
      <c r="J759" s="10" t="str">
        <f>IFERROR(RANK(T_STOCK_DATA[[#This Row],[Positive Change %]],T_STOCK_DATA[Positive Change %],0)+COUNTIF($D$3:$D758,T_STOCK_DATA[[#This Row],[Positive Change %]]),"")</f>
        <v/>
      </c>
      <c r="K759" s="10">
        <f>IFERROR(RANK(T_STOCK_DATA[[#This Row],[Negative Change %]],T_STOCK_DATA[Negative Change %],1)+COUNTIF($E$3:$E758,T_STOCK_DATA[[#This Row],[Negative Change %]]),"")</f>
        <v>1373</v>
      </c>
      <c r="L759" s="10">
        <f>IFERROR(RANK(T_STOCK_DATA[[#This Row],[Volume]],T_STOCK_DATA[Volume],0)+COUNTIF($H$3:$H758,T_STOCK_DATA[[#This Row],[Volume]]),"")</f>
        <v>877</v>
      </c>
      <c r="M759" s="18" cm="1">
        <f t="array" ref="M759">IFERROR(_FV(T_STOCK_DATA[[#This Row],[SYMBOL]],"Last trade time",TRUE),"")</f>
        <v>44585.469953703701</v>
      </c>
    </row>
    <row r="760" spans="1:13">
      <c r="A760" s="5" t="e" vm="785">
        <v>#VALUE!</v>
      </c>
      <c r="B760" s="7" cm="1">
        <f t="array" ref="B760">IFERROR(_FV(T_STOCK_DATA[[#This Row],[SYMBOL]],"Change"),"")</f>
        <v>-7.65</v>
      </c>
      <c r="C760" s="8" cm="1">
        <f t="array" ref="C760">IFERROR(IF(T_STOCK_DATA[[#This Row],[SYMBOL]]="","",_FV(T_STOCK_DATA[[#This Row],[SYMBOL]],"Change (%)",TRUE)),"")</f>
        <v>-3.9885000000000004E-2</v>
      </c>
      <c r="D760" s="8" t="str">
        <f>IF(T_STOCK_DATA[[#This Row],[Change (%)]]&gt;0,T_STOCK_DATA[[#This Row],[Change (%)]],"")</f>
        <v/>
      </c>
      <c r="E760" s="8">
        <f>IF(T_STOCK_DATA[[#This Row],[Change (%)]]&lt;0,T_STOCK_DATA[[#This Row],[Change (%)]],"")</f>
        <v>-3.9885000000000004E-2</v>
      </c>
      <c r="F760" s="7" t="str" cm="1">
        <f t="array" ref="F760">IFERROR(_FV(T_STOCK_DATA[[#This Row],[SYMBOL]],"Exchange"),"")</f>
        <v>National Stock Exchange of India</v>
      </c>
      <c r="G760" s="7" cm="1">
        <f t="array" ref="G760">IFERROR(_FV(T_STOCK_DATA[[#This Row],[SYMBOL]],"Price"),"")</f>
        <v>184.15</v>
      </c>
      <c r="H760" s="9" cm="1">
        <f t="array" ref="H760">IFERROR(_FV(T_STOCK_DATA[[#This Row],[SYMBOL]],"Volume"),"")</f>
        <v>1268</v>
      </c>
      <c r="I760" s="7" t="str" cm="1">
        <f t="array" ref="I760">IFERROR(_FV(T_STOCK_DATA[[#This Row],[SYMBOL]],"Ticker symbol",TRUE),"")</f>
        <v>KALYANIFRG</v>
      </c>
      <c r="J760" s="10" t="str">
        <f>IFERROR(RANK(T_STOCK_DATA[[#This Row],[Positive Change %]],T_STOCK_DATA[Positive Change %],0)+COUNTIF($D$3:$D759,T_STOCK_DATA[[#This Row],[Positive Change %]]),"")</f>
        <v/>
      </c>
      <c r="K760" s="10">
        <f>IFERROR(RANK(T_STOCK_DATA[[#This Row],[Negative Change %]],T_STOCK_DATA[Negative Change %],1)+COUNTIF($E$3:$E759,T_STOCK_DATA[[#This Row],[Negative Change %]]),"")</f>
        <v>1045</v>
      </c>
      <c r="L760" s="10">
        <f>IFERROR(RANK(T_STOCK_DATA[[#This Row],[Volume]],T_STOCK_DATA[Volume],0)+COUNTIF($H$3:$H759,T_STOCK_DATA[[#This Row],[Volume]]),"")</f>
        <v>1619</v>
      </c>
      <c r="M760" s="18" cm="1">
        <f t="array" ref="M760">IFERROR(_FV(T_STOCK_DATA[[#This Row],[SYMBOL]],"Last trade time",TRUE),"")</f>
        <v>44585.469953703701</v>
      </c>
    </row>
    <row r="761" spans="1:13">
      <c r="A761" s="5" t="e" vm="786">
        <v>#VALUE!</v>
      </c>
      <c r="B761" s="7" cm="1">
        <f t="array" ref="B761">IFERROR(_FV(T_STOCK_DATA[[#This Row],[SYMBOL]],"Change"),"")</f>
        <v>-1.9</v>
      </c>
      <c r="C761" s="8" cm="1">
        <f t="array" ref="C761">IFERROR(IF(T_STOCK_DATA[[#This Row],[SYMBOL]]="","",_FV(T_STOCK_DATA[[#This Row],[SYMBOL]],"Change (%)",TRUE)),"")</f>
        <v>-3.8344999999999997E-2</v>
      </c>
      <c r="D761" s="8" t="str">
        <f>IF(T_STOCK_DATA[[#This Row],[Change (%)]]&gt;0,T_STOCK_DATA[[#This Row],[Change (%)]],"")</f>
        <v/>
      </c>
      <c r="E761" s="8">
        <f>IF(T_STOCK_DATA[[#This Row],[Change (%)]]&lt;0,T_STOCK_DATA[[#This Row],[Change (%)]],"")</f>
        <v>-3.8344999999999997E-2</v>
      </c>
      <c r="F761" s="7" t="str" cm="1">
        <f t="array" ref="F761">IFERROR(_FV(T_STOCK_DATA[[#This Row],[SYMBOL]],"Exchange"),"")</f>
        <v>National Stock Exchange of India</v>
      </c>
      <c r="G761" s="7" cm="1">
        <f t="array" ref="G761">IFERROR(_FV(T_STOCK_DATA[[#This Row],[SYMBOL]],"Price"),"")</f>
        <v>47.65</v>
      </c>
      <c r="H761" s="9" cm="1">
        <f t="array" ref="H761">IFERROR(_FV(T_STOCK_DATA[[#This Row],[SYMBOL]],"Volume"),"")</f>
        <v>28922</v>
      </c>
      <c r="I761" s="7" t="str" cm="1">
        <f t="array" ref="I761">IFERROR(_FV(T_STOCK_DATA[[#This Row],[SYMBOL]],"Ticker symbol",TRUE),"")</f>
        <v>KAMATHOTEL</v>
      </c>
      <c r="J761" s="10" t="str">
        <f>IFERROR(RANK(T_STOCK_DATA[[#This Row],[Positive Change %]],T_STOCK_DATA[Positive Change %],0)+COUNTIF($D$3:$D760,T_STOCK_DATA[[#This Row],[Positive Change %]]),"")</f>
        <v/>
      </c>
      <c r="K761" s="10">
        <f>IFERROR(RANK(T_STOCK_DATA[[#This Row],[Negative Change %]],T_STOCK_DATA[Negative Change %],1)+COUNTIF($E$3:$E760,T_STOCK_DATA[[#This Row],[Negative Change %]]),"")</f>
        <v>1083</v>
      </c>
      <c r="L761" s="10">
        <f>IFERROR(RANK(T_STOCK_DATA[[#This Row],[Volume]],T_STOCK_DATA[Volume],0)+COUNTIF($H$3:$H760,T_STOCK_DATA[[#This Row],[Volume]]),"")</f>
        <v>1320</v>
      </c>
      <c r="M761" s="18" cm="1">
        <f t="array" ref="M761">IFERROR(_FV(T_STOCK_DATA[[#This Row],[SYMBOL]],"Last trade time",TRUE),"")</f>
        <v>44585.469953703701</v>
      </c>
    </row>
    <row r="762" spans="1:13">
      <c r="A762" s="5" t="e" vm="787">
        <v>#VALUE!</v>
      </c>
      <c r="B762" s="7" cm="1">
        <f t="array" ref="B762">IFERROR(_FV(T_STOCK_DATA[[#This Row],[SYMBOL]],"Change"),"")</f>
        <v>-11.85</v>
      </c>
      <c r="C762" s="8" cm="1">
        <f t="array" ref="C762">IFERROR(IF(T_STOCK_DATA[[#This Row],[SYMBOL]]="","",_FV(T_STOCK_DATA[[#This Row],[SYMBOL]],"Change (%)",TRUE)),"")</f>
        <v>-5.2937000000000005E-2</v>
      </c>
      <c r="D762" s="8" t="str">
        <f>IF(T_STOCK_DATA[[#This Row],[Change (%)]]&gt;0,T_STOCK_DATA[[#This Row],[Change (%)]],"")</f>
        <v/>
      </c>
      <c r="E762" s="8">
        <f>IF(T_STOCK_DATA[[#This Row],[Change (%)]]&lt;0,T_STOCK_DATA[[#This Row],[Change (%)]],"")</f>
        <v>-5.2937000000000005E-2</v>
      </c>
      <c r="F762" s="7" t="str" cm="1">
        <f t="array" ref="F762">IFERROR(_FV(T_STOCK_DATA[[#This Row],[SYMBOL]],"Exchange"),"")</f>
        <v>National Stock Exchange of India</v>
      </c>
      <c r="G762" s="7" cm="1">
        <f t="array" ref="G762">IFERROR(_FV(T_STOCK_DATA[[#This Row],[SYMBOL]],"Price"),"")</f>
        <v>212</v>
      </c>
      <c r="H762" s="9" cm="1">
        <f t="array" ref="H762">IFERROR(_FV(T_STOCK_DATA[[#This Row],[SYMBOL]],"Volume"),"")</f>
        <v>49954</v>
      </c>
      <c r="I762" s="7" t="str" cm="1">
        <f t="array" ref="I762">IFERROR(_FV(T_STOCK_DATA[[#This Row],[SYMBOL]],"Ticker symbol",TRUE),"")</f>
        <v>KAMDHENU</v>
      </c>
      <c r="J762" s="10" t="str">
        <f>IFERROR(RANK(T_STOCK_DATA[[#This Row],[Positive Change %]],T_STOCK_DATA[Positive Change %],0)+COUNTIF($D$3:$D761,T_STOCK_DATA[[#This Row],[Positive Change %]]),"")</f>
        <v/>
      </c>
      <c r="K762" s="10">
        <f>IFERROR(RANK(T_STOCK_DATA[[#This Row],[Negative Change %]],T_STOCK_DATA[Negative Change %],1)+COUNTIF($E$3:$E761,T_STOCK_DATA[[#This Row],[Negative Change %]]),"")</f>
        <v>452</v>
      </c>
      <c r="L762" s="10">
        <f>IFERROR(RANK(T_STOCK_DATA[[#This Row],[Volume]],T_STOCK_DATA[Volume],0)+COUNTIF($H$3:$H761,T_STOCK_DATA[[#This Row],[Volume]]),"")</f>
        <v>1174</v>
      </c>
      <c r="M762" s="18" cm="1">
        <f t="array" ref="M762">IFERROR(_FV(T_STOCK_DATA[[#This Row],[SYMBOL]],"Last trade time",TRUE),"")</f>
        <v>44585.469953703701</v>
      </c>
    </row>
    <row r="763" spans="1:13">
      <c r="A763" s="5" t="e" vm="788">
        <v>#VALUE!</v>
      </c>
      <c r="B763" s="7" cm="1">
        <f t="array" ref="B763">IFERROR(_FV(T_STOCK_DATA[[#This Row],[SYMBOL]],"Change"),"")</f>
        <v>-0.75</v>
      </c>
      <c r="C763" s="8" cm="1">
        <f t="array" ref="C763">IFERROR(IF(T_STOCK_DATA[[#This Row],[SYMBOL]]="","",_FV(T_STOCK_DATA[[#This Row],[SYMBOL]],"Change (%)",TRUE)),"")</f>
        <v>-4.7771000000000001E-2</v>
      </c>
      <c r="D763" s="8" t="str">
        <f>IF(T_STOCK_DATA[[#This Row],[Change (%)]]&gt;0,T_STOCK_DATA[[#This Row],[Change (%)]],"")</f>
        <v/>
      </c>
      <c r="E763" s="8">
        <f>IF(T_STOCK_DATA[[#This Row],[Change (%)]]&lt;0,T_STOCK_DATA[[#This Row],[Change (%)]],"")</f>
        <v>-4.7771000000000001E-2</v>
      </c>
      <c r="F763" s="7" t="str" cm="1">
        <f t="array" ref="F763">IFERROR(_FV(T_STOCK_DATA[[#This Row],[SYMBOL]],"Exchange"),"")</f>
        <v>National Stock Exchange of India</v>
      </c>
      <c r="G763" s="7" cm="1">
        <f t="array" ref="G763">IFERROR(_FV(T_STOCK_DATA[[#This Row],[SYMBOL]],"Price"),"")</f>
        <v>14.95</v>
      </c>
      <c r="H763" s="9" cm="1">
        <f t="array" ref="H763">IFERROR(_FV(T_STOCK_DATA[[#This Row],[SYMBOL]],"Volume"),"")</f>
        <v>6581</v>
      </c>
      <c r="I763" s="7" t="str" cm="1">
        <f t="array" ref="I763">IFERROR(_FV(T_STOCK_DATA[[#This Row],[SYMBOL]],"Ticker symbol",TRUE),"")</f>
        <v>KANANIIND</v>
      </c>
      <c r="J763" s="10" t="str">
        <f>IFERROR(RANK(T_STOCK_DATA[[#This Row],[Positive Change %]],T_STOCK_DATA[Positive Change %],0)+COUNTIF($D$3:$D762,T_STOCK_DATA[[#This Row],[Positive Change %]]),"")</f>
        <v/>
      </c>
      <c r="K763" s="10">
        <f>IFERROR(RANK(T_STOCK_DATA[[#This Row],[Negative Change %]],T_STOCK_DATA[Negative Change %],1)+COUNTIF($E$3:$E762,T_STOCK_DATA[[#This Row],[Negative Change %]]),"")</f>
        <v>778</v>
      </c>
      <c r="L763" s="10">
        <f>IFERROR(RANK(T_STOCK_DATA[[#This Row],[Volume]],T_STOCK_DATA[Volume],0)+COUNTIF($H$3:$H762,T_STOCK_DATA[[#This Row],[Volume]]),"")</f>
        <v>1545</v>
      </c>
      <c r="M763" s="18" cm="1">
        <f t="array" ref="M763">IFERROR(_FV(T_STOCK_DATA[[#This Row],[SYMBOL]],"Last trade time",TRUE),"")</f>
        <v>44585.469953703701</v>
      </c>
    </row>
    <row r="764" spans="1:13">
      <c r="A764" s="5" t="e" vm="789">
        <v>#VALUE!</v>
      </c>
      <c r="B764" s="7" cm="1">
        <f t="array" ref="B764">IFERROR(_FV(T_STOCK_DATA[[#This Row],[SYMBOL]],"Change"),"")</f>
        <v>-8.35</v>
      </c>
      <c r="C764" s="8" cm="1">
        <f t="array" ref="C764">IFERROR(IF(T_STOCK_DATA[[#This Row],[SYMBOL]]="","",_FV(T_STOCK_DATA[[#This Row],[SYMBOL]],"Change (%)",TRUE)),"")</f>
        <v>-4.9894999999999995E-2</v>
      </c>
      <c r="D764" s="8" t="str">
        <f>IF(T_STOCK_DATA[[#This Row],[Change (%)]]&gt;0,T_STOCK_DATA[[#This Row],[Change (%)]],"")</f>
        <v/>
      </c>
      <c r="E764" s="8">
        <f>IF(T_STOCK_DATA[[#This Row],[Change (%)]]&lt;0,T_STOCK_DATA[[#This Row],[Change (%)]],"")</f>
        <v>-4.9894999999999995E-2</v>
      </c>
      <c r="F764" s="7" t="str" cm="1">
        <f t="array" ref="F764">IFERROR(_FV(T_STOCK_DATA[[#This Row],[SYMBOL]],"Exchange"),"")</f>
        <v>National Stock Exchange of India</v>
      </c>
      <c r="G764" s="7" cm="1">
        <f t="array" ref="G764">IFERROR(_FV(T_STOCK_DATA[[#This Row],[SYMBOL]],"Price"),"")</f>
        <v>159</v>
      </c>
      <c r="H764" s="9" cm="1">
        <f t="array" ref="H764">IFERROR(_FV(T_STOCK_DATA[[#This Row],[SYMBOL]],"Volume"),"")</f>
        <v>18676</v>
      </c>
      <c r="I764" s="7" t="str" cm="1">
        <f t="array" ref="I764">IFERROR(_FV(T_STOCK_DATA[[#This Row],[SYMBOL]],"Ticker symbol",TRUE),"")</f>
        <v>KANORICHEM</v>
      </c>
      <c r="J764" s="10" t="str">
        <f>IFERROR(RANK(T_STOCK_DATA[[#This Row],[Positive Change %]],T_STOCK_DATA[Positive Change %],0)+COUNTIF($D$3:$D763,T_STOCK_DATA[[#This Row],[Positive Change %]]),"")</f>
        <v/>
      </c>
      <c r="K764" s="10">
        <f>IFERROR(RANK(T_STOCK_DATA[[#This Row],[Negative Change %]],T_STOCK_DATA[Negative Change %],1)+COUNTIF($E$3:$E763,T_STOCK_DATA[[#This Row],[Negative Change %]]),"")</f>
        <v>560</v>
      </c>
      <c r="L764" s="10">
        <f>IFERROR(RANK(T_STOCK_DATA[[#This Row],[Volume]],T_STOCK_DATA[Volume],0)+COUNTIF($H$3:$H763,T_STOCK_DATA[[#This Row],[Volume]]),"")</f>
        <v>1404</v>
      </c>
      <c r="M764" s="18" cm="1">
        <f t="array" ref="M764">IFERROR(_FV(T_STOCK_DATA[[#This Row],[SYMBOL]],"Last trade time",TRUE),"")</f>
        <v>44585.469953703701</v>
      </c>
    </row>
    <row r="765" spans="1:13">
      <c r="A765" s="5" t="e" vm="790">
        <v>#VALUE!</v>
      </c>
      <c r="B765" s="7" cm="1">
        <f t="array" ref="B765">IFERROR(_FV(T_STOCK_DATA[[#This Row],[SYMBOL]],"Change"),"")</f>
        <v>-4.55</v>
      </c>
      <c r="C765" s="8" cm="1">
        <f t="array" ref="C765">IFERROR(IF(T_STOCK_DATA[[#This Row],[SYMBOL]]="","",_FV(T_STOCK_DATA[[#This Row],[SYMBOL]],"Change (%)",TRUE)),"")</f>
        <v>-3.3666000000000001E-2</v>
      </c>
      <c r="D765" s="8" t="str">
        <f>IF(T_STOCK_DATA[[#This Row],[Change (%)]]&gt;0,T_STOCK_DATA[[#This Row],[Change (%)]],"")</f>
        <v/>
      </c>
      <c r="E765" s="8">
        <f>IF(T_STOCK_DATA[[#This Row],[Change (%)]]&lt;0,T_STOCK_DATA[[#This Row],[Change (%)]],"")</f>
        <v>-3.3666000000000001E-2</v>
      </c>
      <c r="F765" s="7" t="str" cm="1">
        <f t="array" ref="F765">IFERROR(_FV(T_STOCK_DATA[[#This Row],[SYMBOL]],"Exchange"),"")</f>
        <v>National Stock Exchange of India</v>
      </c>
      <c r="G765" s="7" cm="1">
        <f t="array" ref="G765">IFERROR(_FV(T_STOCK_DATA[[#This Row],[SYMBOL]],"Price"),"")</f>
        <v>130.6</v>
      </c>
      <c r="H765" s="9" cm="1">
        <f t="array" ref="H765">IFERROR(_FV(T_STOCK_DATA[[#This Row],[SYMBOL]],"Volume"),"")</f>
        <v>48936</v>
      </c>
      <c r="I765" s="7" t="str" cm="1">
        <f t="array" ref="I765">IFERROR(_FV(T_STOCK_DATA[[#This Row],[SYMBOL]],"Ticker symbol",TRUE),"")</f>
        <v>KANPRPLA</v>
      </c>
      <c r="J765" s="10" t="str">
        <f>IFERROR(RANK(T_STOCK_DATA[[#This Row],[Positive Change %]],T_STOCK_DATA[Positive Change %],0)+COUNTIF($D$3:$D764,T_STOCK_DATA[[#This Row],[Positive Change %]]),"")</f>
        <v/>
      </c>
      <c r="K765" s="10">
        <f>IFERROR(RANK(T_STOCK_DATA[[#This Row],[Negative Change %]],T_STOCK_DATA[Negative Change %],1)+COUNTIF($E$3:$E764,T_STOCK_DATA[[#This Row],[Negative Change %]]),"")</f>
        <v>1181</v>
      </c>
      <c r="L765" s="10">
        <f>IFERROR(RANK(T_STOCK_DATA[[#This Row],[Volume]],T_STOCK_DATA[Volume],0)+COUNTIF($H$3:$H764,T_STOCK_DATA[[#This Row],[Volume]]),"")</f>
        <v>1180</v>
      </c>
      <c r="M765" s="18" cm="1">
        <f t="array" ref="M765">IFERROR(_FV(T_STOCK_DATA[[#This Row],[SYMBOL]],"Last trade time",TRUE),"")</f>
        <v>44585.469953703701</v>
      </c>
    </row>
    <row r="766" spans="1:13">
      <c r="A766" s="5" t="e" vm="791">
        <v>#VALUE!</v>
      </c>
      <c r="B766" s="7" cm="1">
        <f t="array" ref="B766">IFERROR(_FV(T_STOCK_DATA[[#This Row],[SYMBOL]],"Change"),"")</f>
        <v>-2.65</v>
      </c>
      <c r="C766" s="8" cm="1">
        <f t="array" ref="C766">IFERROR(IF(T_STOCK_DATA[[#This Row],[SYMBOL]]="","",_FV(T_STOCK_DATA[[#This Row],[SYMBOL]],"Change (%)",TRUE)),"")</f>
        <v>-4.6029999999999995E-3</v>
      </c>
      <c r="D766" s="8" t="str">
        <f>IF(T_STOCK_DATA[[#This Row],[Change (%)]]&gt;0,T_STOCK_DATA[[#This Row],[Change (%)]],"")</f>
        <v/>
      </c>
      <c r="E766" s="8">
        <f>IF(T_STOCK_DATA[[#This Row],[Change (%)]]&lt;0,T_STOCK_DATA[[#This Row],[Change (%)]],"")</f>
        <v>-4.6029999999999995E-3</v>
      </c>
      <c r="F766" s="7" t="str" cm="1">
        <f t="array" ref="F766">IFERROR(_FV(T_STOCK_DATA[[#This Row],[SYMBOL]],"Exchange"),"")</f>
        <v>National Stock Exchange of India</v>
      </c>
      <c r="G766" s="7" cm="1">
        <f t="array" ref="G766">IFERROR(_FV(T_STOCK_DATA[[#This Row],[SYMBOL]],"Price"),"")</f>
        <v>573.04999999999995</v>
      </c>
      <c r="H766" s="9" cm="1">
        <f t="array" ref="H766">IFERROR(_FV(T_STOCK_DATA[[#This Row],[SYMBOL]],"Volume"),"")</f>
        <v>288556</v>
      </c>
      <c r="I766" s="7" t="str" cm="1">
        <f t="array" ref="I766">IFERROR(_FV(T_STOCK_DATA[[#This Row],[SYMBOL]],"Ticker symbol",TRUE),"")</f>
        <v>KANSAINER</v>
      </c>
      <c r="J766" s="10" t="str">
        <f>IFERROR(RANK(T_STOCK_DATA[[#This Row],[Positive Change %]],T_STOCK_DATA[Positive Change %],0)+COUNTIF($D$3:$D765,T_STOCK_DATA[[#This Row],[Positive Change %]]),"")</f>
        <v/>
      </c>
      <c r="K766" s="10">
        <f>IFERROR(RANK(T_STOCK_DATA[[#This Row],[Negative Change %]],T_STOCK_DATA[Negative Change %],1)+COUNTIF($E$3:$E765,T_STOCK_DATA[[#This Row],[Negative Change %]]),"")</f>
        <v>1550</v>
      </c>
      <c r="L766" s="10">
        <f>IFERROR(RANK(T_STOCK_DATA[[#This Row],[Volume]],T_STOCK_DATA[Volume],0)+COUNTIF($H$3:$H765,T_STOCK_DATA[[#This Row],[Volume]]),"")</f>
        <v>653</v>
      </c>
      <c r="M766" s="18" cm="1">
        <f t="array" ref="M766">IFERROR(_FV(T_STOCK_DATA[[#This Row],[SYMBOL]],"Last trade time",TRUE),"")</f>
        <v>44585.469953703701</v>
      </c>
    </row>
    <row r="767" spans="1:13">
      <c r="A767" s="5" t="e" vm="792">
        <v>#VALUE!</v>
      </c>
      <c r="B767" s="7" cm="1">
        <f t="array" ref="B767">IFERROR(_FV(T_STOCK_DATA[[#This Row],[SYMBOL]],"Change"),"")</f>
        <v>-5.45</v>
      </c>
      <c r="C767" s="8" cm="1">
        <f t="array" ref="C767">IFERROR(IF(T_STOCK_DATA[[#This Row],[SYMBOL]]="","",_FV(T_STOCK_DATA[[#This Row],[SYMBOL]],"Change (%)",TRUE)),"")</f>
        <v>-3.8246000000000002E-2</v>
      </c>
      <c r="D767" s="8" t="str">
        <f>IF(T_STOCK_DATA[[#This Row],[Change (%)]]&gt;0,T_STOCK_DATA[[#This Row],[Change (%)]],"")</f>
        <v/>
      </c>
      <c r="E767" s="8">
        <f>IF(T_STOCK_DATA[[#This Row],[Change (%)]]&lt;0,T_STOCK_DATA[[#This Row],[Change (%)]],"")</f>
        <v>-3.8246000000000002E-2</v>
      </c>
      <c r="F767" s="7" t="str" cm="1">
        <f t="array" ref="F767">IFERROR(_FV(T_STOCK_DATA[[#This Row],[SYMBOL]],"Exchange"),"")</f>
        <v>National Stock Exchange of India</v>
      </c>
      <c r="G767" s="7" cm="1">
        <f t="array" ref="G767">IFERROR(_FV(T_STOCK_DATA[[#This Row],[SYMBOL]],"Price"),"")</f>
        <v>137.05000000000001</v>
      </c>
      <c r="H767" s="9" cm="1">
        <f t="array" ref="H767">IFERROR(_FV(T_STOCK_DATA[[#This Row],[SYMBOL]],"Volume"),"")</f>
        <v>11449</v>
      </c>
      <c r="I767" s="7" t="str" cm="1">
        <f t="array" ref="I767">IFERROR(_FV(T_STOCK_DATA[[#This Row],[SYMBOL]],"Ticker symbol",TRUE),"")</f>
        <v>KAPSTON</v>
      </c>
      <c r="J767" s="10" t="str">
        <f>IFERROR(RANK(T_STOCK_DATA[[#This Row],[Positive Change %]],T_STOCK_DATA[Positive Change %],0)+COUNTIF($D$3:$D766,T_STOCK_DATA[[#This Row],[Positive Change %]]),"")</f>
        <v/>
      </c>
      <c r="K767" s="10">
        <f>IFERROR(RANK(T_STOCK_DATA[[#This Row],[Negative Change %]],T_STOCK_DATA[Negative Change %],1)+COUNTIF($E$3:$E766,T_STOCK_DATA[[#This Row],[Negative Change %]]),"")</f>
        <v>1085</v>
      </c>
      <c r="L767" s="10">
        <f>IFERROR(RANK(T_STOCK_DATA[[#This Row],[Volume]],T_STOCK_DATA[Volume],0)+COUNTIF($H$3:$H766,T_STOCK_DATA[[#This Row],[Volume]]),"")</f>
        <v>1490</v>
      </c>
      <c r="M767" s="18" cm="1">
        <f t="array" ref="M767">IFERROR(_FV(T_STOCK_DATA[[#This Row],[SYMBOL]],"Last trade time",TRUE),"")</f>
        <v>44585.469953703701</v>
      </c>
    </row>
    <row r="768" spans="1:13">
      <c r="A768" s="5" t="e" vm="793">
        <v>#VALUE!</v>
      </c>
      <c r="B768" s="7" cm="1">
        <f t="array" ref="B768">IFERROR(_FV(T_STOCK_DATA[[#This Row],[SYMBOL]],"Change"),"")</f>
        <v>-0.05</v>
      </c>
      <c r="C768" s="8" cm="1">
        <f t="array" ref="C768">IFERROR(IF(T_STOCK_DATA[[#This Row],[SYMBOL]]="","",_FV(T_STOCK_DATA[[#This Row],[SYMBOL]],"Change (%)",TRUE)),"")</f>
        <v>-3.1150000000000001E-3</v>
      </c>
      <c r="D768" s="8" t="str">
        <f>IF(T_STOCK_DATA[[#This Row],[Change (%)]]&gt;0,T_STOCK_DATA[[#This Row],[Change (%)]],"")</f>
        <v/>
      </c>
      <c r="E768" s="8">
        <f>IF(T_STOCK_DATA[[#This Row],[Change (%)]]&lt;0,T_STOCK_DATA[[#This Row],[Change (%)]],"")</f>
        <v>-3.1150000000000001E-3</v>
      </c>
      <c r="F768" s="7" t="str" cm="1">
        <f t="array" ref="F768">IFERROR(_FV(T_STOCK_DATA[[#This Row],[SYMBOL]],"Exchange"),"")</f>
        <v>National Stock Exchange of India</v>
      </c>
      <c r="G768" s="7" cm="1">
        <f t="array" ref="G768">IFERROR(_FV(T_STOCK_DATA[[#This Row],[SYMBOL]],"Price"),"")</f>
        <v>16</v>
      </c>
      <c r="H768" s="9" cm="1">
        <f t="array" ref="H768">IFERROR(_FV(T_STOCK_DATA[[#This Row],[SYMBOL]],"Volume"),"")</f>
        <v>14443943</v>
      </c>
      <c r="I768" s="7" t="str" cm="1">
        <f t="array" ref="I768">IFERROR(_FV(T_STOCK_DATA[[#This Row],[SYMBOL]],"Ticker symbol",TRUE),"")</f>
        <v>KBCGLOBAL</v>
      </c>
      <c r="J768" s="10" t="str">
        <f>IFERROR(RANK(T_STOCK_DATA[[#This Row],[Positive Change %]],T_STOCK_DATA[Positive Change %],0)+COUNTIF($D$3:$D767,T_STOCK_DATA[[#This Row],[Positive Change %]]),"")</f>
        <v/>
      </c>
      <c r="K768" s="10">
        <f>IFERROR(RANK(T_STOCK_DATA[[#This Row],[Negative Change %]],T_STOCK_DATA[Negative Change %],1)+COUNTIF($E$3:$E767,T_STOCK_DATA[[#This Row],[Negative Change %]]),"")</f>
        <v>1560</v>
      </c>
      <c r="L768" s="10">
        <f>IFERROR(RANK(T_STOCK_DATA[[#This Row],[Volume]],T_STOCK_DATA[Volume],0)+COUNTIF($H$3:$H767,T_STOCK_DATA[[#This Row],[Volume]]),"")</f>
        <v>32</v>
      </c>
      <c r="M768" s="18" cm="1">
        <f t="array" ref="M768">IFERROR(_FV(T_STOCK_DATA[[#This Row],[SYMBOL]],"Last trade time",TRUE),"")</f>
        <v>44585.469953703701</v>
      </c>
    </row>
    <row r="769" spans="1:13">
      <c r="A769" s="5" t="e" vm="794">
        <v>#VALUE!</v>
      </c>
      <c r="B769" s="7" cm="1">
        <f t="array" ref="B769">IFERROR(_FV(T_STOCK_DATA[[#This Row],[SYMBOL]],"Change"),"")</f>
        <v>-1.65</v>
      </c>
      <c r="C769" s="8" cm="1">
        <f t="array" ref="C769">IFERROR(IF(T_STOCK_DATA[[#This Row],[SYMBOL]]="","",_FV(T_STOCK_DATA[[#This Row],[SYMBOL]],"Change (%)",TRUE)),"")</f>
        <v>-4.9848999999999997E-2</v>
      </c>
      <c r="D769" s="8" t="str">
        <f>IF(T_STOCK_DATA[[#This Row],[Change (%)]]&gt;0,T_STOCK_DATA[[#This Row],[Change (%)]],"")</f>
        <v/>
      </c>
      <c r="E769" s="8">
        <f>IF(T_STOCK_DATA[[#This Row],[Change (%)]]&lt;0,T_STOCK_DATA[[#This Row],[Change (%)]],"")</f>
        <v>-4.9848999999999997E-2</v>
      </c>
      <c r="F769" s="7" t="str" cm="1">
        <f t="array" ref="F769">IFERROR(_FV(T_STOCK_DATA[[#This Row],[SYMBOL]],"Exchange"),"")</f>
        <v>National Stock Exchange of India</v>
      </c>
      <c r="G769" s="7" cm="1">
        <f t="array" ref="G769">IFERROR(_FV(T_STOCK_DATA[[#This Row],[SYMBOL]],"Price"),"")</f>
        <v>31.45</v>
      </c>
      <c r="H769" s="9" cm="1">
        <f t="array" ref="H769">IFERROR(_FV(T_STOCK_DATA[[#This Row],[SYMBOL]],"Volume"),"")</f>
        <v>16699</v>
      </c>
      <c r="I769" s="7" t="str" cm="1">
        <f t="array" ref="I769">IFERROR(_FV(T_STOCK_DATA[[#This Row],[SYMBOL]],"Ticker symbol",TRUE),"")</f>
        <v>KARMAENG</v>
      </c>
      <c r="J769" s="10" t="str">
        <f>IFERROR(RANK(T_STOCK_DATA[[#This Row],[Positive Change %]],T_STOCK_DATA[Positive Change %],0)+COUNTIF($D$3:$D768,T_STOCK_DATA[[#This Row],[Positive Change %]]),"")</f>
        <v/>
      </c>
      <c r="K769" s="10">
        <f>IFERROR(RANK(T_STOCK_DATA[[#This Row],[Negative Change %]],T_STOCK_DATA[Negative Change %],1)+COUNTIF($E$3:$E768,T_STOCK_DATA[[#This Row],[Negative Change %]]),"")</f>
        <v>573</v>
      </c>
      <c r="L769" s="10">
        <f>IFERROR(RANK(T_STOCK_DATA[[#This Row],[Volume]],T_STOCK_DATA[Volume],0)+COUNTIF($H$3:$H768,T_STOCK_DATA[[#This Row],[Volume]]),"")</f>
        <v>1429</v>
      </c>
      <c r="M769" s="18" cm="1">
        <f t="array" ref="M769">IFERROR(_FV(T_STOCK_DATA[[#This Row],[SYMBOL]],"Last trade time",TRUE),"")</f>
        <v>44585.469953703701</v>
      </c>
    </row>
    <row r="770" spans="1:13">
      <c r="A770" s="5" t="e" vm="795">
        <v>#VALUE!</v>
      </c>
      <c r="B770" s="7" cm="1">
        <f t="array" ref="B770">IFERROR(_FV(T_STOCK_DATA[[#This Row],[SYMBOL]],"Change"),"")</f>
        <v>-2</v>
      </c>
      <c r="C770" s="8" cm="1">
        <f t="array" ref="C770">IFERROR(IF(T_STOCK_DATA[[#This Row],[SYMBOL]]="","",_FV(T_STOCK_DATA[[#This Row],[SYMBOL]],"Change (%)",TRUE)),"")</f>
        <v>-4.1451000000000002E-2</v>
      </c>
      <c r="D770" s="8" t="str">
        <f>IF(T_STOCK_DATA[[#This Row],[Change (%)]]&gt;0,T_STOCK_DATA[[#This Row],[Change (%)]],"")</f>
        <v/>
      </c>
      <c r="E770" s="8">
        <f>IF(T_STOCK_DATA[[#This Row],[Change (%)]]&lt;0,T_STOCK_DATA[[#This Row],[Change (%)]],"")</f>
        <v>-4.1451000000000002E-2</v>
      </c>
      <c r="F770" s="7" t="str" cm="1">
        <f t="array" ref="F770">IFERROR(_FV(T_STOCK_DATA[[#This Row],[SYMBOL]],"Exchange"),"")</f>
        <v>National Stock Exchange of India</v>
      </c>
      <c r="G770" s="7" cm="1">
        <f t="array" ref="G770">IFERROR(_FV(T_STOCK_DATA[[#This Row],[SYMBOL]],"Price"),"")</f>
        <v>46.25</v>
      </c>
      <c r="H770" s="9" cm="1">
        <f t="array" ref="H770">IFERROR(_FV(T_STOCK_DATA[[#This Row],[SYMBOL]],"Volume"),"")</f>
        <v>1991431</v>
      </c>
      <c r="I770" s="7" t="str" cm="1">
        <f t="array" ref="I770">IFERROR(_FV(T_STOCK_DATA[[#This Row],[SYMBOL]],"Ticker symbol",TRUE),"")</f>
        <v>KARURVYSYA</v>
      </c>
      <c r="J770" s="10" t="str">
        <f>IFERROR(RANK(T_STOCK_DATA[[#This Row],[Positive Change %]],T_STOCK_DATA[Positive Change %],0)+COUNTIF($D$3:$D769,T_STOCK_DATA[[#This Row],[Positive Change %]]),"")</f>
        <v/>
      </c>
      <c r="K770" s="10">
        <f>IFERROR(RANK(T_STOCK_DATA[[#This Row],[Negative Change %]],T_STOCK_DATA[Negative Change %],1)+COUNTIF($E$3:$E769,T_STOCK_DATA[[#This Row],[Negative Change %]]),"")</f>
        <v>1003</v>
      </c>
      <c r="L770" s="10">
        <f>IFERROR(RANK(T_STOCK_DATA[[#This Row],[Volume]],T_STOCK_DATA[Volume],0)+COUNTIF($H$3:$H769,T_STOCK_DATA[[#This Row],[Volume]]),"")</f>
        <v>207</v>
      </c>
      <c r="M770" s="18" cm="1">
        <f t="array" ref="M770">IFERROR(_FV(T_STOCK_DATA[[#This Row],[SYMBOL]],"Last trade time",TRUE),"")</f>
        <v>44585.469953703701</v>
      </c>
    </row>
    <row r="771" spans="1:13">
      <c r="A771" s="5" t="e" vm="15">
        <v>#VALUE!</v>
      </c>
      <c r="B771" s="7" cm="1">
        <f t="array" ref="B771">IFERROR(_FV(T_STOCK_DATA[[#This Row],[SYMBOL]],"Change"),"")</f>
        <v>0.25</v>
      </c>
      <c r="C771" s="8" cm="1">
        <f t="array" ref="C771">IFERROR(IF(T_STOCK_DATA[[#This Row],[SYMBOL]]="","",_FV(T_STOCK_DATA[[#This Row],[SYMBOL]],"Change (%)",TRUE)),"")</f>
        <v>4.5045000000000002E-2</v>
      </c>
      <c r="D771" s="8">
        <f>IF(T_STOCK_DATA[[#This Row],[Change (%)]]&gt;0,T_STOCK_DATA[[#This Row],[Change (%)]],"")</f>
        <v>4.5045000000000002E-2</v>
      </c>
      <c r="E771" s="8" t="str">
        <f>IF(T_STOCK_DATA[[#This Row],[Change (%)]]&lt;0,T_STOCK_DATA[[#This Row],[Change (%)]],"")</f>
        <v/>
      </c>
      <c r="F771" s="7" t="str" cm="1">
        <f t="array" ref="F771">IFERROR(_FV(T_STOCK_DATA[[#This Row],[SYMBOL]],"Exchange"),"")</f>
        <v>National Stock Exchange of India</v>
      </c>
      <c r="G771" s="7" cm="1">
        <f t="array" ref="G771">IFERROR(_FV(T_STOCK_DATA[[#This Row],[SYMBOL]],"Price"),"")</f>
        <v>5.8</v>
      </c>
      <c r="H771" s="9" cm="1">
        <f t="array" ref="H771">IFERROR(_FV(T_STOCK_DATA[[#This Row],[SYMBOL]],"Volume"),"")</f>
        <v>170762</v>
      </c>
      <c r="I771" s="7" t="str" cm="1">
        <f t="array" ref="I771">IFERROR(_FV(T_STOCK_DATA[[#This Row],[SYMBOL]],"Ticker symbol",TRUE),"")</f>
        <v>KAUSHALYA</v>
      </c>
      <c r="J771" s="10">
        <f>IFERROR(RANK(T_STOCK_DATA[[#This Row],[Positive Change %]],T_STOCK_DATA[Positive Change %],0)+COUNTIF($D$3:$D770,T_STOCK_DATA[[#This Row],[Positive Change %]]),"")</f>
        <v>15</v>
      </c>
      <c r="K771" s="10" t="str">
        <f>IFERROR(RANK(T_STOCK_DATA[[#This Row],[Negative Change %]],T_STOCK_DATA[Negative Change %],1)+COUNTIF($E$3:$E770,T_STOCK_DATA[[#This Row],[Negative Change %]]),"")</f>
        <v/>
      </c>
      <c r="L771" s="10">
        <f>IFERROR(RANK(T_STOCK_DATA[[#This Row],[Volume]],T_STOCK_DATA[Volume],0)+COUNTIF($H$3:$H770,T_STOCK_DATA[[#This Row],[Volume]]),"")</f>
        <v>805</v>
      </c>
      <c r="M771" s="18" cm="1">
        <f t="array" ref="M771">IFERROR(_FV(T_STOCK_DATA[[#This Row],[SYMBOL]],"Last trade time",TRUE),"")</f>
        <v>44585.469953703701</v>
      </c>
    </row>
    <row r="772" spans="1:13">
      <c r="A772" s="5" t="e" vm="796">
        <v>#VALUE!</v>
      </c>
      <c r="B772" s="7" cm="1">
        <f t="array" ref="B772">IFERROR(_FV(T_STOCK_DATA[[#This Row],[SYMBOL]],"Change"),"")</f>
        <v>-19.55</v>
      </c>
      <c r="C772" s="8" cm="1">
        <f t="array" ref="C772">IFERROR(IF(T_STOCK_DATA[[#This Row],[SYMBOL]]="","",_FV(T_STOCK_DATA[[#This Row],[SYMBOL]],"Change (%)",TRUE)),"")</f>
        <v>-4.2573999999999994E-2</v>
      </c>
      <c r="D772" s="8" t="str">
        <f>IF(T_STOCK_DATA[[#This Row],[Change (%)]]&gt;0,T_STOCK_DATA[[#This Row],[Change (%)]],"")</f>
        <v/>
      </c>
      <c r="E772" s="8">
        <f>IF(T_STOCK_DATA[[#This Row],[Change (%)]]&lt;0,T_STOCK_DATA[[#This Row],[Change (%)]],"")</f>
        <v>-4.2573999999999994E-2</v>
      </c>
      <c r="F772" s="7" t="str" cm="1">
        <f t="array" ref="F772">IFERROR(_FV(T_STOCK_DATA[[#This Row],[SYMBOL]],"Exchange"),"")</f>
        <v>National Stock Exchange of India</v>
      </c>
      <c r="G772" s="7" cm="1">
        <f t="array" ref="G772">IFERROR(_FV(T_STOCK_DATA[[#This Row],[SYMBOL]],"Price"),"")</f>
        <v>439.65</v>
      </c>
      <c r="H772" s="9" cm="1">
        <f t="array" ref="H772">IFERROR(_FV(T_STOCK_DATA[[#This Row],[SYMBOL]],"Volume"),"")</f>
        <v>19831</v>
      </c>
      <c r="I772" s="7" t="str" cm="1">
        <f t="array" ref="I772">IFERROR(_FV(T_STOCK_DATA[[#This Row],[SYMBOL]],"Ticker symbol",TRUE),"")</f>
        <v>KAYA</v>
      </c>
      <c r="J772" s="10" t="str">
        <f>IFERROR(RANK(T_STOCK_DATA[[#This Row],[Positive Change %]],T_STOCK_DATA[Positive Change %],0)+COUNTIF($D$3:$D771,T_STOCK_DATA[[#This Row],[Positive Change %]]),"")</f>
        <v/>
      </c>
      <c r="K772" s="10">
        <f>IFERROR(RANK(T_STOCK_DATA[[#This Row],[Negative Change %]],T_STOCK_DATA[Negative Change %],1)+COUNTIF($E$3:$E771,T_STOCK_DATA[[#This Row],[Negative Change %]]),"")</f>
        <v>979</v>
      </c>
      <c r="L772" s="10">
        <f>IFERROR(RANK(T_STOCK_DATA[[#This Row],[Volume]],T_STOCK_DATA[Volume],0)+COUNTIF($H$3:$H771,T_STOCK_DATA[[#This Row],[Volume]]),"")</f>
        <v>1393</v>
      </c>
      <c r="M772" s="18" cm="1">
        <f t="array" ref="M772">IFERROR(_FV(T_STOCK_DATA[[#This Row],[SYMBOL]],"Last trade time",TRUE),"")</f>
        <v>44585.469953703701</v>
      </c>
    </row>
    <row r="773" spans="1:13">
      <c r="A773" s="5" t="e" vm="797">
        <v>#VALUE!</v>
      </c>
      <c r="B773" s="7" cm="1">
        <f t="array" ref="B773">IFERROR(_FV(T_STOCK_DATA[[#This Row],[SYMBOL]],"Change"),"")</f>
        <v>-5.9</v>
      </c>
      <c r="C773" s="8" cm="1">
        <f t="array" ref="C773">IFERROR(IF(T_STOCK_DATA[[#This Row],[SYMBOL]]="","",_FV(T_STOCK_DATA[[#This Row],[SYMBOL]],"Change (%)",TRUE)),"")</f>
        <v>-4.2754E-2</v>
      </c>
      <c r="D773" s="8" t="str">
        <f>IF(T_STOCK_DATA[[#This Row],[Change (%)]]&gt;0,T_STOCK_DATA[[#This Row],[Change (%)]],"")</f>
        <v/>
      </c>
      <c r="E773" s="8">
        <f>IF(T_STOCK_DATA[[#This Row],[Change (%)]]&lt;0,T_STOCK_DATA[[#This Row],[Change (%)]],"")</f>
        <v>-4.2754E-2</v>
      </c>
      <c r="F773" s="7" t="str" cm="1">
        <f t="array" ref="F773">IFERROR(_FV(T_STOCK_DATA[[#This Row],[SYMBOL]],"Exchange"),"")</f>
        <v>National Stock Exchange of India</v>
      </c>
      <c r="G773" s="7" cm="1">
        <f t="array" ref="G773">IFERROR(_FV(T_STOCK_DATA[[#This Row],[SYMBOL]],"Price"),"")</f>
        <v>132.1</v>
      </c>
      <c r="H773" s="9" cm="1">
        <f t="array" ref="H773">IFERROR(_FV(T_STOCK_DATA[[#This Row],[SYMBOL]],"Volume"),"")</f>
        <v>318133</v>
      </c>
      <c r="I773" s="7" t="str" cm="1">
        <f t="array" ref="I773">IFERROR(_FV(T_STOCK_DATA[[#This Row],[SYMBOL]],"Ticker symbol",TRUE),"")</f>
        <v>KCP</v>
      </c>
      <c r="J773" s="10" t="str">
        <f>IFERROR(RANK(T_STOCK_DATA[[#This Row],[Positive Change %]],T_STOCK_DATA[Positive Change %],0)+COUNTIF($D$3:$D772,T_STOCK_DATA[[#This Row],[Positive Change %]]),"")</f>
        <v/>
      </c>
      <c r="K773" s="10">
        <f>IFERROR(RANK(T_STOCK_DATA[[#This Row],[Negative Change %]],T_STOCK_DATA[Negative Change %],1)+COUNTIF($E$3:$E772,T_STOCK_DATA[[#This Row],[Negative Change %]]),"")</f>
        <v>974</v>
      </c>
      <c r="L773" s="10">
        <f>IFERROR(RANK(T_STOCK_DATA[[#This Row],[Volume]],T_STOCK_DATA[Volume],0)+COUNTIF($H$3:$H772,T_STOCK_DATA[[#This Row],[Volume]]),"")</f>
        <v>630</v>
      </c>
      <c r="M773" s="18" cm="1">
        <f t="array" ref="M773">IFERROR(_FV(T_STOCK_DATA[[#This Row],[SYMBOL]],"Last trade time",TRUE),"")</f>
        <v>44585.469953703701</v>
      </c>
    </row>
    <row r="774" spans="1:13">
      <c r="A774" s="5" t="e" vm="798">
        <v>#VALUE!</v>
      </c>
      <c r="B774" s="7" cm="1">
        <f t="array" ref="B774">IFERROR(_FV(T_STOCK_DATA[[#This Row],[SYMBOL]],"Change"),"")</f>
        <v>-2.35</v>
      </c>
      <c r="C774" s="8" cm="1">
        <f t="array" ref="C774">IFERROR(IF(T_STOCK_DATA[[#This Row],[SYMBOL]]="","",_FV(T_STOCK_DATA[[#This Row],[SYMBOL]],"Change (%)",TRUE)),"")</f>
        <v>-8.1456000000000001E-2</v>
      </c>
      <c r="D774" s="8" t="str">
        <f>IF(T_STOCK_DATA[[#This Row],[Change (%)]]&gt;0,T_STOCK_DATA[[#This Row],[Change (%)]],"")</f>
        <v/>
      </c>
      <c r="E774" s="8">
        <f>IF(T_STOCK_DATA[[#This Row],[Change (%)]]&lt;0,T_STOCK_DATA[[#This Row],[Change (%)]],"")</f>
        <v>-8.1456000000000001E-2</v>
      </c>
      <c r="F774" s="7" t="str" cm="1">
        <f t="array" ref="F774">IFERROR(_FV(T_STOCK_DATA[[#This Row],[SYMBOL]],"Exchange"),"")</f>
        <v>National Stock Exchange of India</v>
      </c>
      <c r="G774" s="7" cm="1">
        <f t="array" ref="G774">IFERROR(_FV(T_STOCK_DATA[[#This Row],[SYMBOL]],"Price"),"")</f>
        <v>26.5</v>
      </c>
      <c r="H774" s="9" cm="1">
        <f t="array" ref="H774">IFERROR(_FV(T_STOCK_DATA[[#This Row],[SYMBOL]],"Volume"),"")</f>
        <v>583784</v>
      </c>
      <c r="I774" s="7" t="str" cm="1">
        <f t="array" ref="I774">IFERROR(_FV(T_STOCK_DATA[[#This Row],[SYMBOL]],"Ticker symbol",TRUE),"")</f>
        <v>KCPSUGIND</v>
      </c>
      <c r="J774" s="10" t="str">
        <f>IFERROR(RANK(T_STOCK_DATA[[#This Row],[Positive Change %]],T_STOCK_DATA[Positive Change %],0)+COUNTIF($D$3:$D773,T_STOCK_DATA[[#This Row],[Positive Change %]]),"")</f>
        <v/>
      </c>
      <c r="K774" s="10">
        <f>IFERROR(RANK(T_STOCK_DATA[[#This Row],[Negative Change %]],T_STOCK_DATA[Negative Change %],1)+COUNTIF($E$3:$E773,T_STOCK_DATA[[#This Row],[Negative Change %]]),"")</f>
        <v>100</v>
      </c>
      <c r="L774" s="10">
        <f>IFERROR(RANK(T_STOCK_DATA[[#This Row],[Volume]],T_STOCK_DATA[Volume],0)+COUNTIF($H$3:$H773,T_STOCK_DATA[[#This Row],[Volume]]),"")</f>
        <v>458</v>
      </c>
      <c r="M774" s="18" cm="1">
        <f t="array" ref="M774">IFERROR(_FV(T_STOCK_DATA[[#This Row],[SYMBOL]],"Last trade time",TRUE),"")</f>
        <v>44585.469953703701</v>
      </c>
    </row>
    <row r="775" spans="1:13">
      <c r="A775" s="5" t="e" vm="799">
        <v>#VALUE!</v>
      </c>
      <c r="B775" s="7" cm="1">
        <f t="array" ref="B775">IFERROR(_FV(T_STOCK_DATA[[#This Row],[SYMBOL]],"Change"),"")</f>
        <v>-34.9</v>
      </c>
      <c r="C775" s="8" cm="1">
        <f t="array" ref="C775">IFERROR(IF(T_STOCK_DATA[[#This Row],[SYMBOL]]="","",_FV(T_STOCK_DATA[[#This Row],[SYMBOL]],"Change (%)",TRUE)),"")</f>
        <v>-3.5701000000000004E-2</v>
      </c>
      <c r="D775" s="8" t="str">
        <f>IF(T_STOCK_DATA[[#This Row],[Change (%)]]&gt;0,T_STOCK_DATA[[#This Row],[Change (%)]],"")</f>
        <v/>
      </c>
      <c r="E775" s="8">
        <f>IF(T_STOCK_DATA[[#This Row],[Change (%)]]&lt;0,T_STOCK_DATA[[#This Row],[Change (%)]],"")</f>
        <v>-3.5701000000000004E-2</v>
      </c>
      <c r="F775" s="7" t="str" cm="1">
        <f t="array" ref="F775">IFERROR(_FV(T_STOCK_DATA[[#This Row],[SYMBOL]],"Exchange"),"")</f>
        <v>National Stock Exchange of India</v>
      </c>
      <c r="G775" s="7" cm="1">
        <f t="array" ref="G775">IFERROR(_FV(T_STOCK_DATA[[#This Row],[SYMBOL]],"Price"),"")</f>
        <v>942.65</v>
      </c>
      <c r="H775" s="9" cm="1">
        <f t="array" ref="H775">IFERROR(_FV(T_STOCK_DATA[[#This Row],[SYMBOL]],"Volume"),"")</f>
        <v>41649</v>
      </c>
      <c r="I775" s="7" t="str" cm="1">
        <f t="array" ref="I775">IFERROR(_FV(T_STOCK_DATA[[#This Row],[SYMBOL]],"Ticker symbol",TRUE),"")</f>
        <v>KDDL</v>
      </c>
      <c r="J775" s="10" t="str">
        <f>IFERROR(RANK(T_STOCK_DATA[[#This Row],[Positive Change %]],T_STOCK_DATA[Positive Change %],0)+COUNTIF($D$3:$D774,T_STOCK_DATA[[#This Row],[Positive Change %]]),"")</f>
        <v/>
      </c>
      <c r="K775" s="10">
        <f>IFERROR(RANK(T_STOCK_DATA[[#This Row],[Negative Change %]],T_STOCK_DATA[Negative Change %],1)+COUNTIF($E$3:$E774,T_STOCK_DATA[[#This Row],[Negative Change %]]),"")</f>
        <v>1143</v>
      </c>
      <c r="L775" s="10">
        <f>IFERROR(RANK(T_STOCK_DATA[[#This Row],[Volume]],T_STOCK_DATA[Volume],0)+COUNTIF($H$3:$H774,T_STOCK_DATA[[#This Row],[Volume]]),"")</f>
        <v>1220</v>
      </c>
      <c r="M775" s="18" cm="1">
        <f t="array" ref="M775">IFERROR(_FV(T_STOCK_DATA[[#This Row],[SYMBOL]],"Last trade time",TRUE),"")</f>
        <v>44585.469953703701</v>
      </c>
    </row>
    <row r="776" spans="1:13">
      <c r="A776" s="5" t="e" vm="800">
        <v>#VALUE!</v>
      </c>
      <c r="B776" s="7" cm="1">
        <f t="array" ref="B776">IFERROR(_FV(T_STOCK_DATA[[#This Row],[SYMBOL]],"Change"),"")</f>
        <v>-8.4</v>
      </c>
      <c r="C776" s="8" cm="1">
        <f t="array" ref="C776">IFERROR(IF(T_STOCK_DATA[[#This Row],[SYMBOL]]="","",_FV(T_STOCK_DATA[[#This Row],[SYMBOL]],"Change (%)",TRUE)),"")</f>
        <v>-1.6912E-2</v>
      </c>
      <c r="D776" s="8" t="str">
        <f>IF(T_STOCK_DATA[[#This Row],[Change (%)]]&gt;0,T_STOCK_DATA[[#This Row],[Change (%)]],"")</f>
        <v/>
      </c>
      <c r="E776" s="8">
        <f>IF(T_STOCK_DATA[[#This Row],[Change (%)]]&lt;0,T_STOCK_DATA[[#This Row],[Change (%)]],"")</f>
        <v>-1.6912E-2</v>
      </c>
      <c r="F776" s="7" t="str" cm="1">
        <f t="array" ref="F776">IFERROR(_FV(T_STOCK_DATA[[#This Row],[SYMBOL]],"Exchange"),"")</f>
        <v>National Stock Exchange of India</v>
      </c>
      <c r="G776" s="7" cm="1">
        <f t="array" ref="G776">IFERROR(_FV(T_STOCK_DATA[[#This Row],[SYMBOL]],"Price"),"")</f>
        <v>488.3</v>
      </c>
      <c r="H776" s="9" cm="1">
        <f t="array" ref="H776">IFERROR(_FV(T_STOCK_DATA[[#This Row],[SYMBOL]],"Volume"),"")</f>
        <v>270939</v>
      </c>
      <c r="I776" s="7" t="str" cm="1">
        <f t="array" ref="I776">IFERROR(_FV(T_STOCK_DATA[[#This Row],[SYMBOL]],"Ticker symbol",TRUE),"")</f>
        <v>KEC</v>
      </c>
      <c r="J776" s="10" t="str">
        <f>IFERROR(RANK(T_STOCK_DATA[[#This Row],[Positive Change %]],T_STOCK_DATA[Positive Change %],0)+COUNTIF($D$3:$D775,T_STOCK_DATA[[#This Row],[Positive Change %]]),"")</f>
        <v/>
      </c>
      <c r="K776" s="10">
        <f>IFERROR(RANK(T_STOCK_DATA[[#This Row],[Negative Change %]],T_STOCK_DATA[Negative Change %],1)+COUNTIF($E$3:$E775,T_STOCK_DATA[[#This Row],[Negative Change %]]),"")</f>
        <v>1463</v>
      </c>
      <c r="L776" s="10">
        <f>IFERROR(RANK(T_STOCK_DATA[[#This Row],[Volume]],T_STOCK_DATA[Volume],0)+COUNTIF($H$3:$H775,T_STOCK_DATA[[#This Row],[Volume]]),"")</f>
        <v>669</v>
      </c>
      <c r="M776" s="18" cm="1">
        <f t="array" ref="M776">IFERROR(_FV(T_STOCK_DATA[[#This Row],[SYMBOL]],"Last trade time",TRUE),"")</f>
        <v>44585.469953703701</v>
      </c>
    </row>
    <row r="777" spans="1:13">
      <c r="A777" s="5" t="e" vm="801">
        <v>#VALUE!</v>
      </c>
      <c r="B777" s="7" cm="1">
        <f t="array" ref="B777">IFERROR(_FV(T_STOCK_DATA[[#This Row],[SYMBOL]],"Change"),"")</f>
        <v>-0.9</v>
      </c>
      <c r="C777" s="8" cm="1">
        <f t="array" ref="C777">IFERROR(IF(T_STOCK_DATA[[#This Row],[SYMBOL]]="","",_FV(T_STOCK_DATA[[#This Row],[SYMBOL]],"Change (%)",TRUE)),"")</f>
        <v>-3.5088000000000001E-2</v>
      </c>
      <c r="D777" s="8" t="str">
        <f>IF(T_STOCK_DATA[[#This Row],[Change (%)]]&gt;0,T_STOCK_DATA[[#This Row],[Change (%)]],"")</f>
        <v/>
      </c>
      <c r="E777" s="8">
        <f>IF(T_STOCK_DATA[[#This Row],[Change (%)]]&lt;0,T_STOCK_DATA[[#This Row],[Change (%)]],"")</f>
        <v>-3.5088000000000001E-2</v>
      </c>
      <c r="F777" s="7" t="str" cm="1">
        <f t="array" ref="F777">IFERROR(_FV(T_STOCK_DATA[[#This Row],[SYMBOL]],"Exchange"),"")</f>
        <v>National Stock Exchange of India</v>
      </c>
      <c r="G777" s="7" cm="1">
        <f t="array" ref="G777">IFERROR(_FV(T_STOCK_DATA[[#This Row],[SYMBOL]],"Price"),"")</f>
        <v>24.75</v>
      </c>
      <c r="H777" s="9" cm="1">
        <f t="array" ref="H777">IFERROR(_FV(T_STOCK_DATA[[#This Row],[SYMBOL]],"Volume"),"")</f>
        <v>247723</v>
      </c>
      <c r="I777" s="7" t="str" cm="1">
        <f t="array" ref="I777">IFERROR(_FV(T_STOCK_DATA[[#This Row],[SYMBOL]],"Ticker symbol",TRUE),"")</f>
        <v>KECL</v>
      </c>
      <c r="J777" s="10" t="str">
        <f>IFERROR(RANK(T_STOCK_DATA[[#This Row],[Positive Change %]],T_STOCK_DATA[Positive Change %],0)+COUNTIF($D$3:$D776,T_STOCK_DATA[[#This Row],[Positive Change %]]),"")</f>
        <v/>
      </c>
      <c r="K777" s="10">
        <f>IFERROR(RANK(T_STOCK_DATA[[#This Row],[Negative Change %]],T_STOCK_DATA[Negative Change %],1)+COUNTIF($E$3:$E776,T_STOCK_DATA[[#This Row],[Negative Change %]]),"")</f>
        <v>1157</v>
      </c>
      <c r="L777" s="10">
        <f>IFERROR(RANK(T_STOCK_DATA[[#This Row],[Volume]],T_STOCK_DATA[Volume],0)+COUNTIF($H$3:$H776,T_STOCK_DATA[[#This Row],[Volume]]),"")</f>
        <v>692</v>
      </c>
      <c r="M777" s="18" cm="1">
        <f t="array" ref="M777">IFERROR(_FV(T_STOCK_DATA[[#This Row],[SYMBOL]],"Last trade time",TRUE),"")</f>
        <v>44585.469953703701</v>
      </c>
    </row>
    <row r="778" spans="1:13">
      <c r="A778" s="5" t="e" vm="802">
        <v>#VALUE!</v>
      </c>
      <c r="B778" s="7" cm="1">
        <f t="array" ref="B778">IFERROR(_FV(T_STOCK_DATA[[#This Row],[SYMBOL]],"Change"),"")</f>
        <v>-1.1499999999999999</v>
      </c>
      <c r="C778" s="8" cm="1">
        <f t="array" ref="C778">IFERROR(IF(T_STOCK_DATA[[#This Row],[SYMBOL]]="","",_FV(T_STOCK_DATA[[#This Row],[SYMBOL]],"Change (%)",TRUE)),"")</f>
        <v>-4.9569000000000002E-2</v>
      </c>
      <c r="D778" s="8" t="str">
        <f>IF(T_STOCK_DATA[[#This Row],[Change (%)]]&gt;0,T_STOCK_DATA[[#This Row],[Change (%)]],"")</f>
        <v/>
      </c>
      <c r="E778" s="8">
        <f>IF(T_STOCK_DATA[[#This Row],[Change (%)]]&lt;0,T_STOCK_DATA[[#This Row],[Change (%)]],"")</f>
        <v>-4.9569000000000002E-2</v>
      </c>
      <c r="F778" s="7" t="str" cm="1">
        <f t="array" ref="F778">IFERROR(_FV(T_STOCK_DATA[[#This Row],[SYMBOL]],"Exchange"),"")</f>
        <v>National Stock Exchange of India</v>
      </c>
      <c r="G778" s="7" cm="1">
        <f t="array" ref="G778">IFERROR(_FV(T_STOCK_DATA[[#This Row],[SYMBOL]],"Price"),"")</f>
        <v>22.05</v>
      </c>
      <c r="H778" s="9" cm="1">
        <f t="array" ref="H778">IFERROR(_FV(T_STOCK_DATA[[#This Row],[SYMBOL]],"Volume"),"")</f>
        <v>34807</v>
      </c>
      <c r="I778" s="7" t="str" cm="1">
        <f t="array" ref="I778">IFERROR(_FV(T_STOCK_DATA[[#This Row],[SYMBOL]],"Ticker symbol",TRUE),"")</f>
        <v>KEERTI</v>
      </c>
      <c r="J778" s="10" t="str">
        <f>IFERROR(RANK(T_STOCK_DATA[[#This Row],[Positive Change %]],T_STOCK_DATA[Positive Change %],0)+COUNTIF($D$3:$D777,T_STOCK_DATA[[#This Row],[Positive Change %]]),"")</f>
        <v/>
      </c>
      <c r="K778" s="10">
        <f>IFERROR(RANK(T_STOCK_DATA[[#This Row],[Negative Change %]],T_STOCK_DATA[Negative Change %],1)+COUNTIF($E$3:$E777,T_STOCK_DATA[[#This Row],[Negative Change %]]),"")</f>
        <v>634</v>
      </c>
      <c r="L778" s="10">
        <f>IFERROR(RANK(T_STOCK_DATA[[#This Row],[Volume]],T_STOCK_DATA[Volume],0)+COUNTIF($H$3:$H777,T_STOCK_DATA[[#This Row],[Volume]]),"")</f>
        <v>1272</v>
      </c>
      <c r="M778" s="18" cm="1">
        <f t="array" ref="M778">IFERROR(_FV(T_STOCK_DATA[[#This Row],[SYMBOL]],"Last trade time",TRUE),"")</f>
        <v>44585.469953703701</v>
      </c>
    </row>
    <row r="779" spans="1:13">
      <c r="A779" s="5" t="e" vm="803">
        <v>#VALUE!</v>
      </c>
      <c r="B779" s="7" cm="1">
        <f t="array" ref="B779">IFERROR(_FV(T_STOCK_DATA[[#This Row],[SYMBOL]],"Change"),"")</f>
        <v>-56.85</v>
      </c>
      <c r="C779" s="8" cm="1">
        <f t="array" ref="C779">IFERROR(IF(T_STOCK_DATA[[#This Row],[SYMBOL]]="","",_FV(T_STOCK_DATA[[#This Row],[SYMBOL]],"Change (%)",TRUE)),"")</f>
        <v>-4.8765000000000003E-2</v>
      </c>
      <c r="D779" s="8" t="str">
        <f>IF(T_STOCK_DATA[[#This Row],[Change (%)]]&gt;0,T_STOCK_DATA[[#This Row],[Change (%)]],"")</f>
        <v/>
      </c>
      <c r="E779" s="8">
        <f>IF(T_STOCK_DATA[[#This Row],[Change (%)]]&lt;0,T_STOCK_DATA[[#This Row],[Change (%)]],"")</f>
        <v>-4.8765000000000003E-2</v>
      </c>
      <c r="F779" s="7" t="str" cm="1">
        <f t="array" ref="F779">IFERROR(_FV(T_STOCK_DATA[[#This Row],[SYMBOL]],"Exchange"),"")</f>
        <v>National Stock Exchange of India</v>
      </c>
      <c r="G779" s="7" cm="1">
        <f t="array" ref="G779">IFERROR(_FV(T_STOCK_DATA[[#This Row],[SYMBOL]],"Price"),"")</f>
        <v>1108.95</v>
      </c>
      <c r="H779" s="9" cm="1">
        <f t="array" ref="H779">IFERROR(_FV(T_STOCK_DATA[[#This Row],[SYMBOL]],"Volume"),"")</f>
        <v>394578</v>
      </c>
      <c r="I779" s="7" t="str" cm="1">
        <f t="array" ref="I779">IFERROR(_FV(T_STOCK_DATA[[#This Row],[SYMBOL]],"Ticker symbol",TRUE),"")</f>
        <v>KEI</v>
      </c>
      <c r="J779" s="10" t="str">
        <f>IFERROR(RANK(T_STOCK_DATA[[#This Row],[Positive Change %]],T_STOCK_DATA[Positive Change %],0)+COUNTIF($D$3:$D778,T_STOCK_DATA[[#This Row],[Positive Change %]]),"")</f>
        <v/>
      </c>
      <c r="K779" s="10">
        <f>IFERROR(RANK(T_STOCK_DATA[[#This Row],[Negative Change %]],T_STOCK_DATA[Negative Change %],1)+COUNTIF($E$3:$E778,T_STOCK_DATA[[#This Row],[Negative Change %]]),"")</f>
        <v>717</v>
      </c>
      <c r="L779" s="10">
        <f>IFERROR(RANK(T_STOCK_DATA[[#This Row],[Volume]],T_STOCK_DATA[Volume],0)+COUNTIF($H$3:$H778,T_STOCK_DATA[[#This Row],[Volume]]),"")</f>
        <v>570</v>
      </c>
      <c r="M779" s="18" cm="1">
        <f t="array" ref="M779">IFERROR(_FV(T_STOCK_DATA[[#This Row],[SYMBOL]],"Last trade time",TRUE),"")</f>
        <v>44585.469953703701</v>
      </c>
    </row>
    <row r="780" spans="1:13">
      <c r="A780" s="5" t="e" vm="804">
        <v>#VALUE!</v>
      </c>
      <c r="B780" s="7" cm="1">
        <f t="array" ref="B780">IFERROR(_FV(T_STOCK_DATA[[#This Row],[SYMBOL]],"Change"),"")</f>
        <v>-6.15</v>
      </c>
      <c r="C780" s="8" cm="1">
        <f t="array" ref="C780">IFERROR(IF(T_STOCK_DATA[[#This Row],[SYMBOL]]="","",_FV(T_STOCK_DATA[[#This Row],[SYMBOL]],"Change (%)",TRUE)),"")</f>
        <v>-0.05</v>
      </c>
      <c r="D780" s="8" t="str">
        <f>IF(T_STOCK_DATA[[#This Row],[Change (%)]]&gt;0,T_STOCK_DATA[[#This Row],[Change (%)]],"")</f>
        <v/>
      </c>
      <c r="E780" s="8">
        <f>IF(T_STOCK_DATA[[#This Row],[Change (%)]]&lt;0,T_STOCK_DATA[[#This Row],[Change (%)]],"")</f>
        <v>-0.05</v>
      </c>
      <c r="F780" s="7" t="str" cm="1">
        <f t="array" ref="F780">IFERROR(_FV(T_STOCK_DATA[[#This Row],[SYMBOL]],"Exchange"),"")</f>
        <v>National Stock Exchange of India</v>
      </c>
      <c r="G780" s="7" cm="1">
        <f t="array" ref="G780">IFERROR(_FV(T_STOCK_DATA[[#This Row],[SYMBOL]],"Price"),"")</f>
        <v>116.85</v>
      </c>
      <c r="H780" s="9" cm="1">
        <f t="array" ref="H780">IFERROR(_FV(T_STOCK_DATA[[#This Row],[SYMBOL]],"Volume"),"")</f>
        <v>232826</v>
      </c>
      <c r="I780" s="7" t="str" cm="1">
        <f t="array" ref="I780">IFERROR(_FV(T_STOCK_DATA[[#This Row],[SYMBOL]],"Ticker symbol",TRUE),"")</f>
        <v>KELLTONTEC</v>
      </c>
      <c r="J780" s="10" t="str">
        <f>IFERROR(RANK(T_STOCK_DATA[[#This Row],[Positive Change %]],T_STOCK_DATA[Positive Change %],0)+COUNTIF($D$3:$D779,T_STOCK_DATA[[#This Row],[Positive Change %]]),"")</f>
        <v/>
      </c>
      <c r="K780" s="10">
        <f>IFERROR(RANK(T_STOCK_DATA[[#This Row],[Negative Change %]],T_STOCK_DATA[Negative Change %],1)+COUNTIF($E$3:$E779,T_STOCK_DATA[[#This Row],[Negative Change %]]),"")</f>
        <v>510</v>
      </c>
      <c r="L780" s="10">
        <f>IFERROR(RANK(T_STOCK_DATA[[#This Row],[Volume]],T_STOCK_DATA[Volume],0)+COUNTIF($H$3:$H779,T_STOCK_DATA[[#This Row],[Volume]]),"")</f>
        <v>711</v>
      </c>
      <c r="M780" s="18" cm="1">
        <f t="array" ref="M780">IFERROR(_FV(T_STOCK_DATA[[#This Row],[SYMBOL]],"Last trade time",TRUE),"")</f>
        <v>44585.469953703701</v>
      </c>
    </row>
    <row r="781" spans="1:13">
      <c r="A781" s="5" t="e" vm="805">
        <v>#VALUE!</v>
      </c>
      <c r="B781" s="7" cm="1">
        <f t="array" ref="B781">IFERROR(_FV(T_STOCK_DATA[[#This Row],[SYMBOL]],"Change"),"")</f>
        <v>-65.900000000000006</v>
      </c>
      <c r="C781" s="8" cm="1">
        <f t="array" ref="C781">IFERROR(IF(T_STOCK_DATA[[#This Row],[SYMBOL]]="","",_FV(T_STOCK_DATA[[#This Row],[SYMBOL]],"Change (%)",TRUE)),"")</f>
        <v>-3.4105999999999997E-2</v>
      </c>
      <c r="D781" s="8" t="str">
        <f>IF(T_STOCK_DATA[[#This Row],[Change (%)]]&gt;0,T_STOCK_DATA[[#This Row],[Change (%)]],"")</f>
        <v/>
      </c>
      <c r="E781" s="8">
        <f>IF(T_STOCK_DATA[[#This Row],[Change (%)]]&lt;0,T_STOCK_DATA[[#This Row],[Change (%)]],"")</f>
        <v>-3.4105999999999997E-2</v>
      </c>
      <c r="F781" s="7" t="str" cm="1">
        <f t="array" ref="F781">IFERROR(_FV(T_STOCK_DATA[[#This Row],[SYMBOL]],"Exchange"),"")</f>
        <v>National Stock Exchange of India</v>
      </c>
      <c r="G781" s="7" cm="1">
        <f t="array" ref="G781">IFERROR(_FV(T_STOCK_DATA[[#This Row],[SYMBOL]],"Price"),"")</f>
        <v>1866.3</v>
      </c>
      <c r="H781" s="9" cm="1">
        <f t="array" ref="H781">IFERROR(_FV(T_STOCK_DATA[[#This Row],[SYMBOL]],"Volume"),"")</f>
        <v>32002</v>
      </c>
      <c r="I781" s="7" t="str" cm="1">
        <f t="array" ref="I781">IFERROR(_FV(T_STOCK_DATA[[#This Row],[SYMBOL]],"Ticker symbol",TRUE),"")</f>
        <v>KENNAMET</v>
      </c>
      <c r="J781" s="10" t="str">
        <f>IFERROR(RANK(T_STOCK_DATA[[#This Row],[Positive Change %]],T_STOCK_DATA[Positive Change %],0)+COUNTIF($D$3:$D780,T_STOCK_DATA[[#This Row],[Positive Change %]]),"")</f>
        <v/>
      </c>
      <c r="K781" s="10">
        <f>IFERROR(RANK(T_STOCK_DATA[[#This Row],[Negative Change %]],T_STOCK_DATA[Negative Change %],1)+COUNTIF($E$3:$E780,T_STOCK_DATA[[#This Row],[Negative Change %]]),"")</f>
        <v>1173</v>
      </c>
      <c r="L781" s="10">
        <f>IFERROR(RANK(T_STOCK_DATA[[#This Row],[Volume]],T_STOCK_DATA[Volume],0)+COUNTIF($H$3:$H780,T_STOCK_DATA[[#This Row],[Volume]]),"")</f>
        <v>1296</v>
      </c>
      <c r="M781" s="18" cm="1">
        <f t="array" ref="M781">IFERROR(_FV(T_STOCK_DATA[[#This Row],[SYMBOL]],"Last trade time",TRUE),"")</f>
        <v>44585.469953703701</v>
      </c>
    </row>
    <row r="782" spans="1:13">
      <c r="A782" s="5" t="e" vm="806">
        <v>#VALUE!</v>
      </c>
      <c r="B782" s="7" cm="1">
        <f t="array" ref="B782">IFERROR(_FV(T_STOCK_DATA[[#This Row],[SYMBOL]],"Change"),"")</f>
        <v>-2.8</v>
      </c>
      <c r="C782" s="8" cm="1">
        <f t="array" ref="C782">IFERROR(IF(T_STOCK_DATA[[#This Row],[SYMBOL]]="","",_FV(T_STOCK_DATA[[#This Row],[SYMBOL]],"Change (%)",TRUE)),"")</f>
        <v>-2.1995000000000001E-2</v>
      </c>
      <c r="D782" s="8" t="str">
        <f>IF(T_STOCK_DATA[[#This Row],[Change (%)]]&gt;0,T_STOCK_DATA[[#This Row],[Change (%)]],"")</f>
        <v/>
      </c>
      <c r="E782" s="8">
        <f>IF(T_STOCK_DATA[[#This Row],[Change (%)]]&lt;0,T_STOCK_DATA[[#This Row],[Change (%)]],"")</f>
        <v>-2.1995000000000001E-2</v>
      </c>
      <c r="F782" s="7" t="str" cm="1">
        <f t="array" ref="F782">IFERROR(_FV(T_STOCK_DATA[[#This Row],[SYMBOL]],"Exchange"),"")</f>
        <v>National Stock Exchange of India</v>
      </c>
      <c r="G782" s="7" cm="1">
        <f t="array" ref="G782">IFERROR(_FV(T_STOCK_DATA[[#This Row],[SYMBOL]],"Price"),"")</f>
        <v>124.5</v>
      </c>
      <c r="H782" s="9" cm="1">
        <f t="array" ref="H782">IFERROR(_FV(T_STOCK_DATA[[#This Row],[SYMBOL]],"Volume"),"")</f>
        <v>63752</v>
      </c>
      <c r="I782" s="7" t="str" cm="1">
        <f t="array" ref="I782">IFERROR(_FV(T_STOCK_DATA[[#This Row],[SYMBOL]],"Ticker symbol",TRUE),"")</f>
        <v>KERNEX</v>
      </c>
      <c r="J782" s="10" t="str">
        <f>IFERROR(RANK(T_STOCK_DATA[[#This Row],[Positive Change %]],T_STOCK_DATA[Positive Change %],0)+COUNTIF($D$3:$D781,T_STOCK_DATA[[#This Row],[Positive Change %]]),"")</f>
        <v/>
      </c>
      <c r="K782" s="10">
        <f>IFERROR(RANK(T_STOCK_DATA[[#This Row],[Negative Change %]],T_STOCK_DATA[Negative Change %],1)+COUNTIF($E$3:$E781,T_STOCK_DATA[[#This Row],[Negative Change %]]),"")</f>
        <v>1393</v>
      </c>
      <c r="L782" s="10">
        <f>IFERROR(RANK(T_STOCK_DATA[[#This Row],[Volume]],T_STOCK_DATA[Volume],0)+COUNTIF($H$3:$H781,T_STOCK_DATA[[#This Row],[Volume]]),"")</f>
        <v>1099</v>
      </c>
      <c r="M782" s="18" cm="1">
        <f t="array" ref="M782">IFERROR(_FV(T_STOCK_DATA[[#This Row],[SYMBOL]],"Last trade time",TRUE),"")</f>
        <v>44585.469953703701</v>
      </c>
    </row>
    <row r="783" spans="1:13">
      <c r="A783" s="5" t="e" vm="807">
        <v>#VALUE!</v>
      </c>
      <c r="B783" s="7" cm="1">
        <f t="array" ref="B783">IFERROR(_FV(T_STOCK_DATA[[#This Row],[SYMBOL]],"Change"),"")</f>
        <v>-4</v>
      </c>
      <c r="C783" s="8" cm="1">
        <f t="array" ref="C783">IFERROR(IF(T_STOCK_DATA[[#This Row],[SYMBOL]]="","",_FV(T_STOCK_DATA[[#This Row],[SYMBOL]],"Change (%)",TRUE)),"")</f>
        <v>-5.7845000000000008E-2</v>
      </c>
      <c r="D783" s="8" t="str">
        <f>IF(T_STOCK_DATA[[#This Row],[Change (%)]]&gt;0,T_STOCK_DATA[[#This Row],[Change (%)]],"")</f>
        <v/>
      </c>
      <c r="E783" s="8">
        <f>IF(T_STOCK_DATA[[#This Row],[Change (%)]]&lt;0,T_STOCK_DATA[[#This Row],[Change (%)]],"")</f>
        <v>-5.7845000000000008E-2</v>
      </c>
      <c r="F783" s="7" t="str" cm="1">
        <f t="array" ref="F783">IFERROR(_FV(T_STOCK_DATA[[#This Row],[SYMBOL]],"Exchange"),"")</f>
        <v>National Stock Exchange of India</v>
      </c>
      <c r="G783" s="7" cm="1">
        <f t="array" ref="G783">IFERROR(_FV(T_STOCK_DATA[[#This Row],[SYMBOL]],"Price"),"")</f>
        <v>65.150000000000006</v>
      </c>
      <c r="H783" s="9" cm="1">
        <f t="array" ref="H783">IFERROR(_FV(T_STOCK_DATA[[#This Row],[SYMBOL]],"Volume"),"")</f>
        <v>2019576</v>
      </c>
      <c r="I783" s="7" t="str" cm="1">
        <f t="array" ref="I783">IFERROR(_FV(T_STOCK_DATA[[#This Row],[SYMBOL]],"Ticker symbol",TRUE),"")</f>
        <v>KESORAMIND</v>
      </c>
      <c r="J783" s="10" t="str">
        <f>IFERROR(RANK(T_STOCK_DATA[[#This Row],[Positive Change %]],T_STOCK_DATA[Positive Change %],0)+COUNTIF($D$3:$D782,T_STOCK_DATA[[#This Row],[Positive Change %]]),"")</f>
        <v/>
      </c>
      <c r="K783" s="10">
        <f>IFERROR(RANK(T_STOCK_DATA[[#This Row],[Negative Change %]],T_STOCK_DATA[Negative Change %],1)+COUNTIF($E$3:$E782,T_STOCK_DATA[[#This Row],[Negative Change %]]),"")</f>
        <v>372</v>
      </c>
      <c r="L783" s="10">
        <f>IFERROR(RANK(T_STOCK_DATA[[#This Row],[Volume]],T_STOCK_DATA[Volume],0)+COUNTIF($H$3:$H782,T_STOCK_DATA[[#This Row],[Volume]]),"")</f>
        <v>203</v>
      </c>
      <c r="M783" s="18" cm="1">
        <f t="array" ref="M783">IFERROR(_FV(T_STOCK_DATA[[#This Row],[SYMBOL]],"Last trade time",TRUE),"")</f>
        <v>44585.469953703701</v>
      </c>
    </row>
    <row r="784" spans="1:13">
      <c r="A784" s="5" t="e" vm="808">
        <v>#VALUE!</v>
      </c>
      <c r="B784" s="7" cm="1">
        <f t="array" ref="B784">IFERROR(_FV(T_STOCK_DATA[[#This Row],[SYMBOL]],"Change"),"")</f>
        <v>-6.8</v>
      </c>
      <c r="C784" s="8" cm="1">
        <f t="array" ref="C784">IFERROR(IF(T_STOCK_DATA[[#This Row],[SYMBOL]]="","",_FV(T_STOCK_DATA[[#This Row],[SYMBOL]],"Change (%)",TRUE)),"")</f>
        <v>-6.726E-2</v>
      </c>
      <c r="D784" s="8" t="str">
        <f>IF(T_STOCK_DATA[[#This Row],[Change (%)]]&gt;0,T_STOCK_DATA[[#This Row],[Change (%)]],"")</f>
        <v/>
      </c>
      <c r="E784" s="8">
        <f>IF(T_STOCK_DATA[[#This Row],[Change (%)]]&lt;0,T_STOCK_DATA[[#This Row],[Change (%)]],"")</f>
        <v>-6.726E-2</v>
      </c>
      <c r="F784" s="7" t="str" cm="1">
        <f t="array" ref="F784">IFERROR(_FV(T_STOCK_DATA[[#This Row],[SYMBOL]],"Exchange"),"")</f>
        <v>National Stock Exchange of India</v>
      </c>
      <c r="G784" s="7" cm="1">
        <f t="array" ref="G784">IFERROR(_FV(T_STOCK_DATA[[#This Row],[SYMBOL]],"Price"),"")</f>
        <v>94.3</v>
      </c>
      <c r="H784" s="9" cm="1">
        <f t="array" ref="H784">IFERROR(_FV(T_STOCK_DATA[[#This Row],[SYMBOL]],"Volume"),"")</f>
        <v>14176</v>
      </c>
      <c r="I784" s="7" t="str" cm="1">
        <f t="array" ref="I784">IFERROR(_FV(T_STOCK_DATA[[#This Row],[SYMBOL]],"Ticker symbol",TRUE),"")</f>
        <v>KEYFINSERV</v>
      </c>
      <c r="J784" s="10" t="str">
        <f>IFERROR(RANK(T_STOCK_DATA[[#This Row],[Positive Change %]],T_STOCK_DATA[Positive Change %],0)+COUNTIF($D$3:$D783,T_STOCK_DATA[[#This Row],[Positive Change %]]),"")</f>
        <v/>
      </c>
      <c r="K784" s="10">
        <f>IFERROR(RANK(T_STOCK_DATA[[#This Row],[Negative Change %]],T_STOCK_DATA[Negative Change %],1)+COUNTIF($E$3:$E783,T_STOCK_DATA[[#This Row],[Negative Change %]]),"")</f>
        <v>237</v>
      </c>
      <c r="L784" s="10">
        <f>IFERROR(RANK(T_STOCK_DATA[[#This Row],[Volume]],T_STOCK_DATA[Volume],0)+COUNTIF($H$3:$H783,T_STOCK_DATA[[#This Row],[Volume]]),"")</f>
        <v>1455</v>
      </c>
      <c r="M784" s="18" cm="1">
        <f t="array" ref="M784">IFERROR(_FV(T_STOCK_DATA[[#This Row],[SYMBOL]],"Last trade time",TRUE),"")</f>
        <v>44585.469953703701</v>
      </c>
    </row>
    <row r="785" spans="1:13">
      <c r="A785" s="5" t="e" vm="809">
        <v>#VALUE!</v>
      </c>
      <c r="B785" s="7" cm="1">
        <f t="array" ref="B785">IFERROR(_FV(T_STOCK_DATA[[#This Row],[SYMBOL]],"Change"),"")</f>
        <v>-14.2</v>
      </c>
      <c r="C785" s="8" cm="1">
        <f t="array" ref="C785">IFERROR(IF(T_STOCK_DATA[[#This Row],[SYMBOL]]="","",_FV(T_STOCK_DATA[[#This Row],[SYMBOL]],"Change (%)",TRUE)),"")</f>
        <v>-4.9973999999999998E-2</v>
      </c>
      <c r="D785" s="8" t="str">
        <f>IF(T_STOCK_DATA[[#This Row],[Change (%)]]&gt;0,T_STOCK_DATA[[#This Row],[Change (%)]],"")</f>
        <v/>
      </c>
      <c r="E785" s="8">
        <f>IF(T_STOCK_DATA[[#This Row],[Change (%)]]&lt;0,T_STOCK_DATA[[#This Row],[Change (%)]],"")</f>
        <v>-4.9973999999999998E-2</v>
      </c>
      <c r="F785" s="7" t="str" cm="1">
        <f t="array" ref="F785">IFERROR(_FV(T_STOCK_DATA[[#This Row],[SYMBOL]],"Exchange"),"")</f>
        <v>National Stock Exchange of India</v>
      </c>
      <c r="G785" s="7" cm="1">
        <f t="array" ref="G785">IFERROR(_FV(T_STOCK_DATA[[#This Row],[SYMBOL]],"Price"),"")</f>
        <v>269.95</v>
      </c>
      <c r="H785" s="9" cm="1">
        <f t="array" ref="H785">IFERROR(_FV(T_STOCK_DATA[[#This Row],[SYMBOL]],"Volume"),"")</f>
        <v>45578</v>
      </c>
      <c r="I785" s="7" t="str" cm="1">
        <f t="array" ref="I785">IFERROR(_FV(T_STOCK_DATA[[#This Row],[SYMBOL]],"Ticker symbol",TRUE),"")</f>
        <v>KHADIM</v>
      </c>
      <c r="J785" s="10" t="str">
        <f>IFERROR(RANK(T_STOCK_DATA[[#This Row],[Positive Change %]],T_STOCK_DATA[Positive Change %],0)+COUNTIF($D$3:$D784,T_STOCK_DATA[[#This Row],[Positive Change %]]),"")</f>
        <v/>
      </c>
      <c r="K785" s="10">
        <f>IFERROR(RANK(T_STOCK_DATA[[#This Row],[Negative Change %]],T_STOCK_DATA[Negative Change %],1)+COUNTIF($E$3:$E784,T_STOCK_DATA[[#This Row],[Negative Change %]]),"")</f>
        <v>529</v>
      </c>
      <c r="L785" s="10">
        <f>IFERROR(RANK(T_STOCK_DATA[[#This Row],[Volume]],T_STOCK_DATA[Volume],0)+COUNTIF($H$3:$H784,T_STOCK_DATA[[#This Row],[Volume]]),"")</f>
        <v>1203</v>
      </c>
      <c r="M785" s="18" cm="1">
        <f t="array" ref="M785">IFERROR(_FV(T_STOCK_DATA[[#This Row],[SYMBOL]],"Last trade time",TRUE),"")</f>
        <v>44585.469953703701</v>
      </c>
    </row>
    <row r="786" spans="1:13">
      <c r="A786" s="5" t="e" vm="810">
        <v>#VALUE!</v>
      </c>
      <c r="B786" s="7" cm="1">
        <f t="array" ref="B786">IFERROR(_FV(T_STOCK_DATA[[#This Row],[SYMBOL]],"Change"),"")</f>
        <v>-5.5</v>
      </c>
      <c r="C786" s="8" cm="1">
        <f t="array" ref="C786">IFERROR(IF(T_STOCK_DATA[[#This Row],[SYMBOL]]="","",_FV(T_STOCK_DATA[[#This Row],[SYMBOL]],"Change (%)",TRUE)),"")</f>
        <v>-5.3345999999999998E-2</v>
      </c>
      <c r="D786" s="8" t="str">
        <f>IF(T_STOCK_DATA[[#This Row],[Change (%)]]&gt;0,T_STOCK_DATA[[#This Row],[Change (%)]],"")</f>
        <v/>
      </c>
      <c r="E786" s="8">
        <f>IF(T_STOCK_DATA[[#This Row],[Change (%)]]&lt;0,T_STOCK_DATA[[#This Row],[Change (%)]],"")</f>
        <v>-5.3345999999999998E-2</v>
      </c>
      <c r="F786" s="7" t="str" cm="1">
        <f t="array" ref="F786">IFERROR(_FV(T_STOCK_DATA[[#This Row],[SYMBOL]],"Exchange"),"")</f>
        <v>National Stock Exchange of India</v>
      </c>
      <c r="G786" s="7" cm="1">
        <f t="array" ref="G786">IFERROR(_FV(T_STOCK_DATA[[#This Row],[SYMBOL]],"Price"),"")</f>
        <v>97.6</v>
      </c>
      <c r="H786" s="9" cm="1">
        <f t="array" ref="H786">IFERROR(_FV(T_STOCK_DATA[[#This Row],[SYMBOL]],"Volume"),"")</f>
        <v>560953</v>
      </c>
      <c r="I786" s="7" t="str" cm="1">
        <f t="array" ref="I786">IFERROR(_FV(T_STOCK_DATA[[#This Row],[SYMBOL]],"Ticker symbol",TRUE),"")</f>
        <v>KHAICHEM</v>
      </c>
      <c r="J786" s="10" t="str">
        <f>IFERROR(RANK(T_STOCK_DATA[[#This Row],[Positive Change %]],T_STOCK_DATA[Positive Change %],0)+COUNTIF($D$3:$D785,T_STOCK_DATA[[#This Row],[Positive Change %]]),"")</f>
        <v/>
      </c>
      <c r="K786" s="10">
        <f>IFERROR(RANK(T_STOCK_DATA[[#This Row],[Negative Change %]],T_STOCK_DATA[Negative Change %],1)+COUNTIF($E$3:$E785,T_STOCK_DATA[[#This Row],[Negative Change %]]),"")</f>
        <v>444</v>
      </c>
      <c r="L786" s="10">
        <f>IFERROR(RANK(T_STOCK_DATA[[#This Row],[Volume]],T_STOCK_DATA[Volume],0)+COUNTIF($H$3:$H785,T_STOCK_DATA[[#This Row],[Volume]]),"")</f>
        <v>470</v>
      </c>
      <c r="M786" s="18" cm="1">
        <f t="array" ref="M786">IFERROR(_FV(T_STOCK_DATA[[#This Row],[SYMBOL]],"Last trade time",TRUE),"")</f>
        <v>44585.469953703701</v>
      </c>
    </row>
    <row r="787" spans="1:13">
      <c r="A787" s="5" t="e" vm="811">
        <v>#VALUE!</v>
      </c>
      <c r="B787" s="7" cm="1">
        <f t="array" ref="B787">IFERROR(_FV(T_STOCK_DATA[[#This Row],[SYMBOL]],"Change"),"")</f>
        <v>-1.5</v>
      </c>
      <c r="C787" s="8" cm="1">
        <f t="array" ref="C787">IFERROR(IF(T_STOCK_DATA[[#This Row],[SYMBOL]]="","",_FV(T_STOCK_DATA[[#This Row],[SYMBOL]],"Change (%)",TRUE)),"")</f>
        <v>-4.8860000000000001E-2</v>
      </c>
      <c r="D787" s="8" t="str">
        <f>IF(T_STOCK_DATA[[#This Row],[Change (%)]]&gt;0,T_STOCK_DATA[[#This Row],[Change (%)]],"")</f>
        <v/>
      </c>
      <c r="E787" s="8">
        <f>IF(T_STOCK_DATA[[#This Row],[Change (%)]]&lt;0,T_STOCK_DATA[[#This Row],[Change (%)]],"")</f>
        <v>-4.8860000000000001E-2</v>
      </c>
      <c r="F787" s="7" t="str" cm="1">
        <f t="array" ref="F787">IFERROR(_FV(T_STOCK_DATA[[#This Row],[SYMBOL]],"Exchange"),"")</f>
        <v>National Stock Exchange of India</v>
      </c>
      <c r="G787" s="7" cm="1">
        <f t="array" ref="G787">IFERROR(_FV(T_STOCK_DATA[[#This Row],[SYMBOL]],"Price"),"")</f>
        <v>29.2</v>
      </c>
      <c r="H787" s="9" cm="1">
        <f t="array" ref="H787">IFERROR(_FV(T_STOCK_DATA[[#This Row],[SYMBOL]],"Volume"),"")</f>
        <v>9239</v>
      </c>
      <c r="I787" s="7" t="str" cm="1">
        <f t="array" ref="I787">IFERROR(_FV(T_STOCK_DATA[[#This Row],[SYMBOL]],"Ticker symbol",TRUE),"")</f>
        <v>KHANDSE</v>
      </c>
      <c r="J787" s="10" t="str">
        <f>IFERROR(RANK(T_STOCK_DATA[[#This Row],[Positive Change %]],T_STOCK_DATA[Positive Change %],0)+COUNTIF($D$3:$D786,T_STOCK_DATA[[#This Row],[Positive Change %]]),"")</f>
        <v/>
      </c>
      <c r="K787" s="10">
        <f>IFERROR(RANK(T_STOCK_DATA[[#This Row],[Negative Change %]],T_STOCK_DATA[Negative Change %],1)+COUNTIF($E$3:$E786,T_STOCK_DATA[[#This Row],[Negative Change %]]),"")</f>
        <v>702</v>
      </c>
      <c r="L787" s="10">
        <f>IFERROR(RANK(T_STOCK_DATA[[#This Row],[Volume]],T_STOCK_DATA[Volume],0)+COUNTIF($H$3:$H786,T_STOCK_DATA[[#This Row],[Volume]]),"")</f>
        <v>1516</v>
      </c>
      <c r="M787" s="18" cm="1">
        <f t="array" ref="M787">IFERROR(_FV(T_STOCK_DATA[[#This Row],[SYMBOL]],"Last trade time",TRUE),"")</f>
        <v>44585.469953703701</v>
      </c>
    </row>
    <row r="788" spans="1:13">
      <c r="A788" s="5" t="e" vm="812">
        <v>#VALUE!</v>
      </c>
      <c r="B788" s="7" cm="1">
        <f t="array" ref="B788">IFERROR(_FV(T_STOCK_DATA[[#This Row],[SYMBOL]],"Change"),"")</f>
        <v>-44.5</v>
      </c>
      <c r="C788" s="8" cm="1">
        <f t="array" ref="C788">IFERROR(IF(T_STOCK_DATA[[#This Row],[SYMBOL]]="","",_FV(T_STOCK_DATA[[#This Row],[SYMBOL]],"Change (%)",TRUE)),"")</f>
        <v>-2.4156E-2</v>
      </c>
      <c r="D788" s="8" t="str">
        <f>IF(T_STOCK_DATA[[#This Row],[Change (%)]]&gt;0,T_STOCK_DATA[[#This Row],[Change (%)]],"")</f>
        <v/>
      </c>
      <c r="E788" s="8">
        <f>IF(T_STOCK_DATA[[#This Row],[Change (%)]]&lt;0,T_STOCK_DATA[[#This Row],[Change (%)]],"")</f>
        <v>-2.4156E-2</v>
      </c>
      <c r="F788" s="7" t="str" cm="1">
        <f t="array" ref="F788">IFERROR(_FV(T_STOCK_DATA[[#This Row],[SYMBOL]],"Exchange"),"")</f>
        <v>National Stock Exchange of India</v>
      </c>
      <c r="G788" s="7" cm="1">
        <f t="array" ref="G788">IFERROR(_FV(T_STOCK_DATA[[#This Row],[SYMBOL]],"Price"),"")</f>
        <v>1797.7</v>
      </c>
      <c r="H788" s="9" cm="1">
        <f t="array" ref="H788">IFERROR(_FV(T_STOCK_DATA[[#This Row],[SYMBOL]],"Volume"),"")</f>
        <v>442</v>
      </c>
      <c r="I788" s="7" t="str" cm="1">
        <f t="array" ref="I788">IFERROR(_FV(T_STOCK_DATA[[#This Row],[SYMBOL]],"Ticker symbol",TRUE),"")</f>
        <v>KICL</v>
      </c>
      <c r="J788" s="10" t="str">
        <f>IFERROR(RANK(T_STOCK_DATA[[#This Row],[Positive Change %]],T_STOCK_DATA[Positive Change %],0)+COUNTIF($D$3:$D787,T_STOCK_DATA[[#This Row],[Positive Change %]]),"")</f>
        <v/>
      </c>
      <c r="K788" s="10">
        <f>IFERROR(RANK(T_STOCK_DATA[[#This Row],[Negative Change %]],T_STOCK_DATA[Negative Change %],1)+COUNTIF($E$3:$E787,T_STOCK_DATA[[#This Row],[Negative Change %]]),"")</f>
        <v>1360</v>
      </c>
      <c r="L788" s="10">
        <f>IFERROR(RANK(T_STOCK_DATA[[#This Row],[Volume]],T_STOCK_DATA[Volume],0)+COUNTIF($H$3:$H787,T_STOCK_DATA[[#This Row],[Volume]]),"")</f>
        <v>1631</v>
      </c>
      <c r="M788" s="18" cm="1">
        <f t="array" ref="M788">IFERROR(_FV(T_STOCK_DATA[[#This Row],[SYMBOL]],"Last trade time",TRUE),"")</f>
        <v>44585.469953703701</v>
      </c>
    </row>
    <row r="789" spans="1:13">
      <c r="A789" s="5" t="e" vm="813">
        <v>#VALUE!</v>
      </c>
      <c r="B789" s="7" cm="1">
        <f t="array" ref="B789">IFERROR(_FV(T_STOCK_DATA[[#This Row],[SYMBOL]],"Change"),"")</f>
        <v>-11.95</v>
      </c>
      <c r="C789" s="8" cm="1">
        <f t="array" ref="C789">IFERROR(IF(T_STOCK_DATA[[#This Row],[SYMBOL]]="","",_FV(T_STOCK_DATA[[#This Row],[SYMBOL]],"Change (%)",TRUE)),"")</f>
        <v>-4.9687999999999996E-2</v>
      </c>
      <c r="D789" s="8" t="str">
        <f>IF(T_STOCK_DATA[[#This Row],[Change (%)]]&gt;0,T_STOCK_DATA[[#This Row],[Change (%)]],"")</f>
        <v/>
      </c>
      <c r="E789" s="8">
        <f>IF(T_STOCK_DATA[[#This Row],[Change (%)]]&lt;0,T_STOCK_DATA[[#This Row],[Change (%)]],"")</f>
        <v>-4.9687999999999996E-2</v>
      </c>
      <c r="F789" s="7" t="str" cm="1">
        <f t="array" ref="F789">IFERROR(_FV(T_STOCK_DATA[[#This Row],[SYMBOL]],"Exchange"),"")</f>
        <v>National Stock Exchange of India</v>
      </c>
      <c r="G789" s="7" cm="1">
        <f t="array" ref="G789">IFERROR(_FV(T_STOCK_DATA[[#This Row],[SYMBOL]],"Price"),"")</f>
        <v>228.55</v>
      </c>
      <c r="H789" s="9" cm="1">
        <f t="array" ref="H789">IFERROR(_FV(T_STOCK_DATA[[#This Row],[SYMBOL]],"Volume"),"")</f>
        <v>6741</v>
      </c>
      <c r="I789" s="7" t="str" cm="1">
        <f t="array" ref="I789">IFERROR(_FV(T_STOCK_DATA[[#This Row],[SYMBOL]],"Ticker symbol",TRUE),"")</f>
        <v>KILITCH</v>
      </c>
      <c r="J789" s="10" t="str">
        <f>IFERROR(RANK(T_STOCK_DATA[[#This Row],[Positive Change %]],T_STOCK_DATA[Positive Change %],0)+COUNTIF($D$3:$D788,T_STOCK_DATA[[#This Row],[Positive Change %]]),"")</f>
        <v/>
      </c>
      <c r="K789" s="10">
        <f>IFERROR(RANK(T_STOCK_DATA[[#This Row],[Negative Change %]],T_STOCK_DATA[Negative Change %],1)+COUNTIF($E$3:$E788,T_STOCK_DATA[[#This Row],[Negative Change %]]),"")</f>
        <v>612</v>
      </c>
      <c r="L789" s="10">
        <f>IFERROR(RANK(T_STOCK_DATA[[#This Row],[Volume]],T_STOCK_DATA[Volume],0)+COUNTIF($H$3:$H788,T_STOCK_DATA[[#This Row],[Volume]]),"")</f>
        <v>1541</v>
      </c>
      <c r="M789" s="18" cm="1">
        <f t="array" ref="M789">IFERROR(_FV(T_STOCK_DATA[[#This Row],[SYMBOL]],"Last trade time",TRUE),"")</f>
        <v>44585.469953703701</v>
      </c>
    </row>
    <row r="790" spans="1:13">
      <c r="A790" s="5" t="e" vm="814">
        <v>#VALUE!</v>
      </c>
      <c r="B790" s="7" cm="1">
        <f t="array" ref="B790">IFERROR(_FV(T_STOCK_DATA[[#This Row],[SYMBOL]],"Change"),"")</f>
        <v>-127.4</v>
      </c>
      <c r="C790" s="8" cm="1">
        <f t="array" ref="C790">IFERROR(IF(T_STOCK_DATA[[#This Row],[SYMBOL]]="","",_FV(T_STOCK_DATA[[#This Row],[SYMBOL]],"Change (%)",TRUE)),"")</f>
        <v>-8.9413000000000006E-2</v>
      </c>
      <c r="D790" s="8" t="str">
        <f>IF(T_STOCK_DATA[[#This Row],[Change (%)]]&gt;0,T_STOCK_DATA[[#This Row],[Change (%)]],"")</f>
        <v/>
      </c>
      <c r="E790" s="8">
        <f>IF(T_STOCK_DATA[[#This Row],[Change (%)]]&lt;0,T_STOCK_DATA[[#This Row],[Change (%)]],"")</f>
        <v>-8.9413000000000006E-2</v>
      </c>
      <c r="F790" s="7" t="str" cm="1">
        <f t="array" ref="F790">IFERROR(_FV(T_STOCK_DATA[[#This Row],[SYMBOL]],"Exchange"),"")</f>
        <v>National Stock Exchange of India</v>
      </c>
      <c r="G790" s="7" cm="1">
        <f t="array" ref="G790">IFERROR(_FV(T_STOCK_DATA[[#This Row],[SYMBOL]],"Price"),"")</f>
        <v>1297.45</v>
      </c>
      <c r="H790" s="9" cm="1">
        <f t="array" ref="H790">IFERROR(_FV(T_STOCK_DATA[[#This Row],[SYMBOL]],"Volume"),"")</f>
        <v>17723</v>
      </c>
      <c r="I790" s="7" t="str" cm="1">
        <f t="array" ref="I790">IFERROR(_FV(T_STOCK_DATA[[#This Row],[SYMBOL]],"Ticker symbol",TRUE),"")</f>
        <v>KINGFA</v>
      </c>
      <c r="J790" s="10" t="str">
        <f>IFERROR(RANK(T_STOCK_DATA[[#This Row],[Positive Change %]],T_STOCK_DATA[Positive Change %],0)+COUNTIF($D$3:$D789,T_STOCK_DATA[[#This Row],[Positive Change %]]),"")</f>
        <v/>
      </c>
      <c r="K790" s="10">
        <f>IFERROR(RANK(T_STOCK_DATA[[#This Row],[Negative Change %]],T_STOCK_DATA[Negative Change %],1)+COUNTIF($E$3:$E789,T_STOCK_DATA[[#This Row],[Negative Change %]]),"")</f>
        <v>53</v>
      </c>
      <c r="L790" s="10">
        <f>IFERROR(RANK(T_STOCK_DATA[[#This Row],[Volume]],T_STOCK_DATA[Volume],0)+COUNTIF($H$3:$H789,T_STOCK_DATA[[#This Row],[Volume]]),"")</f>
        <v>1414</v>
      </c>
      <c r="M790" s="18" cm="1">
        <f t="array" ref="M790">IFERROR(_FV(T_STOCK_DATA[[#This Row],[SYMBOL]],"Last trade time",TRUE),"")</f>
        <v>44585.469953703701</v>
      </c>
    </row>
    <row r="791" spans="1:13">
      <c r="A791" s="5" t="e" vm="815">
        <v>#VALUE!</v>
      </c>
      <c r="B791" s="7" cm="1">
        <f t="array" ref="B791">IFERROR(_FV(T_STOCK_DATA[[#This Row],[SYMBOL]],"Change"),"")</f>
        <v>-16.899999999999999</v>
      </c>
      <c r="C791" s="8" cm="1">
        <f t="array" ref="C791">IFERROR(IF(T_STOCK_DATA[[#This Row],[SYMBOL]]="","",_FV(T_STOCK_DATA[[#This Row],[SYMBOL]],"Change (%)",TRUE)),"")</f>
        <v>-6.5225999999999992E-2</v>
      </c>
      <c r="D791" s="8" t="str">
        <f>IF(T_STOCK_DATA[[#This Row],[Change (%)]]&gt;0,T_STOCK_DATA[[#This Row],[Change (%)]],"")</f>
        <v/>
      </c>
      <c r="E791" s="8">
        <f>IF(T_STOCK_DATA[[#This Row],[Change (%)]]&lt;0,T_STOCK_DATA[[#This Row],[Change (%)]],"")</f>
        <v>-6.5225999999999992E-2</v>
      </c>
      <c r="F791" s="7" t="str" cm="1">
        <f t="array" ref="F791">IFERROR(_FV(T_STOCK_DATA[[#This Row],[SYMBOL]],"Exchange"),"")</f>
        <v>National Stock Exchange of India</v>
      </c>
      <c r="G791" s="7" cm="1">
        <f t="array" ref="G791">IFERROR(_FV(T_STOCK_DATA[[#This Row],[SYMBOL]],"Price"),"")</f>
        <v>242.2</v>
      </c>
      <c r="H791" s="9" cm="1">
        <f t="array" ref="H791">IFERROR(_FV(T_STOCK_DATA[[#This Row],[SYMBOL]],"Volume"),"")</f>
        <v>55166</v>
      </c>
      <c r="I791" s="7" t="str" cm="1">
        <f t="array" ref="I791">IFERROR(_FV(T_STOCK_DATA[[#This Row],[SYMBOL]],"Ticker symbol",TRUE),"")</f>
        <v>KIOCL</v>
      </c>
      <c r="J791" s="10" t="str">
        <f>IFERROR(RANK(T_STOCK_DATA[[#This Row],[Positive Change %]],T_STOCK_DATA[Positive Change %],0)+COUNTIF($D$3:$D790,T_STOCK_DATA[[#This Row],[Positive Change %]]),"")</f>
        <v/>
      </c>
      <c r="K791" s="10">
        <f>IFERROR(RANK(T_STOCK_DATA[[#This Row],[Negative Change %]],T_STOCK_DATA[Negative Change %],1)+COUNTIF($E$3:$E790,T_STOCK_DATA[[#This Row],[Negative Change %]]),"")</f>
        <v>263</v>
      </c>
      <c r="L791" s="10">
        <f>IFERROR(RANK(T_STOCK_DATA[[#This Row],[Volume]],T_STOCK_DATA[Volume],0)+COUNTIF($H$3:$H790,T_STOCK_DATA[[#This Row],[Volume]]),"")</f>
        <v>1135</v>
      </c>
      <c r="M791" s="18" cm="1">
        <f t="array" ref="M791">IFERROR(_FV(T_STOCK_DATA[[#This Row],[SYMBOL]],"Last trade time",TRUE),"")</f>
        <v>44585.469953703701</v>
      </c>
    </row>
    <row r="792" spans="1:13">
      <c r="A792" s="5" t="e" vm="816">
        <v>#VALUE!</v>
      </c>
      <c r="B792" s="7" cm="1">
        <f t="array" ref="B792">IFERROR(_FV(T_STOCK_DATA[[#This Row],[SYMBOL]],"Change"),"")</f>
        <v>-34.799999999999997</v>
      </c>
      <c r="C792" s="8" cm="1">
        <f t="array" ref="C792">IFERROR(IF(T_STOCK_DATA[[#This Row],[SYMBOL]]="","",_FV(T_STOCK_DATA[[#This Row],[SYMBOL]],"Change (%)",TRUE)),"")</f>
        <v>-6.6647999999999999E-2</v>
      </c>
      <c r="D792" s="8" t="str">
        <f>IF(T_STOCK_DATA[[#This Row],[Change (%)]]&gt;0,T_STOCK_DATA[[#This Row],[Change (%)]],"")</f>
        <v/>
      </c>
      <c r="E792" s="8">
        <f>IF(T_STOCK_DATA[[#This Row],[Change (%)]]&lt;0,T_STOCK_DATA[[#This Row],[Change (%)]],"")</f>
        <v>-6.6647999999999999E-2</v>
      </c>
      <c r="F792" s="7" t="str" cm="1">
        <f t="array" ref="F792">IFERROR(_FV(T_STOCK_DATA[[#This Row],[SYMBOL]],"Exchange"),"")</f>
        <v>National Stock Exchange of India</v>
      </c>
      <c r="G792" s="7" cm="1">
        <f t="array" ref="G792">IFERROR(_FV(T_STOCK_DATA[[#This Row],[SYMBOL]],"Price"),"")</f>
        <v>487.35</v>
      </c>
      <c r="H792" s="9" cm="1">
        <f t="array" ref="H792">IFERROR(_FV(T_STOCK_DATA[[#This Row],[SYMBOL]],"Volume"),"")</f>
        <v>245400</v>
      </c>
      <c r="I792" s="7" t="str" cm="1">
        <f t="array" ref="I792">IFERROR(_FV(T_STOCK_DATA[[#This Row],[SYMBOL]],"Ticker symbol",TRUE),"")</f>
        <v>KIRIINDUS</v>
      </c>
      <c r="J792" s="10" t="str">
        <f>IFERROR(RANK(T_STOCK_DATA[[#This Row],[Positive Change %]],T_STOCK_DATA[Positive Change %],0)+COUNTIF($D$3:$D791,T_STOCK_DATA[[#This Row],[Positive Change %]]),"")</f>
        <v/>
      </c>
      <c r="K792" s="10">
        <f>IFERROR(RANK(T_STOCK_DATA[[#This Row],[Negative Change %]],T_STOCK_DATA[Negative Change %],1)+COUNTIF($E$3:$E791,T_STOCK_DATA[[#This Row],[Negative Change %]]),"")</f>
        <v>248</v>
      </c>
      <c r="L792" s="10">
        <f>IFERROR(RANK(T_STOCK_DATA[[#This Row],[Volume]],T_STOCK_DATA[Volume],0)+COUNTIF($H$3:$H791,T_STOCK_DATA[[#This Row],[Volume]]),"")</f>
        <v>693</v>
      </c>
      <c r="M792" s="18" cm="1">
        <f t="array" ref="M792">IFERROR(_FV(T_STOCK_DATA[[#This Row],[SYMBOL]],"Last trade time",TRUE),"")</f>
        <v>44585.469953703701</v>
      </c>
    </row>
    <row r="793" spans="1:13">
      <c r="A793" s="5" t="e" vm="817">
        <v>#VALUE!</v>
      </c>
      <c r="B793" s="7" cm="1">
        <f t="array" ref="B793">IFERROR(_FV(T_STOCK_DATA[[#This Row],[SYMBOL]],"Change"),"")</f>
        <v>-11.55</v>
      </c>
      <c r="C793" s="8" cm="1">
        <f t="array" ref="C793">IFERROR(IF(T_STOCK_DATA[[#This Row],[SYMBOL]]="","",_FV(T_STOCK_DATA[[#This Row],[SYMBOL]],"Change (%)",TRUE)),"")</f>
        <v>-5.5648999999999997E-2</v>
      </c>
      <c r="D793" s="8" t="str">
        <f>IF(T_STOCK_DATA[[#This Row],[Change (%)]]&gt;0,T_STOCK_DATA[[#This Row],[Change (%)]],"")</f>
        <v/>
      </c>
      <c r="E793" s="8">
        <f>IF(T_STOCK_DATA[[#This Row],[Change (%)]]&lt;0,T_STOCK_DATA[[#This Row],[Change (%)]],"")</f>
        <v>-5.5648999999999997E-2</v>
      </c>
      <c r="F793" s="7" t="str" cm="1">
        <f t="array" ref="F793">IFERROR(_FV(T_STOCK_DATA[[#This Row],[SYMBOL]],"Exchange"),"")</f>
        <v>National Stock Exchange of India</v>
      </c>
      <c r="G793" s="7" cm="1">
        <f t="array" ref="G793">IFERROR(_FV(T_STOCK_DATA[[#This Row],[SYMBOL]],"Price"),"")</f>
        <v>196</v>
      </c>
      <c r="H793" s="9" cm="1">
        <f t="array" ref="H793">IFERROR(_FV(T_STOCK_DATA[[#This Row],[SYMBOL]],"Volume"),"")</f>
        <v>185773</v>
      </c>
      <c r="I793" s="7" t="str" cm="1">
        <f t="array" ref="I793">IFERROR(_FV(T_STOCK_DATA[[#This Row],[SYMBOL]],"Ticker symbol",TRUE),"")</f>
        <v>KIRLFER</v>
      </c>
      <c r="J793" s="10" t="str">
        <f>IFERROR(RANK(T_STOCK_DATA[[#This Row],[Positive Change %]],T_STOCK_DATA[Positive Change %],0)+COUNTIF($D$3:$D792,T_STOCK_DATA[[#This Row],[Positive Change %]]),"")</f>
        <v/>
      </c>
      <c r="K793" s="10">
        <f>IFERROR(RANK(T_STOCK_DATA[[#This Row],[Negative Change %]],T_STOCK_DATA[Negative Change %],1)+COUNTIF($E$3:$E792,T_STOCK_DATA[[#This Row],[Negative Change %]]),"")</f>
        <v>404</v>
      </c>
      <c r="L793" s="10">
        <f>IFERROR(RANK(T_STOCK_DATA[[#This Row],[Volume]],T_STOCK_DATA[Volume],0)+COUNTIF($H$3:$H792,T_STOCK_DATA[[#This Row],[Volume]]),"")</f>
        <v>779</v>
      </c>
      <c r="M793" s="18" cm="1">
        <f t="array" ref="M793">IFERROR(_FV(T_STOCK_DATA[[#This Row],[SYMBOL]],"Last trade time",TRUE),"")</f>
        <v>44585.469953703701</v>
      </c>
    </row>
    <row r="794" spans="1:13">
      <c r="A794" s="5" t="e" vm="818">
        <v>#VALUE!</v>
      </c>
      <c r="B794" s="7" cm="1">
        <f t="array" ref="B794">IFERROR(_FV(T_STOCK_DATA[[#This Row],[SYMBOL]],"Change"),"")</f>
        <v>-9.8000000000000007</v>
      </c>
      <c r="C794" s="8" cm="1">
        <f t="array" ref="C794">IFERROR(IF(T_STOCK_DATA[[#This Row],[SYMBOL]]="","",_FV(T_STOCK_DATA[[#This Row],[SYMBOL]],"Change (%)",TRUE)),"")</f>
        <v>-2.7030999999999999E-2</v>
      </c>
      <c r="D794" s="8" t="str">
        <f>IF(T_STOCK_DATA[[#This Row],[Change (%)]]&gt;0,T_STOCK_DATA[[#This Row],[Change (%)]],"")</f>
        <v/>
      </c>
      <c r="E794" s="8">
        <f>IF(T_STOCK_DATA[[#This Row],[Change (%)]]&lt;0,T_STOCK_DATA[[#This Row],[Change (%)]],"")</f>
        <v>-2.7030999999999999E-2</v>
      </c>
      <c r="F794" s="7" t="str" cm="1">
        <f t="array" ref="F794">IFERROR(_FV(T_STOCK_DATA[[#This Row],[SYMBOL]],"Exchange"),"")</f>
        <v>National Stock Exchange of India</v>
      </c>
      <c r="G794" s="7" cm="1">
        <f t="array" ref="G794">IFERROR(_FV(T_STOCK_DATA[[#This Row],[SYMBOL]],"Price"),"")</f>
        <v>352.75</v>
      </c>
      <c r="H794" s="9" cm="1">
        <f t="array" ref="H794">IFERROR(_FV(T_STOCK_DATA[[#This Row],[SYMBOL]],"Volume"),"")</f>
        <v>28451</v>
      </c>
      <c r="I794" s="7" t="str" cm="1">
        <f t="array" ref="I794">IFERROR(_FV(T_STOCK_DATA[[#This Row],[SYMBOL]],"Ticker symbol",TRUE),"")</f>
        <v>KIRLOSBROS</v>
      </c>
      <c r="J794" s="10" t="str">
        <f>IFERROR(RANK(T_STOCK_DATA[[#This Row],[Positive Change %]],T_STOCK_DATA[Positive Change %],0)+COUNTIF($D$3:$D793,T_STOCK_DATA[[#This Row],[Positive Change %]]),"")</f>
        <v/>
      </c>
      <c r="K794" s="10">
        <f>IFERROR(RANK(T_STOCK_DATA[[#This Row],[Negative Change %]],T_STOCK_DATA[Negative Change %],1)+COUNTIF($E$3:$E793,T_STOCK_DATA[[#This Row],[Negative Change %]]),"")</f>
        <v>1303</v>
      </c>
      <c r="L794" s="10">
        <f>IFERROR(RANK(T_STOCK_DATA[[#This Row],[Volume]],T_STOCK_DATA[Volume],0)+COUNTIF($H$3:$H793,T_STOCK_DATA[[#This Row],[Volume]]),"")</f>
        <v>1322</v>
      </c>
      <c r="M794" s="18" cm="1">
        <f t="array" ref="M794">IFERROR(_FV(T_STOCK_DATA[[#This Row],[SYMBOL]],"Last trade time",TRUE),"")</f>
        <v>44585.469953703701</v>
      </c>
    </row>
    <row r="795" spans="1:13">
      <c r="A795" s="5" t="e" vm="819">
        <v>#VALUE!</v>
      </c>
      <c r="B795" s="7" cm="1">
        <f t="array" ref="B795">IFERROR(_FV(T_STOCK_DATA[[#This Row],[SYMBOL]],"Change"),"")</f>
        <v>-11.1</v>
      </c>
      <c r="C795" s="8" cm="1">
        <f t="array" ref="C795">IFERROR(IF(T_STOCK_DATA[[#This Row],[SYMBOL]]="","",_FV(T_STOCK_DATA[[#This Row],[SYMBOL]],"Change (%)",TRUE)),"")</f>
        <v>-6.2289999999999998E-2</v>
      </c>
      <c r="D795" s="8" t="str">
        <f>IF(T_STOCK_DATA[[#This Row],[Change (%)]]&gt;0,T_STOCK_DATA[[#This Row],[Change (%)]],"")</f>
        <v/>
      </c>
      <c r="E795" s="8">
        <f>IF(T_STOCK_DATA[[#This Row],[Change (%)]]&lt;0,T_STOCK_DATA[[#This Row],[Change (%)]],"")</f>
        <v>-6.2289999999999998E-2</v>
      </c>
      <c r="F795" s="7" t="str" cm="1">
        <f t="array" ref="F795">IFERROR(_FV(T_STOCK_DATA[[#This Row],[SYMBOL]],"Exchange"),"")</f>
        <v>National Stock Exchange of India</v>
      </c>
      <c r="G795" s="7" cm="1">
        <f t="array" ref="G795">IFERROR(_FV(T_STOCK_DATA[[#This Row],[SYMBOL]],"Price"),"")</f>
        <v>167.1</v>
      </c>
      <c r="H795" s="9" cm="1">
        <f t="array" ref="H795">IFERROR(_FV(T_STOCK_DATA[[#This Row],[SYMBOL]],"Volume"),"")</f>
        <v>234412</v>
      </c>
      <c r="I795" s="7" t="str" cm="1">
        <f t="array" ref="I795">IFERROR(_FV(T_STOCK_DATA[[#This Row],[SYMBOL]],"Ticker symbol",TRUE),"")</f>
        <v>KIRLOSENG</v>
      </c>
      <c r="J795" s="10" t="str">
        <f>IFERROR(RANK(T_STOCK_DATA[[#This Row],[Positive Change %]],T_STOCK_DATA[Positive Change %],0)+COUNTIF($D$3:$D794,T_STOCK_DATA[[#This Row],[Positive Change %]]),"")</f>
        <v/>
      </c>
      <c r="K795" s="10">
        <f>IFERROR(RANK(T_STOCK_DATA[[#This Row],[Negative Change %]],T_STOCK_DATA[Negative Change %],1)+COUNTIF($E$3:$E794,T_STOCK_DATA[[#This Row],[Negative Change %]]),"")</f>
        <v>311</v>
      </c>
      <c r="L795" s="10">
        <f>IFERROR(RANK(T_STOCK_DATA[[#This Row],[Volume]],T_STOCK_DATA[Volume],0)+COUNTIF($H$3:$H794,T_STOCK_DATA[[#This Row],[Volume]]),"")</f>
        <v>708</v>
      </c>
      <c r="M795" s="18" cm="1">
        <f t="array" ref="M795">IFERROR(_FV(T_STOCK_DATA[[#This Row],[SYMBOL]],"Last trade time",TRUE),"")</f>
        <v>44585.469953703701</v>
      </c>
    </row>
    <row r="796" spans="1:13">
      <c r="A796" s="5" t="e" vm="820">
        <v>#VALUE!</v>
      </c>
      <c r="B796" s="7" cm="1">
        <f t="array" ref="B796">IFERROR(_FV(T_STOCK_DATA[[#This Row],[SYMBOL]],"Change"),"")</f>
        <v>-58.15</v>
      </c>
      <c r="C796" s="8" cm="1">
        <f t="array" ref="C796">IFERROR(IF(T_STOCK_DATA[[#This Row],[SYMBOL]]="","",_FV(T_STOCK_DATA[[#This Row],[SYMBOL]],"Change (%)",TRUE)),"")</f>
        <v>-3.7985000000000005E-2</v>
      </c>
      <c r="D796" s="8" t="str">
        <f>IF(T_STOCK_DATA[[#This Row],[Change (%)]]&gt;0,T_STOCK_DATA[[#This Row],[Change (%)]],"")</f>
        <v/>
      </c>
      <c r="E796" s="8">
        <f>IF(T_STOCK_DATA[[#This Row],[Change (%)]]&lt;0,T_STOCK_DATA[[#This Row],[Change (%)]],"")</f>
        <v>-3.7985000000000005E-2</v>
      </c>
      <c r="F796" s="7" t="str" cm="1">
        <f t="array" ref="F796">IFERROR(_FV(T_STOCK_DATA[[#This Row],[SYMBOL]],"Exchange"),"")</f>
        <v>National Stock Exchange of India</v>
      </c>
      <c r="G796" s="7" cm="1">
        <f t="array" ref="G796">IFERROR(_FV(T_STOCK_DATA[[#This Row],[SYMBOL]],"Price"),"")</f>
        <v>1472.7</v>
      </c>
      <c r="H796" s="9" cm="1">
        <f t="array" ref="H796">IFERROR(_FV(T_STOCK_DATA[[#This Row],[SYMBOL]],"Volume"),"")</f>
        <v>4505</v>
      </c>
      <c r="I796" s="7" t="str" cm="1">
        <f t="array" ref="I796">IFERROR(_FV(T_STOCK_DATA[[#This Row],[SYMBOL]],"Ticker symbol",TRUE),"")</f>
        <v>KIRLOSIND</v>
      </c>
      <c r="J796" s="10" t="str">
        <f>IFERROR(RANK(T_STOCK_DATA[[#This Row],[Positive Change %]],T_STOCK_DATA[Positive Change %],0)+COUNTIF($D$3:$D795,T_STOCK_DATA[[#This Row],[Positive Change %]]),"")</f>
        <v/>
      </c>
      <c r="K796" s="10">
        <f>IFERROR(RANK(T_STOCK_DATA[[#This Row],[Negative Change %]],T_STOCK_DATA[Negative Change %],1)+COUNTIF($E$3:$E795,T_STOCK_DATA[[#This Row],[Negative Change %]]),"")</f>
        <v>1090</v>
      </c>
      <c r="L796" s="10">
        <f>IFERROR(RANK(T_STOCK_DATA[[#This Row],[Volume]],T_STOCK_DATA[Volume],0)+COUNTIF($H$3:$H795,T_STOCK_DATA[[#This Row],[Volume]]),"")</f>
        <v>1569</v>
      </c>
      <c r="M796" s="18" cm="1">
        <f t="array" ref="M796">IFERROR(_FV(T_STOCK_DATA[[#This Row],[SYMBOL]],"Last trade time",TRUE),"")</f>
        <v>44585.469953703701</v>
      </c>
    </row>
    <row r="797" spans="1:13">
      <c r="A797" s="5" t="e" vm="821">
        <v>#VALUE!</v>
      </c>
      <c r="B797" s="7" cm="1">
        <f t="array" ref="B797">IFERROR(_FV(T_STOCK_DATA[[#This Row],[SYMBOL]],"Change"),"")</f>
        <v>-16</v>
      </c>
      <c r="C797" s="8" cm="1">
        <f t="array" ref="C797">IFERROR(IF(T_STOCK_DATA[[#This Row],[SYMBOL]]="","",_FV(T_STOCK_DATA[[#This Row],[SYMBOL]],"Change (%)",TRUE)),"")</f>
        <v>-6.4922000000000007E-2</v>
      </c>
      <c r="D797" s="8" t="str">
        <f>IF(T_STOCK_DATA[[#This Row],[Change (%)]]&gt;0,T_STOCK_DATA[[#This Row],[Change (%)]],"")</f>
        <v/>
      </c>
      <c r="E797" s="8">
        <f>IF(T_STOCK_DATA[[#This Row],[Change (%)]]&lt;0,T_STOCK_DATA[[#This Row],[Change (%)]],"")</f>
        <v>-6.4922000000000007E-2</v>
      </c>
      <c r="F797" s="7" t="str" cm="1">
        <f t="array" ref="F797">IFERROR(_FV(T_STOCK_DATA[[#This Row],[SYMBOL]],"Exchange"),"")</f>
        <v>National Stock Exchange of India</v>
      </c>
      <c r="G797" s="7" cm="1">
        <f t="array" ref="G797">IFERROR(_FV(T_STOCK_DATA[[#This Row],[SYMBOL]],"Price"),"")</f>
        <v>230.45</v>
      </c>
      <c r="H797" s="9" cm="1">
        <f t="array" ref="H797">IFERROR(_FV(T_STOCK_DATA[[#This Row],[SYMBOL]],"Volume"),"")</f>
        <v>880770</v>
      </c>
      <c r="I797" s="7" t="str" cm="1">
        <f t="array" ref="I797">IFERROR(_FV(T_STOCK_DATA[[#This Row],[SYMBOL]],"Ticker symbol",TRUE),"")</f>
        <v>KITEX</v>
      </c>
      <c r="J797" s="10" t="str">
        <f>IFERROR(RANK(T_STOCK_DATA[[#This Row],[Positive Change %]],T_STOCK_DATA[Positive Change %],0)+COUNTIF($D$3:$D796,T_STOCK_DATA[[#This Row],[Positive Change %]]),"")</f>
        <v/>
      </c>
      <c r="K797" s="10">
        <f>IFERROR(RANK(T_STOCK_DATA[[#This Row],[Negative Change %]],T_STOCK_DATA[Negative Change %],1)+COUNTIF($E$3:$E796,T_STOCK_DATA[[#This Row],[Negative Change %]]),"")</f>
        <v>271</v>
      </c>
      <c r="L797" s="10">
        <f>IFERROR(RANK(T_STOCK_DATA[[#This Row],[Volume]],T_STOCK_DATA[Volume],0)+COUNTIF($H$3:$H796,T_STOCK_DATA[[#This Row],[Volume]]),"")</f>
        <v>370</v>
      </c>
      <c r="M797" s="18" cm="1">
        <f t="array" ref="M797">IFERROR(_FV(T_STOCK_DATA[[#This Row],[SYMBOL]],"Last trade time",TRUE),"")</f>
        <v>44585.469953703701</v>
      </c>
    </row>
    <row r="798" spans="1:13">
      <c r="A798" s="5" t="e" vm="822">
        <v>#VALUE!</v>
      </c>
      <c r="B798" s="7" cm="1">
        <f t="array" ref="B798">IFERROR(_FV(T_STOCK_DATA[[#This Row],[SYMBOL]],"Change"),"")</f>
        <v>-6.2</v>
      </c>
      <c r="C798" s="8" cm="1">
        <f t="array" ref="C798">IFERROR(IF(T_STOCK_DATA[[#This Row],[SYMBOL]]="","",_FV(T_STOCK_DATA[[#This Row],[SYMBOL]],"Change (%)",TRUE)),"")</f>
        <v>-2.6886E-2</v>
      </c>
      <c r="D798" s="8" t="str">
        <f>IF(T_STOCK_DATA[[#This Row],[Change (%)]]&gt;0,T_STOCK_DATA[[#This Row],[Change (%)]],"")</f>
        <v/>
      </c>
      <c r="E798" s="8">
        <f>IF(T_STOCK_DATA[[#This Row],[Change (%)]]&lt;0,T_STOCK_DATA[[#This Row],[Change (%)]],"")</f>
        <v>-2.6886E-2</v>
      </c>
      <c r="F798" s="7" t="str" cm="1">
        <f t="array" ref="F798">IFERROR(_FV(T_STOCK_DATA[[#This Row],[SYMBOL]],"Exchange"),"")</f>
        <v>National Stock Exchange of India</v>
      </c>
      <c r="G798" s="7" cm="1">
        <f t="array" ref="G798">IFERROR(_FV(T_STOCK_DATA[[#This Row],[SYMBOL]],"Price"),"")</f>
        <v>224.4</v>
      </c>
      <c r="H798" s="9" cm="1">
        <f t="array" ref="H798">IFERROR(_FV(T_STOCK_DATA[[#This Row],[SYMBOL]],"Volume"),"")</f>
        <v>157505</v>
      </c>
      <c r="I798" s="7" t="str" cm="1">
        <f t="array" ref="I798">IFERROR(_FV(T_STOCK_DATA[[#This Row],[SYMBOL]],"Ticker symbol",TRUE),"")</f>
        <v>KKCL</v>
      </c>
      <c r="J798" s="10" t="str">
        <f>IFERROR(RANK(T_STOCK_DATA[[#This Row],[Positive Change %]],T_STOCK_DATA[Positive Change %],0)+COUNTIF($D$3:$D797,T_STOCK_DATA[[#This Row],[Positive Change %]]),"")</f>
        <v/>
      </c>
      <c r="K798" s="10">
        <f>IFERROR(RANK(T_STOCK_DATA[[#This Row],[Negative Change %]],T_STOCK_DATA[Negative Change %],1)+COUNTIF($E$3:$E797,T_STOCK_DATA[[#This Row],[Negative Change %]]),"")</f>
        <v>1307</v>
      </c>
      <c r="L798" s="10">
        <f>IFERROR(RANK(T_STOCK_DATA[[#This Row],[Volume]],T_STOCK_DATA[Volume],0)+COUNTIF($H$3:$H797,T_STOCK_DATA[[#This Row],[Volume]]),"")</f>
        <v>831</v>
      </c>
      <c r="M798" s="18" cm="1">
        <f t="array" ref="M798">IFERROR(_FV(T_STOCK_DATA[[#This Row],[SYMBOL]],"Last trade time",TRUE),"")</f>
        <v>44585.469953703701</v>
      </c>
    </row>
    <row r="799" spans="1:13">
      <c r="A799" s="5" t="e" vm="823">
        <v>#VALUE!</v>
      </c>
      <c r="B799" s="7" cm="1">
        <f t="array" ref="B799">IFERROR(_FV(T_STOCK_DATA[[#This Row],[SYMBOL]],"Change"),"")</f>
        <v>-3.15</v>
      </c>
      <c r="C799" s="8" cm="1">
        <f t="array" ref="C799">IFERROR(IF(T_STOCK_DATA[[#This Row],[SYMBOL]]="","",_FV(T_STOCK_DATA[[#This Row],[SYMBOL]],"Change (%)",TRUE)),"")</f>
        <v>-9.2375000000000013E-2</v>
      </c>
      <c r="D799" s="8" t="str">
        <f>IF(T_STOCK_DATA[[#This Row],[Change (%)]]&gt;0,T_STOCK_DATA[[#This Row],[Change (%)]],"")</f>
        <v/>
      </c>
      <c r="E799" s="8">
        <f>IF(T_STOCK_DATA[[#This Row],[Change (%)]]&lt;0,T_STOCK_DATA[[#This Row],[Change (%)]],"")</f>
        <v>-9.2375000000000013E-2</v>
      </c>
      <c r="F799" s="7" t="str" cm="1">
        <f t="array" ref="F799">IFERROR(_FV(T_STOCK_DATA[[#This Row],[SYMBOL]],"Exchange"),"")</f>
        <v>National Stock Exchange of India</v>
      </c>
      <c r="G799" s="7" cm="1">
        <f t="array" ref="G799">IFERROR(_FV(T_STOCK_DATA[[#This Row],[SYMBOL]],"Price"),"")</f>
        <v>30.95</v>
      </c>
      <c r="H799" s="9" cm="1">
        <f t="array" ref="H799">IFERROR(_FV(T_STOCK_DATA[[#This Row],[SYMBOL]],"Volume"),"")</f>
        <v>1314334</v>
      </c>
      <c r="I799" s="7" t="str" cm="1">
        <f t="array" ref="I799">IFERROR(_FV(T_STOCK_DATA[[#This Row],[SYMBOL]],"Ticker symbol",TRUE),"")</f>
        <v>KMSUGAR</v>
      </c>
      <c r="J799" s="10" t="str">
        <f>IFERROR(RANK(T_STOCK_DATA[[#This Row],[Positive Change %]],T_STOCK_DATA[Positive Change %],0)+COUNTIF($D$3:$D798,T_STOCK_DATA[[#This Row],[Positive Change %]]),"")</f>
        <v/>
      </c>
      <c r="K799" s="10">
        <f>IFERROR(RANK(T_STOCK_DATA[[#This Row],[Negative Change %]],T_STOCK_DATA[Negative Change %],1)+COUNTIF($E$3:$E798,T_STOCK_DATA[[#This Row],[Negative Change %]]),"")</f>
        <v>46</v>
      </c>
      <c r="L799" s="10">
        <f>IFERROR(RANK(T_STOCK_DATA[[#This Row],[Volume]],T_STOCK_DATA[Volume],0)+COUNTIF($H$3:$H798,T_STOCK_DATA[[#This Row],[Volume]]),"")</f>
        <v>277</v>
      </c>
      <c r="M799" s="18" cm="1">
        <f t="array" ref="M799">IFERROR(_FV(T_STOCK_DATA[[#This Row],[SYMBOL]],"Last trade time",TRUE),"")</f>
        <v>44585.469953703701</v>
      </c>
    </row>
    <row r="800" spans="1:13">
      <c r="A800" s="5" t="e" vm="824">
        <v>#VALUE!</v>
      </c>
      <c r="B800" s="7" cm="1">
        <f t="array" ref="B800">IFERROR(_FV(T_STOCK_DATA[[#This Row],[SYMBOL]],"Change"),"")</f>
        <v>-18.350000000000001</v>
      </c>
      <c r="C800" s="8" cm="1">
        <f t="array" ref="C800">IFERROR(IF(T_STOCK_DATA[[#This Row],[SYMBOL]]="","",_FV(T_STOCK_DATA[[#This Row],[SYMBOL]],"Change (%)",TRUE)),"")</f>
        <v>-5.8244999999999998E-2</v>
      </c>
      <c r="D800" s="8" t="str">
        <f>IF(T_STOCK_DATA[[#This Row],[Change (%)]]&gt;0,T_STOCK_DATA[[#This Row],[Change (%)]],"")</f>
        <v/>
      </c>
      <c r="E800" s="8">
        <f>IF(T_STOCK_DATA[[#This Row],[Change (%)]]&lt;0,T_STOCK_DATA[[#This Row],[Change (%)]],"")</f>
        <v>-5.8244999999999998E-2</v>
      </c>
      <c r="F800" s="7" t="str" cm="1">
        <f t="array" ref="F800">IFERROR(_FV(T_STOCK_DATA[[#This Row],[SYMBOL]],"Exchange"),"")</f>
        <v>National Stock Exchange of India</v>
      </c>
      <c r="G800" s="7" cm="1">
        <f t="array" ref="G800">IFERROR(_FV(T_STOCK_DATA[[#This Row],[SYMBOL]],"Price"),"")</f>
        <v>296.7</v>
      </c>
      <c r="H800" s="9" cm="1">
        <f t="array" ref="H800">IFERROR(_FV(T_STOCK_DATA[[#This Row],[SYMBOL]],"Volume"),"")</f>
        <v>717456</v>
      </c>
      <c r="I800" s="7" t="str" cm="1">
        <f t="array" ref="I800">IFERROR(_FV(T_STOCK_DATA[[#This Row],[SYMBOL]],"Ticker symbol",TRUE),"")</f>
        <v>KNRCON</v>
      </c>
      <c r="J800" s="10" t="str">
        <f>IFERROR(RANK(T_STOCK_DATA[[#This Row],[Positive Change %]],T_STOCK_DATA[Positive Change %],0)+COUNTIF($D$3:$D799,T_STOCK_DATA[[#This Row],[Positive Change %]]),"")</f>
        <v/>
      </c>
      <c r="K800" s="10">
        <f>IFERROR(RANK(T_STOCK_DATA[[#This Row],[Negative Change %]],T_STOCK_DATA[Negative Change %],1)+COUNTIF($E$3:$E799,T_STOCK_DATA[[#This Row],[Negative Change %]]),"")</f>
        <v>370</v>
      </c>
      <c r="L800" s="10">
        <f>IFERROR(RANK(T_STOCK_DATA[[#This Row],[Volume]],T_STOCK_DATA[Volume],0)+COUNTIF($H$3:$H799,T_STOCK_DATA[[#This Row],[Volume]]),"")</f>
        <v>409</v>
      </c>
      <c r="M800" s="18" cm="1">
        <f t="array" ref="M800">IFERROR(_FV(T_STOCK_DATA[[#This Row],[SYMBOL]],"Last trade time",TRUE),"")</f>
        <v>44585.469953703701</v>
      </c>
    </row>
    <row r="801" spans="1:13">
      <c r="A801" s="5" t="e" vm="825">
        <v>#VALUE!</v>
      </c>
      <c r="B801" s="7" cm="1">
        <f t="array" ref="B801">IFERROR(_FV(T_STOCK_DATA[[#This Row],[SYMBOL]],"Change"),"")</f>
        <v>-2.15</v>
      </c>
      <c r="C801" s="8" cm="1">
        <f t="array" ref="C801">IFERROR(IF(T_STOCK_DATA[[#This Row],[SYMBOL]]="","",_FV(T_STOCK_DATA[[#This Row],[SYMBOL]],"Change (%)",TRUE)),"")</f>
        <v>-3.2974999999999997E-2</v>
      </c>
      <c r="D801" s="8" t="str">
        <f>IF(T_STOCK_DATA[[#This Row],[Change (%)]]&gt;0,T_STOCK_DATA[[#This Row],[Change (%)]],"")</f>
        <v/>
      </c>
      <c r="E801" s="8">
        <f>IF(T_STOCK_DATA[[#This Row],[Change (%)]]&lt;0,T_STOCK_DATA[[#This Row],[Change (%)]],"")</f>
        <v>-3.2974999999999997E-2</v>
      </c>
      <c r="F801" s="7" t="str" cm="1">
        <f t="array" ref="F801">IFERROR(_FV(T_STOCK_DATA[[#This Row],[SYMBOL]],"Exchange"),"")</f>
        <v>National Stock Exchange of India</v>
      </c>
      <c r="G801" s="7" cm="1">
        <f t="array" ref="G801">IFERROR(_FV(T_STOCK_DATA[[#This Row],[SYMBOL]],"Price"),"")</f>
        <v>63.05</v>
      </c>
      <c r="H801" s="9" cm="1">
        <f t="array" ref="H801">IFERROR(_FV(T_STOCK_DATA[[#This Row],[SYMBOL]],"Volume"),"")</f>
        <v>220669</v>
      </c>
      <c r="I801" s="7" t="str" cm="1">
        <f t="array" ref="I801">IFERROR(_FV(T_STOCK_DATA[[#This Row],[SYMBOL]],"Ticker symbol",TRUE),"")</f>
        <v>KOKUYOCMLN</v>
      </c>
      <c r="J801" s="10" t="str">
        <f>IFERROR(RANK(T_STOCK_DATA[[#This Row],[Positive Change %]],T_STOCK_DATA[Positive Change %],0)+COUNTIF($D$3:$D800,T_STOCK_DATA[[#This Row],[Positive Change %]]),"")</f>
        <v/>
      </c>
      <c r="K801" s="10">
        <f>IFERROR(RANK(T_STOCK_DATA[[#This Row],[Negative Change %]],T_STOCK_DATA[Negative Change %],1)+COUNTIF($E$3:$E800,T_STOCK_DATA[[#This Row],[Negative Change %]]),"")</f>
        <v>1199</v>
      </c>
      <c r="L801" s="10">
        <f>IFERROR(RANK(T_STOCK_DATA[[#This Row],[Volume]],T_STOCK_DATA[Volume],0)+COUNTIF($H$3:$H800,T_STOCK_DATA[[#This Row],[Volume]]),"")</f>
        <v>727</v>
      </c>
      <c r="M801" s="18" cm="1">
        <f t="array" ref="M801">IFERROR(_FV(T_STOCK_DATA[[#This Row],[SYMBOL]],"Last trade time",TRUE),"")</f>
        <v>44585.469953703701</v>
      </c>
    </row>
    <row r="802" spans="1:13">
      <c r="A802" s="5" t="e" vm="826">
        <v>#VALUE!</v>
      </c>
      <c r="B802" s="7" cm="1">
        <f t="array" ref="B802">IFERROR(_FV(T_STOCK_DATA[[#This Row],[SYMBOL]],"Change"),"")</f>
        <v>-29.45</v>
      </c>
      <c r="C802" s="8" cm="1">
        <f t="array" ref="C802">IFERROR(IF(T_STOCK_DATA[[#This Row],[SYMBOL]]="","",_FV(T_STOCK_DATA[[#This Row],[SYMBOL]],"Change (%)",TRUE)),"")</f>
        <v>-8.7493000000000001E-2</v>
      </c>
      <c r="D802" s="8" t="str">
        <f>IF(T_STOCK_DATA[[#This Row],[Change (%)]]&gt;0,T_STOCK_DATA[[#This Row],[Change (%)]],"")</f>
        <v/>
      </c>
      <c r="E802" s="8">
        <f>IF(T_STOCK_DATA[[#This Row],[Change (%)]]&lt;0,T_STOCK_DATA[[#This Row],[Change (%)]],"")</f>
        <v>-8.7493000000000001E-2</v>
      </c>
      <c r="F802" s="7" t="str" cm="1">
        <f t="array" ref="F802">IFERROR(_FV(T_STOCK_DATA[[#This Row],[SYMBOL]],"Exchange"),"")</f>
        <v>National Stock Exchange of India</v>
      </c>
      <c r="G802" s="7" cm="1">
        <f t="array" ref="G802">IFERROR(_FV(T_STOCK_DATA[[#This Row],[SYMBOL]],"Price"),"")</f>
        <v>307.14999999999998</v>
      </c>
      <c r="H802" s="9" cm="1">
        <f t="array" ref="H802">IFERROR(_FV(T_STOCK_DATA[[#This Row],[SYMBOL]],"Volume"),"")</f>
        <v>610526</v>
      </c>
      <c r="I802" s="7" t="str" cm="1">
        <f t="array" ref="I802">IFERROR(_FV(T_STOCK_DATA[[#This Row],[SYMBOL]],"Ticker symbol",TRUE),"")</f>
        <v>KOLTEPATIL</v>
      </c>
      <c r="J802" s="10" t="str">
        <f>IFERROR(RANK(T_STOCK_DATA[[#This Row],[Positive Change %]],T_STOCK_DATA[Positive Change %],0)+COUNTIF($D$3:$D801,T_STOCK_DATA[[#This Row],[Positive Change %]]),"")</f>
        <v/>
      </c>
      <c r="K802" s="10">
        <f>IFERROR(RANK(T_STOCK_DATA[[#This Row],[Negative Change %]],T_STOCK_DATA[Negative Change %],1)+COUNTIF($E$3:$E801,T_STOCK_DATA[[#This Row],[Negative Change %]]),"")</f>
        <v>64</v>
      </c>
      <c r="L802" s="10">
        <f>IFERROR(RANK(T_STOCK_DATA[[#This Row],[Volume]],T_STOCK_DATA[Volume],0)+COUNTIF($H$3:$H801,T_STOCK_DATA[[#This Row],[Volume]]),"")</f>
        <v>449</v>
      </c>
      <c r="M802" s="18" cm="1">
        <f t="array" ref="M802">IFERROR(_FV(T_STOCK_DATA[[#This Row],[SYMBOL]],"Last trade time",TRUE),"")</f>
        <v>44585.469953703701</v>
      </c>
    </row>
    <row r="803" spans="1:13">
      <c r="A803" s="5" t="e" vm="827">
        <v>#VALUE!</v>
      </c>
      <c r="B803" s="7" cm="1">
        <f t="array" ref="B803">IFERROR(_FV(T_STOCK_DATA[[#This Row],[SYMBOL]],"Change"),"")</f>
        <v>-15.15</v>
      </c>
      <c r="C803" s="8" cm="1">
        <f t="array" ref="C803">IFERROR(IF(T_STOCK_DATA[[#This Row],[SYMBOL]]="","",_FV(T_STOCK_DATA[[#This Row],[SYMBOL]],"Change (%)",TRUE)),"")</f>
        <v>-4.9992000000000002E-2</v>
      </c>
      <c r="D803" s="8" t="str">
        <f>IF(T_STOCK_DATA[[#This Row],[Change (%)]]&gt;0,T_STOCK_DATA[[#This Row],[Change (%)]],"")</f>
        <v/>
      </c>
      <c r="E803" s="8">
        <f>IF(T_STOCK_DATA[[#This Row],[Change (%)]]&lt;0,T_STOCK_DATA[[#This Row],[Change (%)]],"")</f>
        <v>-4.9992000000000002E-2</v>
      </c>
      <c r="F803" s="7" t="str" cm="1">
        <f t="array" ref="F803">IFERROR(_FV(T_STOCK_DATA[[#This Row],[SYMBOL]],"Exchange"),"")</f>
        <v>National Stock Exchange of India</v>
      </c>
      <c r="G803" s="7" cm="1">
        <f t="array" ref="G803">IFERROR(_FV(T_STOCK_DATA[[#This Row],[SYMBOL]],"Price"),"")</f>
        <v>287.89999999999998</v>
      </c>
      <c r="H803" s="9" cm="1">
        <f t="array" ref="H803">IFERROR(_FV(T_STOCK_DATA[[#This Row],[SYMBOL]],"Volume"),"")</f>
        <v>222433</v>
      </c>
      <c r="I803" s="7" t="str" cm="1">
        <f t="array" ref="I803">IFERROR(_FV(T_STOCK_DATA[[#This Row],[SYMBOL]],"Ticker symbol",TRUE),"")</f>
        <v>KOPRAN</v>
      </c>
      <c r="J803" s="10" t="str">
        <f>IFERROR(RANK(T_STOCK_DATA[[#This Row],[Positive Change %]],T_STOCK_DATA[Positive Change %],0)+COUNTIF($D$3:$D802,T_STOCK_DATA[[#This Row],[Positive Change %]]),"")</f>
        <v/>
      </c>
      <c r="K803" s="10">
        <f>IFERROR(RANK(T_STOCK_DATA[[#This Row],[Negative Change %]],T_STOCK_DATA[Negative Change %],1)+COUNTIF($E$3:$E802,T_STOCK_DATA[[#This Row],[Negative Change %]]),"")</f>
        <v>522</v>
      </c>
      <c r="L803" s="10">
        <f>IFERROR(RANK(T_STOCK_DATA[[#This Row],[Volume]],T_STOCK_DATA[Volume],0)+COUNTIF($H$3:$H802,T_STOCK_DATA[[#This Row],[Volume]]),"")</f>
        <v>723</v>
      </c>
      <c r="M803" s="18" cm="1">
        <f t="array" ref="M803">IFERROR(_FV(T_STOCK_DATA[[#This Row],[SYMBOL]],"Last trade time",TRUE),"")</f>
        <v>44585.469953703701</v>
      </c>
    </row>
    <row r="804" spans="1:13">
      <c r="A804" s="5" t="e" vm="828">
        <v>#VALUE!</v>
      </c>
      <c r="B804" s="7" cm="1">
        <f t="array" ref="B804">IFERROR(_FV(T_STOCK_DATA[[#This Row],[SYMBOL]],"Change"),"")</f>
        <v>-62.85</v>
      </c>
      <c r="C804" s="8" cm="1">
        <f t="array" ref="C804">IFERROR(IF(T_STOCK_DATA[[#This Row],[SYMBOL]]="","",_FV(T_STOCK_DATA[[#This Row],[SYMBOL]],"Change (%)",TRUE)),"")</f>
        <v>-3.3188000000000002E-2</v>
      </c>
      <c r="D804" s="8" t="str">
        <f>IF(T_STOCK_DATA[[#This Row],[Change (%)]]&gt;0,T_STOCK_DATA[[#This Row],[Change (%)]],"")</f>
        <v/>
      </c>
      <c r="E804" s="8">
        <f>IF(T_STOCK_DATA[[#This Row],[Change (%)]]&lt;0,T_STOCK_DATA[[#This Row],[Change (%)]],"")</f>
        <v>-3.3188000000000002E-2</v>
      </c>
      <c r="F804" s="7" t="str" cm="1">
        <f t="array" ref="F804">IFERROR(_FV(T_STOCK_DATA[[#This Row],[SYMBOL]],"Exchange"),"")</f>
        <v>National Stock Exchange of India</v>
      </c>
      <c r="G804" s="7" cm="1">
        <f t="array" ref="G804">IFERROR(_FV(T_STOCK_DATA[[#This Row],[SYMBOL]],"Price"),"")</f>
        <v>1830.9</v>
      </c>
      <c r="H804" s="9" cm="1">
        <f t="array" ref="H804">IFERROR(_FV(T_STOCK_DATA[[#This Row],[SYMBOL]],"Volume"),"")</f>
        <v>2547434</v>
      </c>
      <c r="I804" s="7" t="str" cm="1">
        <f t="array" ref="I804">IFERROR(_FV(T_STOCK_DATA[[#This Row],[SYMBOL]],"Ticker symbol",TRUE),"")</f>
        <v>KOTAKBANK</v>
      </c>
      <c r="J804" s="10" t="str">
        <f>IFERROR(RANK(T_STOCK_DATA[[#This Row],[Positive Change %]],T_STOCK_DATA[Positive Change %],0)+COUNTIF($D$3:$D803,T_STOCK_DATA[[#This Row],[Positive Change %]]),"")</f>
        <v/>
      </c>
      <c r="K804" s="10">
        <f>IFERROR(RANK(T_STOCK_DATA[[#This Row],[Negative Change %]],T_STOCK_DATA[Negative Change %],1)+COUNTIF($E$3:$E803,T_STOCK_DATA[[#This Row],[Negative Change %]]),"")</f>
        <v>1194</v>
      </c>
      <c r="L804" s="10">
        <f>IFERROR(RANK(T_STOCK_DATA[[#This Row],[Volume]],T_STOCK_DATA[Volume],0)+COUNTIF($H$3:$H803,T_STOCK_DATA[[#This Row],[Volume]]),"")</f>
        <v>168</v>
      </c>
      <c r="M804" s="18" cm="1">
        <f t="array" ref="M804">IFERROR(_FV(T_STOCK_DATA[[#This Row],[SYMBOL]],"Last trade time",TRUE),"")</f>
        <v>44585.469953703701</v>
      </c>
    </row>
    <row r="805" spans="1:13">
      <c r="A805" s="5" t="e" vm="829">
        <v>#VALUE!</v>
      </c>
      <c r="B805" s="7" cm="1">
        <f t="array" ref="B805">IFERROR(_FV(T_STOCK_DATA[[#This Row],[SYMBOL]],"Change"),"")</f>
        <v>-2.8</v>
      </c>
      <c r="C805" s="8" cm="1">
        <f t="array" ref="C805">IFERROR(IF(T_STOCK_DATA[[#This Row],[SYMBOL]]="","",_FV(T_STOCK_DATA[[#This Row],[SYMBOL]],"Change (%)",TRUE)),"")</f>
        <v>-6.8966E-2</v>
      </c>
      <c r="D805" s="8" t="str">
        <f>IF(T_STOCK_DATA[[#This Row],[Change (%)]]&gt;0,T_STOCK_DATA[[#This Row],[Change (%)]],"")</f>
        <v/>
      </c>
      <c r="E805" s="8">
        <f>IF(T_STOCK_DATA[[#This Row],[Change (%)]]&lt;0,T_STOCK_DATA[[#This Row],[Change (%)]],"")</f>
        <v>-6.8966E-2</v>
      </c>
      <c r="F805" s="7" t="str" cm="1">
        <f t="array" ref="F805">IFERROR(_FV(T_STOCK_DATA[[#This Row],[SYMBOL]],"Exchange"),"")</f>
        <v>National Stock Exchange of India</v>
      </c>
      <c r="G805" s="7" cm="1">
        <f t="array" ref="G805">IFERROR(_FV(T_STOCK_DATA[[#This Row],[SYMBOL]],"Price"),"")</f>
        <v>37.799999999999997</v>
      </c>
      <c r="H805" s="9" cm="1">
        <f t="array" ref="H805">IFERROR(_FV(T_STOCK_DATA[[#This Row],[SYMBOL]],"Volume"),"")</f>
        <v>522225</v>
      </c>
      <c r="I805" s="7" t="str" cm="1">
        <f t="array" ref="I805">IFERROR(_FV(T_STOCK_DATA[[#This Row],[SYMBOL]],"Ticker symbol",TRUE),"")</f>
        <v>KOTARISUG</v>
      </c>
      <c r="J805" s="10" t="str">
        <f>IFERROR(RANK(T_STOCK_DATA[[#This Row],[Positive Change %]],T_STOCK_DATA[Positive Change %],0)+COUNTIF($D$3:$D804,T_STOCK_DATA[[#This Row],[Positive Change %]]),"")</f>
        <v/>
      </c>
      <c r="K805" s="10">
        <f>IFERROR(RANK(T_STOCK_DATA[[#This Row],[Negative Change %]],T_STOCK_DATA[Negative Change %],1)+COUNTIF($E$3:$E804,T_STOCK_DATA[[#This Row],[Negative Change %]]),"")</f>
        <v>220</v>
      </c>
      <c r="L805" s="10">
        <f>IFERROR(RANK(T_STOCK_DATA[[#This Row],[Volume]],T_STOCK_DATA[Volume],0)+COUNTIF($H$3:$H804,T_STOCK_DATA[[#This Row],[Volume]]),"")</f>
        <v>490</v>
      </c>
      <c r="M805" s="18" cm="1">
        <f t="array" ref="M805">IFERROR(_FV(T_STOCK_DATA[[#This Row],[SYMBOL]],"Last trade time",TRUE),"")</f>
        <v>44585.469953703701</v>
      </c>
    </row>
    <row r="806" spans="1:13">
      <c r="A806" s="5" t="e" vm="830">
        <v>#VALUE!</v>
      </c>
      <c r="B806" s="7" cm="1">
        <f t="array" ref="B806">IFERROR(_FV(T_STOCK_DATA[[#This Row],[SYMBOL]],"Change"),"")</f>
        <v>-10.45</v>
      </c>
      <c r="C806" s="8" cm="1">
        <f t="array" ref="C806">IFERROR(IF(T_STOCK_DATA[[#This Row],[SYMBOL]]="","",_FV(T_STOCK_DATA[[#This Row],[SYMBOL]],"Change (%)",TRUE)),"")</f>
        <v>-9.9808999999999995E-2</v>
      </c>
      <c r="D806" s="8" t="str">
        <f>IF(T_STOCK_DATA[[#This Row],[Change (%)]]&gt;0,T_STOCK_DATA[[#This Row],[Change (%)]],"")</f>
        <v/>
      </c>
      <c r="E806" s="8">
        <f>IF(T_STOCK_DATA[[#This Row],[Change (%)]]&lt;0,T_STOCK_DATA[[#This Row],[Change (%)]],"")</f>
        <v>-9.9808999999999995E-2</v>
      </c>
      <c r="F806" s="7" t="str" cm="1">
        <f t="array" ref="F806">IFERROR(_FV(T_STOCK_DATA[[#This Row],[SYMBOL]],"Exchange"),"")</f>
        <v>National Stock Exchange of India</v>
      </c>
      <c r="G806" s="7" cm="1">
        <f t="array" ref="G806">IFERROR(_FV(T_STOCK_DATA[[#This Row],[SYMBOL]],"Price"),"")</f>
        <v>94.25</v>
      </c>
      <c r="H806" s="9" cm="1">
        <f t="array" ref="H806">IFERROR(_FV(T_STOCK_DATA[[#This Row],[SYMBOL]],"Volume"),"")</f>
        <v>516510</v>
      </c>
      <c r="I806" s="7" t="str" cm="1">
        <f t="array" ref="I806">IFERROR(_FV(T_STOCK_DATA[[#This Row],[SYMBOL]],"Ticker symbol",TRUE),"")</f>
        <v>KOTHARIPET</v>
      </c>
      <c r="J806" s="10" t="str">
        <f>IFERROR(RANK(T_STOCK_DATA[[#This Row],[Positive Change %]],T_STOCK_DATA[Positive Change %],0)+COUNTIF($D$3:$D805,T_STOCK_DATA[[#This Row],[Positive Change %]]),"")</f>
        <v/>
      </c>
      <c r="K806" s="10">
        <f>IFERROR(RANK(T_STOCK_DATA[[#This Row],[Negative Change %]],T_STOCK_DATA[Negative Change %],1)+COUNTIF($E$3:$E805,T_STOCK_DATA[[#This Row],[Negative Change %]]),"")</f>
        <v>23</v>
      </c>
      <c r="L806" s="10">
        <f>IFERROR(RANK(T_STOCK_DATA[[#This Row],[Volume]],T_STOCK_DATA[Volume],0)+COUNTIF($H$3:$H805,T_STOCK_DATA[[#This Row],[Volume]]),"")</f>
        <v>491</v>
      </c>
      <c r="M806" s="18" cm="1">
        <f t="array" ref="M806">IFERROR(_FV(T_STOCK_DATA[[#This Row],[SYMBOL]],"Last trade time",TRUE),"")</f>
        <v>44585.469953703701</v>
      </c>
    </row>
    <row r="807" spans="1:13">
      <c r="A807" s="5" t="e" vm="831">
        <v>#VALUE!</v>
      </c>
      <c r="B807" s="7" cm="1">
        <f t="array" ref="B807">IFERROR(_FV(T_STOCK_DATA[[#This Row],[SYMBOL]],"Change"),"")</f>
        <v>-5.25</v>
      </c>
      <c r="C807" s="8" cm="1">
        <f t="array" ref="C807">IFERROR(IF(T_STOCK_DATA[[#This Row],[SYMBOL]]="","",_FV(T_STOCK_DATA[[#This Row],[SYMBOL]],"Change (%)",TRUE)),"")</f>
        <v>-4.8860000000000001E-2</v>
      </c>
      <c r="D807" s="8" t="str">
        <f>IF(T_STOCK_DATA[[#This Row],[Change (%)]]&gt;0,T_STOCK_DATA[[#This Row],[Change (%)]],"")</f>
        <v/>
      </c>
      <c r="E807" s="8">
        <f>IF(T_STOCK_DATA[[#This Row],[Change (%)]]&lt;0,T_STOCK_DATA[[#This Row],[Change (%)]],"")</f>
        <v>-4.8860000000000001E-2</v>
      </c>
      <c r="F807" s="7" t="str" cm="1">
        <f t="array" ref="F807">IFERROR(_FV(T_STOCK_DATA[[#This Row],[SYMBOL]],"Exchange"),"")</f>
        <v>National Stock Exchange of India</v>
      </c>
      <c r="G807" s="7" cm="1">
        <f t="array" ref="G807">IFERROR(_FV(T_STOCK_DATA[[#This Row],[SYMBOL]],"Price"),"")</f>
        <v>102.2</v>
      </c>
      <c r="H807" s="9" cm="1">
        <f t="array" ref="H807">IFERROR(_FV(T_STOCK_DATA[[#This Row],[SYMBOL]],"Volume"),"")</f>
        <v>41520</v>
      </c>
      <c r="I807" s="7" t="str" cm="1">
        <f t="array" ref="I807">IFERROR(_FV(T_STOCK_DATA[[#This Row],[SYMBOL]],"Ticker symbol",TRUE),"")</f>
        <v>KOTHARIPRO</v>
      </c>
      <c r="J807" s="10" t="str">
        <f>IFERROR(RANK(T_STOCK_DATA[[#This Row],[Positive Change %]],T_STOCK_DATA[Positive Change %],0)+COUNTIF($D$3:$D806,T_STOCK_DATA[[#This Row],[Positive Change %]]),"")</f>
        <v/>
      </c>
      <c r="K807" s="10">
        <f>IFERROR(RANK(T_STOCK_DATA[[#This Row],[Negative Change %]],T_STOCK_DATA[Negative Change %],1)+COUNTIF($E$3:$E806,T_STOCK_DATA[[#This Row],[Negative Change %]]),"")</f>
        <v>703</v>
      </c>
      <c r="L807" s="10">
        <f>IFERROR(RANK(T_STOCK_DATA[[#This Row],[Volume]],T_STOCK_DATA[Volume],0)+COUNTIF($H$3:$H806,T_STOCK_DATA[[#This Row],[Volume]]),"")</f>
        <v>1224</v>
      </c>
      <c r="M807" s="18" cm="1">
        <f t="array" ref="M807">IFERROR(_FV(T_STOCK_DATA[[#This Row],[SYMBOL]],"Last trade time",TRUE),"")</f>
        <v>44585.469953703701</v>
      </c>
    </row>
    <row r="808" spans="1:13">
      <c r="A808" s="5" t="e" vm="832">
        <v>#VALUE!</v>
      </c>
      <c r="B808" s="7" cm="1">
        <f t="array" ref="B808">IFERROR(_FV(T_STOCK_DATA[[#This Row],[SYMBOL]],"Change"),"")</f>
        <v>-42.4</v>
      </c>
      <c r="C808" s="8" cm="1">
        <f t="array" ref="C808">IFERROR(IF(T_STOCK_DATA[[#This Row],[SYMBOL]]="","",_FV(T_STOCK_DATA[[#This Row],[SYMBOL]],"Change (%)",TRUE)),"")</f>
        <v>-6.2950000000000006E-2</v>
      </c>
      <c r="D808" s="8" t="str">
        <f>IF(T_STOCK_DATA[[#This Row],[Change (%)]]&gt;0,T_STOCK_DATA[[#This Row],[Change (%)]],"")</f>
        <v/>
      </c>
      <c r="E808" s="8">
        <f>IF(T_STOCK_DATA[[#This Row],[Change (%)]]&lt;0,T_STOCK_DATA[[#This Row],[Change (%)]],"")</f>
        <v>-6.2950000000000006E-2</v>
      </c>
      <c r="F808" s="7" t="str" cm="1">
        <f t="array" ref="F808">IFERROR(_FV(T_STOCK_DATA[[#This Row],[SYMBOL]],"Exchange"),"")</f>
        <v>National Stock Exchange of India</v>
      </c>
      <c r="G808" s="7" cm="1">
        <f t="array" ref="G808">IFERROR(_FV(T_STOCK_DATA[[#This Row],[SYMBOL]],"Price"),"")</f>
        <v>631.15</v>
      </c>
      <c r="H808" s="9" cm="1">
        <f t="array" ref="H808">IFERROR(_FV(T_STOCK_DATA[[#This Row],[SYMBOL]],"Volume"),"")</f>
        <v>3347587</v>
      </c>
      <c r="I808" s="7" t="str" cm="1">
        <f t="array" ref="I808">IFERROR(_FV(T_STOCK_DATA[[#This Row],[SYMBOL]],"Ticker symbol",TRUE),"")</f>
        <v>KPITTECH</v>
      </c>
      <c r="J808" s="10" t="str">
        <f>IFERROR(RANK(T_STOCK_DATA[[#This Row],[Positive Change %]],T_STOCK_DATA[Positive Change %],0)+COUNTIF($D$3:$D807,T_STOCK_DATA[[#This Row],[Positive Change %]]),"")</f>
        <v/>
      </c>
      <c r="K808" s="10">
        <f>IFERROR(RANK(T_STOCK_DATA[[#This Row],[Negative Change %]],T_STOCK_DATA[Negative Change %],1)+COUNTIF($E$3:$E807,T_STOCK_DATA[[#This Row],[Negative Change %]]),"")</f>
        <v>301</v>
      </c>
      <c r="L808" s="10">
        <f>IFERROR(RANK(T_STOCK_DATA[[#This Row],[Volume]],T_STOCK_DATA[Volume],0)+COUNTIF($H$3:$H807,T_STOCK_DATA[[#This Row],[Volume]]),"")</f>
        <v>139</v>
      </c>
      <c r="M808" s="18" cm="1">
        <f t="array" ref="M808">IFERROR(_FV(T_STOCK_DATA[[#This Row],[SYMBOL]],"Last trade time",TRUE),"")</f>
        <v>44585.469953703701</v>
      </c>
    </row>
    <row r="809" spans="1:13">
      <c r="A809" s="5" t="e" vm="833">
        <v>#VALUE!</v>
      </c>
      <c r="B809" s="7" cm="1">
        <f t="array" ref="B809">IFERROR(_FV(T_STOCK_DATA[[#This Row],[SYMBOL]],"Change"),"")</f>
        <v>-64.5</v>
      </c>
      <c r="C809" s="8" cm="1">
        <f t="array" ref="C809">IFERROR(IF(T_STOCK_DATA[[#This Row],[SYMBOL]]="","",_FV(T_STOCK_DATA[[#This Row],[SYMBOL]],"Change (%)",TRUE)),"")</f>
        <v>-9.1268999999999989E-2</v>
      </c>
      <c r="D809" s="8" t="str">
        <f>IF(T_STOCK_DATA[[#This Row],[Change (%)]]&gt;0,T_STOCK_DATA[[#This Row],[Change (%)]],"")</f>
        <v/>
      </c>
      <c r="E809" s="8">
        <f>IF(T_STOCK_DATA[[#This Row],[Change (%)]]&lt;0,T_STOCK_DATA[[#This Row],[Change (%)]],"")</f>
        <v>-9.1268999999999989E-2</v>
      </c>
      <c r="F809" s="7" t="str" cm="1">
        <f t="array" ref="F809">IFERROR(_FV(T_STOCK_DATA[[#This Row],[SYMBOL]],"Exchange"),"")</f>
        <v>National Stock Exchange of India</v>
      </c>
      <c r="G809" s="7" cm="1">
        <f t="array" ref="G809">IFERROR(_FV(T_STOCK_DATA[[#This Row],[SYMBOL]],"Price"),"")</f>
        <v>642.20000000000005</v>
      </c>
      <c r="H809" s="9" cm="1">
        <f t="array" ref="H809">IFERROR(_FV(T_STOCK_DATA[[#This Row],[SYMBOL]],"Volume"),"")</f>
        <v>1038905</v>
      </c>
      <c r="I809" s="7" t="str" cm="1">
        <f t="array" ref="I809">IFERROR(_FV(T_STOCK_DATA[[#This Row],[SYMBOL]],"Ticker symbol",TRUE),"")</f>
        <v>KPRMILL</v>
      </c>
      <c r="J809" s="10" t="str">
        <f>IFERROR(RANK(T_STOCK_DATA[[#This Row],[Positive Change %]],T_STOCK_DATA[Positive Change %],0)+COUNTIF($D$3:$D808,T_STOCK_DATA[[#This Row],[Positive Change %]]),"")</f>
        <v/>
      </c>
      <c r="K809" s="10">
        <f>IFERROR(RANK(T_STOCK_DATA[[#This Row],[Negative Change %]],T_STOCK_DATA[Negative Change %],1)+COUNTIF($E$3:$E808,T_STOCK_DATA[[#This Row],[Negative Change %]]),"")</f>
        <v>47</v>
      </c>
      <c r="L809" s="10">
        <f>IFERROR(RANK(T_STOCK_DATA[[#This Row],[Volume]],T_STOCK_DATA[Volume],0)+COUNTIF($H$3:$H808,T_STOCK_DATA[[#This Row],[Volume]]),"")</f>
        <v>330</v>
      </c>
      <c r="M809" s="18" cm="1">
        <f t="array" ref="M809">IFERROR(_FV(T_STOCK_DATA[[#This Row],[SYMBOL]],"Last trade time",TRUE),"")</f>
        <v>44585.469953703701</v>
      </c>
    </row>
    <row r="810" spans="1:13">
      <c r="A810" s="5" t="e" vm="834">
        <v>#VALUE!</v>
      </c>
      <c r="B810" s="7" cm="1">
        <f t="array" ref="B810">IFERROR(_FV(T_STOCK_DATA[[#This Row],[SYMBOL]],"Change"),"")</f>
        <v>-12.05</v>
      </c>
      <c r="C810" s="8" cm="1">
        <f t="array" ref="C810">IFERROR(IF(T_STOCK_DATA[[#This Row],[SYMBOL]]="","",_FV(T_STOCK_DATA[[#This Row],[SYMBOL]],"Change (%)",TRUE)),"")</f>
        <v>-4.8776E-2</v>
      </c>
      <c r="D810" s="8" t="str">
        <f>IF(T_STOCK_DATA[[#This Row],[Change (%)]]&gt;0,T_STOCK_DATA[[#This Row],[Change (%)]],"")</f>
        <v/>
      </c>
      <c r="E810" s="8">
        <f>IF(T_STOCK_DATA[[#This Row],[Change (%)]]&lt;0,T_STOCK_DATA[[#This Row],[Change (%)]],"")</f>
        <v>-4.8776E-2</v>
      </c>
      <c r="F810" s="7" t="str" cm="1">
        <f t="array" ref="F810">IFERROR(_FV(T_STOCK_DATA[[#This Row],[SYMBOL]],"Exchange"),"")</f>
        <v>National Stock Exchange of India</v>
      </c>
      <c r="G810" s="7" cm="1">
        <f t="array" ref="G810">IFERROR(_FV(T_STOCK_DATA[[#This Row],[SYMBOL]],"Price"),"")</f>
        <v>235</v>
      </c>
      <c r="H810" s="9" cm="1">
        <f t="array" ref="H810">IFERROR(_FV(T_STOCK_DATA[[#This Row],[SYMBOL]],"Volume"),"")</f>
        <v>421848</v>
      </c>
      <c r="I810" s="7" t="str" cm="1">
        <f t="array" ref="I810">IFERROR(_FV(T_STOCK_DATA[[#This Row],[SYMBOL]],"Ticker symbol",TRUE),"")</f>
        <v>KRBL</v>
      </c>
      <c r="J810" s="10" t="str">
        <f>IFERROR(RANK(T_STOCK_DATA[[#This Row],[Positive Change %]],T_STOCK_DATA[Positive Change %],0)+COUNTIF($D$3:$D809,T_STOCK_DATA[[#This Row],[Positive Change %]]),"")</f>
        <v/>
      </c>
      <c r="K810" s="10">
        <f>IFERROR(RANK(T_STOCK_DATA[[#This Row],[Negative Change %]],T_STOCK_DATA[Negative Change %],1)+COUNTIF($E$3:$E809,T_STOCK_DATA[[#This Row],[Negative Change %]]),"")</f>
        <v>716</v>
      </c>
      <c r="L810" s="10">
        <f>IFERROR(RANK(T_STOCK_DATA[[#This Row],[Volume]],T_STOCK_DATA[Volume],0)+COUNTIF($H$3:$H809,T_STOCK_DATA[[#This Row],[Volume]]),"")</f>
        <v>543</v>
      </c>
      <c r="M810" s="18" cm="1">
        <f t="array" ref="M810">IFERROR(_FV(T_STOCK_DATA[[#This Row],[SYMBOL]],"Last trade time",TRUE),"")</f>
        <v>44585.469953703701</v>
      </c>
    </row>
    <row r="811" spans="1:13">
      <c r="A811" s="5" t="e" vm="835">
        <v>#VALUE!</v>
      </c>
      <c r="B811" s="7" cm="1">
        <f t="array" ref="B811">IFERROR(_FV(T_STOCK_DATA[[#This Row],[SYMBOL]],"Change"),"")</f>
        <v>-10.15</v>
      </c>
      <c r="C811" s="8" cm="1">
        <f t="array" ref="C811">IFERROR(IF(T_STOCK_DATA[[#This Row],[SYMBOL]]="","",_FV(T_STOCK_DATA[[#This Row],[SYMBOL]],"Change (%)",TRUE)),"")</f>
        <v>-5.5677000000000004E-2</v>
      </c>
      <c r="D811" s="8" t="str">
        <f>IF(T_STOCK_DATA[[#This Row],[Change (%)]]&gt;0,T_STOCK_DATA[[#This Row],[Change (%)]],"")</f>
        <v/>
      </c>
      <c r="E811" s="8">
        <f>IF(T_STOCK_DATA[[#This Row],[Change (%)]]&lt;0,T_STOCK_DATA[[#This Row],[Change (%)]],"")</f>
        <v>-5.5677000000000004E-2</v>
      </c>
      <c r="F811" s="7" t="str" cm="1">
        <f t="array" ref="F811">IFERROR(_FV(T_STOCK_DATA[[#This Row],[SYMBOL]],"Exchange"),"")</f>
        <v>National Stock Exchange of India</v>
      </c>
      <c r="G811" s="7" cm="1">
        <f t="array" ref="G811">IFERROR(_FV(T_STOCK_DATA[[#This Row],[SYMBOL]],"Price"),"")</f>
        <v>172.15</v>
      </c>
      <c r="H811" s="9" cm="1">
        <f t="array" ref="H811">IFERROR(_FV(T_STOCK_DATA[[#This Row],[SYMBOL]],"Volume"),"")</f>
        <v>32150</v>
      </c>
      <c r="I811" s="7" t="str" cm="1">
        <f t="array" ref="I811">IFERROR(_FV(T_STOCK_DATA[[#This Row],[SYMBOL]],"Ticker symbol",TRUE),"")</f>
        <v>KREBSBIO</v>
      </c>
      <c r="J811" s="10" t="str">
        <f>IFERROR(RANK(T_STOCK_DATA[[#This Row],[Positive Change %]],T_STOCK_DATA[Positive Change %],0)+COUNTIF($D$3:$D810,T_STOCK_DATA[[#This Row],[Positive Change %]]),"")</f>
        <v/>
      </c>
      <c r="K811" s="10">
        <f>IFERROR(RANK(T_STOCK_DATA[[#This Row],[Negative Change %]],T_STOCK_DATA[Negative Change %],1)+COUNTIF($E$3:$E810,T_STOCK_DATA[[#This Row],[Negative Change %]]),"")</f>
        <v>403</v>
      </c>
      <c r="L811" s="10">
        <f>IFERROR(RANK(T_STOCK_DATA[[#This Row],[Volume]],T_STOCK_DATA[Volume],0)+COUNTIF($H$3:$H810,T_STOCK_DATA[[#This Row],[Volume]]),"")</f>
        <v>1293</v>
      </c>
      <c r="M811" s="18" cm="1">
        <f t="array" ref="M811">IFERROR(_FV(T_STOCK_DATA[[#This Row],[SYMBOL]],"Last trade time",TRUE),"")</f>
        <v>44585.469953703701</v>
      </c>
    </row>
    <row r="812" spans="1:13">
      <c r="A812" s="5" t="e" vm="836">
        <v>#VALUE!</v>
      </c>
      <c r="B812" s="7" cm="1">
        <f t="array" ref="B812">IFERROR(_FV(T_STOCK_DATA[[#This Row],[SYMBOL]],"Change"),"")</f>
        <v>-0.3</v>
      </c>
      <c r="C812" s="8" cm="1">
        <f t="array" ref="C812">IFERROR(IF(T_STOCK_DATA[[#This Row],[SYMBOL]]="","",_FV(T_STOCK_DATA[[#This Row],[SYMBOL]],"Change (%)",TRUE)),"")</f>
        <v>-4.1378999999999999E-2</v>
      </c>
      <c r="D812" s="8" t="str">
        <f>IF(T_STOCK_DATA[[#This Row],[Change (%)]]&gt;0,T_STOCK_DATA[[#This Row],[Change (%)]],"")</f>
        <v/>
      </c>
      <c r="E812" s="8">
        <f>IF(T_STOCK_DATA[[#This Row],[Change (%)]]&lt;0,T_STOCK_DATA[[#This Row],[Change (%)]],"")</f>
        <v>-4.1378999999999999E-2</v>
      </c>
      <c r="F812" s="7" t="str" cm="1">
        <f t="array" ref="F812">IFERROR(_FV(T_STOCK_DATA[[#This Row],[SYMBOL]],"Exchange"),"")</f>
        <v>National Stock Exchange of India</v>
      </c>
      <c r="G812" s="7" cm="1">
        <f t="array" ref="G812">IFERROR(_FV(T_STOCK_DATA[[#This Row],[SYMBOL]],"Price"),"")</f>
        <v>6.95</v>
      </c>
      <c r="H812" s="9" cm="1">
        <f t="array" ref="H812">IFERROR(_FV(T_STOCK_DATA[[#This Row],[SYMBOL]],"Volume"),"")</f>
        <v>157775</v>
      </c>
      <c r="I812" s="7" t="str" cm="1">
        <f t="array" ref="I812">IFERROR(_FV(T_STOCK_DATA[[#This Row],[SYMBOL]],"Ticker symbol",TRUE),"")</f>
        <v>KRIDHANINF</v>
      </c>
      <c r="J812" s="10" t="str">
        <f>IFERROR(RANK(T_STOCK_DATA[[#This Row],[Positive Change %]],T_STOCK_DATA[Positive Change %],0)+COUNTIF($D$3:$D811,T_STOCK_DATA[[#This Row],[Positive Change %]]),"")</f>
        <v/>
      </c>
      <c r="K812" s="10">
        <f>IFERROR(RANK(T_STOCK_DATA[[#This Row],[Negative Change %]],T_STOCK_DATA[Negative Change %],1)+COUNTIF($E$3:$E811,T_STOCK_DATA[[#This Row],[Negative Change %]]),"")</f>
        <v>1007</v>
      </c>
      <c r="L812" s="10">
        <f>IFERROR(RANK(T_STOCK_DATA[[#This Row],[Volume]],T_STOCK_DATA[Volume],0)+COUNTIF($H$3:$H811,T_STOCK_DATA[[#This Row],[Volume]]),"")</f>
        <v>830</v>
      </c>
      <c r="M812" s="18" cm="1">
        <f t="array" ref="M812">IFERROR(_FV(T_STOCK_DATA[[#This Row],[SYMBOL]],"Last trade time",TRUE),"")</f>
        <v>44585.469953703701</v>
      </c>
    </row>
    <row r="813" spans="1:13">
      <c r="A813" s="5" t="e" vm="837">
        <v>#VALUE!</v>
      </c>
      <c r="B813" s="7" cm="1">
        <f t="array" ref="B813">IFERROR(_FV(T_STOCK_DATA[[#This Row],[SYMBOL]],"Change"),"")</f>
        <v>-7.05</v>
      </c>
      <c r="C813" s="8" cm="1">
        <f t="array" ref="C813">IFERROR(IF(T_STOCK_DATA[[#This Row],[SYMBOL]]="","",_FV(T_STOCK_DATA[[#This Row],[SYMBOL]],"Change (%)",TRUE)),"")</f>
        <v>-3.9966000000000002E-2</v>
      </c>
      <c r="D813" s="8" t="str">
        <f>IF(T_STOCK_DATA[[#This Row],[Change (%)]]&gt;0,T_STOCK_DATA[[#This Row],[Change (%)]],"")</f>
        <v/>
      </c>
      <c r="E813" s="8">
        <f>IF(T_STOCK_DATA[[#This Row],[Change (%)]]&lt;0,T_STOCK_DATA[[#This Row],[Change (%)]],"")</f>
        <v>-3.9966000000000002E-2</v>
      </c>
      <c r="F813" s="7" t="str" cm="1">
        <f t="array" ref="F813">IFERROR(_FV(T_STOCK_DATA[[#This Row],[SYMBOL]],"Exchange"),"")</f>
        <v>National Stock Exchange of India</v>
      </c>
      <c r="G813" s="7" cm="1">
        <f t="array" ref="G813">IFERROR(_FV(T_STOCK_DATA[[#This Row],[SYMBOL]],"Price"),"")</f>
        <v>169.35</v>
      </c>
      <c r="H813" s="9" cm="1">
        <f t="array" ref="H813">IFERROR(_FV(T_STOCK_DATA[[#This Row],[SYMBOL]],"Volume"),"")</f>
        <v>20017</v>
      </c>
      <c r="I813" s="7" t="str" cm="1">
        <f t="array" ref="I813">IFERROR(_FV(T_STOCK_DATA[[#This Row],[SYMBOL]],"Ticker symbol",TRUE),"")</f>
        <v>KRISHANA</v>
      </c>
      <c r="J813" s="10" t="str">
        <f>IFERROR(RANK(T_STOCK_DATA[[#This Row],[Positive Change %]],T_STOCK_DATA[Positive Change %],0)+COUNTIF($D$3:$D812,T_STOCK_DATA[[#This Row],[Positive Change %]]),"")</f>
        <v/>
      </c>
      <c r="K813" s="10">
        <f>IFERROR(RANK(T_STOCK_DATA[[#This Row],[Negative Change %]],T_STOCK_DATA[Negative Change %],1)+COUNTIF($E$3:$E812,T_STOCK_DATA[[#This Row],[Negative Change %]]),"")</f>
        <v>1044</v>
      </c>
      <c r="L813" s="10">
        <f>IFERROR(RANK(T_STOCK_DATA[[#This Row],[Volume]],T_STOCK_DATA[Volume],0)+COUNTIF($H$3:$H812,T_STOCK_DATA[[#This Row],[Volume]]),"")</f>
        <v>1391</v>
      </c>
      <c r="M813" s="18" cm="1">
        <f t="array" ref="M813">IFERROR(_FV(T_STOCK_DATA[[#This Row],[SYMBOL]],"Last trade time",TRUE),"")</f>
        <v>44585.469953703701</v>
      </c>
    </row>
    <row r="814" spans="1:13">
      <c r="A814" s="5" t="e" vm="838">
        <v>#VALUE!</v>
      </c>
      <c r="B814" s="7" cm="1">
        <f t="array" ref="B814">IFERROR(_FV(T_STOCK_DATA[[#This Row],[SYMBOL]],"Change"),"")</f>
        <v>-14.55</v>
      </c>
      <c r="C814" s="8" cm="1">
        <f t="array" ref="C814">IFERROR(IF(T_STOCK_DATA[[#This Row],[SYMBOL]]="","",_FV(T_STOCK_DATA[[#This Row],[SYMBOL]],"Change (%)",TRUE)),"")</f>
        <v>-1.1453999999999999E-2</v>
      </c>
      <c r="D814" s="8" t="str">
        <f>IF(T_STOCK_DATA[[#This Row],[Change (%)]]&gt;0,T_STOCK_DATA[[#This Row],[Change (%)]],"")</f>
        <v/>
      </c>
      <c r="E814" s="8">
        <f>IF(T_STOCK_DATA[[#This Row],[Change (%)]]&lt;0,T_STOCK_DATA[[#This Row],[Change (%)]],"")</f>
        <v>-1.1453999999999999E-2</v>
      </c>
      <c r="F814" s="7" t="str" cm="1">
        <f t="array" ref="F814">IFERROR(_FV(T_STOCK_DATA[[#This Row],[SYMBOL]],"Exchange"),"")</f>
        <v>National Stock Exchange of India</v>
      </c>
      <c r="G814" s="7" cm="1">
        <f t="array" ref="G814">IFERROR(_FV(T_STOCK_DATA[[#This Row],[SYMBOL]],"Price"),"")</f>
        <v>1255.7</v>
      </c>
      <c r="H814" s="9" cm="1">
        <f t="array" ref="H814">IFERROR(_FV(T_STOCK_DATA[[#This Row],[SYMBOL]],"Volume"),"")</f>
        <v>33087</v>
      </c>
      <c r="I814" s="7" t="str" cm="1">
        <f t="array" ref="I814">IFERROR(_FV(T_STOCK_DATA[[#This Row],[SYMBOL]],"Ticker symbol",TRUE),"")</f>
        <v>KSB</v>
      </c>
      <c r="J814" s="10" t="str">
        <f>IFERROR(RANK(T_STOCK_DATA[[#This Row],[Positive Change %]],T_STOCK_DATA[Positive Change %],0)+COUNTIF($D$3:$D813,T_STOCK_DATA[[#This Row],[Positive Change %]]),"")</f>
        <v/>
      </c>
      <c r="K814" s="10">
        <f>IFERROR(RANK(T_STOCK_DATA[[#This Row],[Negative Change %]],T_STOCK_DATA[Negative Change %],1)+COUNTIF($E$3:$E813,T_STOCK_DATA[[#This Row],[Negative Change %]]),"")</f>
        <v>1509</v>
      </c>
      <c r="L814" s="10">
        <f>IFERROR(RANK(T_STOCK_DATA[[#This Row],[Volume]],T_STOCK_DATA[Volume],0)+COUNTIF($H$3:$H813,T_STOCK_DATA[[#This Row],[Volume]]),"")</f>
        <v>1289</v>
      </c>
      <c r="M814" s="18" cm="1">
        <f t="array" ref="M814">IFERROR(_FV(T_STOCK_DATA[[#This Row],[SYMBOL]],"Last trade time",TRUE),"")</f>
        <v>44585.469953703701</v>
      </c>
    </row>
    <row r="815" spans="1:13">
      <c r="A815" s="5" t="e" vm="839">
        <v>#VALUE!</v>
      </c>
      <c r="B815" s="7" cm="1">
        <f t="array" ref="B815">IFERROR(_FV(T_STOCK_DATA[[#This Row],[SYMBOL]],"Change"),"")</f>
        <v>-16.3</v>
      </c>
      <c r="C815" s="8" cm="1">
        <f t="array" ref="C815">IFERROR(IF(T_STOCK_DATA[[#This Row],[SYMBOL]]="","",_FV(T_STOCK_DATA[[#This Row],[SYMBOL]],"Change (%)",TRUE)),"")</f>
        <v>-2.8811E-2</v>
      </c>
      <c r="D815" s="8" t="str">
        <f>IF(T_STOCK_DATA[[#This Row],[Change (%)]]&gt;0,T_STOCK_DATA[[#This Row],[Change (%)]],"")</f>
        <v/>
      </c>
      <c r="E815" s="8">
        <f>IF(T_STOCK_DATA[[#This Row],[Change (%)]]&lt;0,T_STOCK_DATA[[#This Row],[Change (%)]],"")</f>
        <v>-2.8811E-2</v>
      </c>
      <c r="F815" s="7" t="str" cm="1">
        <f t="array" ref="F815">IFERROR(_FV(T_STOCK_DATA[[#This Row],[SYMBOL]],"Exchange"),"")</f>
        <v>National Stock Exchange of India</v>
      </c>
      <c r="G815" s="7" cm="1">
        <f t="array" ref="G815">IFERROR(_FV(T_STOCK_DATA[[#This Row],[SYMBOL]],"Price"),"")</f>
        <v>549.45000000000005</v>
      </c>
      <c r="H815" s="9" cm="1">
        <f t="array" ref="H815">IFERROR(_FV(T_STOCK_DATA[[#This Row],[SYMBOL]],"Volume"),"")</f>
        <v>156450</v>
      </c>
      <c r="I815" s="7" t="str" cm="1">
        <f t="array" ref="I815">IFERROR(_FV(T_STOCK_DATA[[#This Row],[SYMBOL]],"Ticker symbol",TRUE),"")</f>
        <v>KSCL</v>
      </c>
      <c r="J815" s="10" t="str">
        <f>IFERROR(RANK(T_STOCK_DATA[[#This Row],[Positive Change %]],T_STOCK_DATA[Positive Change %],0)+COUNTIF($D$3:$D814,T_STOCK_DATA[[#This Row],[Positive Change %]]),"")</f>
        <v/>
      </c>
      <c r="K815" s="10">
        <f>IFERROR(RANK(T_STOCK_DATA[[#This Row],[Negative Change %]],T_STOCK_DATA[Negative Change %],1)+COUNTIF($E$3:$E814,T_STOCK_DATA[[#This Row],[Negative Change %]]),"")</f>
        <v>1269</v>
      </c>
      <c r="L815" s="10">
        <f>IFERROR(RANK(T_STOCK_DATA[[#This Row],[Volume]],T_STOCK_DATA[Volume],0)+COUNTIF($H$3:$H814,T_STOCK_DATA[[#This Row],[Volume]]),"")</f>
        <v>834</v>
      </c>
      <c r="M815" s="18" cm="1">
        <f t="array" ref="M815">IFERROR(_FV(T_STOCK_DATA[[#This Row],[SYMBOL]],"Last trade time",TRUE),"")</f>
        <v>44585.469953703701</v>
      </c>
    </row>
    <row r="816" spans="1:13">
      <c r="A816" s="5" t="e" vm="840">
        <v>#VALUE!</v>
      </c>
      <c r="B816" s="7" cm="1">
        <f t="array" ref="B816">IFERROR(_FV(T_STOCK_DATA[[#This Row],[SYMBOL]],"Change"),"")</f>
        <v>-7.1</v>
      </c>
      <c r="C816" s="8" cm="1">
        <f t="array" ref="C816">IFERROR(IF(T_STOCK_DATA[[#This Row],[SYMBOL]]="","",_FV(T_STOCK_DATA[[#This Row],[SYMBOL]],"Change (%)",TRUE)),"")</f>
        <v>-2.1349999999999997E-2</v>
      </c>
      <c r="D816" s="8" t="str">
        <f>IF(T_STOCK_DATA[[#This Row],[Change (%)]]&gt;0,T_STOCK_DATA[[#This Row],[Change (%)]],"")</f>
        <v/>
      </c>
      <c r="E816" s="8">
        <f>IF(T_STOCK_DATA[[#This Row],[Change (%)]]&lt;0,T_STOCK_DATA[[#This Row],[Change (%)]],"")</f>
        <v>-2.1349999999999997E-2</v>
      </c>
      <c r="F816" s="7" t="str" cm="1">
        <f t="array" ref="F816">IFERROR(_FV(T_STOCK_DATA[[#This Row],[SYMBOL]],"Exchange"),"")</f>
        <v>National Stock Exchange of India</v>
      </c>
      <c r="G816" s="7" cm="1">
        <f t="array" ref="G816">IFERROR(_FV(T_STOCK_DATA[[#This Row],[SYMBOL]],"Price"),"")</f>
        <v>325.45</v>
      </c>
      <c r="H816" s="9" cm="1">
        <f t="array" ref="H816">IFERROR(_FV(T_STOCK_DATA[[#This Row],[SYMBOL]],"Volume"),"")</f>
        <v>34380</v>
      </c>
      <c r="I816" s="7" t="str" cm="1">
        <f t="array" ref="I816">IFERROR(_FV(T_STOCK_DATA[[#This Row],[SYMBOL]],"Ticker symbol",TRUE),"")</f>
        <v>KSL</v>
      </c>
      <c r="J816" s="10" t="str">
        <f>IFERROR(RANK(T_STOCK_DATA[[#This Row],[Positive Change %]],T_STOCK_DATA[Positive Change %],0)+COUNTIF($D$3:$D815,T_STOCK_DATA[[#This Row],[Positive Change %]]),"")</f>
        <v/>
      </c>
      <c r="K816" s="10">
        <f>IFERROR(RANK(T_STOCK_DATA[[#This Row],[Negative Change %]],T_STOCK_DATA[Negative Change %],1)+COUNTIF($E$3:$E815,T_STOCK_DATA[[#This Row],[Negative Change %]]),"")</f>
        <v>1411</v>
      </c>
      <c r="L816" s="10">
        <f>IFERROR(RANK(T_STOCK_DATA[[#This Row],[Volume]],T_STOCK_DATA[Volume],0)+COUNTIF($H$3:$H815,T_STOCK_DATA[[#This Row],[Volume]]),"")</f>
        <v>1277</v>
      </c>
      <c r="M816" s="18" cm="1">
        <f t="array" ref="M816">IFERROR(_FV(T_STOCK_DATA[[#This Row],[SYMBOL]],"Last trade time",TRUE),"")</f>
        <v>44585.469953703701</v>
      </c>
    </row>
    <row r="817" spans="1:13">
      <c r="A817" s="5" t="e" vm="841">
        <v>#VALUE!</v>
      </c>
      <c r="B817" s="7" cm="1">
        <f t="array" ref="B817">IFERROR(_FV(T_STOCK_DATA[[#This Row],[SYMBOL]],"Change"),"")</f>
        <v>-2.5499999999999998</v>
      </c>
      <c r="C817" s="8" cm="1">
        <f t="array" ref="C817">IFERROR(IF(T_STOCK_DATA[[#This Row],[SYMBOL]]="","",_FV(T_STOCK_DATA[[#This Row],[SYMBOL]],"Change (%)",TRUE)),"")</f>
        <v>-3.8753999999999997E-2</v>
      </c>
      <c r="D817" s="8" t="str">
        <f>IF(T_STOCK_DATA[[#This Row],[Change (%)]]&gt;0,T_STOCK_DATA[[#This Row],[Change (%)]],"")</f>
        <v/>
      </c>
      <c r="E817" s="8">
        <f>IF(T_STOCK_DATA[[#This Row],[Change (%)]]&lt;0,T_STOCK_DATA[[#This Row],[Change (%)]],"")</f>
        <v>-3.8753999999999997E-2</v>
      </c>
      <c r="F817" s="7" t="str" cm="1">
        <f t="array" ref="F817">IFERROR(_FV(T_STOCK_DATA[[#This Row],[SYMBOL]],"Exchange"),"")</f>
        <v>National Stock Exchange of India</v>
      </c>
      <c r="G817" s="7" cm="1">
        <f t="array" ref="G817">IFERROR(_FV(T_STOCK_DATA[[#This Row],[SYMBOL]],"Price"),"")</f>
        <v>63.25</v>
      </c>
      <c r="H817" s="9" cm="1">
        <f t="array" ref="H817">IFERROR(_FV(T_STOCK_DATA[[#This Row],[SYMBOL]],"Volume"),"")</f>
        <v>1038881</v>
      </c>
      <c r="I817" s="7" t="str" cm="1">
        <f t="array" ref="I817">IFERROR(_FV(T_STOCK_DATA[[#This Row],[SYMBOL]],"Ticker symbol",TRUE),"")</f>
        <v>KTKBANK</v>
      </c>
      <c r="J817" s="10" t="str">
        <f>IFERROR(RANK(T_STOCK_DATA[[#This Row],[Positive Change %]],T_STOCK_DATA[Positive Change %],0)+COUNTIF($D$3:$D816,T_STOCK_DATA[[#This Row],[Positive Change %]]),"")</f>
        <v/>
      </c>
      <c r="K817" s="10">
        <f>IFERROR(RANK(T_STOCK_DATA[[#This Row],[Negative Change %]],T_STOCK_DATA[Negative Change %],1)+COUNTIF($E$3:$E816,T_STOCK_DATA[[#This Row],[Negative Change %]]),"")</f>
        <v>1072</v>
      </c>
      <c r="L817" s="10">
        <f>IFERROR(RANK(T_STOCK_DATA[[#This Row],[Volume]],T_STOCK_DATA[Volume],0)+COUNTIF($H$3:$H816,T_STOCK_DATA[[#This Row],[Volume]]),"")</f>
        <v>331</v>
      </c>
      <c r="M817" s="18" cm="1">
        <f t="array" ref="M817">IFERROR(_FV(T_STOCK_DATA[[#This Row],[SYMBOL]],"Last trade time",TRUE),"")</f>
        <v>44585.469953703701</v>
      </c>
    </row>
    <row r="818" spans="1:13">
      <c r="A818" s="5" t="e" vm="842">
        <v>#VALUE!</v>
      </c>
      <c r="B818" s="7" cm="1">
        <f t="array" ref="B818">IFERROR(_FV(T_STOCK_DATA[[#This Row],[SYMBOL]],"Change"),"")</f>
        <v>-2.2999999999999998</v>
      </c>
      <c r="C818" s="8" cm="1">
        <f t="array" ref="C818">IFERROR(IF(T_STOCK_DATA[[#This Row],[SYMBOL]]="","",_FV(T_STOCK_DATA[[#This Row],[SYMBOL]],"Change (%)",TRUE)),"")</f>
        <v>-2.6713000000000001E-2</v>
      </c>
      <c r="D818" s="8" t="str">
        <f>IF(T_STOCK_DATA[[#This Row],[Change (%)]]&gt;0,T_STOCK_DATA[[#This Row],[Change (%)]],"")</f>
        <v/>
      </c>
      <c r="E818" s="8">
        <f>IF(T_STOCK_DATA[[#This Row],[Change (%)]]&lt;0,T_STOCK_DATA[[#This Row],[Change (%)]],"")</f>
        <v>-2.6713000000000001E-2</v>
      </c>
      <c r="F818" s="7" t="str" cm="1">
        <f t="array" ref="F818">IFERROR(_FV(T_STOCK_DATA[[#This Row],[SYMBOL]],"Exchange"),"")</f>
        <v>National Stock Exchange of India</v>
      </c>
      <c r="G818" s="7" cm="1">
        <f t="array" ref="G818">IFERROR(_FV(T_STOCK_DATA[[#This Row],[SYMBOL]],"Price"),"")</f>
        <v>83.8</v>
      </c>
      <c r="H818" s="9" cm="1">
        <f t="array" ref="H818">IFERROR(_FV(T_STOCK_DATA[[#This Row],[SYMBOL]],"Volume"),"")</f>
        <v>49191</v>
      </c>
      <c r="I818" s="7" t="str" cm="1">
        <f t="array" ref="I818">IFERROR(_FV(T_STOCK_DATA[[#This Row],[SYMBOL]],"Ticker symbol",TRUE),"")</f>
        <v>KUANTUM</v>
      </c>
      <c r="J818" s="10" t="str">
        <f>IFERROR(RANK(T_STOCK_DATA[[#This Row],[Positive Change %]],T_STOCK_DATA[Positive Change %],0)+COUNTIF($D$3:$D817,T_STOCK_DATA[[#This Row],[Positive Change %]]),"")</f>
        <v/>
      </c>
      <c r="K818" s="10">
        <f>IFERROR(RANK(T_STOCK_DATA[[#This Row],[Negative Change %]],T_STOCK_DATA[Negative Change %],1)+COUNTIF($E$3:$E817,T_STOCK_DATA[[#This Row],[Negative Change %]]),"")</f>
        <v>1309</v>
      </c>
      <c r="L818" s="10">
        <f>IFERROR(RANK(T_STOCK_DATA[[#This Row],[Volume]],T_STOCK_DATA[Volume],0)+COUNTIF($H$3:$H817,T_STOCK_DATA[[#This Row],[Volume]]),"")</f>
        <v>1179</v>
      </c>
      <c r="M818" s="18" cm="1">
        <f t="array" ref="M818">IFERROR(_FV(T_STOCK_DATA[[#This Row],[SYMBOL]],"Last trade time",TRUE),"")</f>
        <v>44585.469953703701</v>
      </c>
    </row>
    <row r="819" spans="1:13">
      <c r="A819" s="5" t="e" vm="843">
        <v>#VALUE!</v>
      </c>
      <c r="B819" s="7" cm="1">
        <f t="array" ref="B819">IFERROR(_FV(T_STOCK_DATA[[#This Row],[SYMBOL]],"Change"),"")</f>
        <v>-2.35</v>
      </c>
      <c r="C819" s="8" cm="1">
        <f t="array" ref="C819">IFERROR(IF(T_STOCK_DATA[[#This Row],[SYMBOL]]="","",_FV(T_STOCK_DATA[[#This Row],[SYMBOL]],"Change (%)",TRUE)),"")</f>
        <v>-3.1105000000000001E-2</v>
      </c>
      <c r="D819" s="8" t="str">
        <f>IF(T_STOCK_DATA[[#This Row],[Change (%)]]&gt;0,T_STOCK_DATA[[#This Row],[Change (%)]],"")</f>
        <v/>
      </c>
      <c r="E819" s="8">
        <f>IF(T_STOCK_DATA[[#This Row],[Change (%)]]&lt;0,T_STOCK_DATA[[#This Row],[Change (%)]],"")</f>
        <v>-3.1105000000000001E-2</v>
      </c>
      <c r="F819" s="7" t="str" cm="1">
        <f t="array" ref="F819">IFERROR(_FV(T_STOCK_DATA[[#This Row],[SYMBOL]],"Exchange"),"")</f>
        <v>National Stock Exchange of India</v>
      </c>
      <c r="G819" s="7" cm="1">
        <f t="array" ref="G819">IFERROR(_FV(T_STOCK_DATA[[#This Row],[SYMBOL]],"Price"),"")</f>
        <v>73.2</v>
      </c>
      <c r="H819" s="9" cm="1">
        <f t="array" ref="H819">IFERROR(_FV(T_STOCK_DATA[[#This Row],[SYMBOL]],"Volume"),"")</f>
        <v>11520145</v>
      </c>
      <c r="I819" s="7" t="str" cm="1">
        <f t="array" ref="I819">IFERROR(_FV(T_STOCK_DATA[[#This Row],[SYMBOL]],"Ticker symbol",TRUE),"")</f>
        <v>L&amp;TFH</v>
      </c>
      <c r="J819" s="10" t="str">
        <f>IFERROR(RANK(T_STOCK_DATA[[#This Row],[Positive Change %]],T_STOCK_DATA[Positive Change %],0)+COUNTIF($D$3:$D818,T_STOCK_DATA[[#This Row],[Positive Change %]]),"")</f>
        <v/>
      </c>
      <c r="K819" s="10">
        <f>IFERROR(RANK(T_STOCK_DATA[[#This Row],[Negative Change %]],T_STOCK_DATA[Negative Change %],1)+COUNTIF($E$3:$E818,T_STOCK_DATA[[#This Row],[Negative Change %]]),"")</f>
        <v>1226</v>
      </c>
      <c r="L819" s="10">
        <f>IFERROR(RANK(T_STOCK_DATA[[#This Row],[Volume]],T_STOCK_DATA[Volume],0)+COUNTIF($H$3:$H818,T_STOCK_DATA[[#This Row],[Volume]]),"")</f>
        <v>41</v>
      </c>
      <c r="M819" s="18" cm="1">
        <f t="array" ref="M819">IFERROR(_FV(T_STOCK_DATA[[#This Row],[SYMBOL]],"Last trade time",TRUE),"")</f>
        <v>44585.469953703701</v>
      </c>
    </row>
    <row r="820" spans="1:13">
      <c r="A820" s="5" t="e" vm="844">
        <v>#VALUE!</v>
      </c>
      <c r="B820" s="7" cm="1">
        <f t="array" ref="B820">IFERROR(_FV(T_STOCK_DATA[[#This Row],[SYMBOL]],"Change"),"")</f>
        <v>-0.45</v>
      </c>
      <c r="C820" s="8" cm="1">
        <f t="array" ref="C820">IFERROR(IF(T_STOCK_DATA[[#This Row],[SYMBOL]]="","",_FV(T_STOCK_DATA[[#This Row],[SYMBOL]],"Change (%)",TRUE)),"")</f>
        <v>-4.4775999999999996E-2</v>
      </c>
      <c r="D820" s="8" t="str">
        <f>IF(T_STOCK_DATA[[#This Row],[Change (%)]]&gt;0,T_STOCK_DATA[[#This Row],[Change (%)]],"")</f>
        <v/>
      </c>
      <c r="E820" s="8">
        <f>IF(T_STOCK_DATA[[#This Row],[Change (%)]]&lt;0,T_STOCK_DATA[[#This Row],[Change (%)]],"")</f>
        <v>-4.4775999999999996E-2</v>
      </c>
      <c r="F820" s="7" t="str" cm="1">
        <f t="array" ref="F820">IFERROR(_FV(T_STOCK_DATA[[#This Row],[SYMBOL]],"Exchange"),"")</f>
        <v>National Stock Exchange of India</v>
      </c>
      <c r="G820" s="7" cm="1">
        <f t="array" ref="G820">IFERROR(_FV(T_STOCK_DATA[[#This Row],[SYMBOL]],"Price"),"")</f>
        <v>9.6</v>
      </c>
      <c r="H820" s="9" cm="1">
        <f t="array" ref="H820">IFERROR(_FV(T_STOCK_DATA[[#This Row],[SYMBOL]],"Volume"),"")</f>
        <v>24264</v>
      </c>
      <c r="I820" s="7" t="str" cm="1">
        <f t="array" ref="I820">IFERROR(_FV(T_STOCK_DATA[[#This Row],[SYMBOL]],"Ticker symbol",TRUE),"")</f>
        <v>LAKPRE</v>
      </c>
      <c r="J820" s="10" t="str">
        <f>IFERROR(RANK(T_STOCK_DATA[[#This Row],[Positive Change %]],T_STOCK_DATA[Positive Change %],0)+COUNTIF($D$3:$D819,T_STOCK_DATA[[#This Row],[Positive Change %]]),"")</f>
        <v/>
      </c>
      <c r="K820" s="10">
        <f>IFERROR(RANK(T_STOCK_DATA[[#This Row],[Negative Change %]],T_STOCK_DATA[Negative Change %],1)+COUNTIF($E$3:$E819,T_STOCK_DATA[[#This Row],[Negative Change %]]),"")</f>
        <v>902</v>
      </c>
      <c r="L820" s="10">
        <f>IFERROR(RANK(T_STOCK_DATA[[#This Row],[Volume]],T_STOCK_DATA[Volume],0)+COUNTIF($H$3:$H819,T_STOCK_DATA[[#This Row],[Volume]]),"")</f>
        <v>1353</v>
      </c>
      <c r="M820" s="18" cm="1">
        <f t="array" ref="M820">IFERROR(_FV(T_STOCK_DATA[[#This Row],[SYMBOL]],"Last trade time",TRUE),"")</f>
        <v>44585.469965277778</v>
      </c>
    </row>
    <row r="821" spans="1:13">
      <c r="A821" s="5" t="e" vm="845">
        <v>#VALUE!</v>
      </c>
      <c r="B821" s="7" cm="1">
        <f t="array" ref="B821">IFERROR(_FV(T_STOCK_DATA[[#This Row],[SYMBOL]],"Change"),"")</f>
        <v>-142.44999999999999</v>
      </c>
      <c r="C821" s="8" cm="1">
        <f t="array" ref="C821">IFERROR(IF(T_STOCK_DATA[[#This Row],[SYMBOL]]="","",_FV(T_STOCK_DATA[[#This Row],[SYMBOL]],"Change (%)",TRUE)),"")</f>
        <v>-4.7271000000000001E-2</v>
      </c>
      <c r="D821" s="8" t="str">
        <f>IF(T_STOCK_DATA[[#This Row],[Change (%)]]&gt;0,T_STOCK_DATA[[#This Row],[Change (%)]],"")</f>
        <v/>
      </c>
      <c r="E821" s="8">
        <f>IF(T_STOCK_DATA[[#This Row],[Change (%)]]&lt;0,T_STOCK_DATA[[#This Row],[Change (%)]],"")</f>
        <v>-4.7271000000000001E-2</v>
      </c>
      <c r="F821" s="7" t="str" cm="1">
        <f t="array" ref="F821">IFERROR(_FV(T_STOCK_DATA[[#This Row],[SYMBOL]],"Exchange"),"")</f>
        <v>National Stock Exchange of India</v>
      </c>
      <c r="G821" s="7" cm="1">
        <f t="array" ref="G821">IFERROR(_FV(T_STOCK_DATA[[#This Row],[SYMBOL]],"Price"),"")</f>
        <v>2871.05</v>
      </c>
      <c r="H821" s="9" cm="1">
        <f t="array" ref="H821">IFERROR(_FV(T_STOCK_DATA[[#This Row],[SYMBOL]],"Volume"),"")</f>
        <v>378370</v>
      </c>
      <c r="I821" s="7" t="str" cm="1">
        <f t="array" ref="I821">IFERROR(_FV(T_STOCK_DATA[[#This Row],[SYMBOL]],"Ticker symbol",TRUE),"")</f>
        <v>LALPATHLAB</v>
      </c>
      <c r="J821" s="10" t="str">
        <f>IFERROR(RANK(T_STOCK_DATA[[#This Row],[Positive Change %]],T_STOCK_DATA[Positive Change %],0)+COUNTIF($D$3:$D820,T_STOCK_DATA[[#This Row],[Positive Change %]]),"")</f>
        <v/>
      </c>
      <c r="K821" s="10">
        <f>IFERROR(RANK(T_STOCK_DATA[[#This Row],[Negative Change %]],T_STOCK_DATA[Negative Change %],1)+COUNTIF($E$3:$E820,T_STOCK_DATA[[#This Row],[Negative Change %]]),"")</f>
        <v>797</v>
      </c>
      <c r="L821" s="10">
        <f>IFERROR(RANK(T_STOCK_DATA[[#This Row],[Volume]],T_STOCK_DATA[Volume],0)+COUNTIF($H$3:$H820,T_STOCK_DATA[[#This Row],[Volume]]),"")</f>
        <v>586</v>
      </c>
      <c r="M821" s="18" cm="1">
        <f t="array" ref="M821">IFERROR(_FV(T_STOCK_DATA[[#This Row],[SYMBOL]],"Last trade time",TRUE),"")</f>
        <v>44585.469965277778</v>
      </c>
    </row>
    <row r="822" spans="1:13">
      <c r="A822" s="5" t="e" vm="846">
        <v>#VALUE!</v>
      </c>
      <c r="B822" s="7" cm="1">
        <f t="array" ref="B822">IFERROR(_FV(T_STOCK_DATA[[#This Row],[SYMBOL]],"Change"),"")</f>
        <v>-5.8</v>
      </c>
      <c r="C822" s="8" cm="1">
        <f t="array" ref="C822">IFERROR(IF(T_STOCK_DATA[[#This Row],[SYMBOL]]="","",_FV(T_STOCK_DATA[[#This Row],[SYMBOL]],"Change (%)",TRUE)),"")</f>
        <v>-4.9743000000000002E-2</v>
      </c>
      <c r="D822" s="8" t="str">
        <f>IF(T_STOCK_DATA[[#This Row],[Change (%)]]&gt;0,T_STOCK_DATA[[#This Row],[Change (%)]],"")</f>
        <v/>
      </c>
      <c r="E822" s="8">
        <f>IF(T_STOCK_DATA[[#This Row],[Change (%)]]&lt;0,T_STOCK_DATA[[#This Row],[Change (%)]],"")</f>
        <v>-4.9743000000000002E-2</v>
      </c>
      <c r="F822" s="7" t="str" cm="1">
        <f t="array" ref="F822">IFERROR(_FV(T_STOCK_DATA[[#This Row],[SYMBOL]],"Exchange"),"")</f>
        <v>National Stock Exchange of India</v>
      </c>
      <c r="G822" s="7" cm="1">
        <f t="array" ref="G822">IFERROR(_FV(T_STOCK_DATA[[#This Row],[SYMBOL]],"Price"),"")</f>
        <v>110.8</v>
      </c>
      <c r="H822" s="9" cm="1">
        <f t="array" ref="H822">IFERROR(_FV(T_STOCK_DATA[[#This Row],[SYMBOL]],"Volume"),"")</f>
        <v>67068</v>
      </c>
      <c r="I822" s="7" t="str" cm="1">
        <f t="array" ref="I822">IFERROR(_FV(T_STOCK_DATA[[#This Row],[SYMBOL]],"Ticker symbol",TRUE),"")</f>
        <v>LAMBODHARA</v>
      </c>
      <c r="J822" s="10" t="str">
        <f>IFERROR(RANK(T_STOCK_DATA[[#This Row],[Positive Change %]],T_STOCK_DATA[Positive Change %],0)+COUNTIF($D$3:$D821,T_STOCK_DATA[[#This Row],[Positive Change %]]),"")</f>
        <v/>
      </c>
      <c r="K822" s="10">
        <f>IFERROR(RANK(T_STOCK_DATA[[#This Row],[Negative Change %]],T_STOCK_DATA[Negative Change %],1)+COUNTIF($E$3:$E821,T_STOCK_DATA[[#This Row],[Negative Change %]]),"")</f>
        <v>599</v>
      </c>
      <c r="L822" s="10">
        <f>IFERROR(RANK(T_STOCK_DATA[[#This Row],[Volume]],T_STOCK_DATA[Volume],0)+COUNTIF($H$3:$H821,T_STOCK_DATA[[#This Row],[Volume]]),"")</f>
        <v>1080</v>
      </c>
      <c r="M822" s="18" cm="1">
        <f t="array" ref="M822">IFERROR(_FV(T_STOCK_DATA[[#This Row],[SYMBOL]],"Last trade time",TRUE),"")</f>
        <v>44585.469965277778</v>
      </c>
    </row>
    <row r="823" spans="1:13">
      <c r="A823" s="5" t="e" vm="847">
        <v>#VALUE!</v>
      </c>
      <c r="B823" s="7" cm="1">
        <f t="array" ref="B823">IFERROR(_FV(T_STOCK_DATA[[#This Row],[SYMBOL]],"Change"),"")</f>
        <v>-19.95</v>
      </c>
      <c r="C823" s="8" cm="1">
        <f t="array" ref="C823">IFERROR(IF(T_STOCK_DATA[[#This Row],[SYMBOL]]="","",_FV(T_STOCK_DATA[[#This Row],[SYMBOL]],"Change (%)",TRUE)),"")</f>
        <v>-4.9156000000000005E-2</v>
      </c>
      <c r="D823" s="8" t="str">
        <f>IF(T_STOCK_DATA[[#This Row],[Change (%)]]&gt;0,T_STOCK_DATA[[#This Row],[Change (%)]],"")</f>
        <v/>
      </c>
      <c r="E823" s="8">
        <f>IF(T_STOCK_DATA[[#This Row],[Change (%)]]&lt;0,T_STOCK_DATA[[#This Row],[Change (%)]],"")</f>
        <v>-4.9156000000000005E-2</v>
      </c>
      <c r="F823" s="7" t="str" cm="1">
        <f t="array" ref="F823">IFERROR(_FV(T_STOCK_DATA[[#This Row],[SYMBOL]],"Exchange"),"")</f>
        <v>National Stock Exchange of India</v>
      </c>
      <c r="G823" s="7" cm="1">
        <f t="array" ref="G823">IFERROR(_FV(T_STOCK_DATA[[#This Row],[SYMBOL]],"Price"),"")</f>
        <v>385.9</v>
      </c>
      <c r="H823" s="9" cm="1">
        <f t="array" ref="H823">IFERROR(_FV(T_STOCK_DATA[[#This Row],[SYMBOL]],"Volume"),"")</f>
        <v>253340</v>
      </c>
      <c r="I823" s="7" t="str" cm="1">
        <f t="array" ref="I823">IFERROR(_FV(T_STOCK_DATA[[#This Row],[SYMBOL]],"Ticker symbol",TRUE),"")</f>
        <v>LAOPALA</v>
      </c>
      <c r="J823" s="10" t="str">
        <f>IFERROR(RANK(T_STOCK_DATA[[#This Row],[Positive Change %]],T_STOCK_DATA[Positive Change %],0)+COUNTIF($D$3:$D822,T_STOCK_DATA[[#This Row],[Positive Change %]]),"")</f>
        <v/>
      </c>
      <c r="K823" s="10">
        <f>IFERROR(RANK(T_STOCK_DATA[[#This Row],[Negative Change %]],T_STOCK_DATA[Negative Change %],1)+COUNTIF($E$3:$E822,T_STOCK_DATA[[#This Row],[Negative Change %]]),"")</f>
        <v>677</v>
      </c>
      <c r="L823" s="10">
        <f>IFERROR(RANK(T_STOCK_DATA[[#This Row],[Volume]],T_STOCK_DATA[Volume],0)+COUNTIF($H$3:$H822,T_STOCK_DATA[[#This Row],[Volume]]),"")</f>
        <v>684</v>
      </c>
      <c r="M823" s="18" cm="1">
        <f t="array" ref="M823">IFERROR(_FV(T_STOCK_DATA[[#This Row],[SYMBOL]],"Last trade time",TRUE),"")</f>
        <v>44585.469965277778</v>
      </c>
    </row>
    <row r="824" spans="1:13">
      <c r="A824" s="5" t="e" vm="848">
        <v>#VALUE!</v>
      </c>
      <c r="B824" s="7" cm="1">
        <f t="array" ref="B824">IFERROR(_FV(T_STOCK_DATA[[#This Row],[SYMBOL]],"Change"),"")</f>
        <v>-5.4</v>
      </c>
      <c r="C824" s="8" cm="1">
        <f t="array" ref="C824">IFERROR(IF(T_STOCK_DATA[[#This Row],[SYMBOL]]="","",_FV(T_STOCK_DATA[[#This Row],[SYMBOL]],"Change (%)",TRUE)),"")</f>
        <v>-7.3770000000000002E-2</v>
      </c>
      <c r="D824" s="8" t="str">
        <f>IF(T_STOCK_DATA[[#This Row],[Change (%)]]&gt;0,T_STOCK_DATA[[#This Row],[Change (%)]],"")</f>
        <v/>
      </c>
      <c r="E824" s="8">
        <f>IF(T_STOCK_DATA[[#This Row],[Change (%)]]&lt;0,T_STOCK_DATA[[#This Row],[Change (%)]],"")</f>
        <v>-7.3770000000000002E-2</v>
      </c>
      <c r="F824" s="7" t="str" cm="1">
        <f t="array" ref="F824">IFERROR(_FV(T_STOCK_DATA[[#This Row],[SYMBOL]],"Exchange"),"")</f>
        <v>National Stock Exchange of India</v>
      </c>
      <c r="G824" s="7" cm="1">
        <f t="array" ref="G824">IFERROR(_FV(T_STOCK_DATA[[#This Row],[SYMBOL]],"Price"),"")</f>
        <v>67.8</v>
      </c>
      <c r="H824" s="9" cm="1">
        <f t="array" ref="H824">IFERROR(_FV(T_STOCK_DATA[[#This Row],[SYMBOL]],"Volume"),"")</f>
        <v>371668</v>
      </c>
      <c r="I824" s="7" t="str" cm="1">
        <f t="array" ref="I824">IFERROR(_FV(T_STOCK_DATA[[#This Row],[SYMBOL]],"Ticker symbol",TRUE),"")</f>
        <v>LASA</v>
      </c>
      <c r="J824" s="10" t="str">
        <f>IFERROR(RANK(T_STOCK_DATA[[#This Row],[Positive Change %]],T_STOCK_DATA[Positive Change %],0)+COUNTIF($D$3:$D823,T_STOCK_DATA[[#This Row],[Positive Change %]]),"")</f>
        <v/>
      </c>
      <c r="K824" s="10">
        <f>IFERROR(RANK(T_STOCK_DATA[[#This Row],[Negative Change %]],T_STOCK_DATA[Negative Change %],1)+COUNTIF($E$3:$E823,T_STOCK_DATA[[#This Row],[Negative Change %]]),"")</f>
        <v>158</v>
      </c>
      <c r="L824" s="10">
        <f>IFERROR(RANK(T_STOCK_DATA[[#This Row],[Volume]],T_STOCK_DATA[Volume],0)+COUNTIF($H$3:$H823,T_STOCK_DATA[[#This Row],[Volume]]),"")</f>
        <v>591</v>
      </c>
      <c r="M824" s="18" cm="1">
        <f t="array" ref="M824">IFERROR(_FV(T_STOCK_DATA[[#This Row],[SYMBOL]],"Last trade time",TRUE),"")</f>
        <v>44585.469965277778</v>
      </c>
    </row>
    <row r="825" spans="1:13">
      <c r="A825" s="5" t="e" vm="849">
        <v>#VALUE!</v>
      </c>
      <c r="B825" s="7" cm="1">
        <f t="array" ref="B825">IFERROR(_FV(T_STOCK_DATA[[#This Row],[SYMBOL]],"Change"),"")</f>
        <v>-12.25</v>
      </c>
      <c r="C825" s="8" cm="1">
        <f t="array" ref="C825">IFERROR(IF(T_STOCK_DATA[[#This Row],[SYMBOL]]="","",_FV(T_STOCK_DATA[[#This Row],[SYMBOL]],"Change (%)",TRUE)),"")</f>
        <v>-2.5425E-2</v>
      </c>
      <c r="D825" s="8" t="str">
        <f>IF(T_STOCK_DATA[[#This Row],[Change (%)]]&gt;0,T_STOCK_DATA[[#This Row],[Change (%)]],"")</f>
        <v/>
      </c>
      <c r="E825" s="8">
        <f>IF(T_STOCK_DATA[[#This Row],[Change (%)]]&lt;0,T_STOCK_DATA[[#This Row],[Change (%)]],"")</f>
        <v>-2.5425E-2</v>
      </c>
      <c r="F825" s="7" t="str" cm="1">
        <f t="array" ref="F825">IFERROR(_FV(T_STOCK_DATA[[#This Row],[SYMBOL]],"Exchange"),"")</f>
        <v>National Stock Exchange of India</v>
      </c>
      <c r="G825" s="7" cm="1">
        <f t="array" ref="G825">IFERROR(_FV(T_STOCK_DATA[[#This Row],[SYMBOL]],"Price"),"")</f>
        <v>469.55</v>
      </c>
      <c r="H825" s="9" cm="1">
        <f t="array" ref="H825">IFERROR(_FV(T_STOCK_DATA[[#This Row],[SYMBOL]],"Volume"),"")</f>
        <v>2388950</v>
      </c>
      <c r="I825" s="7" t="str" cm="1">
        <f t="array" ref="I825">IFERROR(_FV(T_STOCK_DATA[[#This Row],[SYMBOL]],"Ticker symbol",TRUE),"")</f>
        <v>LAURUSLABS</v>
      </c>
      <c r="J825" s="10" t="str">
        <f>IFERROR(RANK(T_STOCK_DATA[[#This Row],[Positive Change %]],T_STOCK_DATA[Positive Change %],0)+COUNTIF($D$3:$D824,T_STOCK_DATA[[#This Row],[Positive Change %]]),"")</f>
        <v/>
      </c>
      <c r="K825" s="10">
        <f>IFERROR(RANK(T_STOCK_DATA[[#This Row],[Negative Change %]],T_STOCK_DATA[Negative Change %],1)+COUNTIF($E$3:$E824,T_STOCK_DATA[[#This Row],[Negative Change %]]),"")</f>
        <v>1330</v>
      </c>
      <c r="L825" s="10">
        <f>IFERROR(RANK(T_STOCK_DATA[[#This Row],[Volume]],T_STOCK_DATA[Volume],0)+COUNTIF($H$3:$H824,T_STOCK_DATA[[#This Row],[Volume]]),"")</f>
        <v>176</v>
      </c>
      <c r="M825" s="18" cm="1">
        <f t="array" ref="M825">IFERROR(_FV(T_STOCK_DATA[[#This Row],[SYMBOL]],"Last trade time",TRUE),"")</f>
        <v>44585.469965277778</v>
      </c>
    </row>
    <row r="826" spans="1:13">
      <c r="A826" s="5" t="e" vm="850">
        <v>#VALUE!</v>
      </c>
      <c r="B826" s="7" cm="1">
        <f t="array" ref="B826">IFERROR(_FV(T_STOCK_DATA[[#This Row],[SYMBOL]],"Change"),"")</f>
        <v>-508.25</v>
      </c>
      <c r="C826" s="8" cm="1">
        <f t="array" ref="C826">IFERROR(IF(T_STOCK_DATA[[#This Row],[SYMBOL]]="","",_FV(T_STOCK_DATA[[#This Row],[SYMBOL]],"Change (%)",TRUE)),"")</f>
        <v>-4.6463999999999998E-2</v>
      </c>
      <c r="D826" s="8" t="str">
        <f>IF(T_STOCK_DATA[[#This Row],[Change (%)]]&gt;0,T_STOCK_DATA[[#This Row],[Change (%)]],"")</f>
        <v/>
      </c>
      <c r="E826" s="8">
        <f>IF(T_STOCK_DATA[[#This Row],[Change (%)]]&lt;0,T_STOCK_DATA[[#This Row],[Change (%)]],"")</f>
        <v>-4.6463999999999998E-2</v>
      </c>
      <c r="F826" s="7" t="str" cm="1">
        <f t="array" ref="F826">IFERROR(_FV(T_STOCK_DATA[[#This Row],[SYMBOL]],"Exchange"),"")</f>
        <v>National Stock Exchange of India</v>
      </c>
      <c r="G826" s="7" cm="1">
        <f t="array" ref="G826">IFERROR(_FV(T_STOCK_DATA[[#This Row],[SYMBOL]],"Price"),"")</f>
        <v>10430.4</v>
      </c>
      <c r="H826" s="9" cm="1">
        <f t="array" ref="H826">IFERROR(_FV(T_STOCK_DATA[[#This Row],[SYMBOL]],"Volume"),"")</f>
        <v>19443</v>
      </c>
      <c r="I826" s="7" t="str" cm="1">
        <f t="array" ref="I826">IFERROR(_FV(T_STOCK_DATA[[#This Row],[SYMBOL]],"Ticker symbol",TRUE),"")</f>
        <v>LAXMIMACH</v>
      </c>
      <c r="J826" s="10" t="str">
        <f>IFERROR(RANK(T_STOCK_DATA[[#This Row],[Positive Change %]],T_STOCK_DATA[Positive Change %],0)+COUNTIF($D$3:$D825,T_STOCK_DATA[[#This Row],[Positive Change %]]),"")</f>
        <v/>
      </c>
      <c r="K826" s="10">
        <f>IFERROR(RANK(T_STOCK_DATA[[#This Row],[Negative Change %]],T_STOCK_DATA[Negative Change %],1)+COUNTIF($E$3:$E825,T_STOCK_DATA[[#This Row],[Negative Change %]]),"")</f>
        <v>844</v>
      </c>
      <c r="L826" s="10">
        <f>IFERROR(RANK(T_STOCK_DATA[[#This Row],[Volume]],T_STOCK_DATA[Volume],0)+COUNTIF($H$3:$H825,T_STOCK_DATA[[#This Row],[Volume]]),"")</f>
        <v>1394</v>
      </c>
      <c r="M826" s="18" cm="1">
        <f t="array" ref="M826">IFERROR(_FV(T_STOCK_DATA[[#This Row],[SYMBOL]],"Last trade time",TRUE),"")</f>
        <v>44585.469965277778</v>
      </c>
    </row>
    <row r="827" spans="1:13">
      <c r="A827" s="5" t="e" vm="851">
        <v>#VALUE!</v>
      </c>
      <c r="B827" s="7" cm="1">
        <f t="array" ref="B827">IFERROR(_FV(T_STOCK_DATA[[#This Row],[SYMBOL]],"Change"),"")</f>
        <v>-1.65</v>
      </c>
      <c r="C827" s="8" cm="1">
        <f t="array" ref="C827">IFERROR(IF(T_STOCK_DATA[[#This Row],[SYMBOL]]="","",_FV(T_STOCK_DATA[[#This Row],[SYMBOL]],"Change (%)",TRUE)),"")</f>
        <v>-3.4091000000000003E-2</v>
      </c>
      <c r="D827" s="8" t="str">
        <f>IF(T_STOCK_DATA[[#This Row],[Change (%)]]&gt;0,T_STOCK_DATA[[#This Row],[Change (%)]],"")</f>
        <v/>
      </c>
      <c r="E827" s="8">
        <f>IF(T_STOCK_DATA[[#This Row],[Change (%)]]&lt;0,T_STOCK_DATA[[#This Row],[Change (%)]],"")</f>
        <v>-3.4091000000000003E-2</v>
      </c>
      <c r="F827" s="7" t="str" cm="1">
        <f t="array" ref="F827">IFERROR(_FV(T_STOCK_DATA[[#This Row],[SYMBOL]],"Exchange"),"")</f>
        <v>National Stock Exchange of India</v>
      </c>
      <c r="G827" s="7" cm="1">
        <f t="array" ref="G827">IFERROR(_FV(T_STOCK_DATA[[#This Row],[SYMBOL]],"Price"),"")</f>
        <v>46.75</v>
      </c>
      <c r="H827" s="9" cm="1">
        <f t="array" ref="H827">IFERROR(_FV(T_STOCK_DATA[[#This Row],[SYMBOL]],"Volume"),"")</f>
        <v>1705001</v>
      </c>
      <c r="I827" s="7" t="str" cm="1">
        <f t="array" ref="I827">IFERROR(_FV(T_STOCK_DATA[[#This Row],[SYMBOL]],"Ticker symbol",TRUE),"")</f>
        <v>LEMONTREE</v>
      </c>
      <c r="J827" s="10" t="str">
        <f>IFERROR(RANK(T_STOCK_DATA[[#This Row],[Positive Change %]],T_STOCK_DATA[Positive Change %],0)+COUNTIF($D$3:$D826,T_STOCK_DATA[[#This Row],[Positive Change %]]),"")</f>
        <v/>
      </c>
      <c r="K827" s="10">
        <f>IFERROR(RANK(T_STOCK_DATA[[#This Row],[Negative Change %]],T_STOCK_DATA[Negative Change %],1)+COUNTIF($E$3:$E826,T_STOCK_DATA[[#This Row],[Negative Change %]]),"")</f>
        <v>1176</v>
      </c>
      <c r="L827" s="10">
        <f>IFERROR(RANK(T_STOCK_DATA[[#This Row],[Volume]],T_STOCK_DATA[Volume],0)+COUNTIF($H$3:$H826,T_STOCK_DATA[[#This Row],[Volume]]),"")</f>
        <v>231</v>
      </c>
      <c r="M827" s="18" cm="1">
        <f t="array" ref="M827">IFERROR(_FV(T_STOCK_DATA[[#This Row],[SYMBOL]],"Last trade time",TRUE),"")</f>
        <v>44585.469965277778</v>
      </c>
    </row>
    <row r="828" spans="1:13">
      <c r="A828" s="5" t="e" vm="852">
        <v>#VALUE!</v>
      </c>
      <c r="B828" s="7" cm="1">
        <f t="array" ref="B828">IFERROR(_FV(T_STOCK_DATA[[#This Row],[SYMBOL]],"Change"),"")</f>
        <v>-6.2</v>
      </c>
      <c r="C828" s="8" cm="1">
        <f t="array" ref="C828">IFERROR(IF(T_STOCK_DATA[[#This Row],[SYMBOL]]="","",_FV(T_STOCK_DATA[[#This Row],[SYMBOL]],"Change (%)",TRUE)),"")</f>
        <v>-4.5124000000000004E-2</v>
      </c>
      <c r="D828" s="8" t="str">
        <f>IF(T_STOCK_DATA[[#This Row],[Change (%)]]&gt;0,T_STOCK_DATA[[#This Row],[Change (%)]],"")</f>
        <v/>
      </c>
      <c r="E828" s="8">
        <f>IF(T_STOCK_DATA[[#This Row],[Change (%)]]&lt;0,T_STOCK_DATA[[#This Row],[Change (%)]],"")</f>
        <v>-4.5124000000000004E-2</v>
      </c>
      <c r="F828" s="7" t="str" cm="1">
        <f t="array" ref="F828">IFERROR(_FV(T_STOCK_DATA[[#This Row],[SYMBOL]],"Exchange"),"")</f>
        <v>National Stock Exchange of India</v>
      </c>
      <c r="G828" s="7" cm="1">
        <f t="array" ref="G828">IFERROR(_FV(T_STOCK_DATA[[#This Row],[SYMBOL]],"Price"),"")</f>
        <v>131.19999999999999</v>
      </c>
      <c r="H828" s="9" cm="1">
        <f t="array" ref="H828">IFERROR(_FV(T_STOCK_DATA[[#This Row],[SYMBOL]],"Volume"),"")</f>
        <v>2098</v>
      </c>
      <c r="I828" s="7" t="str" cm="1">
        <f t="array" ref="I828">IFERROR(_FV(T_STOCK_DATA[[#This Row],[SYMBOL]],"Ticker symbol",TRUE),"")</f>
        <v>LFIC</v>
      </c>
      <c r="J828" s="10" t="str">
        <f>IFERROR(RANK(T_STOCK_DATA[[#This Row],[Positive Change %]],T_STOCK_DATA[Positive Change %],0)+COUNTIF($D$3:$D827,T_STOCK_DATA[[#This Row],[Positive Change %]]),"")</f>
        <v/>
      </c>
      <c r="K828" s="10">
        <f>IFERROR(RANK(T_STOCK_DATA[[#This Row],[Negative Change %]],T_STOCK_DATA[Negative Change %],1)+COUNTIF($E$3:$E827,T_STOCK_DATA[[#This Row],[Negative Change %]]),"")</f>
        <v>892</v>
      </c>
      <c r="L828" s="10">
        <f>IFERROR(RANK(T_STOCK_DATA[[#This Row],[Volume]],T_STOCK_DATA[Volume],0)+COUNTIF($H$3:$H827,T_STOCK_DATA[[#This Row],[Volume]]),"")</f>
        <v>1606</v>
      </c>
      <c r="M828" s="18" cm="1">
        <f t="array" ref="M828">IFERROR(_FV(T_STOCK_DATA[[#This Row],[SYMBOL]],"Last trade time",TRUE),"")</f>
        <v>44585.469965277778</v>
      </c>
    </row>
    <row r="829" spans="1:13">
      <c r="A829" s="5" t="e" vm="853">
        <v>#VALUE!</v>
      </c>
      <c r="B829" s="7" cm="1">
        <f t="array" ref="B829">IFERROR(_FV(T_STOCK_DATA[[#This Row],[SYMBOL]],"Change"),"")</f>
        <v>-16.95</v>
      </c>
      <c r="C829" s="8" cm="1">
        <f t="array" ref="C829">IFERROR(IF(T_STOCK_DATA[[#This Row],[SYMBOL]]="","",_FV(T_STOCK_DATA[[#This Row],[SYMBOL]],"Change (%)",TRUE)),"")</f>
        <v>-2.4035999999999998E-2</v>
      </c>
      <c r="D829" s="8" t="str">
        <f>IF(T_STOCK_DATA[[#This Row],[Change (%)]]&gt;0,T_STOCK_DATA[[#This Row],[Change (%)]],"")</f>
        <v/>
      </c>
      <c r="E829" s="8">
        <f>IF(T_STOCK_DATA[[#This Row],[Change (%)]]&lt;0,T_STOCK_DATA[[#This Row],[Change (%)]],"")</f>
        <v>-2.4035999999999998E-2</v>
      </c>
      <c r="F829" s="7" t="str" cm="1">
        <f t="array" ref="F829">IFERROR(_FV(T_STOCK_DATA[[#This Row],[SYMBOL]],"Exchange"),"")</f>
        <v>National Stock Exchange of India</v>
      </c>
      <c r="G829" s="7" cm="1">
        <f t="array" ref="G829">IFERROR(_FV(T_STOCK_DATA[[#This Row],[SYMBOL]],"Price"),"")</f>
        <v>688.25</v>
      </c>
      <c r="H829" s="9" cm="1">
        <f t="array" ref="H829">IFERROR(_FV(T_STOCK_DATA[[#This Row],[SYMBOL]],"Volume"),"")</f>
        <v>377444</v>
      </c>
      <c r="I829" s="7" t="str" cm="1">
        <f t="array" ref="I829">IFERROR(_FV(T_STOCK_DATA[[#This Row],[SYMBOL]],"Ticker symbol",TRUE),"")</f>
        <v>LGBBROSLTD</v>
      </c>
      <c r="J829" s="10" t="str">
        <f>IFERROR(RANK(T_STOCK_DATA[[#This Row],[Positive Change %]],T_STOCK_DATA[Positive Change %],0)+COUNTIF($D$3:$D828,T_STOCK_DATA[[#This Row],[Positive Change %]]),"")</f>
        <v/>
      </c>
      <c r="K829" s="10">
        <f>IFERROR(RANK(T_STOCK_DATA[[#This Row],[Negative Change %]],T_STOCK_DATA[Negative Change %],1)+COUNTIF($E$3:$E828,T_STOCK_DATA[[#This Row],[Negative Change %]]),"")</f>
        <v>1364</v>
      </c>
      <c r="L829" s="10">
        <f>IFERROR(RANK(T_STOCK_DATA[[#This Row],[Volume]],T_STOCK_DATA[Volume],0)+COUNTIF($H$3:$H828,T_STOCK_DATA[[#This Row],[Volume]]),"")</f>
        <v>589</v>
      </c>
      <c r="M829" s="18" cm="1">
        <f t="array" ref="M829">IFERROR(_FV(T_STOCK_DATA[[#This Row],[SYMBOL]],"Last trade time",TRUE),"")</f>
        <v>44585.469965277778</v>
      </c>
    </row>
    <row r="830" spans="1:13">
      <c r="A830" s="5" t="e" vm="854">
        <v>#VALUE!</v>
      </c>
      <c r="B830" s="7" cm="1">
        <f t="array" ref="B830">IFERROR(_FV(T_STOCK_DATA[[#This Row],[SYMBOL]],"Change"),"")</f>
        <v>-0.8</v>
      </c>
      <c r="C830" s="8" cm="1">
        <f t="array" ref="C830">IFERROR(IF(T_STOCK_DATA[[#This Row],[SYMBOL]]="","",_FV(T_STOCK_DATA[[#This Row],[SYMBOL]],"Change (%)",TRUE)),"")</f>
        <v>-4.7904000000000002E-2</v>
      </c>
      <c r="D830" s="8" t="str">
        <f>IF(T_STOCK_DATA[[#This Row],[Change (%)]]&gt;0,T_STOCK_DATA[[#This Row],[Change (%)]],"")</f>
        <v/>
      </c>
      <c r="E830" s="8">
        <f>IF(T_STOCK_DATA[[#This Row],[Change (%)]]&lt;0,T_STOCK_DATA[[#This Row],[Change (%)]],"")</f>
        <v>-4.7904000000000002E-2</v>
      </c>
      <c r="F830" s="7" t="str" cm="1">
        <f t="array" ref="F830">IFERROR(_FV(T_STOCK_DATA[[#This Row],[SYMBOL]],"Exchange"),"")</f>
        <v>National Stock Exchange of India</v>
      </c>
      <c r="G830" s="7" cm="1">
        <f t="array" ref="G830">IFERROR(_FV(T_STOCK_DATA[[#This Row],[SYMBOL]],"Price"),"")</f>
        <v>15.9</v>
      </c>
      <c r="H830" s="9" cm="1">
        <f t="array" ref="H830">IFERROR(_FV(T_STOCK_DATA[[#This Row],[SYMBOL]],"Volume"),"")</f>
        <v>551393</v>
      </c>
      <c r="I830" s="7" t="str" cm="1">
        <f t="array" ref="I830">IFERROR(_FV(T_STOCK_DATA[[#This Row],[SYMBOL]],"Ticker symbol",TRUE),"")</f>
        <v>LGBFORGE</v>
      </c>
      <c r="J830" s="10" t="str">
        <f>IFERROR(RANK(T_STOCK_DATA[[#This Row],[Positive Change %]],T_STOCK_DATA[Positive Change %],0)+COUNTIF($D$3:$D829,T_STOCK_DATA[[#This Row],[Positive Change %]]),"")</f>
        <v/>
      </c>
      <c r="K830" s="10">
        <f>IFERROR(RANK(T_STOCK_DATA[[#This Row],[Negative Change %]],T_STOCK_DATA[Negative Change %],1)+COUNTIF($E$3:$E829,T_STOCK_DATA[[#This Row],[Negative Change %]]),"")</f>
        <v>769</v>
      </c>
      <c r="L830" s="10">
        <f>IFERROR(RANK(T_STOCK_DATA[[#This Row],[Volume]],T_STOCK_DATA[Volume],0)+COUNTIF($H$3:$H829,T_STOCK_DATA[[#This Row],[Volume]]),"")</f>
        <v>474</v>
      </c>
      <c r="M830" s="18" cm="1">
        <f t="array" ref="M830">IFERROR(_FV(T_STOCK_DATA[[#This Row],[SYMBOL]],"Last trade time",TRUE),"")</f>
        <v>44585.469965277778</v>
      </c>
    </row>
    <row r="831" spans="1:13">
      <c r="A831" s="5" t="e" vm="855">
        <v>#VALUE!</v>
      </c>
      <c r="B831" s="7" cm="1">
        <f t="array" ref="B831">IFERROR(_FV(T_STOCK_DATA[[#This Row],[SYMBOL]],"Change"),"")</f>
        <v>-2.25</v>
      </c>
      <c r="C831" s="8" cm="1">
        <f t="array" ref="C831">IFERROR(IF(T_STOCK_DATA[[#This Row],[SYMBOL]]="","",_FV(T_STOCK_DATA[[#This Row],[SYMBOL]],"Change (%)",TRUE)),"")</f>
        <v>-7.2816000000000006E-2</v>
      </c>
      <c r="D831" s="8" t="str">
        <f>IF(T_STOCK_DATA[[#This Row],[Change (%)]]&gt;0,T_STOCK_DATA[[#This Row],[Change (%)]],"")</f>
        <v/>
      </c>
      <c r="E831" s="8">
        <f>IF(T_STOCK_DATA[[#This Row],[Change (%)]]&lt;0,T_STOCK_DATA[[#This Row],[Change (%)]],"")</f>
        <v>-7.2816000000000006E-2</v>
      </c>
      <c r="F831" s="7" t="str" cm="1">
        <f t="array" ref="F831">IFERROR(_FV(T_STOCK_DATA[[#This Row],[SYMBOL]],"Exchange"),"")</f>
        <v>National Stock Exchange of India</v>
      </c>
      <c r="G831" s="7" cm="1">
        <f t="array" ref="G831">IFERROR(_FV(T_STOCK_DATA[[#This Row],[SYMBOL]],"Price"),"")</f>
        <v>28.65</v>
      </c>
      <c r="H831" s="9" cm="1">
        <f t="array" ref="H831">IFERROR(_FV(T_STOCK_DATA[[#This Row],[SYMBOL]],"Volume"),"")</f>
        <v>315534</v>
      </c>
      <c r="I831" s="7" t="str" cm="1">
        <f t="array" ref="I831">IFERROR(_FV(T_STOCK_DATA[[#This Row],[SYMBOL]],"Ticker symbol",TRUE),"")</f>
        <v>LIBAS</v>
      </c>
      <c r="J831" s="10" t="str">
        <f>IFERROR(RANK(T_STOCK_DATA[[#This Row],[Positive Change %]],T_STOCK_DATA[Positive Change %],0)+COUNTIF($D$3:$D830,T_STOCK_DATA[[#This Row],[Positive Change %]]),"")</f>
        <v/>
      </c>
      <c r="K831" s="10">
        <f>IFERROR(RANK(T_STOCK_DATA[[#This Row],[Negative Change %]],T_STOCK_DATA[Negative Change %],1)+COUNTIF($E$3:$E830,T_STOCK_DATA[[#This Row],[Negative Change %]]),"")</f>
        <v>165</v>
      </c>
      <c r="L831" s="10">
        <f>IFERROR(RANK(T_STOCK_DATA[[#This Row],[Volume]],T_STOCK_DATA[Volume],0)+COUNTIF($H$3:$H830,T_STOCK_DATA[[#This Row],[Volume]]),"")</f>
        <v>631</v>
      </c>
      <c r="M831" s="18" cm="1">
        <f t="array" ref="M831">IFERROR(_FV(T_STOCK_DATA[[#This Row],[SYMBOL]],"Last trade time",TRUE),"")</f>
        <v>44585.469965277778</v>
      </c>
    </row>
    <row r="832" spans="1:13">
      <c r="A832" s="5" t="e" vm="856">
        <v>#VALUE!</v>
      </c>
      <c r="B832" s="7" cm="1">
        <f t="array" ref="B832">IFERROR(_FV(T_STOCK_DATA[[#This Row],[SYMBOL]],"Change"),"")</f>
        <v>-12.2</v>
      </c>
      <c r="C832" s="8" cm="1">
        <f t="array" ref="C832">IFERROR(IF(T_STOCK_DATA[[#This Row],[SYMBOL]]="","",_FV(T_STOCK_DATA[[#This Row],[SYMBOL]],"Change (%)",TRUE)),"")</f>
        <v>-7.2683999999999999E-2</v>
      </c>
      <c r="D832" s="8" t="str">
        <f>IF(T_STOCK_DATA[[#This Row],[Change (%)]]&gt;0,T_STOCK_DATA[[#This Row],[Change (%)]],"")</f>
        <v/>
      </c>
      <c r="E832" s="8">
        <f>IF(T_STOCK_DATA[[#This Row],[Change (%)]]&lt;0,T_STOCK_DATA[[#This Row],[Change (%)]],"")</f>
        <v>-7.2683999999999999E-2</v>
      </c>
      <c r="F832" s="7" t="str" cm="1">
        <f t="array" ref="F832">IFERROR(_FV(T_STOCK_DATA[[#This Row],[SYMBOL]],"Exchange"),"")</f>
        <v>National Stock Exchange of India</v>
      </c>
      <c r="G832" s="7" cm="1">
        <f t="array" ref="G832">IFERROR(_FV(T_STOCK_DATA[[#This Row],[SYMBOL]],"Price"),"")</f>
        <v>155.65</v>
      </c>
      <c r="H832" s="9" cm="1">
        <f t="array" ref="H832">IFERROR(_FV(T_STOCK_DATA[[#This Row],[SYMBOL]],"Volume"),"")</f>
        <v>190128</v>
      </c>
      <c r="I832" s="7" t="str" cm="1">
        <f t="array" ref="I832">IFERROR(_FV(T_STOCK_DATA[[#This Row],[SYMBOL]],"Ticker symbol",TRUE),"")</f>
        <v>LIBERTSHOE</v>
      </c>
      <c r="J832" s="10" t="str">
        <f>IFERROR(RANK(T_STOCK_DATA[[#This Row],[Positive Change %]],T_STOCK_DATA[Positive Change %],0)+COUNTIF($D$3:$D831,T_STOCK_DATA[[#This Row],[Positive Change %]]),"")</f>
        <v/>
      </c>
      <c r="K832" s="10">
        <f>IFERROR(RANK(T_STOCK_DATA[[#This Row],[Negative Change %]],T_STOCK_DATA[Negative Change %],1)+COUNTIF($E$3:$E831,T_STOCK_DATA[[#This Row],[Negative Change %]]),"")</f>
        <v>168</v>
      </c>
      <c r="L832" s="10">
        <f>IFERROR(RANK(T_STOCK_DATA[[#This Row],[Volume]],T_STOCK_DATA[Volume],0)+COUNTIF($H$3:$H831,T_STOCK_DATA[[#This Row],[Volume]]),"")</f>
        <v>772</v>
      </c>
      <c r="M832" s="18" cm="1">
        <f t="array" ref="M832">IFERROR(_FV(T_STOCK_DATA[[#This Row],[SYMBOL]],"Last trade time",TRUE),"")</f>
        <v>44585.469965277778</v>
      </c>
    </row>
    <row r="833" spans="1:13">
      <c r="A833" s="5" t="e" vm="857">
        <v>#VALUE!</v>
      </c>
      <c r="B833" s="7" cm="1">
        <f t="array" ref="B833">IFERROR(_FV(T_STOCK_DATA[[#This Row],[SYMBOL]],"Change"),"")</f>
        <v>-13.8</v>
      </c>
      <c r="C833" s="8" cm="1">
        <f t="array" ref="C833">IFERROR(IF(T_STOCK_DATA[[#This Row],[SYMBOL]]="","",_FV(T_STOCK_DATA[[#This Row],[SYMBOL]],"Change (%)",TRUE)),"")</f>
        <v>-3.9209999999999995E-2</v>
      </c>
      <c r="D833" s="8" t="str">
        <f>IF(T_STOCK_DATA[[#This Row],[Change (%)]]&gt;0,T_STOCK_DATA[[#This Row],[Change (%)]],"")</f>
        <v/>
      </c>
      <c r="E833" s="8">
        <f>IF(T_STOCK_DATA[[#This Row],[Change (%)]]&lt;0,T_STOCK_DATA[[#This Row],[Change (%)]],"")</f>
        <v>-3.9209999999999995E-2</v>
      </c>
      <c r="F833" s="7" t="str" cm="1">
        <f t="array" ref="F833">IFERROR(_FV(T_STOCK_DATA[[#This Row],[SYMBOL]],"Exchange"),"")</f>
        <v>National Stock Exchange of India</v>
      </c>
      <c r="G833" s="7" cm="1">
        <f t="array" ref="G833">IFERROR(_FV(T_STOCK_DATA[[#This Row],[SYMBOL]],"Price"),"")</f>
        <v>338.15</v>
      </c>
      <c r="H833" s="9" cm="1">
        <f t="array" ref="H833">IFERROR(_FV(T_STOCK_DATA[[#This Row],[SYMBOL]],"Volume"),"")</f>
        <v>5550090</v>
      </c>
      <c r="I833" s="7" t="str" cm="1">
        <f t="array" ref="I833">IFERROR(_FV(T_STOCK_DATA[[#This Row],[SYMBOL]],"Ticker symbol",TRUE),"")</f>
        <v>LICHSGFIN</v>
      </c>
      <c r="J833" s="10" t="str">
        <f>IFERROR(RANK(T_STOCK_DATA[[#This Row],[Positive Change %]],T_STOCK_DATA[Positive Change %],0)+COUNTIF($D$3:$D832,T_STOCK_DATA[[#This Row],[Positive Change %]]),"")</f>
        <v/>
      </c>
      <c r="K833" s="10">
        <f>IFERROR(RANK(T_STOCK_DATA[[#This Row],[Negative Change %]],T_STOCK_DATA[Negative Change %],1)+COUNTIF($E$3:$E832,T_STOCK_DATA[[#This Row],[Negative Change %]]),"")</f>
        <v>1060</v>
      </c>
      <c r="L833" s="10">
        <f>IFERROR(RANK(T_STOCK_DATA[[#This Row],[Volume]],T_STOCK_DATA[Volume],0)+COUNTIF($H$3:$H832,T_STOCK_DATA[[#This Row],[Volume]]),"")</f>
        <v>91</v>
      </c>
      <c r="M833" s="18" cm="1">
        <f t="array" ref="M833">IFERROR(_FV(T_STOCK_DATA[[#This Row],[SYMBOL]],"Last trade time",TRUE),"")</f>
        <v>44585.469965277778</v>
      </c>
    </row>
    <row r="834" spans="1:13">
      <c r="A834" s="5" t="e" vm="858">
        <v>#VALUE!</v>
      </c>
      <c r="B834" s="7" cm="1">
        <f t="array" ref="B834">IFERROR(_FV(T_STOCK_DATA[[#This Row],[SYMBOL]],"Change"),"")</f>
        <v>-18.45</v>
      </c>
      <c r="C834" s="8" cm="1">
        <f t="array" ref="C834">IFERROR(IF(T_STOCK_DATA[[#This Row],[SYMBOL]]="","",_FV(T_STOCK_DATA[[#This Row],[SYMBOL]],"Change (%)",TRUE)),"")</f>
        <v>-5.3355E-2</v>
      </c>
      <c r="D834" s="8" t="str">
        <f>IF(T_STOCK_DATA[[#This Row],[Change (%)]]&gt;0,T_STOCK_DATA[[#This Row],[Change (%)]],"")</f>
        <v/>
      </c>
      <c r="E834" s="8">
        <f>IF(T_STOCK_DATA[[#This Row],[Change (%)]]&lt;0,T_STOCK_DATA[[#This Row],[Change (%)]],"")</f>
        <v>-5.3355E-2</v>
      </c>
      <c r="F834" s="7" t="str" cm="1">
        <f t="array" ref="F834">IFERROR(_FV(T_STOCK_DATA[[#This Row],[SYMBOL]],"Exchange"),"")</f>
        <v>National Stock Exchange of India</v>
      </c>
      <c r="G834" s="7" cm="1">
        <f t="array" ref="G834">IFERROR(_FV(T_STOCK_DATA[[#This Row],[SYMBOL]],"Price"),"")</f>
        <v>327.35000000000002</v>
      </c>
      <c r="H834" s="9" cm="1">
        <f t="array" ref="H834">IFERROR(_FV(T_STOCK_DATA[[#This Row],[SYMBOL]],"Volume"),"")</f>
        <v>80105</v>
      </c>
      <c r="I834" s="7" t="str" cm="1">
        <f t="array" ref="I834">IFERROR(_FV(T_STOCK_DATA[[#This Row],[SYMBOL]],"Ticker symbol",TRUE),"")</f>
        <v>LIKHITHA</v>
      </c>
      <c r="J834" s="10" t="str">
        <f>IFERROR(RANK(T_STOCK_DATA[[#This Row],[Positive Change %]],T_STOCK_DATA[Positive Change %],0)+COUNTIF($D$3:$D833,T_STOCK_DATA[[#This Row],[Positive Change %]]),"")</f>
        <v/>
      </c>
      <c r="K834" s="10">
        <f>IFERROR(RANK(T_STOCK_DATA[[#This Row],[Negative Change %]],T_STOCK_DATA[Negative Change %],1)+COUNTIF($E$3:$E833,T_STOCK_DATA[[#This Row],[Negative Change %]]),"")</f>
        <v>443</v>
      </c>
      <c r="L834" s="10">
        <f>IFERROR(RANK(T_STOCK_DATA[[#This Row],[Volume]],T_STOCK_DATA[Volume],0)+COUNTIF($H$3:$H833,T_STOCK_DATA[[#This Row],[Volume]]),"")</f>
        <v>1042</v>
      </c>
      <c r="M834" s="18" cm="1">
        <f t="array" ref="M834">IFERROR(_FV(T_STOCK_DATA[[#This Row],[SYMBOL]],"Last trade time",TRUE),"")</f>
        <v>44585.469965277778</v>
      </c>
    </row>
    <row r="835" spans="1:13">
      <c r="A835" s="5" t="e" vm="859">
        <v>#VALUE!</v>
      </c>
      <c r="B835" s="7" cm="1">
        <f t="array" ref="B835">IFERROR(_FV(T_STOCK_DATA[[#This Row],[SYMBOL]],"Change"),"")</f>
        <v>-12.95</v>
      </c>
      <c r="C835" s="8" cm="1">
        <f t="array" ref="C835">IFERROR(IF(T_STOCK_DATA[[#This Row],[SYMBOL]]="","",_FV(T_STOCK_DATA[[#This Row],[SYMBOL]],"Change (%)",TRUE)),"")</f>
        <v>-3.5832999999999997E-2</v>
      </c>
      <c r="D835" s="8" t="str">
        <f>IF(T_STOCK_DATA[[#This Row],[Change (%)]]&gt;0,T_STOCK_DATA[[#This Row],[Change (%)]],"")</f>
        <v/>
      </c>
      <c r="E835" s="8">
        <f>IF(T_STOCK_DATA[[#This Row],[Change (%)]]&lt;0,T_STOCK_DATA[[#This Row],[Change (%)]],"")</f>
        <v>-3.5832999999999997E-2</v>
      </c>
      <c r="F835" s="7" t="str" cm="1">
        <f t="array" ref="F835">IFERROR(_FV(T_STOCK_DATA[[#This Row],[SYMBOL]],"Exchange"),"")</f>
        <v>National Stock Exchange of India</v>
      </c>
      <c r="G835" s="7" cm="1">
        <f t="array" ref="G835">IFERROR(_FV(T_STOCK_DATA[[#This Row],[SYMBOL]],"Price"),"")</f>
        <v>348.45</v>
      </c>
      <c r="H835" s="9" cm="1">
        <f t="array" ref="H835">IFERROR(_FV(T_STOCK_DATA[[#This Row],[SYMBOL]],"Volume"),"")</f>
        <v>112264</v>
      </c>
      <c r="I835" s="7" t="str" cm="1">
        <f t="array" ref="I835">IFERROR(_FV(T_STOCK_DATA[[#This Row],[SYMBOL]],"Ticker symbol",TRUE),"")</f>
        <v>LINCOLN</v>
      </c>
      <c r="J835" s="10" t="str">
        <f>IFERROR(RANK(T_STOCK_DATA[[#This Row],[Positive Change %]],T_STOCK_DATA[Positive Change %],0)+COUNTIF($D$3:$D834,T_STOCK_DATA[[#This Row],[Positive Change %]]),"")</f>
        <v/>
      </c>
      <c r="K835" s="10">
        <f>IFERROR(RANK(T_STOCK_DATA[[#This Row],[Negative Change %]],T_STOCK_DATA[Negative Change %],1)+COUNTIF($E$3:$E834,T_STOCK_DATA[[#This Row],[Negative Change %]]),"")</f>
        <v>1139</v>
      </c>
      <c r="L835" s="10">
        <f>IFERROR(RANK(T_STOCK_DATA[[#This Row],[Volume]],T_STOCK_DATA[Volume],0)+COUNTIF($H$3:$H834,T_STOCK_DATA[[#This Row],[Volume]]),"")</f>
        <v>938</v>
      </c>
      <c r="M835" s="18" cm="1">
        <f t="array" ref="M835">IFERROR(_FV(T_STOCK_DATA[[#This Row],[SYMBOL]],"Last trade time",TRUE),"")</f>
        <v>44585.469965277778</v>
      </c>
    </row>
    <row r="836" spans="1:13">
      <c r="A836" s="5" t="e" vm="860">
        <v>#VALUE!</v>
      </c>
      <c r="B836" s="7" cm="1">
        <f t="array" ref="B836">IFERROR(_FV(T_STOCK_DATA[[#This Row],[SYMBOL]],"Change"),"")</f>
        <v>-21.3</v>
      </c>
      <c r="C836" s="8" cm="1">
        <f t="array" ref="C836">IFERROR(IF(T_STOCK_DATA[[#This Row],[SYMBOL]]="","",_FV(T_STOCK_DATA[[#This Row],[SYMBOL]],"Change (%)",TRUE)),"")</f>
        <v>-7.2771000000000002E-2</v>
      </c>
      <c r="D836" s="8" t="str">
        <f>IF(T_STOCK_DATA[[#This Row],[Change (%)]]&gt;0,T_STOCK_DATA[[#This Row],[Change (%)]],"")</f>
        <v/>
      </c>
      <c r="E836" s="8">
        <f>IF(T_STOCK_DATA[[#This Row],[Change (%)]]&lt;0,T_STOCK_DATA[[#This Row],[Change (%)]],"")</f>
        <v>-7.2771000000000002E-2</v>
      </c>
      <c r="F836" s="7" t="str" cm="1">
        <f t="array" ref="F836">IFERROR(_FV(T_STOCK_DATA[[#This Row],[SYMBOL]],"Exchange"),"")</f>
        <v>National Stock Exchange of India</v>
      </c>
      <c r="G836" s="7" cm="1">
        <f t="array" ref="G836">IFERROR(_FV(T_STOCK_DATA[[#This Row],[SYMBOL]],"Price"),"")</f>
        <v>271.39999999999998</v>
      </c>
      <c r="H836" s="9" cm="1">
        <f t="array" ref="H836">IFERROR(_FV(T_STOCK_DATA[[#This Row],[SYMBOL]],"Volume"),"")</f>
        <v>106641</v>
      </c>
      <c r="I836" s="7" t="str" cm="1">
        <f t="array" ref="I836">IFERROR(_FV(T_STOCK_DATA[[#This Row],[SYMBOL]],"Ticker symbol",TRUE),"")</f>
        <v>LINC</v>
      </c>
      <c r="J836" s="10" t="str">
        <f>IFERROR(RANK(T_STOCK_DATA[[#This Row],[Positive Change %]],T_STOCK_DATA[Positive Change %],0)+COUNTIF($D$3:$D835,T_STOCK_DATA[[#This Row],[Positive Change %]]),"")</f>
        <v/>
      </c>
      <c r="K836" s="10">
        <f>IFERROR(RANK(T_STOCK_DATA[[#This Row],[Negative Change %]],T_STOCK_DATA[Negative Change %],1)+COUNTIF($E$3:$E835,T_STOCK_DATA[[#This Row],[Negative Change %]]),"")</f>
        <v>166</v>
      </c>
      <c r="L836" s="10">
        <f>IFERROR(RANK(T_STOCK_DATA[[#This Row],[Volume]],T_STOCK_DATA[Volume],0)+COUNTIF($H$3:$H835,T_STOCK_DATA[[#This Row],[Volume]]),"")</f>
        <v>956</v>
      </c>
      <c r="M836" s="18" cm="1">
        <f t="array" ref="M836">IFERROR(_FV(T_STOCK_DATA[[#This Row],[SYMBOL]],"Last trade time",TRUE),"")</f>
        <v>44585.469965277778</v>
      </c>
    </row>
    <row r="837" spans="1:13">
      <c r="A837" s="5" t="e" vm="861">
        <v>#VALUE!</v>
      </c>
      <c r="B837" s="7" cm="1">
        <f t="array" ref="B837">IFERROR(_FV(T_STOCK_DATA[[#This Row],[SYMBOL]],"Change"),"")</f>
        <v>-54.55</v>
      </c>
      <c r="C837" s="8" cm="1">
        <f t="array" ref="C837">IFERROR(IF(T_STOCK_DATA[[#This Row],[SYMBOL]]="","",_FV(T_STOCK_DATA[[#This Row],[SYMBOL]],"Change (%)",TRUE)),"")</f>
        <v>-1.9661999999999999E-2</v>
      </c>
      <c r="D837" s="8" t="str">
        <f>IF(T_STOCK_DATA[[#This Row],[Change (%)]]&gt;0,T_STOCK_DATA[[#This Row],[Change (%)]],"")</f>
        <v/>
      </c>
      <c r="E837" s="8">
        <f>IF(T_STOCK_DATA[[#This Row],[Change (%)]]&lt;0,T_STOCK_DATA[[#This Row],[Change (%)]],"")</f>
        <v>-1.9661999999999999E-2</v>
      </c>
      <c r="F837" s="7" t="str" cm="1">
        <f t="array" ref="F837">IFERROR(_FV(T_STOCK_DATA[[#This Row],[SYMBOL]],"Exchange"),"")</f>
        <v>National Stock Exchange of India</v>
      </c>
      <c r="G837" s="7" cm="1">
        <f t="array" ref="G837">IFERROR(_FV(T_STOCK_DATA[[#This Row],[SYMBOL]],"Price"),"")</f>
        <v>2719.8</v>
      </c>
      <c r="H837" s="9" cm="1">
        <f t="array" ref="H837">IFERROR(_FV(T_STOCK_DATA[[#This Row],[SYMBOL]],"Volume"),"")</f>
        <v>437237</v>
      </c>
      <c r="I837" s="7" t="str" cm="1">
        <f t="array" ref="I837">IFERROR(_FV(T_STOCK_DATA[[#This Row],[SYMBOL]],"Ticker symbol",TRUE),"")</f>
        <v>LINDEINDIA</v>
      </c>
      <c r="J837" s="10" t="str">
        <f>IFERROR(RANK(T_STOCK_DATA[[#This Row],[Positive Change %]],T_STOCK_DATA[Positive Change %],0)+COUNTIF($D$3:$D836,T_STOCK_DATA[[#This Row],[Positive Change %]]),"")</f>
        <v/>
      </c>
      <c r="K837" s="10">
        <f>IFERROR(RANK(T_STOCK_DATA[[#This Row],[Negative Change %]],T_STOCK_DATA[Negative Change %],1)+COUNTIF($E$3:$E836,T_STOCK_DATA[[#This Row],[Negative Change %]]),"")</f>
        <v>1428</v>
      </c>
      <c r="L837" s="10">
        <f>IFERROR(RANK(T_STOCK_DATA[[#This Row],[Volume]],T_STOCK_DATA[Volume],0)+COUNTIF($H$3:$H836,T_STOCK_DATA[[#This Row],[Volume]]),"")</f>
        <v>533</v>
      </c>
      <c r="M837" s="18" cm="1">
        <f t="array" ref="M837">IFERROR(_FV(T_STOCK_DATA[[#This Row],[SYMBOL]],"Last trade time",TRUE),"")</f>
        <v>44585.469965277778</v>
      </c>
    </row>
    <row r="838" spans="1:13">
      <c r="A838" s="5" t="e" vm="862">
        <v>#VALUE!</v>
      </c>
      <c r="B838" s="7" cm="1">
        <f t="array" ref="B838">IFERROR(_FV(T_STOCK_DATA[[#This Row],[SYMBOL]],"Change"),"")</f>
        <v>-6.2</v>
      </c>
      <c r="C838" s="8" cm="1">
        <f t="array" ref="C838">IFERROR(IF(T_STOCK_DATA[[#This Row],[SYMBOL]]="","",_FV(T_STOCK_DATA[[#This Row],[SYMBOL]],"Change (%)",TRUE)),"")</f>
        <v>-7.8531000000000004E-2</v>
      </c>
      <c r="D838" s="8" t="str">
        <f>IF(T_STOCK_DATA[[#This Row],[Change (%)]]&gt;0,T_STOCK_DATA[[#This Row],[Change (%)]],"")</f>
        <v/>
      </c>
      <c r="E838" s="8">
        <f>IF(T_STOCK_DATA[[#This Row],[Change (%)]]&lt;0,T_STOCK_DATA[[#This Row],[Change (%)]],"")</f>
        <v>-7.8531000000000004E-2</v>
      </c>
      <c r="F838" s="7" t="str" cm="1">
        <f t="array" ref="F838">IFERROR(_FV(T_STOCK_DATA[[#This Row],[SYMBOL]],"Exchange"),"")</f>
        <v>National Stock Exchange of India</v>
      </c>
      <c r="G838" s="7" cm="1">
        <f t="array" ref="G838">IFERROR(_FV(T_STOCK_DATA[[#This Row],[SYMBOL]],"Price"),"")</f>
        <v>72.75</v>
      </c>
      <c r="H838" s="9" cm="1">
        <f t="array" ref="H838">IFERROR(_FV(T_STOCK_DATA[[#This Row],[SYMBOL]],"Volume"),"")</f>
        <v>488561</v>
      </c>
      <c r="I838" s="7" t="str" cm="1">
        <f t="array" ref="I838">IFERROR(_FV(T_STOCK_DATA[[#This Row],[SYMBOL]],"Ticker symbol",TRUE),"")</f>
        <v>LOKESHMACH</v>
      </c>
      <c r="J838" s="10" t="str">
        <f>IFERROR(RANK(T_STOCK_DATA[[#This Row],[Positive Change %]],T_STOCK_DATA[Positive Change %],0)+COUNTIF($D$3:$D837,T_STOCK_DATA[[#This Row],[Positive Change %]]),"")</f>
        <v/>
      </c>
      <c r="K838" s="10">
        <f>IFERROR(RANK(T_STOCK_DATA[[#This Row],[Negative Change %]],T_STOCK_DATA[Negative Change %],1)+COUNTIF($E$3:$E837,T_STOCK_DATA[[#This Row],[Negative Change %]]),"")</f>
        <v>117</v>
      </c>
      <c r="L838" s="10">
        <f>IFERROR(RANK(T_STOCK_DATA[[#This Row],[Volume]],T_STOCK_DATA[Volume],0)+COUNTIF($H$3:$H837,T_STOCK_DATA[[#This Row],[Volume]]),"")</f>
        <v>503</v>
      </c>
      <c r="M838" s="18" cm="1">
        <f t="array" ref="M838">IFERROR(_FV(T_STOCK_DATA[[#This Row],[SYMBOL]],"Last trade time",TRUE),"")</f>
        <v>44585.469965277778</v>
      </c>
    </row>
    <row r="839" spans="1:13">
      <c r="A839" s="5" t="e" vm="863">
        <v>#VALUE!</v>
      </c>
      <c r="B839" s="7" cm="1">
        <f t="array" ref="B839">IFERROR(_FV(T_STOCK_DATA[[#This Row],[SYMBOL]],"Change"),"")</f>
        <v>0.6</v>
      </c>
      <c r="C839" s="8" cm="1">
        <f t="array" ref="C839">IFERROR(IF(T_STOCK_DATA[[#This Row],[SYMBOL]]="","",_FV(T_STOCK_DATA[[#This Row],[SYMBOL]],"Change (%)",TRUE)),"")</f>
        <v>1.2461E-2</v>
      </c>
      <c r="D839" s="8">
        <f>IF(T_STOCK_DATA[[#This Row],[Change (%)]]&gt;0,T_STOCK_DATA[[#This Row],[Change (%)]],"")</f>
        <v>1.2461E-2</v>
      </c>
      <c r="E839" s="8" t="str">
        <f>IF(T_STOCK_DATA[[#This Row],[Change (%)]]&lt;0,T_STOCK_DATA[[#This Row],[Change (%)]],"")</f>
        <v/>
      </c>
      <c r="F839" s="7" t="str" cm="1">
        <f t="array" ref="F839">IFERROR(_FV(T_STOCK_DATA[[#This Row],[SYMBOL]],"Exchange"),"")</f>
        <v>National Stock Exchange of India</v>
      </c>
      <c r="G839" s="7" cm="1">
        <f t="array" ref="G839">IFERROR(_FV(T_STOCK_DATA[[#This Row],[SYMBOL]],"Price"),"")</f>
        <v>48.75</v>
      </c>
      <c r="H839" s="9" cm="1">
        <f t="array" ref="H839">IFERROR(_FV(T_STOCK_DATA[[#This Row],[SYMBOL]],"Volume"),"")</f>
        <v>39633</v>
      </c>
      <c r="I839" s="7" t="str" cm="1">
        <f t="array" ref="I839">IFERROR(_FV(T_STOCK_DATA[[#This Row],[SYMBOL]],"Ticker symbol",TRUE),"")</f>
        <v>LOTUSEYE</v>
      </c>
      <c r="J839" s="10">
        <f>IFERROR(RANK(T_STOCK_DATA[[#This Row],[Positive Change %]],T_STOCK_DATA[Positive Change %],0)+COUNTIF($D$3:$D838,T_STOCK_DATA[[#This Row],[Positive Change %]]),"")</f>
        <v>42</v>
      </c>
      <c r="K839" s="10" t="str">
        <f>IFERROR(RANK(T_STOCK_DATA[[#This Row],[Negative Change %]],T_STOCK_DATA[Negative Change %],1)+COUNTIF($E$3:$E838,T_STOCK_DATA[[#This Row],[Negative Change %]]),"")</f>
        <v/>
      </c>
      <c r="L839" s="10">
        <f>IFERROR(RANK(T_STOCK_DATA[[#This Row],[Volume]],T_STOCK_DATA[Volume],0)+COUNTIF($H$3:$H838,T_STOCK_DATA[[#This Row],[Volume]]),"")</f>
        <v>1237</v>
      </c>
      <c r="M839" s="18" cm="1">
        <f t="array" ref="M839">IFERROR(_FV(T_STOCK_DATA[[#This Row],[SYMBOL]],"Last trade time",TRUE),"")</f>
        <v>44585.469965277778</v>
      </c>
    </row>
    <row r="840" spans="1:13">
      <c r="A840" s="5" t="e" vm="864">
        <v>#VALUE!</v>
      </c>
      <c r="B840" s="7" cm="1">
        <f t="array" ref="B840">IFERROR(_FV(T_STOCK_DATA[[#This Row],[SYMBOL]],"Change"),"")</f>
        <v>-4.95</v>
      </c>
      <c r="C840" s="8" cm="1">
        <f t="array" ref="C840">IFERROR(IF(T_STOCK_DATA[[#This Row],[SYMBOL]]="","",_FV(T_STOCK_DATA[[#This Row],[SYMBOL]],"Change (%)",TRUE)),"")</f>
        <v>-2.9900000000000003E-2</v>
      </c>
      <c r="D840" s="8" t="str">
        <f>IF(T_STOCK_DATA[[#This Row],[Change (%)]]&gt;0,T_STOCK_DATA[[#This Row],[Change (%)]],"")</f>
        <v/>
      </c>
      <c r="E840" s="8">
        <f>IF(T_STOCK_DATA[[#This Row],[Change (%)]]&lt;0,T_STOCK_DATA[[#This Row],[Change (%)]],"")</f>
        <v>-2.9900000000000003E-2</v>
      </c>
      <c r="F840" s="7" t="str" cm="1">
        <f t="array" ref="F840">IFERROR(_FV(T_STOCK_DATA[[#This Row],[SYMBOL]],"Exchange"),"")</f>
        <v>National Stock Exchange of India</v>
      </c>
      <c r="G840" s="7" cm="1">
        <f t="array" ref="G840">IFERROR(_FV(T_STOCK_DATA[[#This Row],[SYMBOL]],"Price"),"")</f>
        <v>160.6</v>
      </c>
      <c r="H840" s="9" cm="1">
        <f t="array" ref="H840">IFERROR(_FV(T_STOCK_DATA[[#This Row],[SYMBOL]],"Volume"),"")</f>
        <v>35550</v>
      </c>
      <c r="I840" s="7" t="str" cm="1">
        <f t="array" ref="I840">IFERROR(_FV(T_STOCK_DATA[[#This Row],[SYMBOL]],"Ticker symbol",TRUE),"")</f>
        <v>LOVABLE</v>
      </c>
      <c r="J840" s="10" t="str">
        <f>IFERROR(RANK(T_STOCK_DATA[[#This Row],[Positive Change %]],T_STOCK_DATA[Positive Change %],0)+COUNTIF($D$3:$D839,T_STOCK_DATA[[#This Row],[Positive Change %]]),"")</f>
        <v/>
      </c>
      <c r="K840" s="10">
        <f>IFERROR(RANK(T_STOCK_DATA[[#This Row],[Negative Change %]],T_STOCK_DATA[Negative Change %],1)+COUNTIF($E$3:$E839,T_STOCK_DATA[[#This Row],[Negative Change %]]),"")</f>
        <v>1247</v>
      </c>
      <c r="L840" s="10">
        <f>IFERROR(RANK(T_STOCK_DATA[[#This Row],[Volume]],T_STOCK_DATA[Volume],0)+COUNTIF($H$3:$H839,T_STOCK_DATA[[#This Row],[Volume]]),"")</f>
        <v>1268</v>
      </c>
      <c r="M840" s="18" cm="1">
        <f t="array" ref="M840">IFERROR(_FV(T_STOCK_DATA[[#This Row],[SYMBOL]],"Last trade time",TRUE),"")</f>
        <v>44585.469965277778</v>
      </c>
    </row>
    <row r="841" spans="1:13">
      <c r="A841" s="5" t="e" vm="865">
        <v>#VALUE!</v>
      </c>
      <c r="B841" s="7" cm="1">
        <f t="array" ref="B841">IFERROR(_FV(T_STOCK_DATA[[#This Row],[SYMBOL]],"Change"),"")</f>
        <v>-0.6</v>
      </c>
      <c r="C841" s="8" cm="1">
        <f t="array" ref="C841">IFERROR(IF(T_STOCK_DATA[[#This Row],[SYMBOL]]="","",_FV(T_STOCK_DATA[[#This Row],[SYMBOL]],"Change (%)",TRUE)),"")</f>
        <v>-4.9793000000000004E-2</v>
      </c>
      <c r="D841" s="8" t="str">
        <f>IF(T_STOCK_DATA[[#This Row],[Change (%)]]&gt;0,T_STOCK_DATA[[#This Row],[Change (%)]],"")</f>
        <v/>
      </c>
      <c r="E841" s="8">
        <f>IF(T_STOCK_DATA[[#This Row],[Change (%)]]&lt;0,T_STOCK_DATA[[#This Row],[Change (%)]],"")</f>
        <v>-4.9793000000000004E-2</v>
      </c>
      <c r="F841" s="7" t="str" cm="1">
        <f t="array" ref="F841">IFERROR(_FV(T_STOCK_DATA[[#This Row],[SYMBOL]],"Exchange"),"")</f>
        <v>National Stock Exchange of India</v>
      </c>
      <c r="G841" s="7" cm="1">
        <f t="array" ref="G841">IFERROR(_FV(T_STOCK_DATA[[#This Row],[SYMBOL]],"Price"),"")</f>
        <v>11.45</v>
      </c>
      <c r="H841" s="9" cm="1">
        <f t="array" ref="H841">IFERROR(_FV(T_STOCK_DATA[[#This Row],[SYMBOL]],"Volume"),"")</f>
        <v>23334</v>
      </c>
      <c r="I841" s="7" t="str" cm="1">
        <f t="array" ref="I841">IFERROR(_FV(T_STOCK_DATA[[#This Row],[SYMBOL]],"Ticker symbol",TRUE),"")</f>
        <v>LPDC</v>
      </c>
      <c r="J841" s="10" t="str">
        <f>IFERROR(RANK(T_STOCK_DATA[[#This Row],[Positive Change %]],T_STOCK_DATA[Positive Change %],0)+COUNTIF($D$3:$D840,T_STOCK_DATA[[#This Row],[Positive Change %]]),"")</f>
        <v/>
      </c>
      <c r="K841" s="10">
        <f>IFERROR(RANK(T_STOCK_DATA[[#This Row],[Negative Change %]],T_STOCK_DATA[Negative Change %],1)+COUNTIF($E$3:$E840,T_STOCK_DATA[[#This Row],[Negative Change %]]),"")</f>
        <v>588</v>
      </c>
      <c r="L841" s="10">
        <f>IFERROR(RANK(T_STOCK_DATA[[#This Row],[Volume]],T_STOCK_DATA[Volume],0)+COUNTIF($H$3:$H840,T_STOCK_DATA[[#This Row],[Volume]]),"")</f>
        <v>1361</v>
      </c>
      <c r="M841" s="18" cm="1">
        <f t="array" ref="M841">IFERROR(_FV(T_STOCK_DATA[[#This Row],[SYMBOL]],"Last trade time",TRUE),"")</f>
        <v>44585.469965277778</v>
      </c>
    </row>
    <row r="842" spans="1:13">
      <c r="A842" s="5" t="e" vm="866">
        <v>#VALUE!</v>
      </c>
      <c r="B842" s="7" cm="1">
        <f t="array" ref="B842">IFERROR(_FV(T_STOCK_DATA[[#This Row],[SYMBOL]],"Change"),"")</f>
        <v>-1.05</v>
      </c>
      <c r="C842" s="8" cm="1">
        <f t="array" ref="C842">IFERROR(IF(T_STOCK_DATA[[#This Row],[SYMBOL]]="","",_FV(T_STOCK_DATA[[#This Row],[SYMBOL]],"Change (%)",TRUE)),"")</f>
        <v>-4.8611000000000001E-2</v>
      </c>
      <c r="D842" s="8" t="str">
        <f>IF(T_STOCK_DATA[[#This Row],[Change (%)]]&gt;0,T_STOCK_DATA[[#This Row],[Change (%)]],"")</f>
        <v/>
      </c>
      <c r="E842" s="8">
        <f>IF(T_STOCK_DATA[[#This Row],[Change (%)]]&lt;0,T_STOCK_DATA[[#This Row],[Change (%)]],"")</f>
        <v>-4.8611000000000001E-2</v>
      </c>
      <c r="F842" s="7" t="str" cm="1">
        <f t="array" ref="F842">IFERROR(_FV(T_STOCK_DATA[[#This Row],[SYMBOL]],"Exchange"),"")</f>
        <v>National Stock Exchange of India</v>
      </c>
      <c r="G842" s="7" cm="1">
        <f t="array" ref="G842">IFERROR(_FV(T_STOCK_DATA[[#This Row],[SYMBOL]],"Price"),"")</f>
        <v>20.55</v>
      </c>
      <c r="H842" s="9" cm="1">
        <f t="array" ref="H842">IFERROR(_FV(T_STOCK_DATA[[#This Row],[SYMBOL]],"Volume"),"")</f>
        <v>648731</v>
      </c>
      <c r="I842" s="7" t="str" cm="1">
        <f t="array" ref="I842">IFERROR(_FV(T_STOCK_DATA[[#This Row],[SYMBOL]],"Ticker symbol",TRUE),"")</f>
        <v>LSIL</v>
      </c>
      <c r="J842" s="10" t="str">
        <f>IFERROR(RANK(T_STOCK_DATA[[#This Row],[Positive Change %]],T_STOCK_DATA[Positive Change %],0)+COUNTIF($D$3:$D841,T_STOCK_DATA[[#This Row],[Positive Change %]]),"")</f>
        <v/>
      </c>
      <c r="K842" s="10">
        <f>IFERROR(RANK(T_STOCK_DATA[[#This Row],[Negative Change %]],T_STOCK_DATA[Negative Change %],1)+COUNTIF($E$3:$E841,T_STOCK_DATA[[#This Row],[Negative Change %]]),"")</f>
        <v>725</v>
      </c>
      <c r="L842" s="10">
        <f>IFERROR(RANK(T_STOCK_DATA[[#This Row],[Volume]],T_STOCK_DATA[Volume],0)+COUNTIF($H$3:$H841,T_STOCK_DATA[[#This Row],[Volume]]),"")</f>
        <v>434</v>
      </c>
      <c r="M842" s="18" cm="1">
        <f t="array" ref="M842">IFERROR(_FV(T_STOCK_DATA[[#This Row],[SYMBOL]],"Last trade time",TRUE),"")</f>
        <v>44585.469965277778</v>
      </c>
    </row>
    <row r="843" spans="1:13">
      <c r="A843" s="5" t="e" vm="867">
        <v>#VALUE!</v>
      </c>
      <c r="B843" s="7" cm="1">
        <f t="array" ref="B843">IFERROR(_FV(T_STOCK_DATA[[#This Row],[SYMBOL]],"Change"),"")</f>
        <v>-56.15</v>
      </c>
      <c r="C843" s="8" cm="1">
        <f t="array" ref="C843">IFERROR(IF(T_STOCK_DATA[[#This Row],[SYMBOL]]="","",_FV(T_STOCK_DATA[[#This Row],[SYMBOL]],"Change (%)",TRUE)),"")</f>
        <v>-2.8705999999999999E-2</v>
      </c>
      <c r="D843" s="8" t="str">
        <f>IF(T_STOCK_DATA[[#This Row],[Change (%)]]&gt;0,T_STOCK_DATA[[#This Row],[Change (%)]],"")</f>
        <v/>
      </c>
      <c r="E843" s="8">
        <f>IF(T_STOCK_DATA[[#This Row],[Change (%)]]&lt;0,T_STOCK_DATA[[#This Row],[Change (%)]],"")</f>
        <v>-2.8705999999999999E-2</v>
      </c>
      <c r="F843" s="7" t="str" cm="1">
        <f t="array" ref="F843">IFERROR(_FV(T_STOCK_DATA[[#This Row],[SYMBOL]],"Exchange"),"")</f>
        <v>National Stock Exchange of India</v>
      </c>
      <c r="G843" s="7" cm="1">
        <f t="array" ref="G843">IFERROR(_FV(T_STOCK_DATA[[#This Row],[SYMBOL]],"Price"),"")</f>
        <v>1899.9</v>
      </c>
      <c r="H843" s="9" cm="1">
        <f t="array" ref="H843">IFERROR(_FV(T_STOCK_DATA[[#This Row],[SYMBOL]],"Volume"),"")</f>
        <v>2307120</v>
      </c>
      <c r="I843" s="7" t="str" cm="1">
        <f t="array" ref="I843">IFERROR(_FV(T_STOCK_DATA[[#This Row],[SYMBOL]],"Ticker symbol",TRUE),"")</f>
        <v>LT</v>
      </c>
      <c r="J843" s="10" t="str">
        <f>IFERROR(RANK(T_STOCK_DATA[[#This Row],[Positive Change %]],T_STOCK_DATA[Positive Change %],0)+COUNTIF($D$3:$D842,T_STOCK_DATA[[#This Row],[Positive Change %]]),"")</f>
        <v/>
      </c>
      <c r="K843" s="10">
        <f>IFERROR(RANK(T_STOCK_DATA[[#This Row],[Negative Change %]],T_STOCK_DATA[Negative Change %],1)+COUNTIF($E$3:$E842,T_STOCK_DATA[[#This Row],[Negative Change %]]),"")</f>
        <v>1271</v>
      </c>
      <c r="L843" s="10">
        <f>IFERROR(RANK(T_STOCK_DATA[[#This Row],[Volume]],T_STOCK_DATA[Volume],0)+COUNTIF($H$3:$H842,T_STOCK_DATA[[#This Row],[Volume]]),"")</f>
        <v>183</v>
      </c>
      <c r="M843" s="18" cm="1">
        <f t="array" ref="M843">IFERROR(_FV(T_STOCK_DATA[[#This Row],[SYMBOL]],"Last trade time",TRUE),"")</f>
        <v>44585.469965277778</v>
      </c>
    </row>
    <row r="844" spans="1:13">
      <c r="A844" s="5" t="e" vm="868">
        <v>#VALUE!</v>
      </c>
      <c r="B844" s="7" cm="1">
        <f t="array" ref="B844">IFERROR(_FV(T_STOCK_DATA[[#This Row],[SYMBOL]],"Change"),"")</f>
        <v>-424.7</v>
      </c>
      <c r="C844" s="8" cm="1">
        <f t="array" ref="C844">IFERROR(IF(T_STOCK_DATA[[#This Row],[SYMBOL]]="","",_FV(T_STOCK_DATA[[#This Row],[SYMBOL]],"Change (%)",TRUE)),"")</f>
        <v>-6.6423999999999997E-2</v>
      </c>
      <c r="D844" s="8" t="str">
        <f>IF(T_STOCK_DATA[[#This Row],[Change (%)]]&gt;0,T_STOCK_DATA[[#This Row],[Change (%)]],"")</f>
        <v/>
      </c>
      <c r="E844" s="8">
        <f>IF(T_STOCK_DATA[[#This Row],[Change (%)]]&lt;0,T_STOCK_DATA[[#This Row],[Change (%)]],"")</f>
        <v>-6.6423999999999997E-2</v>
      </c>
      <c r="F844" s="7" t="str" cm="1">
        <f t="array" ref="F844">IFERROR(_FV(T_STOCK_DATA[[#This Row],[SYMBOL]],"Exchange"),"")</f>
        <v>National Stock Exchange of India</v>
      </c>
      <c r="G844" s="7" cm="1">
        <f t="array" ref="G844">IFERROR(_FV(T_STOCK_DATA[[#This Row],[SYMBOL]],"Price"),"")</f>
        <v>5969.1</v>
      </c>
      <c r="H844" s="9" cm="1">
        <f t="array" ref="H844">IFERROR(_FV(T_STOCK_DATA[[#This Row],[SYMBOL]],"Volume"),"")</f>
        <v>632383</v>
      </c>
      <c r="I844" s="7" t="str" cm="1">
        <f t="array" ref="I844">IFERROR(_FV(T_STOCK_DATA[[#This Row],[SYMBOL]],"Ticker symbol",TRUE),"")</f>
        <v>LTI</v>
      </c>
      <c r="J844" s="10" t="str">
        <f>IFERROR(RANK(T_STOCK_DATA[[#This Row],[Positive Change %]],T_STOCK_DATA[Positive Change %],0)+COUNTIF($D$3:$D843,T_STOCK_DATA[[#This Row],[Positive Change %]]),"")</f>
        <v/>
      </c>
      <c r="K844" s="10">
        <f>IFERROR(RANK(T_STOCK_DATA[[#This Row],[Negative Change %]],T_STOCK_DATA[Negative Change %],1)+COUNTIF($E$3:$E843,T_STOCK_DATA[[#This Row],[Negative Change %]]),"")</f>
        <v>250</v>
      </c>
      <c r="L844" s="10">
        <f>IFERROR(RANK(T_STOCK_DATA[[#This Row],[Volume]],T_STOCK_DATA[Volume],0)+COUNTIF($H$3:$H843,T_STOCK_DATA[[#This Row],[Volume]]),"")</f>
        <v>439</v>
      </c>
      <c r="M844" s="18" cm="1">
        <f t="array" ref="M844">IFERROR(_FV(T_STOCK_DATA[[#This Row],[SYMBOL]],"Last trade time",TRUE),"")</f>
        <v>44585.469965277778</v>
      </c>
    </row>
    <row r="845" spans="1:13">
      <c r="A845" s="5" t="e" vm="869">
        <v>#VALUE!</v>
      </c>
      <c r="B845" s="7" cm="1">
        <f t="array" ref="B845">IFERROR(_FV(T_STOCK_DATA[[#This Row],[SYMBOL]],"Change"),"")</f>
        <v>-252.8</v>
      </c>
      <c r="C845" s="8" cm="1">
        <f t="array" ref="C845">IFERROR(IF(T_STOCK_DATA[[#This Row],[SYMBOL]]="","",_FV(T_STOCK_DATA[[#This Row],[SYMBOL]],"Change (%)",TRUE)),"")</f>
        <v>-5.2553000000000002E-2</v>
      </c>
      <c r="D845" s="8" t="str">
        <f>IF(T_STOCK_DATA[[#This Row],[Change (%)]]&gt;0,T_STOCK_DATA[[#This Row],[Change (%)]],"")</f>
        <v/>
      </c>
      <c r="E845" s="8">
        <f>IF(T_STOCK_DATA[[#This Row],[Change (%)]]&lt;0,T_STOCK_DATA[[#This Row],[Change (%)]],"")</f>
        <v>-5.2553000000000002E-2</v>
      </c>
      <c r="F845" s="7" t="str" cm="1">
        <f t="array" ref="F845">IFERROR(_FV(T_STOCK_DATA[[#This Row],[SYMBOL]],"Exchange"),"")</f>
        <v>National Stock Exchange of India</v>
      </c>
      <c r="G845" s="7" cm="1">
        <f t="array" ref="G845">IFERROR(_FV(T_STOCK_DATA[[#This Row],[SYMBOL]],"Price"),"")</f>
        <v>4557.6000000000004</v>
      </c>
      <c r="H845" s="9" cm="1">
        <f t="array" ref="H845">IFERROR(_FV(T_STOCK_DATA[[#This Row],[SYMBOL]],"Volume"),"")</f>
        <v>580400</v>
      </c>
      <c r="I845" s="7" t="str" cm="1">
        <f t="array" ref="I845">IFERROR(_FV(T_STOCK_DATA[[#This Row],[SYMBOL]],"Ticker symbol",TRUE),"")</f>
        <v>LTTS</v>
      </c>
      <c r="J845" s="10" t="str">
        <f>IFERROR(RANK(T_STOCK_DATA[[#This Row],[Positive Change %]],T_STOCK_DATA[Positive Change %],0)+COUNTIF($D$3:$D844,T_STOCK_DATA[[#This Row],[Positive Change %]]),"")</f>
        <v/>
      </c>
      <c r="K845" s="10">
        <f>IFERROR(RANK(T_STOCK_DATA[[#This Row],[Negative Change %]],T_STOCK_DATA[Negative Change %],1)+COUNTIF($E$3:$E844,T_STOCK_DATA[[#This Row],[Negative Change %]]),"")</f>
        <v>459</v>
      </c>
      <c r="L845" s="10">
        <f>IFERROR(RANK(T_STOCK_DATA[[#This Row],[Volume]],T_STOCK_DATA[Volume],0)+COUNTIF($H$3:$H844,T_STOCK_DATA[[#This Row],[Volume]]),"")</f>
        <v>459</v>
      </c>
      <c r="M845" s="18" cm="1">
        <f t="array" ref="M845">IFERROR(_FV(T_STOCK_DATA[[#This Row],[SYMBOL]],"Last trade time",TRUE),"")</f>
        <v>44585.474444444444</v>
      </c>
    </row>
    <row r="846" spans="1:13">
      <c r="A846" s="5" t="e" vm="870">
        <v>#VALUE!</v>
      </c>
      <c r="B846" s="7" cm="1">
        <f t="array" ref="B846">IFERROR(_FV(T_STOCK_DATA[[#This Row],[SYMBOL]],"Change"),"")</f>
        <v>-32.700000000000003</v>
      </c>
      <c r="C846" s="8" cm="1">
        <f t="array" ref="C846">IFERROR(IF(T_STOCK_DATA[[#This Row],[SYMBOL]]="","",_FV(T_STOCK_DATA[[#This Row],[SYMBOL]],"Change (%)",TRUE)),"")</f>
        <v>-2.9051999999999998E-2</v>
      </c>
      <c r="D846" s="8" t="str">
        <f>IF(T_STOCK_DATA[[#This Row],[Change (%)]]&gt;0,T_STOCK_DATA[[#This Row],[Change (%)]],"")</f>
        <v/>
      </c>
      <c r="E846" s="8">
        <f>IF(T_STOCK_DATA[[#This Row],[Change (%)]]&lt;0,T_STOCK_DATA[[#This Row],[Change (%)]],"")</f>
        <v>-2.9051999999999998E-2</v>
      </c>
      <c r="F846" s="7" t="str" cm="1">
        <f t="array" ref="F846">IFERROR(_FV(T_STOCK_DATA[[#This Row],[SYMBOL]],"Exchange"),"")</f>
        <v>National Stock Exchange of India</v>
      </c>
      <c r="G846" s="7" cm="1">
        <f t="array" ref="G846">IFERROR(_FV(T_STOCK_DATA[[#This Row],[SYMBOL]],"Price"),"")</f>
        <v>1092.8499999999999</v>
      </c>
      <c r="H846" s="9" cm="1">
        <f t="array" ref="H846">IFERROR(_FV(T_STOCK_DATA[[#This Row],[SYMBOL]],"Volume"),"")</f>
        <v>13807</v>
      </c>
      <c r="I846" s="7" t="str" cm="1">
        <f t="array" ref="I846">IFERROR(_FV(T_STOCK_DATA[[#This Row],[SYMBOL]],"Ticker symbol",TRUE),"")</f>
        <v>LUMAXIND</v>
      </c>
      <c r="J846" s="10" t="str">
        <f>IFERROR(RANK(T_STOCK_DATA[[#This Row],[Positive Change %]],T_STOCK_DATA[Positive Change %],0)+COUNTIF($D$3:$D845,T_STOCK_DATA[[#This Row],[Positive Change %]]),"")</f>
        <v/>
      </c>
      <c r="K846" s="10">
        <f>IFERROR(RANK(T_STOCK_DATA[[#This Row],[Negative Change %]],T_STOCK_DATA[Negative Change %],1)+COUNTIF($E$3:$E845,T_STOCK_DATA[[#This Row],[Negative Change %]]),"")</f>
        <v>1262</v>
      </c>
      <c r="L846" s="10">
        <f>IFERROR(RANK(T_STOCK_DATA[[#This Row],[Volume]],T_STOCK_DATA[Volume],0)+COUNTIF($H$3:$H845,T_STOCK_DATA[[#This Row],[Volume]]),"")</f>
        <v>1462</v>
      </c>
      <c r="M846" s="18" cm="1">
        <f t="array" ref="M846">IFERROR(_FV(T_STOCK_DATA[[#This Row],[SYMBOL]],"Last trade time",TRUE),"")</f>
        <v>44585.469965277778</v>
      </c>
    </row>
    <row r="847" spans="1:13">
      <c r="A847" s="5" t="e" vm="871">
        <v>#VALUE!</v>
      </c>
      <c r="B847" s="7" cm="1">
        <f t="array" ref="B847">IFERROR(_FV(T_STOCK_DATA[[#This Row],[SYMBOL]],"Change"),"")</f>
        <v>-9.9499999999999993</v>
      </c>
      <c r="C847" s="8" cm="1">
        <f t="array" ref="C847">IFERROR(IF(T_STOCK_DATA[[#This Row],[SYMBOL]]="","",_FV(T_STOCK_DATA[[#This Row],[SYMBOL]],"Change (%)",TRUE)),"")</f>
        <v>-4.9987000000000004E-2</v>
      </c>
      <c r="D847" s="8" t="str">
        <f>IF(T_STOCK_DATA[[#This Row],[Change (%)]]&gt;0,T_STOCK_DATA[[#This Row],[Change (%)]],"")</f>
        <v/>
      </c>
      <c r="E847" s="8">
        <f>IF(T_STOCK_DATA[[#This Row],[Change (%)]]&lt;0,T_STOCK_DATA[[#This Row],[Change (%)]],"")</f>
        <v>-4.9987000000000004E-2</v>
      </c>
      <c r="F847" s="7" t="str" cm="1">
        <f t="array" ref="F847">IFERROR(_FV(T_STOCK_DATA[[#This Row],[SYMBOL]],"Exchange"),"")</f>
        <v>National Stock Exchange of India</v>
      </c>
      <c r="G847" s="7" cm="1">
        <f t="array" ref="G847">IFERROR(_FV(T_STOCK_DATA[[#This Row],[SYMBOL]],"Price"),"")</f>
        <v>189.1</v>
      </c>
      <c r="H847" s="9" cm="1">
        <f t="array" ref="H847">IFERROR(_FV(T_STOCK_DATA[[#This Row],[SYMBOL]],"Volume"),"")</f>
        <v>487813</v>
      </c>
      <c r="I847" s="7" t="str" cm="1">
        <f t="array" ref="I847">IFERROR(_FV(T_STOCK_DATA[[#This Row],[SYMBOL]],"Ticker symbol",TRUE),"")</f>
        <v>LUMAXTECH</v>
      </c>
      <c r="J847" s="10" t="str">
        <f>IFERROR(RANK(T_STOCK_DATA[[#This Row],[Positive Change %]],T_STOCK_DATA[Positive Change %],0)+COUNTIF($D$3:$D846,T_STOCK_DATA[[#This Row],[Positive Change %]]),"")</f>
        <v/>
      </c>
      <c r="K847" s="10">
        <f>IFERROR(RANK(T_STOCK_DATA[[#This Row],[Negative Change %]],T_STOCK_DATA[Negative Change %],1)+COUNTIF($E$3:$E846,T_STOCK_DATA[[#This Row],[Negative Change %]]),"")</f>
        <v>525</v>
      </c>
      <c r="L847" s="10">
        <f>IFERROR(RANK(T_STOCK_DATA[[#This Row],[Volume]],T_STOCK_DATA[Volume],0)+COUNTIF($H$3:$H846,T_STOCK_DATA[[#This Row],[Volume]]),"")</f>
        <v>505</v>
      </c>
      <c r="M847" s="18" cm="1">
        <f t="array" ref="M847">IFERROR(_FV(T_STOCK_DATA[[#This Row],[SYMBOL]],"Last trade time",TRUE),"")</f>
        <v>44585.469965277778</v>
      </c>
    </row>
    <row r="848" spans="1:13">
      <c r="A848" s="5" t="e" vm="872">
        <v>#VALUE!</v>
      </c>
      <c r="B848" s="7" cm="1">
        <f t="array" ref="B848">IFERROR(_FV(T_STOCK_DATA[[#This Row],[SYMBOL]],"Change"),"")</f>
        <v>18.600000000000001</v>
      </c>
      <c r="C848" s="8" cm="1">
        <f t="array" ref="C848">IFERROR(IF(T_STOCK_DATA[[#This Row],[SYMBOL]]="","",_FV(T_STOCK_DATA[[#This Row],[SYMBOL]],"Change (%)",TRUE)),"")</f>
        <v>2.0589E-2</v>
      </c>
      <c r="D848" s="8">
        <f>IF(T_STOCK_DATA[[#This Row],[Change (%)]]&gt;0,T_STOCK_DATA[[#This Row],[Change (%)]],"")</f>
        <v>2.0589E-2</v>
      </c>
      <c r="E848" s="8" t="str">
        <f>IF(T_STOCK_DATA[[#This Row],[Change (%)]]&lt;0,T_STOCK_DATA[[#This Row],[Change (%)]],"")</f>
        <v/>
      </c>
      <c r="F848" s="7" t="str" cm="1">
        <f t="array" ref="F848">IFERROR(_FV(T_STOCK_DATA[[#This Row],[SYMBOL]],"Exchange"),"")</f>
        <v>National Stock Exchange of India</v>
      </c>
      <c r="G848" s="7" cm="1">
        <f t="array" ref="G848">IFERROR(_FV(T_STOCK_DATA[[#This Row],[SYMBOL]],"Price"),"")</f>
        <v>922</v>
      </c>
      <c r="H848" s="9" cm="1">
        <f t="array" ref="H848">IFERROR(_FV(T_STOCK_DATA[[#This Row],[SYMBOL]],"Volume"),"")</f>
        <v>2304612</v>
      </c>
      <c r="I848" s="7" t="str" cm="1">
        <f t="array" ref="I848">IFERROR(_FV(T_STOCK_DATA[[#This Row],[SYMBOL]],"Ticker symbol",TRUE),"")</f>
        <v>LUPIN</v>
      </c>
      <c r="J848" s="10">
        <f>IFERROR(RANK(T_STOCK_DATA[[#This Row],[Positive Change %]],T_STOCK_DATA[Positive Change %],0)+COUNTIF($D$3:$D847,T_STOCK_DATA[[#This Row],[Positive Change %]]),"")</f>
        <v>32</v>
      </c>
      <c r="K848" s="10" t="str">
        <f>IFERROR(RANK(T_STOCK_DATA[[#This Row],[Negative Change %]],T_STOCK_DATA[Negative Change %],1)+COUNTIF($E$3:$E847,T_STOCK_DATA[[#This Row],[Negative Change %]]),"")</f>
        <v/>
      </c>
      <c r="L848" s="10">
        <f>IFERROR(RANK(T_STOCK_DATA[[#This Row],[Volume]],T_STOCK_DATA[Volume],0)+COUNTIF($H$3:$H847,T_STOCK_DATA[[#This Row],[Volume]]),"")</f>
        <v>184</v>
      </c>
      <c r="M848" s="18" cm="1">
        <f t="array" ref="M848">IFERROR(_FV(T_STOCK_DATA[[#This Row],[SYMBOL]],"Last trade time",TRUE),"")</f>
        <v>44585.469965277778</v>
      </c>
    </row>
    <row r="849" spans="1:13">
      <c r="A849" s="5" t="e" vm="873">
        <v>#VALUE!</v>
      </c>
      <c r="B849" s="7" cm="1">
        <f t="array" ref="B849">IFERROR(_FV(T_STOCK_DATA[[#This Row],[SYMBOL]],"Change"),"")</f>
        <v>-134.5</v>
      </c>
      <c r="C849" s="8" cm="1">
        <f t="array" ref="C849">IFERROR(IF(T_STOCK_DATA[[#This Row],[SYMBOL]]="","",_FV(T_STOCK_DATA[[#This Row],[SYMBOL]],"Change (%)",TRUE)),"")</f>
        <v>-3.6832999999999998E-2</v>
      </c>
      <c r="D849" s="8" t="str">
        <f>IF(T_STOCK_DATA[[#This Row],[Change (%)]]&gt;0,T_STOCK_DATA[[#This Row],[Change (%)]],"")</f>
        <v/>
      </c>
      <c r="E849" s="8">
        <f>IF(T_STOCK_DATA[[#This Row],[Change (%)]]&lt;0,T_STOCK_DATA[[#This Row],[Change (%)]],"")</f>
        <v>-3.6832999999999998E-2</v>
      </c>
      <c r="F849" s="7" t="str" cm="1">
        <f t="array" ref="F849">IFERROR(_FV(T_STOCK_DATA[[#This Row],[SYMBOL]],"Exchange"),"")</f>
        <v>National Stock Exchange of India</v>
      </c>
      <c r="G849" s="7" cm="1">
        <f t="array" ref="G849">IFERROR(_FV(T_STOCK_DATA[[#This Row],[SYMBOL]],"Price"),"")</f>
        <v>3517.1</v>
      </c>
      <c r="H849" s="9" cm="1">
        <f t="array" ref="H849">IFERROR(_FV(T_STOCK_DATA[[#This Row],[SYMBOL]],"Volume"),"")</f>
        <v>56514</v>
      </c>
      <c r="I849" s="7" t="str" cm="1">
        <f t="array" ref="I849">IFERROR(_FV(T_STOCK_DATA[[#This Row],[SYMBOL]],"Ticker symbol",TRUE),"")</f>
        <v>LUXIND</v>
      </c>
      <c r="J849" s="10" t="str">
        <f>IFERROR(RANK(T_STOCK_DATA[[#This Row],[Positive Change %]],T_STOCK_DATA[Positive Change %],0)+COUNTIF($D$3:$D848,T_STOCK_DATA[[#This Row],[Positive Change %]]),"")</f>
        <v/>
      </c>
      <c r="K849" s="10">
        <f>IFERROR(RANK(T_STOCK_DATA[[#This Row],[Negative Change %]],T_STOCK_DATA[Negative Change %],1)+COUNTIF($E$3:$E848,T_STOCK_DATA[[#This Row],[Negative Change %]]),"")</f>
        <v>1114</v>
      </c>
      <c r="L849" s="10">
        <f>IFERROR(RANK(T_STOCK_DATA[[#This Row],[Volume]],T_STOCK_DATA[Volume],0)+COUNTIF($H$3:$H848,T_STOCK_DATA[[#This Row],[Volume]]),"")</f>
        <v>1128</v>
      </c>
      <c r="M849" s="18" cm="1">
        <f t="array" ref="M849">IFERROR(_FV(T_STOCK_DATA[[#This Row],[SYMBOL]],"Last trade time",TRUE),"")</f>
        <v>44585.469965277778</v>
      </c>
    </row>
    <row r="850" spans="1:13">
      <c r="A850" s="5" t="e" vm="874">
        <v>#VALUE!</v>
      </c>
      <c r="B850" s="7" cm="1">
        <f t="array" ref="B850">IFERROR(_FV(T_STOCK_DATA[[#This Row],[SYMBOL]],"Change"),"")</f>
        <v>-11.05</v>
      </c>
      <c r="C850" s="8" cm="1">
        <f t="array" ref="C850">IFERROR(IF(T_STOCK_DATA[[#This Row],[SYMBOL]]="","",_FV(T_STOCK_DATA[[#This Row],[SYMBOL]],"Change (%)",TRUE)),"")</f>
        <v>-4.9797000000000001E-2</v>
      </c>
      <c r="D850" s="8" t="str">
        <f>IF(T_STOCK_DATA[[#This Row],[Change (%)]]&gt;0,T_STOCK_DATA[[#This Row],[Change (%)]],"")</f>
        <v/>
      </c>
      <c r="E850" s="8">
        <f>IF(T_STOCK_DATA[[#This Row],[Change (%)]]&lt;0,T_STOCK_DATA[[#This Row],[Change (%)]],"")</f>
        <v>-4.9797000000000001E-2</v>
      </c>
      <c r="F850" s="7" t="str" cm="1">
        <f t="array" ref="F850">IFERROR(_FV(T_STOCK_DATA[[#This Row],[SYMBOL]],"Exchange"),"")</f>
        <v>National Stock Exchange of India</v>
      </c>
      <c r="G850" s="7" cm="1">
        <f t="array" ref="G850">IFERROR(_FV(T_STOCK_DATA[[#This Row],[SYMBOL]],"Price"),"")</f>
        <v>210.85</v>
      </c>
      <c r="H850" s="9" cm="1">
        <f t="array" ref="H850">IFERROR(_FV(T_STOCK_DATA[[#This Row],[SYMBOL]],"Volume"),"")</f>
        <v>9689</v>
      </c>
      <c r="I850" s="7" t="str" cm="1">
        <f t="array" ref="I850">IFERROR(_FV(T_STOCK_DATA[[#This Row],[SYMBOL]],"Ticker symbol",TRUE),"")</f>
        <v>LYKALABS</v>
      </c>
      <c r="J850" s="10" t="str">
        <f>IFERROR(RANK(T_STOCK_DATA[[#This Row],[Positive Change %]],T_STOCK_DATA[Positive Change %],0)+COUNTIF($D$3:$D849,T_STOCK_DATA[[#This Row],[Positive Change %]]),"")</f>
        <v/>
      </c>
      <c r="K850" s="10">
        <f>IFERROR(RANK(T_STOCK_DATA[[#This Row],[Negative Change %]],T_STOCK_DATA[Negative Change %],1)+COUNTIF($E$3:$E849,T_STOCK_DATA[[#This Row],[Negative Change %]]),"")</f>
        <v>587</v>
      </c>
      <c r="L850" s="10">
        <f>IFERROR(RANK(T_STOCK_DATA[[#This Row],[Volume]],T_STOCK_DATA[Volume],0)+COUNTIF($H$3:$H849,T_STOCK_DATA[[#This Row],[Volume]]),"")</f>
        <v>1511</v>
      </c>
      <c r="M850" s="18" cm="1">
        <f t="array" ref="M850">IFERROR(_FV(T_STOCK_DATA[[#This Row],[SYMBOL]],"Last trade time",TRUE),"")</f>
        <v>44585.469965277778</v>
      </c>
    </row>
    <row r="851" spans="1:13">
      <c r="A851" s="5" t="e" vm="875">
        <v>#VALUE!</v>
      </c>
      <c r="B851" s="7" cm="1">
        <f t="array" ref="B851">IFERROR(_FV(T_STOCK_DATA[[#This Row],[SYMBOL]],"Change"),"")</f>
        <v>-0.3</v>
      </c>
      <c r="C851" s="8" cm="1">
        <f t="array" ref="C851">IFERROR(IF(T_STOCK_DATA[[#This Row],[SYMBOL]]="","",_FV(T_STOCK_DATA[[#This Row],[SYMBOL]],"Change (%)",TRUE)),"")</f>
        <v>-4.3164999999999995E-2</v>
      </c>
      <c r="D851" s="8" t="str">
        <f>IF(T_STOCK_DATA[[#This Row],[Change (%)]]&gt;0,T_STOCK_DATA[[#This Row],[Change (%)]],"")</f>
        <v/>
      </c>
      <c r="E851" s="8">
        <f>IF(T_STOCK_DATA[[#This Row],[Change (%)]]&lt;0,T_STOCK_DATA[[#This Row],[Change (%)]],"")</f>
        <v>-4.3164999999999995E-2</v>
      </c>
      <c r="F851" s="7" t="str" cm="1">
        <f t="array" ref="F851">IFERROR(_FV(T_STOCK_DATA[[#This Row],[SYMBOL]],"Exchange"),"")</f>
        <v>National Stock Exchange of India</v>
      </c>
      <c r="G851" s="7" cm="1">
        <f t="array" ref="G851">IFERROR(_FV(T_STOCK_DATA[[#This Row],[SYMBOL]],"Price"),"")</f>
        <v>6.65</v>
      </c>
      <c r="H851" s="9" cm="1">
        <f t="array" ref="H851">IFERROR(_FV(T_STOCK_DATA[[#This Row],[SYMBOL]],"Volume"),"")</f>
        <v>31592</v>
      </c>
      <c r="I851" s="7" t="str" cm="1">
        <f t="array" ref="I851">IFERROR(_FV(T_STOCK_DATA[[#This Row],[SYMBOL]],"Ticker symbol",TRUE),"")</f>
        <v>LYPSAGEMS</v>
      </c>
      <c r="J851" s="10" t="str">
        <f>IFERROR(RANK(T_STOCK_DATA[[#This Row],[Positive Change %]],T_STOCK_DATA[Positive Change %],0)+COUNTIF($D$3:$D850,T_STOCK_DATA[[#This Row],[Positive Change %]]),"")</f>
        <v/>
      </c>
      <c r="K851" s="10">
        <f>IFERROR(RANK(T_STOCK_DATA[[#This Row],[Negative Change %]],T_STOCK_DATA[Negative Change %],1)+COUNTIF($E$3:$E850,T_STOCK_DATA[[#This Row],[Negative Change %]]),"")</f>
        <v>956</v>
      </c>
      <c r="L851" s="10">
        <f>IFERROR(RANK(T_STOCK_DATA[[#This Row],[Volume]],T_STOCK_DATA[Volume],0)+COUNTIF($H$3:$H850,T_STOCK_DATA[[#This Row],[Volume]]),"")</f>
        <v>1298</v>
      </c>
      <c r="M851" s="18" cm="1">
        <f t="array" ref="M851">IFERROR(_FV(T_STOCK_DATA[[#This Row],[SYMBOL]],"Last trade time",TRUE),"")</f>
        <v>44585.469965277778</v>
      </c>
    </row>
    <row r="852" spans="1:13">
      <c r="A852" s="5" t="e" vm="876">
        <v>#VALUE!</v>
      </c>
      <c r="B852" s="7" cm="1">
        <f t="array" ref="B852">IFERROR(_FV(T_STOCK_DATA[[#This Row],[SYMBOL]],"Change"),"")</f>
        <v>-20.5</v>
      </c>
      <c r="C852" s="8" cm="1">
        <f t="array" ref="C852">IFERROR(IF(T_STOCK_DATA[[#This Row],[SYMBOL]]="","",_FV(T_STOCK_DATA[[#This Row],[SYMBOL]],"Change (%)",TRUE)),"")</f>
        <v>-2.3422999999999999E-2</v>
      </c>
      <c r="D852" s="8" t="str">
        <f>IF(T_STOCK_DATA[[#This Row],[Change (%)]]&gt;0,T_STOCK_DATA[[#This Row],[Change (%)]],"")</f>
        <v/>
      </c>
      <c r="E852" s="8">
        <f>IF(T_STOCK_DATA[[#This Row],[Change (%)]]&lt;0,T_STOCK_DATA[[#This Row],[Change (%)]],"")</f>
        <v>-2.3422999999999999E-2</v>
      </c>
      <c r="F852" s="7" t="str" cm="1">
        <f t="array" ref="F852">IFERROR(_FV(T_STOCK_DATA[[#This Row],[SYMBOL]],"Exchange"),"")</f>
        <v>National Stock Exchange of India</v>
      </c>
      <c r="G852" s="7" cm="1">
        <f t="array" ref="G852">IFERROR(_FV(T_STOCK_DATA[[#This Row],[SYMBOL]],"Price"),"")</f>
        <v>854.7</v>
      </c>
      <c r="H852" s="9" cm="1">
        <f t="array" ref="H852">IFERROR(_FV(T_STOCK_DATA[[#This Row],[SYMBOL]],"Volume"),"")</f>
        <v>3386669</v>
      </c>
      <c r="I852" s="7" t="str" cm="1">
        <f t="array" ref="I852">IFERROR(_FV(T_STOCK_DATA[[#This Row],[SYMBOL]],"Ticker symbol",TRUE),"")</f>
        <v>M&amp;M</v>
      </c>
      <c r="J852" s="10" t="str">
        <f>IFERROR(RANK(T_STOCK_DATA[[#This Row],[Positive Change %]],T_STOCK_DATA[Positive Change %],0)+COUNTIF($D$3:$D851,T_STOCK_DATA[[#This Row],[Positive Change %]]),"")</f>
        <v/>
      </c>
      <c r="K852" s="10">
        <f>IFERROR(RANK(T_STOCK_DATA[[#This Row],[Negative Change %]],T_STOCK_DATA[Negative Change %],1)+COUNTIF($E$3:$E851,T_STOCK_DATA[[#This Row],[Negative Change %]]),"")</f>
        <v>1370</v>
      </c>
      <c r="L852" s="10">
        <f>IFERROR(RANK(T_STOCK_DATA[[#This Row],[Volume]],T_STOCK_DATA[Volume],0)+COUNTIF($H$3:$H851,T_STOCK_DATA[[#This Row],[Volume]]),"")</f>
        <v>136</v>
      </c>
      <c r="M852" s="18" cm="1">
        <f t="array" ref="M852">IFERROR(_FV(T_STOCK_DATA[[#This Row],[SYMBOL]],"Last trade time",TRUE),"")</f>
        <v>44585.469965277778</v>
      </c>
    </row>
    <row r="853" spans="1:13">
      <c r="A853" s="5" t="e" vm="877">
        <v>#VALUE!</v>
      </c>
      <c r="B853" s="7" cm="1">
        <f t="array" ref="B853">IFERROR(_FV(T_STOCK_DATA[[#This Row],[SYMBOL]],"Change"),"")</f>
        <v>-4.95</v>
      </c>
      <c r="C853" s="8" cm="1">
        <f t="array" ref="C853">IFERROR(IF(T_STOCK_DATA[[#This Row],[SYMBOL]]="","",_FV(T_STOCK_DATA[[#This Row],[SYMBOL]],"Change (%)",TRUE)),"")</f>
        <v>-3.1884000000000003E-2</v>
      </c>
      <c r="D853" s="8" t="str">
        <f>IF(T_STOCK_DATA[[#This Row],[Change (%)]]&gt;0,T_STOCK_DATA[[#This Row],[Change (%)]],"")</f>
        <v/>
      </c>
      <c r="E853" s="8">
        <f>IF(T_STOCK_DATA[[#This Row],[Change (%)]]&lt;0,T_STOCK_DATA[[#This Row],[Change (%)]],"")</f>
        <v>-3.1884000000000003E-2</v>
      </c>
      <c r="F853" s="7" t="str" cm="1">
        <f t="array" ref="F853">IFERROR(_FV(T_STOCK_DATA[[#This Row],[SYMBOL]],"Exchange"),"")</f>
        <v>National Stock Exchange of India</v>
      </c>
      <c r="G853" s="7" cm="1">
        <f t="array" ref="G853">IFERROR(_FV(T_STOCK_DATA[[#This Row],[SYMBOL]],"Price"),"")</f>
        <v>150.30000000000001</v>
      </c>
      <c r="H853" s="9" cm="1">
        <f t="array" ref="H853">IFERROR(_FV(T_STOCK_DATA[[#This Row],[SYMBOL]],"Volume"),"")</f>
        <v>4934271</v>
      </c>
      <c r="I853" s="7" t="str" cm="1">
        <f t="array" ref="I853">IFERROR(_FV(T_STOCK_DATA[[#This Row],[SYMBOL]],"Ticker symbol",TRUE),"")</f>
        <v>M&amp;MFIN</v>
      </c>
      <c r="J853" s="10" t="str">
        <f>IFERROR(RANK(T_STOCK_DATA[[#This Row],[Positive Change %]],T_STOCK_DATA[Positive Change %],0)+COUNTIF($D$3:$D852,T_STOCK_DATA[[#This Row],[Positive Change %]]),"")</f>
        <v/>
      </c>
      <c r="K853" s="10">
        <f>IFERROR(RANK(T_STOCK_DATA[[#This Row],[Negative Change %]],T_STOCK_DATA[Negative Change %],1)+COUNTIF($E$3:$E852,T_STOCK_DATA[[#This Row],[Negative Change %]]),"")</f>
        <v>1213</v>
      </c>
      <c r="L853" s="10">
        <f>IFERROR(RANK(T_STOCK_DATA[[#This Row],[Volume]],T_STOCK_DATA[Volume],0)+COUNTIF($H$3:$H852,T_STOCK_DATA[[#This Row],[Volume]]),"")</f>
        <v>105</v>
      </c>
      <c r="M853" s="18" cm="1">
        <f t="array" ref="M853">IFERROR(_FV(T_STOCK_DATA[[#This Row],[SYMBOL]],"Last trade time",TRUE),"")</f>
        <v>44585.469965277778</v>
      </c>
    </row>
    <row r="854" spans="1:13">
      <c r="A854" s="5" t="e" vm="878">
        <v>#VALUE!</v>
      </c>
      <c r="B854" s="7" cm="1">
        <f t="array" ref="B854">IFERROR(_FV(T_STOCK_DATA[[#This Row],[SYMBOL]],"Change"),"")</f>
        <v>-6.4</v>
      </c>
      <c r="C854" s="8" cm="1">
        <f t="array" ref="C854">IFERROR(IF(T_STOCK_DATA[[#This Row],[SYMBOL]]="","",_FV(T_STOCK_DATA[[#This Row],[SYMBOL]],"Change (%)",TRUE)),"")</f>
        <v>-5.4630999999999999E-2</v>
      </c>
      <c r="D854" s="8" t="str">
        <f>IF(T_STOCK_DATA[[#This Row],[Change (%)]]&gt;0,T_STOCK_DATA[[#This Row],[Change (%)]],"")</f>
        <v/>
      </c>
      <c r="E854" s="8">
        <f>IF(T_STOCK_DATA[[#This Row],[Change (%)]]&lt;0,T_STOCK_DATA[[#This Row],[Change (%)]],"")</f>
        <v>-5.4630999999999999E-2</v>
      </c>
      <c r="F854" s="7" t="str" cm="1">
        <f t="array" ref="F854">IFERROR(_FV(T_STOCK_DATA[[#This Row],[SYMBOL]],"Exchange"),"")</f>
        <v>National Stock Exchange of India</v>
      </c>
      <c r="G854" s="7" cm="1">
        <f t="array" ref="G854">IFERROR(_FV(T_STOCK_DATA[[#This Row],[SYMBOL]],"Price"),"")</f>
        <v>110.75</v>
      </c>
      <c r="H854" s="9" cm="1">
        <f t="array" ref="H854">IFERROR(_FV(T_STOCK_DATA[[#This Row],[SYMBOL]],"Volume"),"")</f>
        <v>37241</v>
      </c>
      <c r="I854" s="7" t="str" cm="1">
        <f t="array" ref="I854">IFERROR(_FV(T_STOCK_DATA[[#This Row],[SYMBOL]],"Ticker symbol",TRUE),"")</f>
        <v>MAANALU</v>
      </c>
      <c r="J854" s="10" t="str">
        <f>IFERROR(RANK(T_STOCK_DATA[[#This Row],[Positive Change %]],T_STOCK_DATA[Positive Change %],0)+COUNTIF($D$3:$D853,T_STOCK_DATA[[#This Row],[Positive Change %]]),"")</f>
        <v/>
      </c>
      <c r="K854" s="10">
        <f>IFERROR(RANK(T_STOCK_DATA[[#This Row],[Negative Change %]],T_STOCK_DATA[Negative Change %],1)+COUNTIF($E$3:$E853,T_STOCK_DATA[[#This Row],[Negative Change %]]),"")</f>
        <v>424</v>
      </c>
      <c r="L854" s="10">
        <f>IFERROR(RANK(T_STOCK_DATA[[#This Row],[Volume]],T_STOCK_DATA[Volume],0)+COUNTIF($H$3:$H853,T_STOCK_DATA[[#This Row],[Volume]]),"")</f>
        <v>1253</v>
      </c>
      <c r="M854" s="18" cm="1">
        <f t="array" ref="M854">IFERROR(_FV(T_STOCK_DATA[[#This Row],[SYMBOL]],"Last trade time",TRUE),"")</f>
        <v>44585.469965277778</v>
      </c>
    </row>
    <row r="855" spans="1:13">
      <c r="A855" s="5" t="e" vm="879">
        <v>#VALUE!</v>
      </c>
      <c r="B855" s="7" cm="1">
        <f t="array" ref="B855">IFERROR(_FV(T_STOCK_DATA[[#This Row],[SYMBOL]],"Change"),"")</f>
        <v>-24.2</v>
      </c>
      <c r="C855" s="8" cm="1">
        <f t="array" ref="C855">IFERROR(IF(T_STOCK_DATA[[#This Row],[SYMBOL]]="","",_FV(T_STOCK_DATA[[#This Row],[SYMBOL]],"Change (%)",TRUE)),"")</f>
        <v>-9.5955999999999986E-2</v>
      </c>
      <c r="D855" s="8" t="str">
        <f>IF(T_STOCK_DATA[[#This Row],[Change (%)]]&gt;0,T_STOCK_DATA[[#This Row],[Change (%)]],"")</f>
        <v/>
      </c>
      <c r="E855" s="8">
        <f>IF(T_STOCK_DATA[[#This Row],[Change (%)]]&lt;0,T_STOCK_DATA[[#This Row],[Change (%)]],"")</f>
        <v>-9.5955999999999986E-2</v>
      </c>
      <c r="F855" s="7" t="str" cm="1">
        <f t="array" ref="F855">IFERROR(_FV(T_STOCK_DATA[[#This Row],[SYMBOL]],"Exchange"),"")</f>
        <v>National Stock Exchange of India</v>
      </c>
      <c r="G855" s="7" cm="1">
        <f t="array" ref="G855">IFERROR(_FV(T_STOCK_DATA[[#This Row],[SYMBOL]],"Price"),"")</f>
        <v>228</v>
      </c>
      <c r="H855" s="9" cm="1">
        <f t="array" ref="H855">IFERROR(_FV(T_STOCK_DATA[[#This Row],[SYMBOL]],"Volume"),"")</f>
        <v>42471</v>
      </c>
      <c r="I855" s="7" t="str" cm="1">
        <f t="array" ref="I855">IFERROR(_FV(T_STOCK_DATA[[#This Row],[SYMBOL]],"Ticker symbol",TRUE),"")</f>
        <v>MACPOWER</v>
      </c>
      <c r="J855" s="10" t="str">
        <f>IFERROR(RANK(T_STOCK_DATA[[#This Row],[Positive Change %]],T_STOCK_DATA[Positive Change %],0)+COUNTIF($D$3:$D854,T_STOCK_DATA[[#This Row],[Positive Change %]]),"")</f>
        <v/>
      </c>
      <c r="K855" s="10">
        <f>IFERROR(RANK(T_STOCK_DATA[[#This Row],[Negative Change %]],T_STOCK_DATA[Negative Change %],1)+COUNTIF($E$3:$E854,T_STOCK_DATA[[#This Row],[Negative Change %]]),"")</f>
        <v>37</v>
      </c>
      <c r="L855" s="10">
        <f>IFERROR(RANK(T_STOCK_DATA[[#This Row],[Volume]],T_STOCK_DATA[Volume],0)+COUNTIF($H$3:$H854,T_STOCK_DATA[[#This Row],[Volume]]),"")</f>
        <v>1215</v>
      </c>
      <c r="M855" s="18" cm="1">
        <f t="array" ref="M855">IFERROR(_FV(T_STOCK_DATA[[#This Row],[SYMBOL]],"Last trade time",TRUE),"")</f>
        <v>44585.469965277778</v>
      </c>
    </row>
    <row r="856" spans="1:13">
      <c r="A856" s="5" t="e" vm="880">
        <v>#VALUE!</v>
      </c>
      <c r="B856" s="7" cm="1">
        <f t="array" ref="B856">IFERROR(_FV(T_STOCK_DATA[[#This Row],[SYMBOL]],"Change"),"")</f>
        <v>-4.8</v>
      </c>
      <c r="C856" s="8" cm="1">
        <f t="array" ref="C856">IFERROR(IF(T_STOCK_DATA[[#This Row],[SYMBOL]]="","",_FV(T_STOCK_DATA[[#This Row],[SYMBOL]],"Change (%)",TRUE)),"")</f>
        <v>-8.4806000000000006E-2</v>
      </c>
      <c r="D856" s="8" t="str">
        <f>IF(T_STOCK_DATA[[#This Row],[Change (%)]]&gt;0,T_STOCK_DATA[[#This Row],[Change (%)]],"")</f>
        <v/>
      </c>
      <c r="E856" s="8">
        <f>IF(T_STOCK_DATA[[#This Row],[Change (%)]]&lt;0,T_STOCK_DATA[[#This Row],[Change (%)]],"")</f>
        <v>-8.4806000000000006E-2</v>
      </c>
      <c r="F856" s="7" t="str" cm="1">
        <f t="array" ref="F856">IFERROR(_FV(T_STOCK_DATA[[#This Row],[SYMBOL]],"Exchange"),"")</f>
        <v>National Stock Exchange of India</v>
      </c>
      <c r="G856" s="7" cm="1">
        <f t="array" ref="G856">IFERROR(_FV(T_STOCK_DATA[[#This Row],[SYMBOL]],"Price"),"")</f>
        <v>51.8</v>
      </c>
      <c r="H856" s="9" cm="1">
        <f t="array" ref="H856">IFERROR(_FV(T_STOCK_DATA[[#This Row],[SYMBOL]],"Volume"),"")</f>
        <v>36952</v>
      </c>
      <c r="I856" s="7" t="str" cm="1">
        <f t="array" ref="I856">IFERROR(_FV(T_STOCK_DATA[[#This Row],[SYMBOL]],"Ticker symbol",TRUE),"")</f>
        <v>MADHAV</v>
      </c>
      <c r="J856" s="10" t="str">
        <f>IFERROR(RANK(T_STOCK_DATA[[#This Row],[Positive Change %]],T_STOCK_DATA[Positive Change %],0)+COUNTIF($D$3:$D855,T_STOCK_DATA[[#This Row],[Positive Change %]]),"")</f>
        <v/>
      </c>
      <c r="K856" s="10">
        <f>IFERROR(RANK(T_STOCK_DATA[[#This Row],[Negative Change %]],T_STOCK_DATA[Negative Change %],1)+COUNTIF($E$3:$E855,T_STOCK_DATA[[#This Row],[Negative Change %]]),"")</f>
        <v>78</v>
      </c>
      <c r="L856" s="10">
        <f>IFERROR(RANK(T_STOCK_DATA[[#This Row],[Volume]],T_STOCK_DATA[Volume],0)+COUNTIF($H$3:$H855,T_STOCK_DATA[[#This Row],[Volume]]),"")</f>
        <v>1259</v>
      </c>
      <c r="M856" s="18" cm="1">
        <f t="array" ref="M856">IFERROR(_FV(T_STOCK_DATA[[#This Row],[SYMBOL]],"Last trade time",TRUE),"")</f>
        <v>44585.469965277778</v>
      </c>
    </row>
    <row r="857" spans="1:13">
      <c r="A857" s="5" t="e" vm="881">
        <v>#VALUE!</v>
      </c>
      <c r="B857" s="7" cm="1">
        <f t="array" ref="B857">IFERROR(_FV(T_STOCK_DATA[[#This Row],[SYMBOL]],"Change"),"")</f>
        <v>-0.5</v>
      </c>
      <c r="C857" s="8" cm="1">
        <f t="array" ref="C857">IFERROR(IF(T_STOCK_DATA[[#This Row],[SYMBOL]]="","",_FV(T_STOCK_DATA[[#This Row],[SYMBOL]],"Change (%)",TRUE)),"")</f>
        <v>-4.6082999999999999E-2</v>
      </c>
      <c r="D857" s="8" t="str">
        <f>IF(T_STOCK_DATA[[#This Row],[Change (%)]]&gt;0,T_STOCK_DATA[[#This Row],[Change (%)]],"")</f>
        <v/>
      </c>
      <c r="E857" s="8">
        <f>IF(T_STOCK_DATA[[#This Row],[Change (%)]]&lt;0,T_STOCK_DATA[[#This Row],[Change (%)]],"")</f>
        <v>-4.6082999999999999E-2</v>
      </c>
      <c r="F857" s="7" t="str" cm="1">
        <f t="array" ref="F857">IFERROR(_FV(T_STOCK_DATA[[#This Row],[SYMBOL]],"Exchange"),"")</f>
        <v>National Stock Exchange of India</v>
      </c>
      <c r="G857" s="7" cm="1">
        <f t="array" ref="G857">IFERROR(_FV(T_STOCK_DATA[[#This Row],[SYMBOL]],"Price"),"")</f>
        <v>10.35</v>
      </c>
      <c r="H857" s="9" cm="1">
        <f t="array" ref="H857">IFERROR(_FV(T_STOCK_DATA[[#This Row],[SYMBOL]],"Volume"),"")</f>
        <v>41809</v>
      </c>
      <c r="I857" s="7" t="str" cm="1">
        <f t="array" ref="I857">IFERROR(_FV(T_STOCK_DATA[[#This Row],[SYMBOL]],"Ticker symbol",TRUE),"")</f>
        <v>MADHUCON</v>
      </c>
      <c r="J857" s="10" t="str">
        <f>IFERROR(RANK(T_STOCK_DATA[[#This Row],[Positive Change %]],T_STOCK_DATA[Positive Change %],0)+COUNTIF($D$3:$D856,T_STOCK_DATA[[#This Row],[Positive Change %]]),"")</f>
        <v/>
      </c>
      <c r="K857" s="10">
        <f>IFERROR(RANK(T_STOCK_DATA[[#This Row],[Negative Change %]],T_STOCK_DATA[Negative Change %],1)+COUNTIF($E$3:$E856,T_STOCK_DATA[[#This Row],[Negative Change %]]),"")</f>
        <v>861</v>
      </c>
      <c r="L857" s="10">
        <f>IFERROR(RANK(T_STOCK_DATA[[#This Row],[Volume]],T_STOCK_DATA[Volume],0)+COUNTIF($H$3:$H856,T_STOCK_DATA[[#This Row],[Volume]]),"")</f>
        <v>1219</v>
      </c>
      <c r="M857" s="18" cm="1">
        <f t="array" ref="M857">IFERROR(_FV(T_STOCK_DATA[[#This Row],[SYMBOL]],"Last trade time",TRUE),"")</f>
        <v>44585.469965277778</v>
      </c>
    </row>
    <row r="858" spans="1:13">
      <c r="A858" s="5" t="e" vm="882">
        <v>#VALUE!</v>
      </c>
      <c r="B858" s="7" cm="1">
        <f t="array" ref="B858">IFERROR(_FV(T_STOCK_DATA[[#This Row],[SYMBOL]],"Change"),"")</f>
        <v>-3.3</v>
      </c>
      <c r="C858" s="8" cm="1">
        <f t="array" ref="C858">IFERROR(IF(T_STOCK_DATA[[#This Row],[SYMBOL]]="","",_FV(T_STOCK_DATA[[#This Row],[SYMBOL]],"Change (%)",TRUE)),"")</f>
        <v>-8.8949E-2</v>
      </c>
      <c r="D858" s="8" t="str">
        <f>IF(T_STOCK_DATA[[#This Row],[Change (%)]]&gt;0,T_STOCK_DATA[[#This Row],[Change (%)]],"")</f>
        <v/>
      </c>
      <c r="E858" s="8">
        <f>IF(T_STOCK_DATA[[#This Row],[Change (%)]]&lt;0,T_STOCK_DATA[[#This Row],[Change (%)]],"")</f>
        <v>-8.8949E-2</v>
      </c>
      <c r="F858" s="7" t="str" cm="1">
        <f t="array" ref="F858">IFERROR(_FV(T_STOCK_DATA[[#This Row],[SYMBOL]],"Exchange"),"")</f>
        <v>National Stock Exchange of India</v>
      </c>
      <c r="G858" s="7" cm="1">
        <f t="array" ref="G858">IFERROR(_FV(T_STOCK_DATA[[#This Row],[SYMBOL]],"Price"),"")</f>
        <v>33.799999999999997</v>
      </c>
      <c r="H858" s="9" cm="1">
        <f t="array" ref="H858">IFERROR(_FV(T_STOCK_DATA[[#This Row],[SYMBOL]],"Volume"),"")</f>
        <v>735721</v>
      </c>
      <c r="I858" s="7" t="str" cm="1">
        <f t="array" ref="I858">IFERROR(_FV(T_STOCK_DATA[[#This Row],[SYMBOL]],"Ticker symbol",TRUE),"")</f>
        <v>MADRASFERT</v>
      </c>
      <c r="J858" s="10" t="str">
        <f>IFERROR(RANK(T_STOCK_DATA[[#This Row],[Positive Change %]],T_STOCK_DATA[Positive Change %],0)+COUNTIF($D$3:$D857,T_STOCK_DATA[[#This Row],[Positive Change %]]),"")</f>
        <v/>
      </c>
      <c r="K858" s="10">
        <f>IFERROR(RANK(T_STOCK_DATA[[#This Row],[Negative Change %]],T_STOCK_DATA[Negative Change %],1)+COUNTIF($E$3:$E857,T_STOCK_DATA[[#This Row],[Negative Change %]]),"")</f>
        <v>54</v>
      </c>
      <c r="L858" s="10">
        <f>IFERROR(RANK(T_STOCK_DATA[[#This Row],[Volume]],T_STOCK_DATA[Volume],0)+COUNTIF($H$3:$H857,T_STOCK_DATA[[#This Row],[Volume]]),"")</f>
        <v>403</v>
      </c>
      <c r="M858" s="18" cm="1">
        <f t="array" ref="M858">IFERROR(_FV(T_STOCK_DATA[[#This Row],[SYMBOL]],"Last trade time",TRUE),"")</f>
        <v>44585.469965277778</v>
      </c>
    </row>
    <row r="859" spans="1:13">
      <c r="A859" s="5" t="e" vm="883">
        <v>#VALUE!</v>
      </c>
      <c r="B859" s="7" cm="1">
        <f t="array" ref="B859">IFERROR(_FV(T_STOCK_DATA[[#This Row],[SYMBOL]],"Change"),"")</f>
        <v>-18.850000000000001</v>
      </c>
      <c r="C859" s="8" cm="1">
        <f t="array" ref="C859">IFERROR(IF(T_STOCK_DATA[[#This Row],[SYMBOL]]="","",_FV(T_STOCK_DATA[[#This Row],[SYMBOL]],"Change (%)",TRUE)),"")</f>
        <v>-6.3769000000000006E-2</v>
      </c>
      <c r="D859" s="8" t="str">
        <f>IF(T_STOCK_DATA[[#This Row],[Change (%)]]&gt;0,T_STOCK_DATA[[#This Row],[Change (%)]],"")</f>
        <v/>
      </c>
      <c r="E859" s="8">
        <f>IF(T_STOCK_DATA[[#This Row],[Change (%)]]&lt;0,T_STOCK_DATA[[#This Row],[Change (%)]],"")</f>
        <v>-6.3769000000000006E-2</v>
      </c>
      <c r="F859" s="7" t="str" cm="1">
        <f t="array" ref="F859">IFERROR(_FV(T_STOCK_DATA[[#This Row],[SYMBOL]],"Exchange"),"")</f>
        <v>National Stock Exchange of India</v>
      </c>
      <c r="G859" s="7" cm="1">
        <f t="array" ref="G859">IFERROR(_FV(T_STOCK_DATA[[#This Row],[SYMBOL]],"Price"),"")</f>
        <v>276.75</v>
      </c>
      <c r="H859" s="9" cm="1">
        <f t="array" ref="H859">IFERROR(_FV(T_STOCK_DATA[[#This Row],[SYMBOL]],"Volume"),"")</f>
        <v>54762</v>
      </c>
      <c r="I859" s="7" t="str" cm="1">
        <f t="array" ref="I859">IFERROR(_FV(T_STOCK_DATA[[#This Row],[SYMBOL]],"Ticker symbol",TRUE),"")</f>
        <v>MAGADSUGAR</v>
      </c>
      <c r="J859" s="10" t="str">
        <f>IFERROR(RANK(T_STOCK_DATA[[#This Row],[Positive Change %]],T_STOCK_DATA[Positive Change %],0)+COUNTIF($D$3:$D858,T_STOCK_DATA[[#This Row],[Positive Change %]]),"")</f>
        <v/>
      </c>
      <c r="K859" s="10">
        <f>IFERROR(RANK(T_STOCK_DATA[[#This Row],[Negative Change %]],T_STOCK_DATA[Negative Change %],1)+COUNTIF($E$3:$E858,T_STOCK_DATA[[#This Row],[Negative Change %]]),"")</f>
        <v>290</v>
      </c>
      <c r="L859" s="10">
        <f>IFERROR(RANK(T_STOCK_DATA[[#This Row],[Volume]],T_STOCK_DATA[Volume],0)+COUNTIF($H$3:$H858,T_STOCK_DATA[[#This Row],[Volume]]),"")</f>
        <v>1139</v>
      </c>
      <c r="M859" s="18" cm="1">
        <f t="array" ref="M859">IFERROR(_FV(T_STOCK_DATA[[#This Row],[SYMBOL]],"Last trade time",TRUE),"")</f>
        <v>44585.469965277778</v>
      </c>
    </row>
    <row r="860" spans="1:13">
      <c r="A860" s="5" t="e" vm="884">
        <v>#VALUE!</v>
      </c>
      <c r="B860" s="7" cm="1">
        <f t="array" ref="B860">IFERROR(_FV(T_STOCK_DATA[[#This Row],[SYMBOL]],"Change"),"")</f>
        <v>-13.9</v>
      </c>
      <c r="C860" s="8" cm="1">
        <f t="array" ref="C860">IFERROR(IF(T_STOCK_DATA[[#This Row],[SYMBOL]]="","",_FV(T_STOCK_DATA[[#This Row],[SYMBOL]],"Change (%)",TRUE)),"")</f>
        <v>-4.9829999999999999E-2</v>
      </c>
      <c r="D860" s="8" t="str">
        <f>IF(T_STOCK_DATA[[#This Row],[Change (%)]]&gt;0,T_STOCK_DATA[[#This Row],[Change (%)]],"")</f>
        <v/>
      </c>
      <c r="E860" s="8">
        <f>IF(T_STOCK_DATA[[#This Row],[Change (%)]]&lt;0,T_STOCK_DATA[[#This Row],[Change (%)]],"")</f>
        <v>-4.9829999999999999E-2</v>
      </c>
      <c r="F860" s="7" t="str" cm="1">
        <f t="array" ref="F860">IFERROR(_FV(T_STOCK_DATA[[#This Row],[SYMBOL]],"Exchange"),"")</f>
        <v>National Stock Exchange of India</v>
      </c>
      <c r="G860" s="7" cm="1">
        <f t="array" ref="G860">IFERROR(_FV(T_STOCK_DATA[[#This Row],[SYMBOL]],"Price"),"")</f>
        <v>265.05</v>
      </c>
      <c r="H860" s="9" cm="1">
        <f t="array" ref="H860">IFERROR(_FV(T_STOCK_DATA[[#This Row],[SYMBOL]],"Volume"),"")</f>
        <v>3274567</v>
      </c>
      <c r="I860" s="7" t="str" cm="1">
        <f t="array" ref="I860">IFERROR(_FV(T_STOCK_DATA[[#This Row],[SYMBOL]],"Ticker symbol",TRUE),"")</f>
        <v>POONAWALLA</v>
      </c>
      <c r="J860" s="10" t="str">
        <f>IFERROR(RANK(T_STOCK_DATA[[#This Row],[Positive Change %]],T_STOCK_DATA[Positive Change %],0)+COUNTIF($D$3:$D859,T_STOCK_DATA[[#This Row],[Positive Change %]]),"")</f>
        <v/>
      </c>
      <c r="K860" s="10">
        <f>IFERROR(RANK(T_STOCK_DATA[[#This Row],[Negative Change %]],T_STOCK_DATA[Negative Change %],1)+COUNTIF($E$3:$E859,T_STOCK_DATA[[#This Row],[Negative Change %]]),"")</f>
        <v>579</v>
      </c>
      <c r="L860" s="10">
        <f>IFERROR(RANK(T_STOCK_DATA[[#This Row],[Volume]],T_STOCK_DATA[Volume],0)+COUNTIF($H$3:$H859,T_STOCK_DATA[[#This Row],[Volume]]),"")</f>
        <v>142</v>
      </c>
      <c r="M860" s="18" cm="1">
        <f t="array" ref="M860">IFERROR(_FV(T_STOCK_DATA[[#This Row],[SYMBOL]],"Last trade time",TRUE),"")</f>
        <v>44585.469965277778</v>
      </c>
    </row>
    <row r="861" spans="1:13">
      <c r="A861" s="5" t="e" vm="885">
        <v>#VALUE!</v>
      </c>
      <c r="B861" s="7" cm="1">
        <f t="array" ref="B861">IFERROR(_FV(T_STOCK_DATA[[#This Row],[SYMBOL]],"Change"),"")</f>
        <v>-0.7</v>
      </c>
      <c r="C861" s="8" cm="1">
        <f t="array" ref="C861">IFERROR(IF(T_STOCK_DATA[[#This Row],[SYMBOL]]="","",_FV(T_STOCK_DATA[[#This Row],[SYMBOL]],"Change (%)",TRUE)),"")</f>
        <v>-4.6980000000000001E-2</v>
      </c>
      <c r="D861" s="8" t="str">
        <f>IF(T_STOCK_DATA[[#This Row],[Change (%)]]&gt;0,T_STOCK_DATA[[#This Row],[Change (%)]],"")</f>
        <v/>
      </c>
      <c r="E861" s="8">
        <f>IF(T_STOCK_DATA[[#This Row],[Change (%)]]&lt;0,T_STOCK_DATA[[#This Row],[Change (%)]],"")</f>
        <v>-4.6980000000000001E-2</v>
      </c>
      <c r="F861" s="7" t="str" cm="1">
        <f t="array" ref="F861">IFERROR(_FV(T_STOCK_DATA[[#This Row],[SYMBOL]],"Exchange"),"")</f>
        <v>National Stock Exchange of India</v>
      </c>
      <c r="G861" s="7" cm="1">
        <f t="array" ref="G861">IFERROR(_FV(T_STOCK_DATA[[#This Row],[SYMBOL]],"Price"),"")</f>
        <v>14.2</v>
      </c>
      <c r="H861" s="9" cm="1">
        <f t="array" ref="H861">IFERROR(_FV(T_STOCK_DATA[[#This Row],[SYMBOL]],"Volume"),"")</f>
        <v>93124</v>
      </c>
      <c r="I861" s="7" t="str" cm="1">
        <f t="array" ref="I861">IFERROR(_FV(T_STOCK_DATA[[#This Row],[SYMBOL]],"Ticker symbol",TRUE),"")</f>
        <v>MAGNUM</v>
      </c>
      <c r="J861" s="10" t="str">
        <f>IFERROR(RANK(T_STOCK_DATA[[#This Row],[Positive Change %]],T_STOCK_DATA[Positive Change %],0)+COUNTIF($D$3:$D860,T_STOCK_DATA[[#This Row],[Positive Change %]]),"")</f>
        <v/>
      </c>
      <c r="K861" s="10">
        <f>IFERROR(RANK(T_STOCK_DATA[[#This Row],[Negative Change %]],T_STOCK_DATA[Negative Change %],1)+COUNTIF($E$3:$E860,T_STOCK_DATA[[#This Row],[Negative Change %]]),"")</f>
        <v>812</v>
      </c>
      <c r="L861" s="10">
        <f>IFERROR(RANK(T_STOCK_DATA[[#This Row],[Volume]],T_STOCK_DATA[Volume],0)+COUNTIF($H$3:$H860,T_STOCK_DATA[[#This Row],[Volume]]),"")</f>
        <v>993</v>
      </c>
      <c r="M861" s="18" cm="1">
        <f t="array" ref="M861">IFERROR(_FV(T_STOCK_DATA[[#This Row],[SYMBOL]],"Last trade time",TRUE),"")</f>
        <v>44585.469965277778</v>
      </c>
    </row>
    <row r="862" spans="1:13">
      <c r="A862" s="5" t="e" vm="886">
        <v>#VALUE!</v>
      </c>
      <c r="B862" s="7" cm="1">
        <f t="array" ref="B862">IFERROR(_FV(T_STOCK_DATA[[#This Row],[SYMBOL]],"Change"),"")</f>
        <v>-0.8</v>
      </c>
      <c r="C862" s="8" cm="1">
        <f t="array" ref="C862">IFERROR(IF(T_STOCK_DATA[[#This Row],[SYMBOL]]="","",_FV(T_STOCK_DATA[[#This Row],[SYMBOL]],"Change (%)",TRUE)),"")</f>
        <v>-3.9312E-2</v>
      </c>
      <c r="D862" s="8" t="str">
        <f>IF(T_STOCK_DATA[[#This Row],[Change (%)]]&gt;0,T_STOCK_DATA[[#This Row],[Change (%)]],"")</f>
        <v/>
      </c>
      <c r="E862" s="8">
        <f>IF(T_STOCK_DATA[[#This Row],[Change (%)]]&lt;0,T_STOCK_DATA[[#This Row],[Change (%)]],"")</f>
        <v>-3.9312E-2</v>
      </c>
      <c r="F862" s="7" t="str" cm="1">
        <f t="array" ref="F862">IFERROR(_FV(T_STOCK_DATA[[#This Row],[SYMBOL]],"Exchange"),"")</f>
        <v>National Stock Exchange of India</v>
      </c>
      <c r="G862" s="7" cm="1">
        <f t="array" ref="G862">IFERROR(_FV(T_STOCK_DATA[[#This Row],[SYMBOL]],"Price"),"")</f>
        <v>19.55</v>
      </c>
      <c r="H862" s="9" cm="1">
        <f t="array" ref="H862">IFERROR(_FV(T_STOCK_DATA[[#This Row],[SYMBOL]],"Volume"),"")</f>
        <v>4963586</v>
      </c>
      <c r="I862" s="7" t="str" cm="1">
        <f t="array" ref="I862">IFERROR(_FV(T_STOCK_DATA[[#This Row],[SYMBOL]],"Ticker symbol",TRUE),"")</f>
        <v>MAHABANK</v>
      </c>
      <c r="J862" s="10" t="str">
        <f>IFERROR(RANK(T_STOCK_DATA[[#This Row],[Positive Change %]],T_STOCK_DATA[Positive Change %],0)+COUNTIF($D$3:$D861,T_STOCK_DATA[[#This Row],[Positive Change %]]),"")</f>
        <v/>
      </c>
      <c r="K862" s="10">
        <f>IFERROR(RANK(T_STOCK_DATA[[#This Row],[Negative Change %]],T_STOCK_DATA[Negative Change %],1)+COUNTIF($E$3:$E861,T_STOCK_DATA[[#This Row],[Negative Change %]]),"")</f>
        <v>1058</v>
      </c>
      <c r="L862" s="10">
        <f>IFERROR(RANK(T_STOCK_DATA[[#This Row],[Volume]],T_STOCK_DATA[Volume],0)+COUNTIF($H$3:$H861,T_STOCK_DATA[[#This Row],[Volume]]),"")</f>
        <v>103</v>
      </c>
      <c r="M862" s="18" cm="1">
        <f t="array" ref="M862">IFERROR(_FV(T_STOCK_DATA[[#This Row],[SYMBOL]],"Last trade time",TRUE),"")</f>
        <v>44585.469965277778</v>
      </c>
    </row>
    <row r="863" spans="1:13">
      <c r="A863" s="5" t="e" vm="887">
        <v>#VALUE!</v>
      </c>
      <c r="B863" s="7" cm="1">
        <f t="array" ref="B863">IFERROR(_FV(T_STOCK_DATA[[#This Row],[SYMBOL]],"Change"),"")</f>
        <v>-5.3</v>
      </c>
      <c r="C863" s="8" cm="1">
        <f t="array" ref="C863">IFERROR(IF(T_STOCK_DATA[[#This Row],[SYMBOL]]="","",_FV(T_STOCK_DATA[[#This Row],[SYMBOL]],"Change (%)",TRUE)),"")</f>
        <v>-4.9695000000000003E-2</v>
      </c>
      <c r="D863" s="8" t="str">
        <f>IF(T_STOCK_DATA[[#This Row],[Change (%)]]&gt;0,T_STOCK_DATA[[#This Row],[Change (%)]],"")</f>
        <v/>
      </c>
      <c r="E863" s="8">
        <f>IF(T_STOCK_DATA[[#This Row],[Change (%)]]&lt;0,T_STOCK_DATA[[#This Row],[Change (%)]],"")</f>
        <v>-4.9695000000000003E-2</v>
      </c>
      <c r="F863" s="7" t="str" cm="1">
        <f t="array" ref="F863">IFERROR(_FV(T_STOCK_DATA[[#This Row],[SYMBOL]],"Exchange"),"")</f>
        <v>National Stock Exchange of India</v>
      </c>
      <c r="G863" s="7" cm="1">
        <f t="array" ref="G863">IFERROR(_FV(T_STOCK_DATA[[#This Row],[SYMBOL]],"Price"),"")</f>
        <v>101.35</v>
      </c>
      <c r="H863" s="9" cm="1">
        <f t="array" ref="H863">IFERROR(_FV(T_STOCK_DATA[[#This Row],[SYMBOL]],"Volume"),"")</f>
        <v>2270</v>
      </c>
      <c r="I863" s="7" t="str" cm="1">
        <f t="array" ref="I863">IFERROR(_FV(T_STOCK_DATA[[#This Row],[SYMBOL]],"Ticker symbol",TRUE),"")</f>
        <v>MAHAPEXLTD</v>
      </c>
      <c r="J863" s="10" t="str">
        <f>IFERROR(RANK(T_STOCK_DATA[[#This Row],[Positive Change %]],T_STOCK_DATA[Positive Change %],0)+COUNTIF($D$3:$D862,T_STOCK_DATA[[#This Row],[Positive Change %]]),"")</f>
        <v/>
      </c>
      <c r="K863" s="10">
        <f>IFERROR(RANK(T_STOCK_DATA[[#This Row],[Negative Change %]],T_STOCK_DATA[Negative Change %],1)+COUNTIF($E$3:$E862,T_STOCK_DATA[[#This Row],[Negative Change %]]),"")</f>
        <v>609</v>
      </c>
      <c r="L863" s="10">
        <f>IFERROR(RANK(T_STOCK_DATA[[#This Row],[Volume]],T_STOCK_DATA[Volume],0)+COUNTIF($H$3:$H862,T_STOCK_DATA[[#This Row],[Volume]]),"")</f>
        <v>1602</v>
      </c>
      <c r="M863" s="18" cm="1">
        <f t="array" ref="M863">IFERROR(_FV(T_STOCK_DATA[[#This Row],[SYMBOL]],"Last trade time",TRUE),"")</f>
        <v>44585.469965277778</v>
      </c>
    </row>
    <row r="864" spans="1:13">
      <c r="A864" s="5" t="e" vm="888">
        <v>#VALUE!</v>
      </c>
      <c r="B864" s="7" cm="1">
        <f t="array" ref="B864">IFERROR(_FV(T_STOCK_DATA[[#This Row],[SYMBOL]],"Change"),"")</f>
        <v>-5.25</v>
      </c>
      <c r="C864" s="8" cm="1">
        <f t="array" ref="C864">IFERROR(IF(T_STOCK_DATA[[#This Row],[SYMBOL]]="","",_FV(T_STOCK_DATA[[#This Row],[SYMBOL]],"Change (%)",TRUE)),"")</f>
        <v>-6.1189E-2</v>
      </c>
      <c r="D864" s="8" t="str">
        <f>IF(T_STOCK_DATA[[#This Row],[Change (%)]]&gt;0,T_STOCK_DATA[[#This Row],[Change (%)]],"")</f>
        <v/>
      </c>
      <c r="E864" s="8">
        <f>IF(T_STOCK_DATA[[#This Row],[Change (%)]]&lt;0,T_STOCK_DATA[[#This Row],[Change (%)]],"")</f>
        <v>-6.1189E-2</v>
      </c>
      <c r="F864" s="7" t="str" cm="1">
        <f t="array" ref="F864">IFERROR(_FV(T_STOCK_DATA[[#This Row],[SYMBOL]],"Exchange"),"")</f>
        <v>National Stock Exchange of India</v>
      </c>
      <c r="G864" s="7" cm="1">
        <f t="array" ref="G864">IFERROR(_FV(T_STOCK_DATA[[#This Row],[SYMBOL]],"Price"),"")</f>
        <v>80.55</v>
      </c>
      <c r="H864" s="9" cm="1">
        <f t="array" ref="H864">IFERROR(_FV(T_STOCK_DATA[[#This Row],[SYMBOL]],"Volume"),"")</f>
        <v>16020</v>
      </c>
      <c r="I864" s="7" t="str" cm="1">
        <f t="array" ref="I864">IFERROR(_FV(T_STOCK_DATA[[#This Row],[SYMBOL]],"Ticker symbol",TRUE),"")</f>
        <v>MAHASTEEL</v>
      </c>
      <c r="J864" s="10" t="str">
        <f>IFERROR(RANK(T_STOCK_DATA[[#This Row],[Positive Change %]],T_STOCK_DATA[Positive Change %],0)+COUNTIF($D$3:$D863,T_STOCK_DATA[[#This Row],[Positive Change %]]),"")</f>
        <v/>
      </c>
      <c r="K864" s="10">
        <f>IFERROR(RANK(T_STOCK_DATA[[#This Row],[Negative Change %]],T_STOCK_DATA[Negative Change %],1)+COUNTIF($E$3:$E863,T_STOCK_DATA[[#This Row],[Negative Change %]]),"")</f>
        <v>326</v>
      </c>
      <c r="L864" s="10">
        <f>IFERROR(RANK(T_STOCK_DATA[[#This Row],[Volume]],T_STOCK_DATA[Volume],0)+COUNTIF($H$3:$H863,T_STOCK_DATA[[#This Row],[Volume]]),"")</f>
        <v>1434</v>
      </c>
      <c r="M864" s="18" cm="1">
        <f t="array" ref="M864">IFERROR(_FV(T_STOCK_DATA[[#This Row],[SYMBOL]],"Last trade time",TRUE),"")</f>
        <v>44585.469965277778</v>
      </c>
    </row>
    <row r="865" spans="1:13">
      <c r="A865" s="5" t="e" vm="889">
        <v>#VALUE!</v>
      </c>
      <c r="B865" s="7" cm="1">
        <f t="array" ref="B865">IFERROR(_FV(T_STOCK_DATA[[#This Row],[SYMBOL]],"Change"),"")</f>
        <v>-8.25</v>
      </c>
      <c r="C865" s="8" cm="1">
        <f t="array" ref="C865">IFERROR(IF(T_STOCK_DATA[[#This Row],[SYMBOL]]="","",_FV(T_STOCK_DATA[[#This Row],[SYMBOL]],"Change (%)",TRUE)),"")</f>
        <v>-6.6558999999999993E-2</v>
      </c>
      <c r="D865" s="8" t="str">
        <f>IF(T_STOCK_DATA[[#This Row],[Change (%)]]&gt;0,T_STOCK_DATA[[#This Row],[Change (%)]],"")</f>
        <v/>
      </c>
      <c r="E865" s="8">
        <f>IF(T_STOCK_DATA[[#This Row],[Change (%)]]&lt;0,T_STOCK_DATA[[#This Row],[Change (%)]],"")</f>
        <v>-6.6558999999999993E-2</v>
      </c>
      <c r="F865" s="7" t="str" cm="1">
        <f t="array" ref="F865">IFERROR(_FV(T_STOCK_DATA[[#This Row],[SYMBOL]],"Exchange"),"")</f>
        <v>National Stock Exchange of India</v>
      </c>
      <c r="G865" s="7" cm="1">
        <f t="array" ref="G865">IFERROR(_FV(T_STOCK_DATA[[#This Row],[SYMBOL]],"Price"),"")</f>
        <v>115.7</v>
      </c>
      <c r="H865" s="9" cm="1">
        <f t="array" ref="H865">IFERROR(_FV(T_STOCK_DATA[[#This Row],[SYMBOL]],"Volume"),"")</f>
        <v>153943</v>
      </c>
      <c r="I865" s="7" t="str" cm="1">
        <f t="array" ref="I865">IFERROR(_FV(T_STOCK_DATA[[#This Row],[SYMBOL]],"Ticker symbol",TRUE),"")</f>
        <v>MAHEPC</v>
      </c>
      <c r="J865" s="10" t="str">
        <f>IFERROR(RANK(T_STOCK_DATA[[#This Row],[Positive Change %]],T_STOCK_DATA[Positive Change %],0)+COUNTIF($D$3:$D864,T_STOCK_DATA[[#This Row],[Positive Change %]]),"")</f>
        <v/>
      </c>
      <c r="K865" s="10">
        <f>IFERROR(RANK(T_STOCK_DATA[[#This Row],[Negative Change %]],T_STOCK_DATA[Negative Change %],1)+COUNTIF($E$3:$E864,T_STOCK_DATA[[#This Row],[Negative Change %]]),"")</f>
        <v>249</v>
      </c>
      <c r="L865" s="10">
        <f>IFERROR(RANK(T_STOCK_DATA[[#This Row],[Volume]],T_STOCK_DATA[Volume],0)+COUNTIF($H$3:$H864,T_STOCK_DATA[[#This Row],[Volume]]),"")</f>
        <v>842</v>
      </c>
      <c r="M865" s="18" cm="1">
        <f t="array" ref="M865">IFERROR(_FV(T_STOCK_DATA[[#This Row],[SYMBOL]],"Last trade time",TRUE),"")</f>
        <v>44585.469965277778</v>
      </c>
    </row>
    <row r="866" spans="1:13">
      <c r="A866" s="5" t="e" vm="890">
        <v>#VALUE!</v>
      </c>
      <c r="B866" s="7" cm="1">
        <f t="array" ref="B866">IFERROR(_FV(T_STOCK_DATA[[#This Row],[SYMBOL]],"Change"),"")</f>
        <v>-1.1000000000000001</v>
      </c>
      <c r="C866" s="8" cm="1">
        <f t="array" ref="C866">IFERROR(IF(T_STOCK_DATA[[#This Row],[SYMBOL]]="","",_FV(T_STOCK_DATA[[#This Row],[SYMBOL]],"Change (%)",TRUE)),"")</f>
        <v>-1.2557E-2</v>
      </c>
      <c r="D866" s="8" t="str">
        <f>IF(T_STOCK_DATA[[#This Row],[Change (%)]]&gt;0,T_STOCK_DATA[[#This Row],[Change (%)]],"")</f>
        <v/>
      </c>
      <c r="E866" s="8">
        <f>IF(T_STOCK_DATA[[#This Row],[Change (%)]]&lt;0,T_STOCK_DATA[[#This Row],[Change (%)]],"")</f>
        <v>-1.2557E-2</v>
      </c>
      <c r="F866" s="7" t="str" cm="1">
        <f t="array" ref="F866">IFERROR(_FV(T_STOCK_DATA[[#This Row],[SYMBOL]],"Exchange"),"")</f>
        <v>National Stock Exchange of India</v>
      </c>
      <c r="G866" s="7" cm="1">
        <f t="array" ref="G866">IFERROR(_FV(T_STOCK_DATA[[#This Row],[SYMBOL]],"Price"),"")</f>
        <v>86.5</v>
      </c>
      <c r="H866" s="9" cm="1">
        <f t="array" ref="H866">IFERROR(_FV(T_STOCK_DATA[[#This Row],[SYMBOL]],"Volume"),"")</f>
        <v>20837</v>
      </c>
      <c r="I866" s="7" t="str" cm="1">
        <f t="array" ref="I866">IFERROR(_FV(T_STOCK_DATA[[#This Row],[SYMBOL]],"Ticker symbol",TRUE),"")</f>
        <v>MAHESHWARI</v>
      </c>
      <c r="J866" s="10" t="str">
        <f>IFERROR(RANK(T_STOCK_DATA[[#This Row],[Positive Change %]],T_STOCK_DATA[Positive Change %],0)+COUNTIF($D$3:$D865,T_STOCK_DATA[[#This Row],[Positive Change %]]),"")</f>
        <v/>
      </c>
      <c r="K866" s="10">
        <f>IFERROR(RANK(T_STOCK_DATA[[#This Row],[Negative Change %]],T_STOCK_DATA[Negative Change %],1)+COUNTIF($E$3:$E865,T_STOCK_DATA[[#This Row],[Negative Change %]]),"")</f>
        <v>1499</v>
      </c>
      <c r="L866" s="10">
        <f>IFERROR(RANK(T_STOCK_DATA[[#This Row],[Volume]],T_STOCK_DATA[Volume],0)+COUNTIF($H$3:$H865,T_STOCK_DATA[[#This Row],[Volume]]),"")</f>
        <v>1380</v>
      </c>
      <c r="M866" s="18" cm="1">
        <f t="array" ref="M866">IFERROR(_FV(T_STOCK_DATA[[#This Row],[SYMBOL]],"Last trade time",TRUE),"")</f>
        <v>44585.469965277778</v>
      </c>
    </row>
    <row r="867" spans="1:13">
      <c r="A867" s="5" t="e" vm="891">
        <v>#VALUE!</v>
      </c>
      <c r="B867" s="7" cm="1">
        <f t="array" ref="B867">IFERROR(_FV(T_STOCK_DATA[[#This Row],[SYMBOL]],"Change"),"")</f>
        <v>-9.15</v>
      </c>
      <c r="C867" s="8" cm="1">
        <f t="array" ref="C867">IFERROR(IF(T_STOCK_DATA[[#This Row],[SYMBOL]]="","",_FV(T_STOCK_DATA[[#This Row],[SYMBOL]],"Change (%)",TRUE)),"")</f>
        <v>-4.2117000000000002E-2</v>
      </c>
      <c r="D867" s="8" t="str">
        <f>IF(T_STOCK_DATA[[#This Row],[Change (%)]]&gt;0,T_STOCK_DATA[[#This Row],[Change (%)]],"")</f>
        <v/>
      </c>
      <c r="E867" s="8">
        <f>IF(T_STOCK_DATA[[#This Row],[Change (%)]]&lt;0,T_STOCK_DATA[[#This Row],[Change (%)]],"")</f>
        <v>-4.2117000000000002E-2</v>
      </c>
      <c r="F867" s="7" t="str" cm="1">
        <f t="array" ref="F867">IFERROR(_FV(T_STOCK_DATA[[#This Row],[SYMBOL]],"Exchange"),"")</f>
        <v>National Stock Exchange of India</v>
      </c>
      <c r="G867" s="7" cm="1">
        <f t="array" ref="G867">IFERROR(_FV(T_STOCK_DATA[[#This Row],[SYMBOL]],"Price"),"")</f>
        <v>208.1</v>
      </c>
      <c r="H867" s="9" cm="1">
        <f t="array" ref="H867">IFERROR(_FV(T_STOCK_DATA[[#This Row],[SYMBOL]],"Volume"),"")</f>
        <v>395655</v>
      </c>
      <c r="I867" s="7" t="str" cm="1">
        <f t="array" ref="I867">IFERROR(_FV(T_STOCK_DATA[[#This Row],[SYMBOL]],"Ticker symbol",TRUE),"")</f>
        <v>MAHINDCIE</v>
      </c>
      <c r="J867" s="10" t="str">
        <f>IFERROR(RANK(T_STOCK_DATA[[#This Row],[Positive Change %]],T_STOCK_DATA[Positive Change %],0)+COUNTIF($D$3:$D866,T_STOCK_DATA[[#This Row],[Positive Change %]]),"")</f>
        <v/>
      </c>
      <c r="K867" s="10">
        <f>IFERROR(RANK(T_STOCK_DATA[[#This Row],[Negative Change %]],T_STOCK_DATA[Negative Change %],1)+COUNTIF($E$3:$E866,T_STOCK_DATA[[#This Row],[Negative Change %]]),"")</f>
        <v>991</v>
      </c>
      <c r="L867" s="10">
        <f>IFERROR(RANK(T_STOCK_DATA[[#This Row],[Volume]],T_STOCK_DATA[Volume],0)+COUNTIF($H$3:$H866,T_STOCK_DATA[[#This Row],[Volume]]),"")</f>
        <v>566</v>
      </c>
      <c r="M867" s="18" cm="1">
        <f t="array" ref="M867">IFERROR(_FV(T_STOCK_DATA[[#This Row],[SYMBOL]],"Last trade time",TRUE),"")</f>
        <v>44585.469965277778</v>
      </c>
    </row>
    <row r="868" spans="1:13">
      <c r="A868" s="5" t="e" vm="892">
        <v>#VALUE!</v>
      </c>
      <c r="B868" s="7" cm="1">
        <f t="array" ref="B868">IFERROR(_FV(T_STOCK_DATA[[#This Row],[SYMBOL]],"Change"),"")</f>
        <v>-10.1</v>
      </c>
      <c r="C868" s="8" cm="1">
        <f t="array" ref="C868">IFERROR(IF(T_STOCK_DATA[[#This Row],[SYMBOL]]="","",_FV(T_STOCK_DATA[[#This Row],[SYMBOL]],"Change (%)",TRUE)),"")</f>
        <v>-3.9116999999999999E-2</v>
      </c>
      <c r="D868" s="8" t="str">
        <f>IF(T_STOCK_DATA[[#This Row],[Change (%)]]&gt;0,T_STOCK_DATA[[#This Row],[Change (%)]],"")</f>
        <v/>
      </c>
      <c r="E868" s="8">
        <f>IF(T_STOCK_DATA[[#This Row],[Change (%)]]&lt;0,T_STOCK_DATA[[#This Row],[Change (%)]],"")</f>
        <v>-3.9116999999999999E-2</v>
      </c>
      <c r="F868" s="7" t="str" cm="1">
        <f t="array" ref="F868">IFERROR(_FV(T_STOCK_DATA[[#This Row],[SYMBOL]],"Exchange"),"")</f>
        <v>National Stock Exchange of India</v>
      </c>
      <c r="G868" s="7" cm="1">
        <f t="array" ref="G868">IFERROR(_FV(T_STOCK_DATA[[#This Row],[SYMBOL]],"Price"),"")</f>
        <v>248.1</v>
      </c>
      <c r="H868" s="9" cm="1">
        <f t="array" ref="H868">IFERROR(_FV(T_STOCK_DATA[[#This Row],[SYMBOL]],"Volume"),"")</f>
        <v>189356</v>
      </c>
      <c r="I868" s="7" t="str" cm="1">
        <f t="array" ref="I868">IFERROR(_FV(T_STOCK_DATA[[#This Row],[SYMBOL]],"Ticker symbol",TRUE),"")</f>
        <v>MAHLIFE</v>
      </c>
      <c r="J868" s="10" t="str">
        <f>IFERROR(RANK(T_STOCK_DATA[[#This Row],[Positive Change %]],T_STOCK_DATA[Positive Change %],0)+COUNTIF($D$3:$D867,T_STOCK_DATA[[#This Row],[Positive Change %]]),"")</f>
        <v/>
      </c>
      <c r="K868" s="10">
        <f>IFERROR(RANK(T_STOCK_DATA[[#This Row],[Negative Change %]],T_STOCK_DATA[Negative Change %],1)+COUNTIF($E$3:$E867,T_STOCK_DATA[[#This Row],[Negative Change %]]),"")</f>
        <v>1062</v>
      </c>
      <c r="L868" s="10">
        <f>IFERROR(RANK(T_STOCK_DATA[[#This Row],[Volume]],T_STOCK_DATA[Volume],0)+COUNTIF($H$3:$H867,T_STOCK_DATA[[#This Row],[Volume]]),"")</f>
        <v>774</v>
      </c>
      <c r="M868" s="18" cm="1">
        <f t="array" ref="M868">IFERROR(_FV(T_STOCK_DATA[[#This Row],[SYMBOL]],"Last trade time",TRUE),"")</f>
        <v>44585.469965277778</v>
      </c>
    </row>
    <row r="869" spans="1:13">
      <c r="A869" s="5" t="e" vm="893">
        <v>#VALUE!</v>
      </c>
      <c r="B869" s="7" cm="1">
        <f t="array" ref="B869">IFERROR(_FV(T_STOCK_DATA[[#This Row],[SYMBOL]],"Change"),"")</f>
        <v>-70.25</v>
      </c>
      <c r="C869" s="8" cm="1">
        <f t="array" ref="C869">IFERROR(IF(T_STOCK_DATA[[#This Row],[SYMBOL]]="","",_FV(T_STOCK_DATA[[#This Row],[SYMBOL]],"Change (%)",TRUE)),"")</f>
        <v>-9.8783999999999997E-2</v>
      </c>
      <c r="D869" s="8" t="str">
        <f>IF(T_STOCK_DATA[[#This Row],[Change (%)]]&gt;0,T_STOCK_DATA[[#This Row],[Change (%)]],"")</f>
        <v/>
      </c>
      <c r="E869" s="8">
        <f>IF(T_STOCK_DATA[[#This Row],[Change (%)]]&lt;0,T_STOCK_DATA[[#This Row],[Change (%)]],"")</f>
        <v>-9.8783999999999997E-2</v>
      </c>
      <c r="F869" s="7" t="str" cm="1">
        <f t="array" ref="F869">IFERROR(_FV(T_STOCK_DATA[[#This Row],[SYMBOL]],"Exchange"),"")</f>
        <v>National Stock Exchange of India</v>
      </c>
      <c r="G869" s="7" cm="1">
        <f t="array" ref="G869">IFERROR(_FV(T_STOCK_DATA[[#This Row],[SYMBOL]],"Price"),"")</f>
        <v>640.9</v>
      </c>
      <c r="H869" s="9" cm="1">
        <f t="array" ref="H869">IFERROR(_FV(T_STOCK_DATA[[#This Row],[SYMBOL]],"Volume"),"")</f>
        <v>173632</v>
      </c>
      <c r="I869" s="7" t="str" cm="1">
        <f t="array" ref="I869">IFERROR(_FV(T_STOCK_DATA[[#This Row],[SYMBOL]],"Ticker symbol",TRUE),"")</f>
        <v>MAHLOG</v>
      </c>
      <c r="J869" s="10" t="str">
        <f>IFERROR(RANK(T_STOCK_DATA[[#This Row],[Positive Change %]],T_STOCK_DATA[Positive Change %],0)+COUNTIF($D$3:$D868,T_STOCK_DATA[[#This Row],[Positive Change %]]),"")</f>
        <v/>
      </c>
      <c r="K869" s="10">
        <f>IFERROR(RANK(T_STOCK_DATA[[#This Row],[Negative Change %]],T_STOCK_DATA[Negative Change %],1)+COUNTIF($E$3:$E868,T_STOCK_DATA[[#This Row],[Negative Change %]]),"")</f>
        <v>30</v>
      </c>
      <c r="L869" s="10">
        <f>IFERROR(RANK(T_STOCK_DATA[[#This Row],[Volume]],T_STOCK_DATA[Volume],0)+COUNTIF($H$3:$H868,T_STOCK_DATA[[#This Row],[Volume]]),"")</f>
        <v>799</v>
      </c>
      <c r="M869" s="18" cm="1">
        <f t="array" ref="M869">IFERROR(_FV(T_STOCK_DATA[[#This Row],[SYMBOL]],"Last trade time",TRUE),"")</f>
        <v>44585.469965277778</v>
      </c>
    </row>
    <row r="870" spans="1:13">
      <c r="A870" s="5" t="e" vm="894">
        <v>#VALUE!</v>
      </c>
      <c r="B870" s="7" cm="1">
        <f t="array" ref="B870">IFERROR(_FV(T_STOCK_DATA[[#This Row],[SYMBOL]],"Change"),"")</f>
        <v>-169.6</v>
      </c>
      <c r="C870" s="8" cm="1">
        <f t="array" ref="C870">IFERROR(IF(T_STOCK_DATA[[#This Row],[SYMBOL]]="","",_FV(T_STOCK_DATA[[#This Row],[SYMBOL]],"Change (%)",TRUE)),"")</f>
        <v>-4.446E-2</v>
      </c>
      <c r="D870" s="8" t="str">
        <f>IF(T_STOCK_DATA[[#This Row],[Change (%)]]&gt;0,T_STOCK_DATA[[#This Row],[Change (%)]],"")</f>
        <v/>
      </c>
      <c r="E870" s="8">
        <f>IF(T_STOCK_DATA[[#This Row],[Change (%)]]&lt;0,T_STOCK_DATA[[#This Row],[Change (%)]],"")</f>
        <v>-4.446E-2</v>
      </c>
      <c r="F870" s="7" t="str" cm="1">
        <f t="array" ref="F870">IFERROR(_FV(T_STOCK_DATA[[#This Row],[SYMBOL]],"Exchange"),"")</f>
        <v>National Stock Exchange of India</v>
      </c>
      <c r="G870" s="7" cm="1">
        <f t="array" ref="G870">IFERROR(_FV(T_STOCK_DATA[[#This Row],[SYMBOL]],"Price"),"")</f>
        <v>3645.05</v>
      </c>
      <c r="H870" s="9" cm="1">
        <f t="array" ref="H870">IFERROR(_FV(T_STOCK_DATA[[#This Row],[SYMBOL]],"Volume"),"")</f>
        <v>12882</v>
      </c>
      <c r="I870" s="7" t="str" cm="1">
        <f t="array" ref="I870">IFERROR(_FV(T_STOCK_DATA[[#This Row],[SYMBOL]],"Ticker symbol",TRUE),"")</f>
        <v>MAHSCOOTER</v>
      </c>
      <c r="J870" s="10" t="str">
        <f>IFERROR(RANK(T_STOCK_DATA[[#This Row],[Positive Change %]],T_STOCK_DATA[Positive Change %],0)+COUNTIF($D$3:$D869,T_STOCK_DATA[[#This Row],[Positive Change %]]),"")</f>
        <v/>
      </c>
      <c r="K870" s="10">
        <f>IFERROR(RANK(T_STOCK_DATA[[#This Row],[Negative Change %]],T_STOCK_DATA[Negative Change %],1)+COUNTIF($E$3:$E869,T_STOCK_DATA[[#This Row],[Negative Change %]]),"")</f>
        <v>912</v>
      </c>
      <c r="L870" s="10">
        <f>IFERROR(RANK(T_STOCK_DATA[[#This Row],[Volume]],T_STOCK_DATA[Volume],0)+COUNTIF($H$3:$H869,T_STOCK_DATA[[#This Row],[Volume]]),"")</f>
        <v>1474</v>
      </c>
      <c r="M870" s="18" cm="1">
        <f t="array" ref="M870">IFERROR(_FV(T_STOCK_DATA[[#This Row],[SYMBOL]],"Last trade time",TRUE),"")</f>
        <v>44585.469965277778</v>
      </c>
    </row>
    <row r="871" spans="1:13">
      <c r="A871" s="5" t="e" vm="895">
        <v>#VALUE!</v>
      </c>
      <c r="B871" s="7" cm="1">
        <f t="array" ref="B871">IFERROR(_FV(T_STOCK_DATA[[#This Row],[SYMBOL]],"Change"),"")</f>
        <v>-23.35</v>
      </c>
      <c r="C871" s="8" cm="1">
        <f t="array" ref="C871">IFERROR(IF(T_STOCK_DATA[[#This Row],[SYMBOL]]="","",_FV(T_STOCK_DATA[[#This Row],[SYMBOL]],"Change (%)",TRUE)),"")</f>
        <v>-4.3750999999999998E-2</v>
      </c>
      <c r="D871" s="8" t="str">
        <f>IF(T_STOCK_DATA[[#This Row],[Change (%)]]&gt;0,T_STOCK_DATA[[#This Row],[Change (%)]],"")</f>
        <v/>
      </c>
      <c r="E871" s="8">
        <f>IF(T_STOCK_DATA[[#This Row],[Change (%)]]&lt;0,T_STOCK_DATA[[#This Row],[Change (%)]],"")</f>
        <v>-4.3750999999999998E-2</v>
      </c>
      <c r="F871" s="7" t="str" cm="1">
        <f t="array" ref="F871">IFERROR(_FV(T_STOCK_DATA[[#This Row],[SYMBOL]],"Exchange"),"")</f>
        <v>National Stock Exchange of India</v>
      </c>
      <c r="G871" s="7" cm="1">
        <f t="array" ref="G871">IFERROR(_FV(T_STOCK_DATA[[#This Row],[SYMBOL]],"Price"),"")</f>
        <v>510.35</v>
      </c>
      <c r="H871" s="9" cm="1">
        <f t="array" ref="H871">IFERROR(_FV(T_STOCK_DATA[[#This Row],[SYMBOL]],"Volume"),"")</f>
        <v>156292</v>
      </c>
      <c r="I871" s="7" t="str" cm="1">
        <f t="array" ref="I871">IFERROR(_FV(T_STOCK_DATA[[#This Row],[SYMBOL]],"Ticker symbol",TRUE),"")</f>
        <v>MAHSEAMLES</v>
      </c>
      <c r="J871" s="10" t="str">
        <f>IFERROR(RANK(T_STOCK_DATA[[#This Row],[Positive Change %]],T_STOCK_DATA[Positive Change %],0)+COUNTIF($D$3:$D870,T_STOCK_DATA[[#This Row],[Positive Change %]]),"")</f>
        <v/>
      </c>
      <c r="K871" s="10">
        <f>IFERROR(RANK(T_STOCK_DATA[[#This Row],[Negative Change %]],T_STOCK_DATA[Negative Change %],1)+COUNTIF($E$3:$E870,T_STOCK_DATA[[#This Row],[Negative Change %]]),"")</f>
        <v>939</v>
      </c>
      <c r="L871" s="10">
        <f>IFERROR(RANK(T_STOCK_DATA[[#This Row],[Volume]],T_STOCK_DATA[Volume],0)+COUNTIF($H$3:$H870,T_STOCK_DATA[[#This Row],[Volume]]),"")</f>
        <v>836</v>
      </c>
      <c r="M871" s="18" cm="1">
        <f t="array" ref="M871">IFERROR(_FV(T_STOCK_DATA[[#This Row],[SYMBOL]],"Last trade time",TRUE),"")</f>
        <v>44585.469965277778</v>
      </c>
    </row>
    <row r="872" spans="1:13">
      <c r="A872" s="5" t="e" vm="896">
        <v>#VALUE!</v>
      </c>
      <c r="B872" s="7" cm="1">
        <f t="array" ref="B872">IFERROR(_FV(T_STOCK_DATA[[#This Row],[SYMBOL]],"Change"),"")</f>
        <v>-58.9</v>
      </c>
      <c r="C872" s="8" cm="1">
        <f t="array" ref="C872">IFERROR(IF(T_STOCK_DATA[[#This Row],[SYMBOL]]="","",_FV(T_STOCK_DATA[[#This Row],[SYMBOL]],"Change (%)",TRUE)),"")</f>
        <v>-5.8548999999999997E-2</v>
      </c>
      <c r="D872" s="8" t="str">
        <f>IF(T_STOCK_DATA[[#This Row],[Change (%)]]&gt;0,T_STOCK_DATA[[#This Row],[Change (%)]],"")</f>
        <v/>
      </c>
      <c r="E872" s="8">
        <f>IF(T_STOCK_DATA[[#This Row],[Change (%)]]&lt;0,T_STOCK_DATA[[#This Row],[Change (%)]],"")</f>
        <v>-5.8548999999999997E-2</v>
      </c>
      <c r="F872" s="7" t="str" cm="1">
        <f t="array" ref="F872">IFERROR(_FV(T_STOCK_DATA[[#This Row],[SYMBOL]],"Exchange"),"")</f>
        <v>National Stock Exchange of India</v>
      </c>
      <c r="G872" s="7" cm="1">
        <f t="array" ref="G872">IFERROR(_FV(T_STOCK_DATA[[#This Row],[SYMBOL]],"Price"),"")</f>
        <v>947.1</v>
      </c>
      <c r="H872" s="9" cm="1">
        <f t="array" ref="H872">IFERROR(_FV(T_STOCK_DATA[[#This Row],[SYMBOL]],"Volume"),"")</f>
        <v>83961</v>
      </c>
      <c r="I872" s="7" t="str" cm="1">
        <f t="array" ref="I872">IFERROR(_FV(T_STOCK_DATA[[#This Row],[SYMBOL]],"Ticker symbol",TRUE),"")</f>
        <v>MAITHANALL</v>
      </c>
      <c r="J872" s="10" t="str">
        <f>IFERROR(RANK(T_STOCK_DATA[[#This Row],[Positive Change %]],T_STOCK_DATA[Positive Change %],0)+COUNTIF($D$3:$D871,T_STOCK_DATA[[#This Row],[Positive Change %]]),"")</f>
        <v/>
      </c>
      <c r="K872" s="10">
        <f>IFERROR(RANK(T_STOCK_DATA[[#This Row],[Negative Change %]],T_STOCK_DATA[Negative Change %],1)+COUNTIF($E$3:$E871,T_STOCK_DATA[[#This Row],[Negative Change %]]),"")</f>
        <v>364</v>
      </c>
      <c r="L872" s="10">
        <f>IFERROR(RANK(T_STOCK_DATA[[#This Row],[Volume]],T_STOCK_DATA[Volume],0)+COUNTIF($H$3:$H871,T_STOCK_DATA[[#This Row],[Volume]]),"")</f>
        <v>1026</v>
      </c>
      <c r="M872" s="18" cm="1">
        <f t="array" ref="M872">IFERROR(_FV(T_STOCK_DATA[[#This Row],[SYMBOL]],"Last trade time",TRUE),"")</f>
        <v>44585.469965277778</v>
      </c>
    </row>
    <row r="873" spans="1:13">
      <c r="A873" s="5" t="e" vm="897">
        <v>#VALUE!</v>
      </c>
      <c r="B873" s="7" cm="1">
        <f t="array" ref="B873">IFERROR(_FV(T_STOCK_DATA[[#This Row],[SYMBOL]],"Change"),"")</f>
        <v>-6.7</v>
      </c>
      <c r="C873" s="8" cm="1">
        <f t="array" ref="C873">IFERROR(IF(T_STOCK_DATA[[#This Row],[SYMBOL]]="","",_FV(T_STOCK_DATA[[#This Row],[SYMBOL]],"Change (%)",TRUE)),"")</f>
        <v>-4.6528E-2</v>
      </c>
      <c r="D873" s="8" t="str">
        <f>IF(T_STOCK_DATA[[#This Row],[Change (%)]]&gt;0,T_STOCK_DATA[[#This Row],[Change (%)]],"")</f>
        <v/>
      </c>
      <c r="E873" s="8">
        <f>IF(T_STOCK_DATA[[#This Row],[Change (%)]]&lt;0,T_STOCK_DATA[[#This Row],[Change (%)]],"")</f>
        <v>-4.6528E-2</v>
      </c>
      <c r="F873" s="7" t="str" cm="1">
        <f t="array" ref="F873">IFERROR(_FV(T_STOCK_DATA[[#This Row],[SYMBOL]],"Exchange"),"")</f>
        <v>National Stock Exchange of India</v>
      </c>
      <c r="G873" s="7" cm="1">
        <f t="array" ref="G873">IFERROR(_FV(T_STOCK_DATA[[#This Row],[SYMBOL]],"Price"),"")</f>
        <v>137.30000000000001</v>
      </c>
      <c r="H873" s="9" cm="1">
        <f t="array" ref="H873">IFERROR(_FV(T_STOCK_DATA[[#This Row],[SYMBOL]],"Volume"),"")</f>
        <v>204482</v>
      </c>
      <c r="I873" s="7" t="str" cm="1">
        <f t="array" ref="I873">IFERROR(_FV(T_STOCK_DATA[[#This Row],[SYMBOL]],"Ticker symbol",TRUE),"")</f>
        <v>AURUM</v>
      </c>
      <c r="J873" s="10" t="str">
        <f>IFERROR(RANK(T_STOCK_DATA[[#This Row],[Positive Change %]],T_STOCK_DATA[Positive Change %],0)+COUNTIF($D$3:$D872,T_STOCK_DATA[[#This Row],[Positive Change %]]),"")</f>
        <v/>
      </c>
      <c r="K873" s="10">
        <f>IFERROR(RANK(T_STOCK_DATA[[#This Row],[Negative Change %]],T_STOCK_DATA[Negative Change %],1)+COUNTIF($E$3:$E872,T_STOCK_DATA[[#This Row],[Negative Change %]]),"")</f>
        <v>838</v>
      </c>
      <c r="L873" s="10">
        <f>IFERROR(RANK(T_STOCK_DATA[[#This Row],[Volume]],T_STOCK_DATA[Volume],0)+COUNTIF($H$3:$H872,T_STOCK_DATA[[#This Row],[Volume]]),"")</f>
        <v>754</v>
      </c>
      <c r="M873" s="18" cm="1">
        <f t="array" ref="M873">IFERROR(_FV(T_STOCK_DATA[[#This Row],[SYMBOL]],"Last trade time",TRUE),"")</f>
        <v>44585.469942129632</v>
      </c>
    </row>
    <row r="874" spans="1:13">
      <c r="A874" s="5" t="e" vm="898">
        <v>#VALUE!</v>
      </c>
      <c r="B874" s="7" cm="1">
        <f t="array" ref="B874">IFERROR(_FV(T_STOCK_DATA[[#This Row],[SYMBOL]],"Change"),"")</f>
        <v>-0.45</v>
      </c>
      <c r="C874" s="8" cm="1">
        <f t="array" ref="C874">IFERROR(IF(T_STOCK_DATA[[#This Row],[SYMBOL]]="","",_FV(T_STOCK_DATA[[#This Row],[SYMBOL]],"Change (%)",TRUE)),"")</f>
        <v>-1.3493E-2</v>
      </c>
      <c r="D874" s="8" t="str">
        <f>IF(T_STOCK_DATA[[#This Row],[Change (%)]]&gt;0,T_STOCK_DATA[[#This Row],[Change (%)]],"")</f>
        <v/>
      </c>
      <c r="E874" s="8">
        <f>IF(T_STOCK_DATA[[#This Row],[Change (%)]]&lt;0,T_STOCK_DATA[[#This Row],[Change (%)]],"")</f>
        <v>-1.3493E-2</v>
      </c>
      <c r="F874" s="7" t="str" cm="1">
        <f t="array" ref="F874">IFERROR(_FV(T_STOCK_DATA[[#This Row],[SYMBOL]],"Exchange"),"")</f>
        <v>National Stock Exchange of India</v>
      </c>
      <c r="G874" s="7" cm="1">
        <f t="array" ref="G874">IFERROR(_FV(T_STOCK_DATA[[#This Row],[SYMBOL]],"Price"),"")</f>
        <v>32.9</v>
      </c>
      <c r="H874" s="9" cm="1">
        <f t="array" ref="H874">IFERROR(_FV(T_STOCK_DATA[[#This Row],[SYMBOL]],"Volume"),"")</f>
        <v>30484</v>
      </c>
      <c r="I874" s="7" t="str" cm="1">
        <f t="array" ref="I874">IFERROR(_FV(T_STOCK_DATA[[#This Row],[SYMBOL]],"Ticker symbol",TRUE),"")</f>
        <v>MALUPAPER</v>
      </c>
      <c r="J874" s="10" t="str">
        <f>IFERROR(RANK(T_STOCK_DATA[[#This Row],[Positive Change %]],T_STOCK_DATA[Positive Change %],0)+COUNTIF($D$3:$D873,T_STOCK_DATA[[#This Row],[Positive Change %]]),"")</f>
        <v/>
      </c>
      <c r="K874" s="10">
        <f>IFERROR(RANK(T_STOCK_DATA[[#This Row],[Negative Change %]],T_STOCK_DATA[Negative Change %],1)+COUNTIF($E$3:$E873,T_STOCK_DATA[[#This Row],[Negative Change %]]),"")</f>
        <v>1491</v>
      </c>
      <c r="L874" s="10">
        <f>IFERROR(RANK(T_STOCK_DATA[[#This Row],[Volume]],T_STOCK_DATA[Volume],0)+COUNTIF($H$3:$H873,T_STOCK_DATA[[#This Row],[Volume]]),"")</f>
        <v>1306</v>
      </c>
      <c r="M874" s="18" cm="1">
        <f t="array" ref="M874">IFERROR(_FV(T_STOCK_DATA[[#This Row],[SYMBOL]],"Last trade time",TRUE),"")</f>
        <v>44585.469965277778</v>
      </c>
    </row>
    <row r="875" spans="1:13">
      <c r="A875" s="5" t="e" vm="899">
        <v>#VALUE!</v>
      </c>
      <c r="B875" s="7" cm="1">
        <f t="array" ref="B875">IFERROR(_FV(T_STOCK_DATA[[#This Row],[SYMBOL]],"Change"),"")</f>
        <v>-1.3</v>
      </c>
      <c r="C875" s="8" cm="1">
        <f t="array" ref="C875">IFERROR(IF(T_STOCK_DATA[[#This Row],[SYMBOL]]="","",_FV(T_STOCK_DATA[[#This Row],[SYMBOL]],"Change (%)",TRUE)),"")</f>
        <v>-4.9149000000000005E-2</v>
      </c>
      <c r="D875" s="8" t="str">
        <f>IF(T_STOCK_DATA[[#This Row],[Change (%)]]&gt;0,T_STOCK_DATA[[#This Row],[Change (%)]],"")</f>
        <v/>
      </c>
      <c r="E875" s="8">
        <f>IF(T_STOCK_DATA[[#This Row],[Change (%)]]&lt;0,T_STOCK_DATA[[#This Row],[Change (%)]],"")</f>
        <v>-4.9149000000000005E-2</v>
      </c>
      <c r="F875" s="7" t="str" cm="1">
        <f t="array" ref="F875">IFERROR(_FV(T_STOCK_DATA[[#This Row],[SYMBOL]],"Exchange"),"")</f>
        <v>National Stock Exchange of India</v>
      </c>
      <c r="G875" s="7" cm="1">
        <f t="array" ref="G875">IFERROR(_FV(T_STOCK_DATA[[#This Row],[SYMBOL]],"Price"),"")</f>
        <v>25.15</v>
      </c>
      <c r="H875" s="9" cm="1">
        <f t="array" ref="H875">IFERROR(_FV(T_STOCK_DATA[[#This Row],[SYMBOL]],"Volume"),"")</f>
        <v>60536</v>
      </c>
      <c r="I875" s="7" t="str" cm="1">
        <f t="array" ref="I875">IFERROR(_FV(T_STOCK_DATA[[#This Row],[SYMBOL]],"Ticker symbol",TRUE),"")</f>
        <v>MANAKALUCO</v>
      </c>
      <c r="J875" s="10" t="str">
        <f>IFERROR(RANK(T_STOCK_DATA[[#This Row],[Positive Change %]],T_STOCK_DATA[Positive Change %],0)+COUNTIF($D$3:$D874,T_STOCK_DATA[[#This Row],[Positive Change %]]),"")</f>
        <v/>
      </c>
      <c r="K875" s="10">
        <f>IFERROR(RANK(T_STOCK_DATA[[#This Row],[Negative Change %]],T_STOCK_DATA[Negative Change %],1)+COUNTIF($E$3:$E874,T_STOCK_DATA[[#This Row],[Negative Change %]]),"")</f>
        <v>679</v>
      </c>
      <c r="L875" s="10">
        <f>IFERROR(RANK(T_STOCK_DATA[[#This Row],[Volume]],T_STOCK_DATA[Volume],0)+COUNTIF($H$3:$H874,T_STOCK_DATA[[#This Row],[Volume]]),"")</f>
        <v>1116</v>
      </c>
      <c r="M875" s="18" cm="1">
        <f t="array" ref="M875">IFERROR(_FV(T_STOCK_DATA[[#This Row],[SYMBOL]],"Last trade time",TRUE),"")</f>
        <v>44585.469965277778</v>
      </c>
    </row>
    <row r="876" spans="1:13">
      <c r="A876" s="5" t="e" vm="900">
        <v>#VALUE!</v>
      </c>
      <c r="B876" s="7" cm="1">
        <f t="array" ref="B876">IFERROR(_FV(T_STOCK_DATA[[#This Row],[SYMBOL]],"Change"),"")</f>
        <v>-2.15</v>
      </c>
      <c r="C876" s="8" cm="1">
        <f t="array" ref="C876">IFERROR(IF(T_STOCK_DATA[[#This Row],[SYMBOL]]="","",_FV(T_STOCK_DATA[[#This Row],[SYMBOL]],"Change (%)",TRUE)),"")</f>
        <v>-4.9086999999999999E-2</v>
      </c>
      <c r="D876" s="8" t="str">
        <f>IF(T_STOCK_DATA[[#This Row],[Change (%)]]&gt;0,T_STOCK_DATA[[#This Row],[Change (%)]],"")</f>
        <v/>
      </c>
      <c r="E876" s="8">
        <f>IF(T_STOCK_DATA[[#This Row],[Change (%)]]&lt;0,T_STOCK_DATA[[#This Row],[Change (%)]],"")</f>
        <v>-4.9086999999999999E-2</v>
      </c>
      <c r="F876" s="7" t="str" cm="1">
        <f t="array" ref="F876">IFERROR(_FV(T_STOCK_DATA[[#This Row],[SYMBOL]],"Exchange"),"")</f>
        <v>National Stock Exchange of India</v>
      </c>
      <c r="G876" s="7" cm="1">
        <f t="array" ref="G876">IFERROR(_FV(T_STOCK_DATA[[#This Row],[SYMBOL]],"Price"),"")</f>
        <v>41.65</v>
      </c>
      <c r="H876" s="9" cm="1">
        <f t="array" ref="H876">IFERROR(_FV(T_STOCK_DATA[[#This Row],[SYMBOL]],"Volume"),"")</f>
        <v>31345</v>
      </c>
      <c r="I876" s="7" t="str" cm="1">
        <f t="array" ref="I876">IFERROR(_FV(T_STOCK_DATA[[#This Row],[SYMBOL]],"Ticker symbol",TRUE),"")</f>
        <v>MANAKCOAT</v>
      </c>
      <c r="J876" s="10" t="str">
        <f>IFERROR(RANK(T_STOCK_DATA[[#This Row],[Positive Change %]],T_STOCK_DATA[Positive Change %],0)+COUNTIF($D$3:$D875,T_STOCK_DATA[[#This Row],[Positive Change %]]),"")</f>
        <v/>
      </c>
      <c r="K876" s="10">
        <f>IFERROR(RANK(T_STOCK_DATA[[#This Row],[Negative Change %]],T_STOCK_DATA[Negative Change %],1)+COUNTIF($E$3:$E875,T_STOCK_DATA[[#This Row],[Negative Change %]]),"")</f>
        <v>680</v>
      </c>
      <c r="L876" s="10">
        <f>IFERROR(RANK(T_STOCK_DATA[[#This Row],[Volume]],T_STOCK_DATA[Volume],0)+COUNTIF($H$3:$H875,T_STOCK_DATA[[#This Row],[Volume]]),"")</f>
        <v>1300</v>
      </c>
      <c r="M876" s="18" cm="1">
        <f t="array" ref="M876">IFERROR(_FV(T_STOCK_DATA[[#This Row],[SYMBOL]],"Last trade time",TRUE),"")</f>
        <v>44585.469965277778</v>
      </c>
    </row>
    <row r="877" spans="1:13">
      <c r="A877" s="5" t="e" vm="901">
        <v>#VALUE!</v>
      </c>
      <c r="B877" s="7" cm="1">
        <f t="array" ref="B877">IFERROR(_FV(T_STOCK_DATA[[#This Row],[SYMBOL]],"Change"),"")</f>
        <v>-3.85</v>
      </c>
      <c r="C877" s="8" cm="1">
        <f t="array" ref="C877">IFERROR(IF(T_STOCK_DATA[[#This Row],[SYMBOL]]="","",_FV(T_STOCK_DATA[[#This Row],[SYMBOL]],"Change (%)",TRUE)),"")</f>
        <v>-5.1539000000000001E-2</v>
      </c>
      <c r="D877" s="8" t="str">
        <f>IF(T_STOCK_DATA[[#This Row],[Change (%)]]&gt;0,T_STOCK_DATA[[#This Row],[Change (%)]],"")</f>
        <v/>
      </c>
      <c r="E877" s="8">
        <f>IF(T_STOCK_DATA[[#This Row],[Change (%)]]&lt;0,T_STOCK_DATA[[#This Row],[Change (%)]],"")</f>
        <v>-5.1539000000000001E-2</v>
      </c>
      <c r="F877" s="7" t="str" cm="1">
        <f t="array" ref="F877">IFERROR(_FV(T_STOCK_DATA[[#This Row],[SYMBOL]],"Exchange"),"")</f>
        <v>National Stock Exchange of India</v>
      </c>
      <c r="G877" s="7" cm="1">
        <f t="array" ref="G877">IFERROR(_FV(T_STOCK_DATA[[#This Row],[SYMBOL]],"Price"),"")</f>
        <v>70.849999999999994</v>
      </c>
      <c r="H877" s="9" cm="1">
        <f t="array" ref="H877">IFERROR(_FV(T_STOCK_DATA[[#This Row],[SYMBOL]],"Volume"),"")</f>
        <v>166377</v>
      </c>
      <c r="I877" s="7" t="str" cm="1">
        <f t="array" ref="I877">IFERROR(_FV(T_STOCK_DATA[[#This Row],[SYMBOL]],"Ticker symbol",TRUE),"")</f>
        <v>MANAKSIA</v>
      </c>
      <c r="J877" s="10" t="str">
        <f>IFERROR(RANK(T_STOCK_DATA[[#This Row],[Positive Change %]],T_STOCK_DATA[Positive Change %],0)+COUNTIF($D$3:$D876,T_STOCK_DATA[[#This Row],[Positive Change %]]),"")</f>
        <v/>
      </c>
      <c r="K877" s="10">
        <f>IFERROR(RANK(T_STOCK_DATA[[#This Row],[Negative Change %]],T_STOCK_DATA[Negative Change %],1)+COUNTIF($E$3:$E876,T_STOCK_DATA[[#This Row],[Negative Change %]]),"")</f>
        <v>476</v>
      </c>
      <c r="L877" s="10">
        <f>IFERROR(RANK(T_STOCK_DATA[[#This Row],[Volume]],T_STOCK_DATA[Volume],0)+COUNTIF($H$3:$H876,T_STOCK_DATA[[#This Row],[Volume]]),"")</f>
        <v>813</v>
      </c>
      <c r="M877" s="18" cm="1">
        <f t="array" ref="M877">IFERROR(_FV(T_STOCK_DATA[[#This Row],[SYMBOL]],"Last trade time",TRUE),"")</f>
        <v>44585.469965277778</v>
      </c>
    </row>
    <row r="878" spans="1:13">
      <c r="A878" s="5" t="e" vm="902">
        <v>#VALUE!</v>
      </c>
      <c r="B878" s="7" cm="1">
        <f t="array" ref="B878">IFERROR(_FV(T_STOCK_DATA[[#This Row],[SYMBOL]],"Change"),"")</f>
        <v>-3.3</v>
      </c>
      <c r="C878" s="8" cm="1">
        <f t="array" ref="C878">IFERROR(IF(T_STOCK_DATA[[#This Row],[SYMBOL]]="","",_FV(T_STOCK_DATA[[#This Row],[SYMBOL]],"Change (%)",TRUE)),"")</f>
        <v>-7.3414999999999994E-2</v>
      </c>
      <c r="D878" s="8" t="str">
        <f>IF(T_STOCK_DATA[[#This Row],[Change (%)]]&gt;0,T_STOCK_DATA[[#This Row],[Change (%)]],"")</f>
        <v/>
      </c>
      <c r="E878" s="8">
        <f>IF(T_STOCK_DATA[[#This Row],[Change (%)]]&lt;0,T_STOCK_DATA[[#This Row],[Change (%)]],"")</f>
        <v>-7.3414999999999994E-2</v>
      </c>
      <c r="F878" s="7" t="str" cm="1">
        <f t="array" ref="F878">IFERROR(_FV(T_STOCK_DATA[[#This Row],[SYMBOL]],"Exchange"),"")</f>
        <v>National Stock Exchange of India</v>
      </c>
      <c r="G878" s="7" cm="1">
        <f t="array" ref="G878">IFERROR(_FV(T_STOCK_DATA[[#This Row],[SYMBOL]],"Price"),"")</f>
        <v>41.65</v>
      </c>
      <c r="H878" s="9" cm="1">
        <f t="array" ref="H878">IFERROR(_FV(T_STOCK_DATA[[#This Row],[SYMBOL]],"Volume"),"")</f>
        <v>197419</v>
      </c>
      <c r="I878" s="7" t="str" cm="1">
        <f t="array" ref="I878">IFERROR(_FV(T_STOCK_DATA[[#This Row],[SYMBOL]],"Ticker symbol",TRUE),"")</f>
        <v>MANAKSTEEL</v>
      </c>
      <c r="J878" s="10" t="str">
        <f>IFERROR(RANK(T_STOCK_DATA[[#This Row],[Positive Change %]],T_STOCK_DATA[Positive Change %],0)+COUNTIF($D$3:$D877,T_STOCK_DATA[[#This Row],[Positive Change %]]),"")</f>
        <v/>
      </c>
      <c r="K878" s="10">
        <f>IFERROR(RANK(T_STOCK_DATA[[#This Row],[Negative Change %]],T_STOCK_DATA[Negative Change %],1)+COUNTIF($E$3:$E877,T_STOCK_DATA[[#This Row],[Negative Change %]]),"")</f>
        <v>160</v>
      </c>
      <c r="L878" s="10">
        <f>IFERROR(RANK(T_STOCK_DATA[[#This Row],[Volume]],T_STOCK_DATA[Volume],0)+COUNTIF($H$3:$H877,T_STOCK_DATA[[#This Row],[Volume]]),"")</f>
        <v>763</v>
      </c>
      <c r="M878" s="18" cm="1">
        <f t="array" ref="M878">IFERROR(_FV(T_STOCK_DATA[[#This Row],[SYMBOL]],"Last trade time",TRUE),"")</f>
        <v>44585.469965277778</v>
      </c>
    </row>
    <row r="879" spans="1:13">
      <c r="A879" s="5" t="e" vm="903">
        <v>#VALUE!</v>
      </c>
      <c r="B879" s="7" cm="1">
        <f t="array" ref="B879">IFERROR(_FV(T_STOCK_DATA[[#This Row],[SYMBOL]],"Change"),"")</f>
        <v>-4.55</v>
      </c>
      <c r="C879" s="8" cm="1">
        <f t="array" ref="C879">IFERROR(IF(T_STOCK_DATA[[#This Row],[SYMBOL]]="","",_FV(T_STOCK_DATA[[#This Row],[SYMBOL]],"Change (%)",TRUE)),"")</f>
        <v>-4.0141000000000003E-2</v>
      </c>
      <c r="D879" s="8" t="str">
        <f>IF(T_STOCK_DATA[[#This Row],[Change (%)]]&gt;0,T_STOCK_DATA[[#This Row],[Change (%)]],"")</f>
        <v/>
      </c>
      <c r="E879" s="8">
        <f>IF(T_STOCK_DATA[[#This Row],[Change (%)]]&lt;0,T_STOCK_DATA[[#This Row],[Change (%)]],"")</f>
        <v>-4.0141000000000003E-2</v>
      </c>
      <c r="F879" s="7" t="str" cm="1">
        <f t="array" ref="F879">IFERROR(_FV(T_STOCK_DATA[[#This Row],[SYMBOL]],"Exchange"),"")</f>
        <v>National Stock Exchange of India</v>
      </c>
      <c r="G879" s="7" cm="1">
        <f t="array" ref="G879">IFERROR(_FV(T_STOCK_DATA[[#This Row],[SYMBOL]],"Price"),"")</f>
        <v>108.8</v>
      </c>
      <c r="H879" s="9" cm="1">
        <f t="array" ref="H879">IFERROR(_FV(T_STOCK_DATA[[#This Row],[SYMBOL]],"Volume"),"")</f>
        <v>284675</v>
      </c>
      <c r="I879" s="7" t="str" cm="1">
        <f t="array" ref="I879">IFERROR(_FV(T_STOCK_DATA[[#This Row],[SYMBOL]],"Ticker symbol",TRUE),"")</f>
        <v>MANALIPETC</v>
      </c>
      <c r="J879" s="10" t="str">
        <f>IFERROR(RANK(T_STOCK_DATA[[#This Row],[Positive Change %]],T_STOCK_DATA[Positive Change %],0)+COUNTIF($D$3:$D878,T_STOCK_DATA[[#This Row],[Positive Change %]]),"")</f>
        <v/>
      </c>
      <c r="K879" s="10">
        <f>IFERROR(RANK(T_STOCK_DATA[[#This Row],[Negative Change %]],T_STOCK_DATA[Negative Change %],1)+COUNTIF($E$3:$E878,T_STOCK_DATA[[#This Row],[Negative Change %]]),"")</f>
        <v>1039</v>
      </c>
      <c r="L879" s="10">
        <f>IFERROR(RANK(T_STOCK_DATA[[#This Row],[Volume]],T_STOCK_DATA[Volume],0)+COUNTIF($H$3:$H878,T_STOCK_DATA[[#This Row],[Volume]]),"")</f>
        <v>661</v>
      </c>
      <c r="M879" s="18" cm="1">
        <f t="array" ref="M879">IFERROR(_FV(T_STOCK_DATA[[#This Row],[SYMBOL]],"Last trade time",TRUE),"")</f>
        <v>44585.469965277778</v>
      </c>
    </row>
    <row r="880" spans="1:13">
      <c r="A880" s="5" t="e" vm="904">
        <v>#VALUE!</v>
      </c>
      <c r="B880" s="7" cm="1">
        <f t="array" ref="B880">IFERROR(_FV(T_STOCK_DATA[[#This Row],[SYMBOL]],"Change"),"")</f>
        <v>-6.1</v>
      </c>
      <c r="C880" s="8" cm="1">
        <f t="array" ref="C880">IFERROR(IF(T_STOCK_DATA[[#This Row],[SYMBOL]]="","",_FV(T_STOCK_DATA[[#This Row],[SYMBOL]],"Change (%)",TRUE)),"")</f>
        <v>-3.9317000000000005E-2</v>
      </c>
      <c r="D880" s="8" t="str">
        <f>IF(T_STOCK_DATA[[#This Row],[Change (%)]]&gt;0,T_STOCK_DATA[[#This Row],[Change (%)]],"")</f>
        <v/>
      </c>
      <c r="E880" s="8">
        <f>IF(T_STOCK_DATA[[#This Row],[Change (%)]]&lt;0,T_STOCK_DATA[[#This Row],[Change (%)]],"")</f>
        <v>-3.9317000000000005E-2</v>
      </c>
      <c r="F880" s="7" t="str" cm="1">
        <f t="array" ref="F880">IFERROR(_FV(T_STOCK_DATA[[#This Row],[SYMBOL]],"Exchange"),"")</f>
        <v>National Stock Exchange of India</v>
      </c>
      <c r="G880" s="7" cm="1">
        <f t="array" ref="G880">IFERROR(_FV(T_STOCK_DATA[[#This Row],[SYMBOL]],"Price"),"")</f>
        <v>149.05000000000001</v>
      </c>
      <c r="H880" s="9" cm="1">
        <f t="array" ref="H880">IFERROR(_FV(T_STOCK_DATA[[#This Row],[SYMBOL]],"Volume"),"")</f>
        <v>5637013</v>
      </c>
      <c r="I880" s="7" t="str" cm="1">
        <f t="array" ref="I880">IFERROR(_FV(T_STOCK_DATA[[#This Row],[SYMBOL]],"Ticker symbol",TRUE),"")</f>
        <v>MANAPPURAM</v>
      </c>
      <c r="J880" s="10" t="str">
        <f>IFERROR(RANK(T_STOCK_DATA[[#This Row],[Positive Change %]],T_STOCK_DATA[Positive Change %],0)+COUNTIF($D$3:$D879,T_STOCK_DATA[[#This Row],[Positive Change %]]),"")</f>
        <v/>
      </c>
      <c r="K880" s="10">
        <f>IFERROR(RANK(T_STOCK_DATA[[#This Row],[Negative Change %]],T_STOCK_DATA[Negative Change %],1)+COUNTIF($E$3:$E879,T_STOCK_DATA[[#This Row],[Negative Change %]]),"")</f>
        <v>1057</v>
      </c>
      <c r="L880" s="10">
        <f>IFERROR(RANK(T_STOCK_DATA[[#This Row],[Volume]],T_STOCK_DATA[Volume],0)+COUNTIF($H$3:$H879,T_STOCK_DATA[[#This Row],[Volume]]),"")</f>
        <v>88</v>
      </c>
      <c r="M880" s="18" cm="1">
        <f t="array" ref="M880">IFERROR(_FV(T_STOCK_DATA[[#This Row],[SYMBOL]],"Last trade time",TRUE),"")</f>
        <v>44585.469965277778</v>
      </c>
    </row>
    <row r="881" spans="1:13">
      <c r="A881" s="5" t="e" vm="905">
        <v>#VALUE!</v>
      </c>
      <c r="B881" s="7" cm="1">
        <f t="array" ref="B881">IFERROR(_FV(T_STOCK_DATA[[#This Row],[SYMBOL]],"Change"),"")</f>
        <v>-6.8</v>
      </c>
      <c r="C881" s="8" cm="1">
        <f t="array" ref="C881">IFERROR(IF(T_STOCK_DATA[[#This Row],[SYMBOL]]="","",_FV(T_STOCK_DATA[[#This Row],[SYMBOL]],"Change (%)",TRUE)),"")</f>
        <v>-4.8312999999999995E-2</v>
      </c>
      <c r="D881" s="8" t="str">
        <f>IF(T_STOCK_DATA[[#This Row],[Change (%)]]&gt;0,T_STOCK_DATA[[#This Row],[Change (%)]],"")</f>
        <v/>
      </c>
      <c r="E881" s="8">
        <f>IF(T_STOCK_DATA[[#This Row],[Change (%)]]&lt;0,T_STOCK_DATA[[#This Row],[Change (%)]],"")</f>
        <v>-4.8312999999999995E-2</v>
      </c>
      <c r="F881" s="7" t="str" cm="1">
        <f t="array" ref="F881">IFERROR(_FV(T_STOCK_DATA[[#This Row],[SYMBOL]],"Exchange"),"")</f>
        <v>National Stock Exchange of India</v>
      </c>
      <c r="G881" s="7" cm="1">
        <f t="array" ref="G881">IFERROR(_FV(T_STOCK_DATA[[#This Row],[SYMBOL]],"Price"),"")</f>
        <v>133.94999999999999</v>
      </c>
      <c r="H881" s="9" cm="1">
        <f t="array" ref="H881">IFERROR(_FV(T_STOCK_DATA[[#This Row],[SYMBOL]],"Volume"),"")</f>
        <v>51047</v>
      </c>
      <c r="I881" s="7" t="str" cm="1">
        <f t="array" ref="I881">IFERROR(_FV(T_STOCK_DATA[[#This Row],[SYMBOL]],"Ticker symbol",TRUE),"")</f>
        <v>MANGALAM</v>
      </c>
      <c r="J881" s="10" t="str">
        <f>IFERROR(RANK(T_STOCK_DATA[[#This Row],[Positive Change %]],T_STOCK_DATA[Positive Change %],0)+COUNTIF($D$3:$D880,T_STOCK_DATA[[#This Row],[Positive Change %]]),"")</f>
        <v/>
      </c>
      <c r="K881" s="10">
        <f>IFERROR(RANK(T_STOCK_DATA[[#This Row],[Negative Change %]],T_STOCK_DATA[Negative Change %],1)+COUNTIF($E$3:$E880,T_STOCK_DATA[[#This Row],[Negative Change %]]),"")</f>
        <v>746</v>
      </c>
      <c r="L881" s="10">
        <f>IFERROR(RANK(T_STOCK_DATA[[#This Row],[Volume]],T_STOCK_DATA[Volume],0)+COUNTIF($H$3:$H880,T_STOCK_DATA[[#This Row],[Volume]]),"")</f>
        <v>1161</v>
      </c>
      <c r="M881" s="18" cm="1">
        <f t="array" ref="M881">IFERROR(_FV(T_STOCK_DATA[[#This Row],[SYMBOL]],"Last trade time",TRUE),"")</f>
        <v>44585.469965277778</v>
      </c>
    </row>
    <row r="882" spans="1:13">
      <c r="A882" s="5" t="e" vm="906">
        <v>#VALUE!</v>
      </c>
      <c r="B882" s="7" cm="1">
        <f t="array" ref="B882">IFERROR(_FV(T_STOCK_DATA[[#This Row],[SYMBOL]],"Change"),"")</f>
        <v>-2.4</v>
      </c>
      <c r="C882" s="8" cm="1">
        <f t="array" ref="C882">IFERROR(IF(T_STOCK_DATA[[#This Row],[SYMBOL]]="","",_FV(T_STOCK_DATA[[#This Row],[SYMBOL]],"Change (%)",TRUE)),"")</f>
        <v>-3.0948000000000003E-2</v>
      </c>
      <c r="D882" s="8" t="str">
        <f>IF(T_STOCK_DATA[[#This Row],[Change (%)]]&gt;0,T_STOCK_DATA[[#This Row],[Change (%)]],"")</f>
        <v/>
      </c>
      <c r="E882" s="8">
        <f>IF(T_STOCK_DATA[[#This Row],[Change (%)]]&lt;0,T_STOCK_DATA[[#This Row],[Change (%)]],"")</f>
        <v>-3.0948000000000003E-2</v>
      </c>
      <c r="F882" s="7" t="str" cm="1">
        <f t="array" ref="F882">IFERROR(_FV(T_STOCK_DATA[[#This Row],[SYMBOL]],"Exchange"),"")</f>
        <v>National Stock Exchange of India</v>
      </c>
      <c r="G882" s="7" cm="1">
        <f t="array" ref="G882">IFERROR(_FV(T_STOCK_DATA[[#This Row],[SYMBOL]],"Price"),"")</f>
        <v>75.150000000000006</v>
      </c>
      <c r="H882" s="9" cm="1">
        <f t="array" ref="H882">IFERROR(_FV(T_STOCK_DATA[[#This Row],[SYMBOL]],"Volume"),"")</f>
        <v>250775</v>
      </c>
      <c r="I882" s="7" t="str" cm="1">
        <f t="array" ref="I882">IFERROR(_FV(T_STOCK_DATA[[#This Row],[SYMBOL]],"Ticker symbol",TRUE),"")</f>
        <v>MANGCHEFER</v>
      </c>
      <c r="J882" s="10" t="str">
        <f>IFERROR(RANK(T_STOCK_DATA[[#This Row],[Positive Change %]],T_STOCK_DATA[Positive Change %],0)+COUNTIF($D$3:$D881,T_STOCK_DATA[[#This Row],[Positive Change %]]),"")</f>
        <v/>
      </c>
      <c r="K882" s="10">
        <f>IFERROR(RANK(T_STOCK_DATA[[#This Row],[Negative Change %]],T_STOCK_DATA[Negative Change %],1)+COUNTIF($E$3:$E881,T_STOCK_DATA[[#This Row],[Negative Change %]]),"")</f>
        <v>1227</v>
      </c>
      <c r="L882" s="10">
        <f>IFERROR(RANK(T_STOCK_DATA[[#This Row],[Volume]],T_STOCK_DATA[Volume],0)+COUNTIF($H$3:$H881,T_STOCK_DATA[[#This Row],[Volume]]),"")</f>
        <v>687</v>
      </c>
      <c r="M882" s="18" cm="1">
        <f t="array" ref="M882">IFERROR(_FV(T_STOCK_DATA[[#This Row],[SYMBOL]],"Last trade time",TRUE),"")</f>
        <v>44585.469965277778</v>
      </c>
    </row>
    <row r="883" spans="1:13">
      <c r="A883" s="5" t="e" vm="907">
        <v>#VALUE!</v>
      </c>
      <c r="B883" s="7" cm="1">
        <f t="array" ref="B883">IFERROR(_FV(T_STOCK_DATA[[#This Row],[SYMBOL]],"Change"),"")</f>
        <v>-18.7</v>
      </c>
      <c r="C883" s="8" cm="1">
        <f t="array" ref="C883">IFERROR(IF(T_STOCK_DATA[[#This Row],[SYMBOL]]="","",_FV(T_STOCK_DATA[[#This Row],[SYMBOL]],"Change (%)",TRUE)),"")</f>
        <v>-4.7270000000000006E-2</v>
      </c>
      <c r="D883" s="8" t="str">
        <f>IF(T_STOCK_DATA[[#This Row],[Change (%)]]&gt;0,T_STOCK_DATA[[#This Row],[Change (%)]],"")</f>
        <v/>
      </c>
      <c r="E883" s="8">
        <f>IF(T_STOCK_DATA[[#This Row],[Change (%)]]&lt;0,T_STOCK_DATA[[#This Row],[Change (%)]],"")</f>
        <v>-4.7270000000000006E-2</v>
      </c>
      <c r="F883" s="7" t="str" cm="1">
        <f t="array" ref="F883">IFERROR(_FV(T_STOCK_DATA[[#This Row],[SYMBOL]],"Exchange"),"")</f>
        <v>National Stock Exchange of India</v>
      </c>
      <c r="G883" s="7" cm="1">
        <f t="array" ref="G883">IFERROR(_FV(T_STOCK_DATA[[#This Row],[SYMBOL]],"Price"),"")</f>
        <v>376.9</v>
      </c>
      <c r="H883" s="9" cm="1">
        <f t="array" ref="H883">IFERROR(_FV(T_STOCK_DATA[[#This Row],[SYMBOL]],"Volume"),"")</f>
        <v>27297</v>
      </c>
      <c r="I883" s="7" t="str" cm="1">
        <f t="array" ref="I883">IFERROR(_FV(T_STOCK_DATA[[#This Row],[SYMBOL]],"Ticker symbol",TRUE),"")</f>
        <v>MANGLMCEM</v>
      </c>
      <c r="J883" s="10" t="str">
        <f>IFERROR(RANK(T_STOCK_DATA[[#This Row],[Positive Change %]],T_STOCK_DATA[Positive Change %],0)+COUNTIF($D$3:$D882,T_STOCK_DATA[[#This Row],[Positive Change %]]),"")</f>
        <v/>
      </c>
      <c r="K883" s="10">
        <f>IFERROR(RANK(T_STOCK_DATA[[#This Row],[Negative Change %]],T_STOCK_DATA[Negative Change %],1)+COUNTIF($E$3:$E882,T_STOCK_DATA[[#This Row],[Negative Change %]]),"")</f>
        <v>798</v>
      </c>
      <c r="L883" s="10">
        <f>IFERROR(RANK(T_STOCK_DATA[[#This Row],[Volume]],T_STOCK_DATA[Volume],0)+COUNTIF($H$3:$H882,T_STOCK_DATA[[#This Row],[Volume]]),"")</f>
        <v>1326</v>
      </c>
      <c r="M883" s="18" cm="1">
        <f t="array" ref="M883">IFERROR(_FV(T_STOCK_DATA[[#This Row],[SYMBOL]],"Last trade time",TRUE),"")</f>
        <v>44585.469965277778</v>
      </c>
    </row>
    <row r="884" spans="1:13">
      <c r="A884" s="5" t="e" vm="908">
        <v>#VALUE!</v>
      </c>
      <c r="B884" s="7" cm="1">
        <f t="array" ref="B884">IFERROR(_FV(T_STOCK_DATA[[#This Row],[SYMBOL]],"Change"),"")</f>
        <v>0.55000000000000004</v>
      </c>
      <c r="C884" s="8" cm="1">
        <f t="array" ref="C884">IFERROR(IF(T_STOCK_DATA[[#This Row],[SYMBOL]]="","",_FV(T_STOCK_DATA[[#This Row],[SYMBOL]],"Change (%)",TRUE)),"")</f>
        <v>3.2738000000000003E-2</v>
      </c>
      <c r="D884" s="8">
        <f>IF(T_STOCK_DATA[[#This Row],[Change (%)]]&gt;0,T_STOCK_DATA[[#This Row],[Change (%)]],"")</f>
        <v>3.2738000000000003E-2</v>
      </c>
      <c r="E884" s="8" t="str">
        <f>IF(T_STOCK_DATA[[#This Row],[Change (%)]]&lt;0,T_STOCK_DATA[[#This Row],[Change (%)]],"")</f>
        <v/>
      </c>
      <c r="F884" s="7" t="str" cm="1">
        <f t="array" ref="F884">IFERROR(_FV(T_STOCK_DATA[[#This Row],[SYMBOL]],"Exchange"),"")</f>
        <v>National Stock Exchange of India</v>
      </c>
      <c r="G884" s="7" cm="1">
        <f t="array" ref="G884">IFERROR(_FV(T_STOCK_DATA[[#This Row],[SYMBOL]],"Price"),"")</f>
        <v>17.350000000000001</v>
      </c>
      <c r="H884" s="9" cm="1">
        <f t="array" ref="H884">IFERROR(_FV(T_STOCK_DATA[[#This Row],[SYMBOL]],"Volume"),"")</f>
        <v>506809</v>
      </c>
      <c r="I884" s="7" t="str" cm="1">
        <f t="array" ref="I884">IFERROR(_FV(T_STOCK_DATA[[#This Row],[SYMBOL]],"Ticker symbol",TRUE),"")</f>
        <v>MANGTIMBER</v>
      </c>
      <c r="J884" s="10">
        <f>IFERROR(RANK(T_STOCK_DATA[[#This Row],[Positive Change %]],T_STOCK_DATA[Positive Change %],0)+COUNTIF($D$3:$D883,T_STOCK_DATA[[#This Row],[Positive Change %]]),"")</f>
        <v>24</v>
      </c>
      <c r="K884" s="10" t="str">
        <f>IFERROR(RANK(T_STOCK_DATA[[#This Row],[Negative Change %]],T_STOCK_DATA[Negative Change %],1)+COUNTIF($E$3:$E883,T_STOCK_DATA[[#This Row],[Negative Change %]]),"")</f>
        <v/>
      </c>
      <c r="L884" s="10">
        <f>IFERROR(RANK(T_STOCK_DATA[[#This Row],[Volume]],T_STOCK_DATA[Volume],0)+COUNTIF($H$3:$H883,T_STOCK_DATA[[#This Row],[Volume]]),"")</f>
        <v>497</v>
      </c>
      <c r="M884" s="18" cm="1">
        <f t="array" ref="M884">IFERROR(_FV(T_STOCK_DATA[[#This Row],[SYMBOL]],"Last trade time",TRUE),"")</f>
        <v>44565.477546296293</v>
      </c>
    </row>
    <row r="885" spans="1:13">
      <c r="A885" s="5" t="e" vm="909">
        <v>#VALUE!</v>
      </c>
      <c r="B885" s="7" cm="1">
        <f t="array" ref="B885">IFERROR(_FV(T_STOCK_DATA[[#This Row],[SYMBOL]],"Change"),"")</f>
        <v>-2.35</v>
      </c>
      <c r="C885" s="8" cm="1">
        <f t="array" ref="C885">IFERROR(IF(T_STOCK_DATA[[#This Row],[SYMBOL]]="","",_FV(T_STOCK_DATA[[#This Row],[SYMBOL]],"Change (%)",TRUE)),"")</f>
        <v>-2.3119000000000001E-2</v>
      </c>
      <c r="D885" s="8" t="str">
        <f>IF(T_STOCK_DATA[[#This Row],[Change (%)]]&gt;0,T_STOCK_DATA[[#This Row],[Change (%)]],"")</f>
        <v/>
      </c>
      <c r="E885" s="8">
        <f>IF(T_STOCK_DATA[[#This Row],[Change (%)]]&lt;0,T_STOCK_DATA[[#This Row],[Change (%)]],"")</f>
        <v>-2.3119000000000001E-2</v>
      </c>
      <c r="F885" s="7" t="str" cm="1">
        <f t="array" ref="F885">IFERROR(_FV(T_STOCK_DATA[[#This Row],[SYMBOL]],"Exchange"),"")</f>
        <v>National Stock Exchange of India</v>
      </c>
      <c r="G885" s="7" cm="1">
        <f t="array" ref="G885">IFERROR(_FV(T_STOCK_DATA[[#This Row],[SYMBOL]],"Price"),"")</f>
        <v>99.3</v>
      </c>
      <c r="H885" s="9" cm="1">
        <f t="array" ref="H885">IFERROR(_FV(T_STOCK_DATA[[#This Row],[SYMBOL]],"Volume"),"")</f>
        <v>142006</v>
      </c>
      <c r="I885" s="7" t="str" cm="1">
        <f t="array" ref="I885">IFERROR(_FV(T_STOCK_DATA[[#This Row],[SYMBOL]],"Ticker symbol",TRUE),"")</f>
        <v>MANINDS</v>
      </c>
      <c r="J885" s="10" t="str">
        <f>IFERROR(RANK(T_STOCK_DATA[[#This Row],[Positive Change %]],T_STOCK_DATA[Positive Change %],0)+COUNTIF($D$3:$D884,T_STOCK_DATA[[#This Row],[Positive Change %]]),"")</f>
        <v/>
      </c>
      <c r="K885" s="10">
        <f>IFERROR(RANK(T_STOCK_DATA[[#This Row],[Negative Change %]],T_STOCK_DATA[Negative Change %],1)+COUNTIF($E$3:$E884,T_STOCK_DATA[[#This Row],[Negative Change %]]),"")</f>
        <v>1374</v>
      </c>
      <c r="L885" s="10">
        <f>IFERROR(RANK(T_STOCK_DATA[[#This Row],[Volume]],T_STOCK_DATA[Volume],0)+COUNTIF($H$3:$H884,T_STOCK_DATA[[#This Row],[Volume]]),"")</f>
        <v>867</v>
      </c>
      <c r="M885" s="18" cm="1">
        <f t="array" ref="M885">IFERROR(_FV(T_STOCK_DATA[[#This Row],[SYMBOL]],"Last trade time",TRUE),"")</f>
        <v>44585.469965277778</v>
      </c>
    </row>
    <row r="886" spans="1:13">
      <c r="A886" s="5" t="e" vm="910">
        <v>#VALUE!</v>
      </c>
      <c r="B886" s="7" cm="1">
        <f t="array" ref="B886">IFERROR(_FV(T_STOCK_DATA[[#This Row],[SYMBOL]],"Change"),"")</f>
        <v>-5.4</v>
      </c>
      <c r="C886" s="8" cm="1">
        <f t="array" ref="C886">IFERROR(IF(T_STOCK_DATA[[#This Row],[SYMBOL]]="","",_FV(T_STOCK_DATA[[#This Row],[SYMBOL]],"Change (%)",TRUE)),"")</f>
        <v>-4.5434999999999996E-2</v>
      </c>
      <c r="D886" s="8" t="str">
        <f>IF(T_STOCK_DATA[[#This Row],[Change (%)]]&gt;0,T_STOCK_DATA[[#This Row],[Change (%)]],"")</f>
        <v/>
      </c>
      <c r="E886" s="8">
        <f>IF(T_STOCK_DATA[[#This Row],[Change (%)]]&lt;0,T_STOCK_DATA[[#This Row],[Change (%)]],"")</f>
        <v>-4.5434999999999996E-2</v>
      </c>
      <c r="F886" s="7" t="str" cm="1">
        <f t="array" ref="F886">IFERROR(_FV(T_STOCK_DATA[[#This Row],[SYMBOL]],"Exchange"),"")</f>
        <v>National Stock Exchange of India</v>
      </c>
      <c r="G886" s="7" cm="1">
        <f t="array" ref="G886">IFERROR(_FV(T_STOCK_DATA[[#This Row],[SYMBOL]],"Price"),"")</f>
        <v>113.45</v>
      </c>
      <c r="H886" s="9" cm="1">
        <f t="array" ref="H886">IFERROR(_FV(T_STOCK_DATA[[#This Row],[SYMBOL]],"Volume"),"")</f>
        <v>1014560</v>
      </c>
      <c r="I886" s="7" t="str" cm="1">
        <f t="array" ref="I886">IFERROR(_FV(T_STOCK_DATA[[#This Row],[SYMBOL]],"Ticker symbol",TRUE),"")</f>
        <v>MANINFRA</v>
      </c>
      <c r="J886" s="10" t="str">
        <f>IFERROR(RANK(T_STOCK_DATA[[#This Row],[Positive Change %]],T_STOCK_DATA[Positive Change %],0)+COUNTIF($D$3:$D885,T_STOCK_DATA[[#This Row],[Positive Change %]]),"")</f>
        <v/>
      </c>
      <c r="K886" s="10">
        <f>IFERROR(RANK(T_STOCK_DATA[[#This Row],[Negative Change %]],T_STOCK_DATA[Negative Change %],1)+COUNTIF($E$3:$E885,T_STOCK_DATA[[#This Row],[Negative Change %]]),"")</f>
        <v>886</v>
      </c>
      <c r="L886" s="10">
        <f>IFERROR(RANK(T_STOCK_DATA[[#This Row],[Volume]],T_STOCK_DATA[Volume],0)+COUNTIF($H$3:$H885,T_STOCK_DATA[[#This Row],[Volume]]),"")</f>
        <v>335</v>
      </c>
      <c r="M886" s="18" cm="1">
        <f t="array" ref="M886">IFERROR(_FV(T_STOCK_DATA[[#This Row],[SYMBOL]],"Last trade time",TRUE),"")</f>
        <v>44585.469965277778</v>
      </c>
    </row>
    <row r="887" spans="1:13">
      <c r="A887" s="5" t="e" vm="911">
        <v>#VALUE!</v>
      </c>
      <c r="B887" s="7" cm="1">
        <f t="array" ref="B887">IFERROR(_FV(T_STOCK_DATA[[#This Row],[SYMBOL]],"Change"),"")</f>
        <v>-1</v>
      </c>
      <c r="C887" s="8" cm="1">
        <f t="array" ref="C887">IFERROR(IF(T_STOCK_DATA[[#This Row],[SYMBOL]]="","",_FV(T_STOCK_DATA[[#This Row],[SYMBOL]],"Change (%)",TRUE)),"")</f>
        <v>-4.8544000000000004E-2</v>
      </c>
      <c r="D887" s="8" t="str">
        <f>IF(T_STOCK_DATA[[#This Row],[Change (%)]]&gt;0,T_STOCK_DATA[[#This Row],[Change (%)]],"")</f>
        <v/>
      </c>
      <c r="E887" s="8">
        <f>IF(T_STOCK_DATA[[#This Row],[Change (%)]]&lt;0,T_STOCK_DATA[[#This Row],[Change (%)]],"")</f>
        <v>-4.8544000000000004E-2</v>
      </c>
      <c r="F887" s="7" t="str" cm="1">
        <f t="array" ref="F887">IFERROR(_FV(T_STOCK_DATA[[#This Row],[SYMBOL]],"Exchange"),"")</f>
        <v>National Stock Exchange of India</v>
      </c>
      <c r="G887" s="7" cm="1">
        <f t="array" ref="G887">IFERROR(_FV(T_STOCK_DATA[[#This Row],[SYMBOL]],"Price"),"")</f>
        <v>19.600000000000001</v>
      </c>
      <c r="H887" s="9" cm="1">
        <f t="array" ref="H887">IFERROR(_FV(T_STOCK_DATA[[#This Row],[SYMBOL]],"Volume"),"")</f>
        <v>22839</v>
      </c>
      <c r="I887" s="7" t="str" cm="1">
        <f t="array" ref="I887">IFERROR(_FV(T_STOCK_DATA[[#This Row],[SYMBOL]],"Ticker symbol",TRUE),"")</f>
        <v>MANUGRAPH</v>
      </c>
      <c r="J887" s="10" t="str">
        <f>IFERROR(RANK(T_STOCK_DATA[[#This Row],[Positive Change %]],T_STOCK_DATA[Positive Change %],0)+COUNTIF($D$3:$D886,T_STOCK_DATA[[#This Row],[Positive Change %]]),"")</f>
        <v/>
      </c>
      <c r="K887" s="10">
        <f>IFERROR(RANK(T_STOCK_DATA[[#This Row],[Negative Change %]],T_STOCK_DATA[Negative Change %],1)+COUNTIF($E$3:$E886,T_STOCK_DATA[[#This Row],[Negative Change %]]),"")</f>
        <v>731</v>
      </c>
      <c r="L887" s="10">
        <f>IFERROR(RANK(T_STOCK_DATA[[#This Row],[Volume]],T_STOCK_DATA[Volume],0)+COUNTIF($H$3:$H886,T_STOCK_DATA[[#This Row],[Volume]]),"")</f>
        <v>1365</v>
      </c>
      <c r="M887" s="18" cm="1">
        <f t="array" ref="M887">IFERROR(_FV(T_STOCK_DATA[[#This Row],[SYMBOL]],"Last trade time",TRUE),"")</f>
        <v>44585.469965277778</v>
      </c>
    </row>
    <row r="888" spans="1:13">
      <c r="A888" s="5" t="e" vm="912">
        <v>#VALUE!</v>
      </c>
      <c r="B888" s="7" cm="1">
        <f t="array" ref="B888">IFERROR(_FV(T_STOCK_DATA[[#This Row],[SYMBOL]],"Change"),"")</f>
        <v>-6.55</v>
      </c>
      <c r="C888" s="8" cm="1">
        <f t="array" ref="C888">IFERROR(IF(T_STOCK_DATA[[#This Row],[SYMBOL]]="","",_FV(T_STOCK_DATA[[#This Row],[SYMBOL]],"Change (%)",TRUE)),"")</f>
        <v>-4.9621000000000005E-2</v>
      </c>
      <c r="D888" s="8" t="str">
        <f>IF(T_STOCK_DATA[[#This Row],[Change (%)]]&gt;0,T_STOCK_DATA[[#This Row],[Change (%)]],"")</f>
        <v/>
      </c>
      <c r="E888" s="8">
        <f>IF(T_STOCK_DATA[[#This Row],[Change (%)]]&lt;0,T_STOCK_DATA[[#This Row],[Change (%)]],"")</f>
        <v>-4.9621000000000005E-2</v>
      </c>
      <c r="F888" s="7" t="str" cm="1">
        <f t="array" ref="F888">IFERROR(_FV(T_STOCK_DATA[[#This Row],[SYMBOL]],"Exchange"),"")</f>
        <v>National Stock Exchange of India</v>
      </c>
      <c r="G888" s="7" cm="1">
        <f t="array" ref="G888">IFERROR(_FV(T_STOCK_DATA[[#This Row],[SYMBOL]],"Price"),"")</f>
        <v>125.45</v>
      </c>
      <c r="H888" s="9" cm="1">
        <f t="array" ref="H888">IFERROR(_FV(T_STOCK_DATA[[#This Row],[SYMBOL]],"Volume"),"")</f>
        <v>66325</v>
      </c>
      <c r="I888" s="7" t="str" cm="1">
        <f t="array" ref="I888">IFERROR(_FV(T_STOCK_DATA[[#This Row],[SYMBOL]],"Ticker symbol",TRUE),"")</f>
        <v>MARALOVER</v>
      </c>
      <c r="J888" s="10" t="str">
        <f>IFERROR(RANK(T_STOCK_DATA[[#This Row],[Positive Change %]],T_STOCK_DATA[Positive Change %],0)+COUNTIF($D$3:$D887,T_STOCK_DATA[[#This Row],[Positive Change %]]),"")</f>
        <v/>
      </c>
      <c r="K888" s="10">
        <f>IFERROR(RANK(T_STOCK_DATA[[#This Row],[Negative Change %]],T_STOCK_DATA[Negative Change %],1)+COUNTIF($E$3:$E887,T_STOCK_DATA[[#This Row],[Negative Change %]]),"")</f>
        <v>628</v>
      </c>
      <c r="L888" s="10">
        <f>IFERROR(RANK(T_STOCK_DATA[[#This Row],[Volume]],T_STOCK_DATA[Volume],0)+COUNTIF($H$3:$H887,T_STOCK_DATA[[#This Row],[Volume]]),"")</f>
        <v>1085</v>
      </c>
      <c r="M888" s="18" cm="1">
        <f t="array" ref="M888">IFERROR(_FV(T_STOCK_DATA[[#This Row],[SYMBOL]],"Last trade time",TRUE),"")</f>
        <v>44585.469965277778</v>
      </c>
    </row>
    <row r="889" spans="1:13">
      <c r="A889" s="5" t="e" vm="913">
        <v>#VALUE!</v>
      </c>
      <c r="B889" s="7" cm="1">
        <f t="array" ref="B889">IFERROR(_FV(T_STOCK_DATA[[#This Row],[SYMBOL]],"Change"),"")</f>
        <v>-5</v>
      </c>
      <c r="C889" s="8" cm="1">
        <f t="array" ref="C889">IFERROR(IF(T_STOCK_DATA[[#This Row],[SYMBOL]]="","",_FV(T_STOCK_DATA[[#This Row],[SYMBOL]],"Change (%)",TRUE)),"")</f>
        <v>-4.8733000000000005E-2</v>
      </c>
      <c r="D889" s="8" t="str">
        <f>IF(T_STOCK_DATA[[#This Row],[Change (%)]]&gt;0,T_STOCK_DATA[[#This Row],[Change (%)]],"")</f>
        <v/>
      </c>
      <c r="E889" s="8">
        <f>IF(T_STOCK_DATA[[#This Row],[Change (%)]]&lt;0,T_STOCK_DATA[[#This Row],[Change (%)]],"")</f>
        <v>-4.8733000000000005E-2</v>
      </c>
      <c r="F889" s="7" t="str" cm="1">
        <f t="array" ref="F889">IFERROR(_FV(T_STOCK_DATA[[#This Row],[SYMBOL]],"Exchange"),"")</f>
        <v>National Stock Exchange of India</v>
      </c>
      <c r="G889" s="7" cm="1">
        <f t="array" ref="G889">IFERROR(_FV(T_STOCK_DATA[[#This Row],[SYMBOL]],"Price"),"")</f>
        <v>97.6</v>
      </c>
      <c r="H889" s="9" cm="1">
        <f t="array" ref="H889">IFERROR(_FV(T_STOCK_DATA[[#This Row],[SYMBOL]],"Volume"),"")</f>
        <v>47549</v>
      </c>
      <c r="I889" s="7" t="str" cm="1">
        <f t="array" ref="I889">IFERROR(_FV(T_STOCK_DATA[[#This Row],[SYMBOL]],"Ticker symbol",TRUE),"")</f>
        <v>MARATHON</v>
      </c>
      <c r="J889" s="10" t="str">
        <f>IFERROR(RANK(T_STOCK_DATA[[#This Row],[Positive Change %]],T_STOCK_DATA[Positive Change %],0)+COUNTIF($D$3:$D888,T_STOCK_DATA[[#This Row],[Positive Change %]]),"")</f>
        <v/>
      </c>
      <c r="K889" s="10">
        <f>IFERROR(RANK(T_STOCK_DATA[[#This Row],[Negative Change %]],T_STOCK_DATA[Negative Change %],1)+COUNTIF($E$3:$E888,T_STOCK_DATA[[#This Row],[Negative Change %]]),"")</f>
        <v>719</v>
      </c>
      <c r="L889" s="10">
        <f>IFERROR(RANK(T_STOCK_DATA[[#This Row],[Volume]],T_STOCK_DATA[Volume],0)+COUNTIF($H$3:$H888,T_STOCK_DATA[[#This Row],[Volume]]),"")</f>
        <v>1193</v>
      </c>
      <c r="M889" s="18" cm="1">
        <f t="array" ref="M889">IFERROR(_FV(T_STOCK_DATA[[#This Row],[SYMBOL]],"Last trade time",TRUE),"")</f>
        <v>44585.469965277778</v>
      </c>
    </row>
    <row r="890" spans="1:13">
      <c r="A890" s="5" t="e" vm="914">
        <v>#VALUE!</v>
      </c>
      <c r="B890" s="7" cm="1">
        <f t="array" ref="B890">IFERROR(_FV(T_STOCK_DATA[[#This Row],[SYMBOL]],"Change"),"")</f>
        <v>-6.45</v>
      </c>
      <c r="C890" s="8" cm="1">
        <f t="array" ref="C890">IFERROR(IF(T_STOCK_DATA[[#This Row],[SYMBOL]]="","",_FV(T_STOCK_DATA[[#This Row],[SYMBOL]],"Change (%)",TRUE)),"")</f>
        <v>-1.3498000000000001E-2</v>
      </c>
      <c r="D890" s="8" t="str">
        <f>IF(T_STOCK_DATA[[#This Row],[Change (%)]]&gt;0,T_STOCK_DATA[[#This Row],[Change (%)]],"")</f>
        <v/>
      </c>
      <c r="E890" s="8">
        <f>IF(T_STOCK_DATA[[#This Row],[Change (%)]]&lt;0,T_STOCK_DATA[[#This Row],[Change (%)]],"")</f>
        <v>-1.3498000000000001E-2</v>
      </c>
      <c r="F890" s="7" t="str" cm="1">
        <f t="array" ref="F890">IFERROR(_FV(T_STOCK_DATA[[#This Row],[SYMBOL]],"Exchange"),"")</f>
        <v>National Stock Exchange of India</v>
      </c>
      <c r="G890" s="7" cm="1">
        <f t="array" ref="G890">IFERROR(_FV(T_STOCK_DATA[[#This Row],[SYMBOL]],"Price"),"")</f>
        <v>471.4</v>
      </c>
      <c r="H890" s="9" cm="1">
        <f t="array" ref="H890">IFERROR(_FV(T_STOCK_DATA[[#This Row],[SYMBOL]],"Volume"),"")</f>
        <v>1225487</v>
      </c>
      <c r="I890" s="7" t="str" cm="1">
        <f t="array" ref="I890">IFERROR(_FV(T_STOCK_DATA[[#This Row],[SYMBOL]],"Ticker symbol",TRUE),"")</f>
        <v>MARICO</v>
      </c>
      <c r="J890" s="10" t="str">
        <f>IFERROR(RANK(T_STOCK_DATA[[#This Row],[Positive Change %]],T_STOCK_DATA[Positive Change %],0)+COUNTIF($D$3:$D889,T_STOCK_DATA[[#This Row],[Positive Change %]]),"")</f>
        <v/>
      </c>
      <c r="K890" s="10">
        <f>IFERROR(RANK(T_STOCK_DATA[[#This Row],[Negative Change %]],T_STOCK_DATA[Negative Change %],1)+COUNTIF($E$3:$E889,T_STOCK_DATA[[#This Row],[Negative Change %]]),"")</f>
        <v>1490</v>
      </c>
      <c r="L890" s="10">
        <f>IFERROR(RANK(T_STOCK_DATA[[#This Row],[Volume]],T_STOCK_DATA[Volume],0)+COUNTIF($H$3:$H889,T_STOCK_DATA[[#This Row],[Volume]]),"")</f>
        <v>293</v>
      </c>
      <c r="M890" s="18" cm="1">
        <f t="array" ref="M890">IFERROR(_FV(T_STOCK_DATA[[#This Row],[SYMBOL]],"Last trade time",TRUE),"")</f>
        <v>44585.469965277778</v>
      </c>
    </row>
    <row r="891" spans="1:13">
      <c r="A891" s="5" t="e" vm="915">
        <v>#VALUE!</v>
      </c>
      <c r="B891" s="7" cm="1">
        <f t="array" ref="B891">IFERROR(_FV(T_STOCK_DATA[[#This Row],[SYMBOL]],"Change"),"")</f>
        <v>-1.75</v>
      </c>
      <c r="C891" s="8" cm="1">
        <f t="array" ref="C891">IFERROR(IF(T_STOCK_DATA[[#This Row],[SYMBOL]]="","",_FV(T_STOCK_DATA[[#This Row],[SYMBOL]],"Change (%)",TRUE)),"")</f>
        <v>-4.7683999999999997E-2</v>
      </c>
      <c r="D891" s="8" t="str">
        <f>IF(T_STOCK_DATA[[#This Row],[Change (%)]]&gt;0,T_STOCK_DATA[[#This Row],[Change (%)]],"")</f>
        <v/>
      </c>
      <c r="E891" s="8">
        <f>IF(T_STOCK_DATA[[#This Row],[Change (%)]]&lt;0,T_STOCK_DATA[[#This Row],[Change (%)]],"")</f>
        <v>-4.7683999999999997E-2</v>
      </c>
      <c r="F891" s="7" t="str" cm="1">
        <f t="array" ref="F891">IFERROR(_FV(T_STOCK_DATA[[#This Row],[SYMBOL]],"Exchange"),"")</f>
        <v>National Stock Exchange of India</v>
      </c>
      <c r="G891" s="7" cm="1">
        <f t="array" ref="G891">IFERROR(_FV(T_STOCK_DATA[[#This Row],[SYMBOL]],"Price"),"")</f>
        <v>34.950000000000003</v>
      </c>
      <c r="H891" s="9" cm="1">
        <f t="array" ref="H891">IFERROR(_FV(T_STOCK_DATA[[#This Row],[SYMBOL]],"Volume"),"")</f>
        <v>378639</v>
      </c>
      <c r="I891" s="7" t="str" cm="1">
        <f t="array" ref="I891">IFERROR(_FV(T_STOCK_DATA[[#This Row],[SYMBOL]],"Ticker symbol",TRUE),"")</f>
        <v>MARINE</v>
      </c>
      <c r="J891" s="10" t="str">
        <f>IFERROR(RANK(T_STOCK_DATA[[#This Row],[Positive Change %]],T_STOCK_DATA[Positive Change %],0)+COUNTIF($D$3:$D890,T_STOCK_DATA[[#This Row],[Positive Change %]]),"")</f>
        <v/>
      </c>
      <c r="K891" s="10">
        <f>IFERROR(RANK(T_STOCK_DATA[[#This Row],[Negative Change %]],T_STOCK_DATA[Negative Change %],1)+COUNTIF($E$3:$E890,T_STOCK_DATA[[#This Row],[Negative Change %]]),"")</f>
        <v>779</v>
      </c>
      <c r="L891" s="10">
        <f>IFERROR(RANK(T_STOCK_DATA[[#This Row],[Volume]],T_STOCK_DATA[Volume],0)+COUNTIF($H$3:$H890,T_STOCK_DATA[[#This Row],[Volume]]),"")</f>
        <v>583</v>
      </c>
      <c r="M891" s="18" cm="1">
        <f t="array" ref="M891">IFERROR(_FV(T_STOCK_DATA[[#This Row],[SYMBOL]],"Last trade time",TRUE),"")</f>
        <v>44585.469965277778</v>
      </c>
    </row>
    <row r="892" spans="1:13">
      <c r="A892" s="5" t="e" vm="916">
        <v>#VALUE!</v>
      </c>
      <c r="B892" s="7" cm="1">
        <f t="array" ref="B892">IFERROR(_FV(T_STOCK_DATA[[#This Row],[SYMBOL]],"Change"),"")</f>
        <v>-3.55</v>
      </c>
      <c r="C892" s="8" cm="1">
        <f t="array" ref="C892">IFERROR(IF(T_STOCK_DATA[[#This Row],[SYMBOL]]="","",_FV(T_STOCK_DATA[[#This Row],[SYMBOL]],"Change (%)",TRUE)),"")</f>
        <v>-6.0220999999999997E-2</v>
      </c>
      <c r="D892" s="8" t="str">
        <f>IF(T_STOCK_DATA[[#This Row],[Change (%)]]&gt;0,T_STOCK_DATA[[#This Row],[Change (%)]],"")</f>
        <v/>
      </c>
      <c r="E892" s="8">
        <f>IF(T_STOCK_DATA[[#This Row],[Change (%)]]&lt;0,T_STOCK_DATA[[#This Row],[Change (%)]],"")</f>
        <v>-6.0220999999999997E-2</v>
      </c>
      <c r="F892" s="7" t="str" cm="1">
        <f t="array" ref="F892">IFERROR(_FV(T_STOCK_DATA[[#This Row],[SYMBOL]],"Exchange"),"")</f>
        <v>National Stock Exchange of India</v>
      </c>
      <c r="G892" s="7" cm="1">
        <f t="array" ref="G892">IFERROR(_FV(T_STOCK_DATA[[#This Row],[SYMBOL]],"Price"),"")</f>
        <v>55.4</v>
      </c>
      <c r="H892" s="9" cm="1">
        <f t="array" ref="H892">IFERROR(_FV(T_STOCK_DATA[[#This Row],[SYMBOL]],"Volume"),"")</f>
        <v>1600918</v>
      </c>
      <c r="I892" s="7" t="str" cm="1">
        <f t="array" ref="I892">IFERROR(_FV(T_STOCK_DATA[[#This Row],[SYMBOL]],"Ticker symbol",TRUE),"")</f>
        <v>MARKSANS</v>
      </c>
      <c r="J892" s="10" t="str">
        <f>IFERROR(RANK(T_STOCK_DATA[[#This Row],[Positive Change %]],T_STOCK_DATA[Positive Change %],0)+COUNTIF($D$3:$D891,T_STOCK_DATA[[#This Row],[Positive Change %]]),"")</f>
        <v/>
      </c>
      <c r="K892" s="10">
        <f>IFERROR(RANK(T_STOCK_DATA[[#This Row],[Negative Change %]],T_STOCK_DATA[Negative Change %],1)+COUNTIF($E$3:$E891,T_STOCK_DATA[[#This Row],[Negative Change %]]),"")</f>
        <v>344</v>
      </c>
      <c r="L892" s="10">
        <f>IFERROR(RANK(T_STOCK_DATA[[#This Row],[Volume]],T_STOCK_DATA[Volume],0)+COUNTIF($H$3:$H891,T_STOCK_DATA[[#This Row],[Volume]]),"")</f>
        <v>242</v>
      </c>
      <c r="M892" s="18" cm="1">
        <f t="array" ref="M892">IFERROR(_FV(T_STOCK_DATA[[#This Row],[SYMBOL]],"Last trade time",TRUE),"")</f>
        <v>44585.469965277778</v>
      </c>
    </row>
    <row r="893" spans="1:13">
      <c r="A893" s="5" t="e" vm="917">
        <v>#VALUE!</v>
      </c>
      <c r="B893" s="7" cm="1">
        <f t="array" ref="B893">IFERROR(_FV(T_STOCK_DATA[[#This Row],[SYMBOL]],"Change"),"")</f>
        <v>-137.30000000000001</v>
      </c>
      <c r="C893" s="8" cm="1">
        <f t="array" ref="C893">IFERROR(IF(T_STOCK_DATA[[#This Row],[SYMBOL]]="","",_FV(T_STOCK_DATA[[#This Row],[SYMBOL]],"Change (%)",TRUE)),"")</f>
        <v>-1.6765000000000002E-2</v>
      </c>
      <c r="D893" s="8" t="str">
        <f>IF(T_STOCK_DATA[[#This Row],[Change (%)]]&gt;0,T_STOCK_DATA[[#This Row],[Change (%)]],"")</f>
        <v/>
      </c>
      <c r="E893" s="8">
        <f>IF(T_STOCK_DATA[[#This Row],[Change (%)]]&lt;0,T_STOCK_DATA[[#This Row],[Change (%)]],"")</f>
        <v>-1.6765000000000002E-2</v>
      </c>
      <c r="F893" s="7" t="str" cm="1">
        <f t="array" ref="F893">IFERROR(_FV(T_STOCK_DATA[[#This Row],[SYMBOL]],"Exchange"),"")</f>
        <v>National Stock Exchange of India</v>
      </c>
      <c r="G893" s="7" cm="1">
        <f t="array" ref="G893">IFERROR(_FV(T_STOCK_DATA[[#This Row],[SYMBOL]],"Price"),"")</f>
        <v>8052.3</v>
      </c>
      <c r="H893" s="9" cm="1">
        <f t="array" ref="H893">IFERROR(_FV(T_STOCK_DATA[[#This Row],[SYMBOL]],"Volume"),"")</f>
        <v>1153538</v>
      </c>
      <c r="I893" s="7" t="str" cm="1">
        <f t="array" ref="I893">IFERROR(_FV(T_STOCK_DATA[[#This Row],[SYMBOL]],"Ticker symbol",TRUE),"")</f>
        <v>MARUTI</v>
      </c>
      <c r="J893" s="10" t="str">
        <f>IFERROR(RANK(T_STOCK_DATA[[#This Row],[Positive Change %]],T_STOCK_DATA[Positive Change %],0)+COUNTIF($D$3:$D892,T_STOCK_DATA[[#This Row],[Positive Change %]]),"")</f>
        <v/>
      </c>
      <c r="K893" s="10">
        <f>IFERROR(RANK(T_STOCK_DATA[[#This Row],[Negative Change %]],T_STOCK_DATA[Negative Change %],1)+COUNTIF($E$3:$E892,T_STOCK_DATA[[#This Row],[Negative Change %]]),"")</f>
        <v>1464</v>
      </c>
      <c r="L893" s="10">
        <f>IFERROR(RANK(T_STOCK_DATA[[#This Row],[Volume]],T_STOCK_DATA[Volume],0)+COUNTIF($H$3:$H892,T_STOCK_DATA[[#This Row],[Volume]]),"")</f>
        <v>305</v>
      </c>
      <c r="M893" s="18" cm="1">
        <f t="array" ref="M893">IFERROR(_FV(T_STOCK_DATA[[#This Row],[SYMBOL]],"Last trade time",TRUE),"")</f>
        <v>44585.469965277778</v>
      </c>
    </row>
    <row r="894" spans="1:13">
      <c r="A894" s="5" t="e" vm="918">
        <v>#VALUE!</v>
      </c>
      <c r="B894" s="7" cm="1">
        <f t="array" ref="B894">IFERROR(_FV(T_STOCK_DATA[[#This Row],[SYMBOL]],"Change"),"")</f>
        <v>-36</v>
      </c>
      <c r="C894" s="8" cm="1">
        <f t="array" ref="C894">IFERROR(IF(T_STOCK_DATA[[#This Row],[SYMBOL]]="","",_FV(T_STOCK_DATA[[#This Row],[SYMBOL]],"Change (%)",TRUE)),"")</f>
        <v>-6.3840999999999995E-2</v>
      </c>
      <c r="D894" s="8" t="str">
        <f>IF(T_STOCK_DATA[[#This Row],[Change (%)]]&gt;0,T_STOCK_DATA[[#This Row],[Change (%)]],"")</f>
        <v/>
      </c>
      <c r="E894" s="8">
        <f>IF(T_STOCK_DATA[[#This Row],[Change (%)]]&lt;0,T_STOCK_DATA[[#This Row],[Change (%)]],"")</f>
        <v>-6.3840999999999995E-2</v>
      </c>
      <c r="F894" s="7" t="str" cm="1">
        <f t="array" ref="F894">IFERROR(_FV(T_STOCK_DATA[[#This Row],[SYMBOL]],"Exchange"),"")</f>
        <v>National Stock Exchange of India</v>
      </c>
      <c r="G894" s="7" cm="1">
        <f t="array" ref="G894">IFERROR(_FV(T_STOCK_DATA[[#This Row],[SYMBOL]],"Price"),"")</f>
        <v>527.9</v>
      </c>
      <c r="H894" s="9" cm="1">
        <f t="array" ref="H894">IFERROR(_FV(T_STOCK_DATA[[#This Row],[SYMBOL]],"Volume"),"")</f>
        <v>62169</v>
      </c>
      <c r="I894" s="7" t="str" cm="1">
        <f t="array" ref="I894">IFERROR(_FV(T_STOCK_DATA[[#This Row],[SYMBOL]],"Ticker symbol",TRUE),"")</f>
        <v>MASFIN</v>
      </c>
      <c r="J894" s="10" t="str">
        <f>IFERROR(RANK(T_STOCK_DATA[[#This Row],[Positive Change %]],T_STOCK_DATA[Positive Change %],0)+COUNTIF($D$3:$D893,T_STOCK_DATA[[#This Row],[Positive Change %]]),"")</f>
        <v/>
      </c>
      <c r="K894" s="10">
        <f>IFERROR(RANK(T_STOCK_DATA[[#This Row],[Negative Change %]],T_STOCK_DATA[Negative Change %],1)+COUNTIF($E$3:$E893,T_STOCK_DATA[[#This Row],[Negative Change %]]),"")</f>
        <v>289</v>
      </c>
      <c r="L894" s="10">
        <f>IFERROR(RANK(T_STOCK_DATA[[#This Row],[Volume]],T_STOCK_DATA[Volume],0)+COUNTIF($H$3:$H893,T_STOCK_DATA[[#This Row],[Volume]]),"")</f>
        <v>1106</v>
      </c>
      <c r="M894" s="18" cm="1">
        <f t="array" ref="M894">IFERROR(_FV(T_STOCK_DATA[[#This Row],[SYMBOL]],"Last trade time",TRUE),"")</f>
        <v>44585.469965277778</v>
      </c>
    </row>
    <row r="895" spans="1:13">
      <c r="A895" s="5" t="e" vm="919">
        <v>#VALUE!</v>
      </c>
      <c r="B895" s="7" cm="1">
        <f t="array" ref="B895">IFERROR(_FV(T_STOCK_DATA[[#This Row],[SYMBOL]],"Change"),"")</f>
        <v>0.2</v>
      </c>
      <c r="C895" s="8" cm="1">
        <f t="array" ref="C895">IFERROR(IF(T_STOCK_DATA[[#This Row],[SYMBOL]]="","",_FV(T_STOCK_DATA[[#This Row],[SYMBOL]],"Change (%)",TRUE)),"")</f>
        <v>5.1749999999999999E-3</v>
      </c>
      <c r="D895" s="8">
        <f>IF(T_STOCK_DATA[[#This Row],[Change (%)]]&gt;0,T_STOCK_DATA[[#This Row],[Change (%)]],"")</f>
        <v>5.1749999999999999E-3</v>
      </c>
      <c r="E895" s="8" t="str">
        <f>IF(T_STOCK_DATA[[#This Row],[Change (%)]]&lt;0,T_STOCK_DATA[[#This Row],[Change (%)]],"")</f>
        <v/>
      </c>
      <c r="F895" s="7" t="str" cm="1">
        <f t="array" ref="F895">IFERROR(_FV(T_STOCK_DATA[[#This Row],[SYMBOL]],"Exchange"),"")</f>
        <v>National Stock Exchange of India</v>
      </c>
      <c r="G895" s="7" cm="1">
        <f t="array" ref="G895">IFERROR(_FV(T_STOCK_DATA[[#This Row],[SYMBOL]],"Price"),"")</f>
        <v>38.85</v>
      </c>
      <c r="H895" s="9" cm="1">
        <f t="array" ref="H895">IFERROR(_FV(T_STOCK_DATA[[#This Row],[SYMBOL]],"Volume"),"")</f>
        <v>1375</v>
      </c>
      <c r="I895" s="7" t="str" cm="1">
        <f t="array" ref="I895">IFERROR(_FV(T_STOCK_DATA[[#This Row],[SYMBOL]],"Ticker symbol",TRUE),"")</f>
        <v>MASKINVEST</v>
      </c>
      <c r="J895" s="10">
        <f>IFERROR(RANK(T_STOCK_DATA[[#This Row],[Positive Change %]],T_STOCK_DATA[Positive Change %],0)+COUNTIF($D$3:$D894,T_STOCK_DATA[[#This Row],[Positive Change %]]),"")</f>
        <v>58</v>
      </c>
      <c r="K895" s="10" t="str">
        <f>IFERROR(RANK(T_STOCK_DATA[[#This Row],[Negative Change %]],T_STOCK_DATA[Negative Change %],1)+COUNTIF($E$3:$E894,T_STOCK_DATA[[#This Row],[Negative Change %]]),"")</f>
        <v/>
      </c>
      <c r="L895" s="10">
        <f>IFERROR(RANK(T_STOCK_DATA[[#This Row],[Volume]],T_STOCK_DATA[Volume],0)+COUNTIF($H$3:$H894,T_STOCK_DATA[[#This Row],[Volume]]),"")</f>
        <v>1616</v>
      </c>
      <c r="M895" s="18" cm="1">
        <f t="array" ref="M895">IFERROR(_FV(T_STOCK_DATA[[#This Row],[SYMBOL]],"Last trade time",TRUE),"")</f>
        <v>44585.469965277778</v>
      </c>
    </row>
    <row r="896" spans="1:13">
      <c r="A896" s="5" t="e" vm="920">
        <v>#VALUE!</v>
      </c>
      <c r="B896" s="7" cm="1">
        <f t="array" ref="B896">IFERROR(_FV(T_STOCK_DATA[[#This Row],[SYMBOL]],"Change"),"")</f>
        <v>-153.19999999999999</v>
      </c>
      <c r="C896" s="8" cm="1">
        <f t="array" ref="C896">IFERROR(IF(T_STOCK_DATA[[#This Row],[SYMBOL]]="","",_FV(T_STOCK_DATA[[#This Row],[SYMBOL]],"Change (%)",TRUE)),"")</f>
        <v>-5.3822000000000002E-2</v>
      </c>
      <c r="D896" s="8" t="str">
        <f>IF(T_STOCK_DATA[[#This Row],[Change (%)]]&gt;0,T_STOCK_DATA[[#This Row],[Change (%)]],"")</f>
        <v/>
      </c>
      <c r="E896" s="8">
        <f>IF(T_STOCK_DATA[[#This Row],[Change (%)]]&lt;0,T_STOCK_DATA[[#This Row],[Change (%)]],"")</f>
        <v>-5.3822000000000002E-2</v>
      </c>
      <c r="F896" s="7" t="str" cm="1">
        <f t="array" ref="F896">IFERROR(_FV(T_STOCK_DATA[[#This Row],[SYMBOL]],"Exchange"),"")</f>
        <v>National Stock Exchange of India</v>
      </c>
      <c r="G896" s="7" cm="1">
        <f t="array" ref="G896">IFERROR(_FV(T_STOCK_DATA[[#This Row],[SYMBOL]],"Price"),"")</f>
        <v>2693.2</v>
      </c>
      <c r="H896" s="9" cm="1">
        <f t="array" ref="H896">IFERROR(_FV(T_STOCK_DATA[[#This Row],[SYMBOL]],"Volume"),"")</f>
        <v>117677</v>
      </c>
      <c r="I896" s="7" t="str" cm="1">
        <f t="array" ref="I896">IFERROR(_FV(T_STOCK_DATA[[#This Row],[SYMBOL]],"Ticker symbol",TRUE),"")</f>
        <v>MASTEK</v>
      </c>
      <c r="J896" s="10" t="str">
        <f>IFERROR(RANK(T_STOCK_DATA[[#This Row],[Positive Change %]],T_STOCK_DATA[Positive Change %],0)+COUNTIF($D$3:$D895,T_STOCK_DATA[[#This Row],[Positive Change %]]),"")</f>
        <v/>
      </c>
      <c r="K896" s="10">
        <f>IFERROR(RANK(T_STOCK_DATA[[#This Row],[Negative Change %]],T_STOCK_DATA[Negative Change %],1)+COUNTIF($E$3:$E895,T_STOCK_DATA[[#This Row],[Negative Change %]]),"")</f>
        <v>434</v>
      </c>
      <c r="L896" s="10">
        <f>IFERROR(RANK(T_STOCK_DATA[[#This Row],[Volume]],T_STOCK_DATA[Volume],0)+COUNTIF($H$3:$H895,T_STOCK_DATA[[#This Row],[Volume]]),"")</f>
        <v>924</v>
      </c>
      <c r="M896" s="18" cm="1">
        <f t="array" ref="M896">IFERROR(_FV(T_STOCK_DATA[[#This Row],[SYMBOL]],"Last trade time",TRUE),"")</f>
        <v>44585.469965277778</v>
      </c>
    </row>
    <row r="897" spans="1:13">
      <c r="A897" s="5" t="e" vm="921">
        <v>#VALUE!</v>
      </c>
      <c r="B897" s="7" cm="1">
        <f t="array" ref="B897">IFERROR(_FV(T_STOCK_DATA[[#This Row],[SYMBOL]],"Change"),"")</f>
        <v>-18.3</v>
      </c>
      <c r="C897" s="8" cm="1">
        <f t="array" ref="C897">IFERROR(IF(T_STOCK_DATA[[#This Row],[SYMBOL]]="","",_FV(T_STOCK_DATA[[#This Row],[SYMBOL]],"Change (%)",TRUE)),"")</f>
        <v>-2.1396000000000002E-2</v>
      </c>
      <c r="D897" s="8" t="str">
        <f>IF(T_STOCK_DATA[[#This Row],[Change (%)]]&gt;0,T_STOCK_DATA[[#This Row],[Change (%)]],"")</f>
        <v/>
      </c>
      <c r="E897" s="8">
        <f>IF(T_STOCK_DATA[[#This Row],[Change (%)]]&lt;0,T_STOCK_DATA[[#This Row],[Change (%)]],"")</f>
        <v>-2.1396000000000002E-2</v>
      </c>
      <c r="F897" s="7" t="str" cm="1">
        <f t="array" ref="F897">IFERROR(_FV(T_STOCK_DATA[[#This Row],[SYMBOL]],"Exchange"),"")</f>
        <v>National Stock Exchange of India</v>
      </c>
      <c r="G897" s="7" cm="1">
        <f t="array" ref="G897">IFERROR(_FV(T_STOCK_DATA[[#This Row],[SYMBOL]],"Price"),"")</f>
        <v>837</v>
      </c>
      <c r="H897" s="9" cm="1">
        <f t="array" ref="H897">IFERROR(_FV(T_STOCK_DATA[[#This Row],[SYMBOL]],"Volume"),"")</f>
        <v>22094</v>
      </c>
      <c r="I897" s="7" t="str" cm="1">
        <f t="array" ref="I897">IFERROR(_FV(T_STOCK_DATA[[#This Row],[SYMBOL]],"Ticker symbol",TRUE),"")</f>
        <v>MATRIMONY</v>
      </c>
      <c r="J897" s="10" t="str">
        <f>IFERROR(RANK(T_STOCK_DATA[[#This Row],[Positive Change %]],T_STOCK_DATA[Positive Change %],0)+COUNTIF($D$3:$D896,T_STOCK_DATA[[#This Row],[Positive Change %]]),"")</f>
        <v/>
      </c>
      <c r="K897" s="10">
        <f>IFERROR(RANK(T_STOCK_DATA[[#This Row],[Negative Change %]],T_STOCK_DATA[Negative Change %],1)+COUNTIF($E$3:$E896,T_STOCK_DATA[[#This Row],[Negative Change %]]),"")</f>
        <v>1410</v>
      </c>
      <c r="L897" s="10">
        <f>IFERROR(RANK(T_STOCK_DATA[[#This Row],[Volume]],T_STOCK_DATA[Volume],0)+COUNTIF($H$3:$H896,T_STOCK_DATA[[#This Row],[Volume]]),"")</f>
        <v>1371</v>
      </c>
      <c r="M897" s="18" cm="1">
        <f t="array" ref="M897">IFERROR(_FV(T_STOCK_DATA[[#This Row],[SYMBOL]],"Last trade time",TRUE),"")</f>
        <v>44585.469965277778</v>
      </c>
    </row>
    <row r="898" spans="1:13">
      <c r="A898" s="5" t="e" vm="922">
        <v>#VALUE!</v>
      </c>
      <c r="B898" s="7" cm="1">
        <f t="array" ref="B898">IFERROR(_FV(T_STOCK_DATA[[#This Row],[SYMBOL]],"Change"),"")</f>
        <v>-4.8499999999999996</v>
      </c>
      <c r="C898" s="8" cm="1">
        <f t="array" ref="C898">IFERROR(IF(T_STOCK_DATA[[#This Row],[SYMBOL]]="","",_FV(T_STOCK_DATA[[#This Row],[SYMBOL]],"Change (%)",TRUE)),"")</f>
        <v>-5.7668999999999998E-2</v>
      </c>
      <c r="D898" s="8" t="str">
        <f>IF(T_STOCK_DATA[[#This Row],[Change (%)]]&gt;0,T_STOCK_DATA[[#This Row],[Change (%)]],"")</f>
        <v/>
      </c>
      <c r="E898" s="8">
        <f>IF(T_STOCK_DATA[[#This Row],[Change (%)]]&lt;0,T_STOCK_DATA[[#This Row],[Change (%)]],"")</f>
        <v>-5.7668999999999998E-2</v>
      </c>
      <c r="F898" s="7" t="str" cm="1">
        <f t="array" ref="F898">IFERROR(_FV(T_STOCK_DATA[[#This Row],[SYMBOL]],"Exchange"),"")</f>
        <v>National Stock Exchange of India</v>
      </c>
      <c r="G898" s="7" cm="1">
        <f t="array" ref="G898">IFERROR(_FV(T_STOCK_DATA[[#This Row],[SYMBOL]],"Price"),"")</f>
        <v>79.25</v>
      </c>
      <c r="H898" s="9" cm="1">
        <f t="array" ref="H898">IFERROR(_FV(T_STOCK_DATA[[#This Row],[SYMBOL]],"Volume"),"")</f>
        <v>85041</v>
      </c>
      <c r="I898" s="7" t="str" cm="1">
        <f t="array" ref="I898">IFERROR(_FV(T_STOCK_DATA[[#This Row],[SYMBOL]],"Ticker symbol",TRUE),"")</f>
        <v>MAWANASUG</v>
      </c>
      <c r="J898" s="10" t="str">
        <f>IFERROR(RANK(T_STOCK_DATA[[#This Row],[Positive Change %]],T_STOCK_DATA[Positive Change %],0)+COUNTIF($D$3:$D897,T_STOCK_DATA[[#This Row],[Positive Change %]]),"")</f>
        <v/>
      </c>
      <c r="K898" s="10">
        <f>IFERROR(RANK(T_STOCK_DATA[[#This Row],[Negative Change %]],T_STOCK_DATA[Negative Change %],1)+COUNTIF($E$3:$E897,T_STOCK_DATA[[#This Row],[Negative Change %]]),"")</f>
        <v>376</v>
      </c>
      <c r="L898" s="10">
        <f>IFERROR(RANK(T_STOCK_DATA[[#This Row],[Volume]],T_STOCK_DATA[Volume],0)+COUNTIF($H$3:$H897,T_STOCK_DATA[[#This Row],[Volume]]),"")</f>
        <v>1022</v>
      </c>
      <c r="M898" s="18" cm="1">
        <f t="array" ref="M898">IFERROR(_FV(T_STOCK_DATA[[#This Row],[SYMBOL]],"Last trade time",TRUE),"")</f>
        <v>44585.469965277778</v>
      </c>
    </row>
    <row r="899" spans="1:13">
      <c r="A899" s="5" t="e" vm="923">
        <v>#VALUE!</v>
      </c>
      <c r="B899" s="7" cm="1">
        <f t="array" ref="B899">IFERROR(_FV(T_STOCK_DATA[[#This Row],[SYMBOL]],"Change"),"")</f>
        <v>-8.4499999999999993</v>
      </c>
      <c r="C899" s="8" cm="1">
        <f t="array" ref="C899">IFERROR(IF(T_STOCK_DATA[[#This Row],[SYMBOL]]="","",_FV(T_STOCK_DATA[[#This Row],[SYMBOL]],"Change (%)",TRUE)),"")</f>
        <v>-2.2572000000000002E-2</v>
      </c>
      <c r="D899" s="8" t="str">
        <f>IF(T_STOCK_DATA[[#This Row],[Change (%)]]&gt;0,T_STOCK_DATA[[#This Row],[Change (%)]],"")</f>
        <v/>
      </c>
      <c r="E899" s="8">
        <f>IF(T_STOCK_DATA[[#This Row],[Change (%)]]&lt;0,T_STOCK_DATA[[#This Row],[Change (%)]],"")</f>
        <v>-2.2572000000000002E-2</v>
      </c>
      <c r="F899" s="7" t="str" cm="1">
        <f t="array" ref="F899">IFERROR(_FV(T_STOCK_DATA[[#This Row],[SYMBOL]],"Exchange"),"")</f>
        <v>National Stock Exchange of India</v>
      </c>
      <c r="G899" s="7" cm="1">
        <f t="array" ref="G899">IFERROR(_FV(T_STOCK_DATA[[#This Row],[SYMBOL]],"Price"),"")</f>
        <v>365.9</v>
      </c>
      <c r="H899" s="9" cm="1">
        <f t="array" ref="H899">IFERROR(_FV(T_STOCK_DATA[[#This Row],[SYMBOL]],"Volume"),"")</f>
        <v>1518028</v>
      </c>
      <c r="I899" s="7" t="str" cm="1">
        <f t="array" ref="I899">IFERROR(_FV(T_STOCK_DATA[[#This Row],[SYMBOL]],"Ticker symbol",TRUE),"")</f>
        <v>MAXHEALTH</v>
      </c>
      <c r="J899" s="10" t="str">
        <f>IFERROR(RANK(T_STOCK_DATA[[#This Row],[Positive Change %]],T_STOCK_DATA[Positive Change %],0)+COUNTIF($D$3:$D898,T_STOCK_DATA[[#This Row],[Positive Change %]]),"")</f>
        <v/>
      </c>
      <c r="K899" s="10">
        <f>IFERROR(RANK(T_STOCK_DATA[[#This Row],[Negative Change %]],T_STOCK_DATA[Negative Change %],1)+COUNTIF($E$3:$E898,T_STOCK_DATA[[#This Row],[Negative Change %]]),"")</f>
        <v>1380</v>
      </c>
      <c r="L899" s="10">
        <f>IFERROR(RANK(T_STOCK_DATA[[#This Row],[Volume]],T_STOCK_DATA[Volume],0)+COUNTIF($H$3:$H898,T_STOCK_DATA[[#This Row],[Volume]]),"")</f>
        <v>252</v>
      </c>
      <c r="M899" s="18" cm="1">
        <f t="array" ref="M899">IFERROR(_FV(T_STOCK_DATA[[#This Row],[SYMBOL]],"Last trade time",TRUE),"")</f>
        <v>44585.469965277778</v>
      </c>
    </row>
    <row r="900" spans="1:13">
      <c r="A900" s="5" t="e" vm="924">
        <v>#VALUE!</v>
      </c>
      <c r="B900" s="7" cm="1">
        <f t="array" ref="B900">IFERROR(_FV(T_STOCK_DATA[[#This Row],[SYMBOL]],"Change"),"")</f>
        <v>-2</v>
      </c>
      <c r="C900" s="8" cm="1">
        <f t="array" ref="C900">IFERROR(IF(T_STOCK_DATA[[#This Row],[SYMBOL]]="","",_FV(T_STOCK_DATA[[#This Row],[SYMBOL]],"Change (%)",TRUE)),"")</f>
        <v>-2.5974000000000001E-2</v>
      </c>
      <c r="D900" s="8" t="str">
        <f>IF(T_STOCK_DATA[[#This Row],[Change (%)]]&gt;0,T_STOCK_DATA[[#This Row],[Change (%)]],"")</f>
        <v/>
      </c>
      <c r="E900" s="8">
        <f>IF(T_STOCK_DATA[[#This Row],[Change (%)]]&lt;0,T_STOCK_DATA[[#This Row],[Change (%)]],"")</f>
        <v>-2.5974000000000001E-2</v>
      </c>
      <c r="F900" s="7" t="str" cm="1">
        <f t="array" ref="F900">IFERROR(_FV(T_STOCK_DATA[[#This Row],[SYMBOL]],"Exchange"),"")</f>
        <v>National Stock Exchange of India</v>
      </c>
      <c r="G900" s="7" cm="1">
        <f t="array" ref="G900">IFERROR(_FV(T_STOCK_DATA[[#This Row],[SYMBOL]],"Price"),"")</f>
        <v>75</v>
      </c>
      <c r="H900" s="9" cm="1">
        <f t="array" ref="H900">IFERROR(_FV(T_STOCK_DATA[[#This Row],[SYMBOL]],"Volume"),"")</f>
        <v>388892</v>
      </c>
      <c r="I900" s="7" t="str" cm="1">
        <f t="array" ref="I900">IFERROR(_FV(T_STOCK_DATA[[#This Row],[SYMBOL]],"Ticker symbol",TRUE),"")</f>
        <v>MAXIND</v>
      </c>
      <c r="J900" s="10" t="str">
        <f>IFERROR(RANK(T_STOCK_DATA[[#This Row],[Positive Change %]],T_STOCK_DATA[Positive Change %],0)+COUNTIF($D$3:$D899,T_STOCK_DATA[[#This Row],[Positive Change %]]),"")</f>
        <v/>
      </c>
      <c r="K900" s="10">
        <f>IFERROR(RANK(T_STOCK_DATA[[#This Row],[Negative Change %]],T_STOCK_DATA[Negative Change %],1)+COUNTIF($E$3:$E899,T_STOCK_DATA[[#This Row],[Negative Change %]]),"")</f>
        <v>1321</v>
      </c>
      <c r="L900" s="10">
        <f>IFERROR(RANK(T_STOCK_DATA[[#This Row],[Volume]],T_STOCK_DATA[Volume],0)+COUNTIF($H$3:$H899,T_STOCK_DATA[[#This Row],[Volume]]),"")</f>
        <v>576</v>
      </c>
      <c r="M900" s="18" cm="1">
        <f t="array" ref="M900">IFERROR(_FV(T_STOCK_DATA[[#This Row],[SYMBOL]],"Last trade time",TRUE),"")</f>
        <v>44585.469965277778</v>
      </c>
    </row>
    <row r="901" spans="1:13">
      <c r="A901" s="5" t="e" vm="925">
        <v>#VALUE!</v>
      </c>
      <c r="B901" s="7" cm="1">
        <f t="array" ref="B901">IFERROR(_FV(T_STOCK_DATA[[#This Row],[SYMBOL]],"Change"),"")</f>
        <v>-8.9</v>
      </c>
      <c r="C901" s="8" cm="1">
        <f t="array" ref="C901">IFERROR(IF(T_STOCK_DATA[[#This Row],[SYMBOL]]="","",_FV(T_STOCK_DATA[[#This Row],[SYMBOL]],"Change (%)",TRUE)),"")</f>
        <v>-7.0384000000000002E-2</v>
      </c>
      <c r="D901" s="8" t="str">
        <f>IF(T_STOCK_DATA[[#This Row],[Change (%)]]&gt;0,T_STOCK_DATA[[#This Row],[Change (%)]],"")</f>
        <v/>
      </c>
      <c r="E901" s="8">
        <f>IF(T_STOCK_DATA[[#This Row],[Change (%)]]&lt;0,T_STOCK_DATA[[#This Row],[Change (%)]],"")</f>
        <v>-7.0384000000000002E-2</v>
      </c>
      <c r="F901" s="7" t="str" cm="1">
        <f t="array" ref="F901">IFERROR(_FV(T_STOCK_DATA[[#This Row],[SYMBOL]],"Exchange"),"")</f>
        <v>National Stock Exchange of India</v>
      </c>
      <c r="G901" s="7" cm="1">
        <f t="array" ref="G901">IFERROR(_FV(T_STOCK_DATA[[#This Row],[SYMBOL]],"Price"),"")</f>
        <v>117.55</v>
      </c>
      <c r="H901" s="9" cm="1">
        <f t="array" ref="H901">IFERROR(_FV(T_STOCK_DATA[[#This Row],[SYMBOL]],"Volume"),"")</f>
        <v>289315</v>
      </c>
      <c r="I901" s="7" t="str" cm="1">
        <f t="array" ref="I901">IFERROR(_FV(T_STOCK_DATA[[#This Row],[SYMBOL]],"Ticker symbol",TRUE),"")</f>
        <v>MAXVIL</v>
      </c>
      <c r="J901" s="10" t="str">
        <f>IFERROR(RANK(T_STOCK_DATA[[#This Row],[Positive Change %]],T_STOCK_DATA[Positive Change %],0)+COUNTIF($D$3:$D900,T_STOCK_DATA[[#This Row],[Positive Change %]]),"")</f>
        <v/>
      </c>
      <c r="K901" s="10">
        <f>IFERROR(RANK(T_STOCK_DATA[[#This Row],[Negative Change %]],T_STOCK_DATA[Negative Change %],1)+COUNTIF($E$3:$E900,T_STOCK_DATA[[#This Row],[Negative Change %]]),"")</f>
        <v>195</v>
      </c>
      <c r="L901" s="10">
        <f>IFERROR(RANK(T_STOCK_DATA[[#This Row],[Volume]],T_STOCK_DATA[Volume],0)+COUNTIF($H$3:$H900,T_STOCK_DATA[[#This Row],[Volume]]),"")</f>
        <v>650</v>
      </c>
      <c r="M901" s="18" cm="1">
        <f t="array" ref="M901">IFERROR(_FV(T_STOCK_DATA[[#This Row],[SYMBOL]],"Last trade time",TRUE),"")</f>
        <v>44585.469965277778</v>
      </c>
    </row>
    <row r="902" spans="1:13">
      <c r="A902" s="5" t="e" vm="926">
        <v>#VALUE!</v>
      </c>
      <c r="B902" s="7" cm="1">
        <f t="array" ref="B902">IFERROR(_FV(T_STOCK_DATA[[#This Row],[SYMBOL]],"Change"),"")</f>
        <v>-38.65</v>
      </c>
      <c r="C902" s="8" cm="1">
        <f t="array" ref="C902">IFERROR(IF(T_STOCK_DATA[[#This Row],[SYMBOL]]="","",_FV(T_STOCK_DATA[[#This Row],[SYMBOL]],"Change (%)",TRUE)),"")</f>
        <v>-7.571E-2</v>
      </c>
      <c r="D902" s="8" t="str">
        <f>IF(T_STOCK_DATA[[#This Row],[Change (%)]]&gt;0,T_STOCK_DATA[[#This Row],[Change (%)]],"")</f>
        <v/>
      </c>
      <c r="E902" s="8">
        <f>IF(T_STOCK_DATA[[#This Row],[Change (%)]]&lt;0,T_STOCK_DATA[[#This Row],[Change (%)]],"")</f>
        <v>-7.571E-2</v>
      </c>
      <c r="F902" s="7" t="str" cm="1">
        <f t="array" ref="F902">IFERROR(_FV(T_STOCK_DATA[[#This Row],[SYMBOL]],"Exchange"),"")</f>
        <v>National Stock Exchange of India</v>
      </c>
      <c r="G902" s="7" cm="1">
        <f t="array" ref="G902">IFERROR(_FV(T_STOCK_DATA[[#This Row],[SYMBOL]],"Price"),"")</f>
        <v>471.85</v>
      </c>
      <c r="H902" s="9" cm="1">
        <f t="array" ref="H902">IFERROR(_FV(T_STOCK_DATA[[#This Row],[SYMBOL]],"Volume"),"")</f>
        <v>234893</v>
      </c>
      <c r="I902" s="7" t="str" cm="1">
        <f t="array" ref="I902">IFERROR(_FV(T_STOCK_DATA[[#This Row],[SYMBOL]],"Ticker symbol",TRUE),"")</f>
        <v>MAYURUNIQ</v>
      </c>
      <c r="J902" s="10" t="str">
        <f>IFERROR(RANK(T_STOCK_DATA[[#This Row],[Positive Change %]],T_STOCK_DATA[Positive Change %],0)+COUNTIF($D$3:$D901,T_STOCK_DATA[[#This Row],[Positive Change %]]),"")</f>
        <v/>
      </c>
      <c r="K902" s="10">
        <f>IFERROR(RANK(T_STOCK_DATA[[#This Row],[Negative Change %]],T_STOCK_DATA[Negative Change %],1)+COUNTIF($E$3:$E901,T_STOCK_DATA[[#This Row],[Negative Change %]]),"")</f>
        <v>140</v>
      </c>
      <c r="L902" s="10">
        <f>IFERROR(RANK(T_STOCK_DATA[[#This Row],[Volume]],T_STOCK_DATA[Volume],0)+COUNTIF($H$3:$H901,T_STOCK_DATA[[#This Row],[Volume]]),"")</f>
        <v>707</v>
      </c>
      <c r="M902" s="18" cm="1">
        <f t="array" ref="M902">IFERROR(_FV(T_STOCK_DATA[[#This Row],[SYMBOL]],"Last trade time",TRUE),"")</f>
        <v>44585.469965277778</v>
      </c>
    </row>
    <row r="903" spans="1:13">
      <c r="A903" s="5" t="e" vm="927">
        <v>#VALUE!</v>
      </c>
      <c r="B903" s="7" cm="1">
        <f t="array" ref="B903">IFERROR(_FV(T_STOCK_DATA[[#This Row],[SYMBOL]],"Change"),"")</f>
        <v>-22.7</v>
      </c>
      <c r="C903" s="8" cm="1">
        <f t="array" ref="C903">IFERROR(IF(T_STOCK_DATA[[#This Row],[SYMBOL]]="","",_FV(T_STOCK_DATA[[#This Row],[SYMBOL]],"Change (%)",TRUE)),"")</f>
        <v>-3.7427999999999996E-2</v>
      </c>
      <c r="D903" s="8" t="str">
        <f>IF(T_STOCK_DATA[[#This Row],[Change (%)]]&gt;0,T_STOCK_DATA[[#This Row],[Change (%)]],"")</f>
        <v/>
      </c>
      <c r="E903" s="8">
        <f>IF(T_STOCK_DATA[[#This Row],[Change (%)]]&lt;0,T_STOCK_DATA[[#This Row],[Change (%)]],"")</f>
        <v>-3.7427999999999996E-2</v>
      </c>
      <c r="F903" s="7" t="str" cm="1">
        <f t="array" ref="F903">IFERROR(_FV(T_STOCK_DATA[[#This Row],[SYMBOL]],"Exchange"),"")</f>
        <v>National Stock Exchange of India</v>
      </c>
      <c r="G903" s="7" cm="1">
        <f t="array" ref="G903">IFERROR(_FV(T_STOCK_DATA[[#This Row],[SYMBOL]],"Price"),"")</f>
        <v>583.79999999999995</v>
      </c>
      <c r="H903" s="9" cm="1">
        <f t="array" ref="H903">IFERROR(_FV(T_STOCK_DATA[[#This Row],[SYMBOL]],"Volume"),"")</f>
        <v>3404</v>
      </c>
      <c r="I903" s="7" t="str" cm="1">
        <f t="array" ref="I903">IFERROR(_FV(T_STOCK_DATA[[#This Row],[SYMBOL]],"Ticker symbol",TRUE),"")</f>
        <v>MAZDA</v>
      </c>
      <c r="J903" s="10" t="str">
        <f>IFERROR(RANK(T_STOCK_DATA[[#This Row],[Positive Change %]],T_STOCK_DATA[Positive Change %],0)+COUNTIF($D$3:$D902,T_STOCK_DATA[[#This Row],[Positive Change %]]),"")</f>
        <v/>
      </c>
      <c r="K903" s="10">
        <f>IFERROR(RANK(T_STOCK_DATA[[#This Row],[Negative Change %]],T_STOCK_DATA[Negative Change %],1)+COUNTIF($E$3:$E902,T_STOCK_DATA[[#This Row],[Negative Change %]]),"")</f>
        <v>1104</v>
      </c>
      <c r="L903" s="10">
        <f>IFERROR(RANK(T_STOCK_DATA[[#This Row],[Volume]],T_STOCK_DATA[Volume],0)+COUNTIF($H$3:$H902,T_STOCK_DATA[[#This Row],[Volume]]),"")</f>
        <v>1582</v>
      </c>
      <c r="M903" s="18" cm="1">
        <f t="array" ref="M903">IFERROR(_FV(T_STOCK_DATA[[#This Row],[SYMBOL]],"Last trade time",TRUE),"")</f>
        <v>44585.469965277778</v>
      </c>
    </row>
    <row r="904" spans="1:13">
      <c r="A904" s="5" t="e" vm="928">
        <v>#VALUE!</v>
      </c>
      <c r="B904" s="7" cm="1">
        <f t="array" ref="B904">IFERROR(_FV(T_STOCK_DATA[[#This Row],[SYMBOL]],"Change"),"")</f>
        <v>-16.55</v>
      </c>
      <c r="C904" s="8" cm="1">
        <f t="array" ref="C904">IFERROR(IF(T_STOCK_DATA[[#This Row],[SYMBOL]]="","",_FV(T_STOCK_DATA[[#This Row],[SYMBOL]],"Change (%)",TRUE)),"")</f>
        <v>-6.0400999999999996E-2</v>
      </c>
      <c r="D904" s="8" t="str">
        <f>IF(T_STOCK_DATA[[#This Row],[Change (%)]]&gt;0,T_STOCK_DATA[[#This Row],[Change (%)]],"")</f>
        <v/>
      </c>
      <c r="E904" s="8">
        <f>IF(T_STOCK_DATA[[#This Row],[Change (%)]]&lt;0,T_STOCK_DATA[[#This Row],[Change (%)]],"")</f>
        <v>-6.0400999999999996E-2</v>
      </c>
      <c r="F904" s="7" t="str" cm="1">
        <f t="array" ref="F904">IFERROR(_FV(T_STOCK_DATA[[#This Row],[SYMBOL]],"Exchange"),"")</f>
        <v>National Stock Exchange of India</v>
      </c>
      <c r="G904" s="7" cm="1">
        <f t="array" ref="G904">IFERROR(_FV(T_STOCK_DATA[[#This Row],[SYMBOL]],"Price"),"")</f>
        <v>257.45</v>
      </c>
      <c r="H904" s="9" cm="1">
        <f t="array" ref="H904">IFERROR(_FV(T_STOCK_DATA[[#This Row],[SYMBOL]],"Volume"),"")</f>
        <v>476222</v>
      </c>
      <c r="I904" s="7" t="str" cm="1">
        <f t="array" ref="I904">IFERROR(_FV(T_STOCK_DATA[[#This Row],[SYMBOL]],"Ticker symbol",TRUE),"")</f>
        <v>MAZDOCK</v>
      </c>
      <c r="J904" s="10" t="str">
        <f>IFERROR(RANK(T_STOCK_DATA[[#This Row],[Positive Change %]],T_STOCK_DATA[Positive Change %],0)+COUNTIF($D$3:$D903,T_STOCK_DATA[[#This Row],[Positive Change %]]),"")</f>
        <v/>
      </c>
      <c r="K904" s="10">
        <f>IFERROR(RANK(T_STOCK_DATA[[#This Row],[Negative Change %]],T_STOCK_DATA[Negative Change %],1)+COUNTIF($E$3:$E903,T_STOCK_DATA[[#This Row],[Negative Change %]]),"")</f>
        <v>337</v>
      </c>
      <c r="L904" s="10">
        <f>IFERROR(RANK(T_STOCK_DATA[[#This Row],[Volume]],T_STOCK_DATA[Volume],0)+COUNTIF($H$3:$H903,T_STOCK_DATA[[#This Row],[Volume]]),"")</f>
        <v>512</v>
      </c>
      <c r="M904" s="18" cm="1">
        <f t="array" ref="M904">IFERROR(_FV(T_STOCK_DATA[[#This Row],[SYMBOL]],"Last trade time",TRUE),"")</f>
        <v>44585.469965277778</v>
      </c>
    </row>
    <row r="905" spans="1:13">
      <c r="A905" s="5" t="e" vm="929">
        <v>#VALUE!</v>
      </c>
      <c r="B905" s="7" cm="1">
        <f t="array" ref="B905">IFERROR(_FV(T_STOCK_DATA[[#This Row],[SYMBOL]],"Change"),"")</f>
        <v>-3.3</v>
      </c>
      <c r="C905" s="8" cm="1">
        <f t="array" ref="C905">IFERROR(IF(T_STOCK_DATA[[#This Row],[SYMBOL]]="","",_FV(T_STOCK_DATA[[#This Row],[SYMBOL]],"Change (%)",TRUE)),"")</f>
        <v>-1.8723E-2</v>
      </c>
      <c r="D905" s="8" t="str">
        <f>IF(T_STOCK_DATA[[#This Row],[Change (%)]]&gt;0,T_STOCK_DATA[[#This Row],[Change (%)]],"")</f>
        <v/>
      </c>
      <c r="E905" s="8">
        <f>IF(T_STOCK_DATA[[#This Row],[Change (%)]]&lt;0,T_STOCK_DATA[[#This Row],[Change (%)]],"")</f>
        <v>-1.8723E-2</v>
      </c>
      <c r="F905" s="7" t="str" cm="1">
        <f t="array" ref="F905">IFERROR(_FV(T_STOCK_DATA[[#This Row],[SYMBOL]],"Exchange"),"")</f>
        <v>National Stock Exchange of India</v>
      </c>
      <c r="G905" s="7" cm="1">
        <f t="array" ref="G905">IFERROR(_FV(T_STOCK_DATA[[#This Row],[SYMBOL]],"Price"),"")</f>
        <v>172.95</v>
      </c>
      <c r="H905" s="9" cm="1">
        <f t="array" ref="H905">IFERROR(_FV(T_STOCK_DATA[[#This Row],[SYMBOL]],"Volume"),"")</f>
        <v>7254</v>
      </c>
      <c r="I905" s="7" t="str" cm="1">
        <f t="array" ref="I905">IFERROR(_FV(T_STOCK_DATA[[#This Row],[SYMBOL]],"Ticker symbol",TRUE),"")</f>
        <v>MBAPL</v>
      </c>
      <c r="J905" s="10" t="str">
        <f>IFERROR(RANK(T_STOCK_DATA[[#This Row],[Positive Change %]],T_STOCK_DATA[Positive Change %],0)+COUNTIF($D$3:$D904,T_STOCK_DATA[[#This Row],[Positive Change %]]),"")</f>
        <v/>
      </c>
      <c r="K905" s="10">
        <f>IFERROR(RANK(T_STOCK_DATA[[#This Row],[Negative Change %]],T_STOCK_DATA[Negative Change %],1)+COUNTIF($E$3:$E904,T_STOCK_DATA[[#This Row],[Negative Change %]]),"")</f>
        <v>1439</v>
      </c>
      <c r="L905" s="10">
        <f>IFERROR(RANK(T_STOCK_DATA[[#This Row],[Volume]],T_STOCK_DATA[Volume],0)+COUNTIF($H$3:$H904,T_STOCK_DATA[[#This Row],[Volume]]),"")</f>
        <v>1534</v>
      </c>
      <c r="M905" s="18" cm="1">
        <f t="array" ref="M905">IFERROR(_FV(T_STOCK_DATA[[#This Row],[SYMBOL]],"Last trade time",TRUE),"")</f>
        <v>44585.469965277778</v>
      </c>
    </row>
    <row r="906" spans="1:13">
      <c r="A906" s="5" t="e" vm="18">
        <v>#VALUE!</v>
      </c>
      <c r="B906" s="7" cm="1">
        <f t="array" ref="B906">IFERROR(_FV(T_STOCK_DATA[[#This Row],[SYMBOL]],"Change"),"")</f>
        <v>0.4</v>
      </c>
      <c r="C906" s="8" cm="1">
        <f t="array" ref="C906">IFERROR(IF(T_STOCK_DATA[[#This Row],[SYMBOL]]="","",_FV(T_STOCK_DATA[[#This Row],[SYMBOL]],"Change (%)",TRUE)),"")</f>
        <v>4.2104999999999997E-2</v>
      </c>
      <c r="D906" s="8">
        <f>IF(T_STOCK_DATA[[#This Row],[Change (%)]]&gt;0,T_STOCK_DATA[[#This Row],[Change (%)]],"")</f>
        <v>4.2104999999999997E-2</v>
      </c>
      <c r="E906" s="8" t="str">
        <f>IF(T_STOCK_DATA[[#This Row],[Change (%)]]&lt;0,T_STOCK_DATA[[#This Row],[Change (%)]],"")</f>
        <v/>
      </c>
      <c r="F906" s="7" t="str" cm="1">
        <f t="array" ref="F906">IFERROR(_FV(T_STOCK_DATA[[#This Row],[SYMBOL]],"Exchange"),"")</f>
        <v>National Stock Exchange of India</v>
      </c>
      <c r="G906" s="7" cm="1">
        <f t="array" ref="G906">IFERROR(_FV(T_STOCK_DATA[[#This Row],[SYMBOL]],"Price"),"")</f>
        <v>9.9</v>
      </c>
      <c r="H906" s="9" cm="1">
        <f t="array" ref="H906">IFERROR(_FV(T_STOCK_DATA[[#This Row],[SYMBOL]],"Volume"),"")</f>
        <v>934779</v>
      </c>
      <c r="I906" s="7" t="str" cm="1">
        <f t="array" ref="I906">IFERROR(_FV(T_STOCK_DATA[[#This Row],[SYMBOL]],"Ticker symbol",TRUE),"")</f>
        <v>MBECL</v>
      </c>
      <c r="J906" s="10">
        <f>IFERROR(RANK(T_STOCK_DATA[[#This Row],[Positive Change %]],T_STOCK_DATA[Positive Change %],0)+COUNTIF($D$3:$D905,T_STOCK_DATA[[#This Row],[Positive Change %]]),"")</f>
        <v>18</v>
      </c>
      <c r="K906" s="10" t="str">
        <f>IFERROR(RANK(T_STOCK_DATA[[#This Row],[Negative Change %]],T_STOCK_DATA[Negative Change %],1)+COUNTIF($E$3:$E905,T_STOCK_DATA[[#This Row],[Negative Change %]]),"")</f>
        <v/>
      </c>
      <c r="L906" s="10">
        <f>IFERROR(RANK(T_STOCK_DATA[[#This Row],[Volume]],T_STOCK_DATA[Volume],0)+COUNTIF($H$3:$H905,T_STOCK_DATA[[#This Row],[Volume]]),"")</f>
        <v>351</v>
      </c>
      <c r="M906" s="18" cm="1">
        <f t="array" ref="M906">IFERROR(_FV(T_STOCK_DATA[[#This Row],[SYMBOL]],"Last trade time",TRUE),"")</f>
        <v>44585.469965277778</v>
      </c>
    </row>
    <row r="907" spans="1:13">
      <c r="A907" s="5" t="e" vm="930">
        <v>#VALUE!</v>
      </c>
      <c r="B907" s="7" cm="1">
        <f t="array" ref="B907">IFERROR(_FV(T_STOCK_DATA[[#This Row],[SYMBOL]],"Change"),"")</f>
        <v>-2</v>
      </c>
      <c r="C907" s="8" cm="1">
        <f t="array" ref="C907">IFERROR(IF(T_STOCK_DATA[[#This Row],[SYMBOL]]="","",_FV(T_STOCK_DATA[[#This Row],[SYMBOL]],"Change (%)",TRUE)),"")</f>
        <v>-4.9444000000000002E-2</v>
      </c>
      <c r="D907" s="8" t="str">
        <f>IF(T_STOCK_DATA[[#This Row],[Change (%)]]&gt;0,T_STOCK_DATA[[#This Row],[Change (%)]],"")</f>
        <v/>
      </c>
      <c r="E907" s="8">
        <f>IF(T_STOCK_DATA[[#This Row],[Change (%)]]&lt;0,T_STOCK_DATA[[#This Row],[Change (%)]],"")</f>
        <v>-4.9444000000000002E-2</v>
      </c>
      <c r="F907" s="7" t="str" cm="1">
        <f t="array" ref="F907">IFERROR(_FV(T_STOCK_DATA[[#This Row],[SYMBOL]],"Exchange"),"")</f>
        <v>National Stock Exchange of India</v>
      </c>
      <c r="G907" s="7" cm="1">
        <f t="array" ref="G907">IFERROR(_FV(T_STOCK_DATA[[#This Row],[SYMBOL]],"Price"),"")</f>
        <v>38.450000000000003</v>
      </c>
      <c r="H907" s="9" cm="1">
        <f t="array" ref="H907">IFERROR(_FV(T_STOCK_DATA[[#This Row],[SYMBOL]],"Volume"),"")</f>
        <v>146962</v>
      </c>
      <c r="I907" s="7" t="str" cm="1">
        <f t="array" ref="I907">IFERROR(_FV(T_STOCK_DATA[[#This Row],[SYMBOL]],"Ticker symbol",TRUE),"")</f>
        <v>MBLINFRA</v>
      </c>
      <c r="J907" s="10" t="str">
        <f>IFERROR(RANK(T_STOCK_DATA[[#This Row],[Positive Change %]],T_STOCK_DATA[Positive Change %],0)+COUNTIF($D$3:$D906,T_STOCK_DATA[[#This Row],[Positive Change %]]),"")</f>
        <v/>
      </c>
      <c r="K907" s="10">
        <f>IFERROR(RANK(T_STOCK_DATA[[#This Row],[Negative Change %]],T_STOCK_DATA[Negative Change %],1)+COUNTIF($E$3:$E906,T_STOCK_DATA[[#This Row],[Negative Change %]]),"")</f>
        <v>650</v>
      </c>
      <c r="L907" s="10">
        <f>IFERROR(RANK(T_STOCK_DATA[[#This Row],[Volume]],T_STOCK_DATA[Volume],0)+COUNTIF($H$3:$H906,T_STOCK_DATA[[#This Row],[Volume]]),"")</f>
        <v>858</v>
      </c>
      <c r="M907" s="18" cm="1">
        <f t="array" ref="M907">IFERROR(_FV(T_STOCK_DATA[[#This Row],[SYMBOL]],"Last trade time",TRUE),"")</f>
        <v>44585.469965277778</v>
      </c>
    </row>
    <row r="908" spans="1:13">
      <c r="A908" s="5" t="e" vm="931">
        <v>#VALUE!</v>
      </c>
      <c r="B908" s="7" cm="1">
        <f t="array" ref="B908">IFERROR(_FV(T_STOCK_DATA[[#This Row],[SYMBOL]],"Change"),"")</f>
        <v>2.1</v>
      </c>
      <c r="C908" s="8" cm="1">
        <f t="array" ref="C908">IFERROR(IF(T_STOCK_DATA[[#This Row],[SYMBOL]]="","",_FV(T_STOCK_DATA[[#This Row],[SYMBOL]],"Change (%)",TRUE)),"")</f>
        <v>2.1309000000000002E-2</v>
      </c>
      <c r="D908" s="8">
        <f>IF(T_STOCK_DATA[[#This Row],[Change (%)]]&gt;0,T_STOCK_DATA[[#This Row],[Change (%)]],"")</f>
        <v>2.1309000000000002E-2</v>
      </c>
      <c r="E908" s="8" t="str">
        <f>IF(T_STOCK_DATA[[#This Row],[Change (%)]]&lt;0,T_STOCK_DATA[[#This Row],[Change (%)]],"")</f>
        <v/>
      </c>
      <c r="F908" s="7" t="str" cm="1">
        <f t="array" ref="F908">IFERROR(_FV(T_STOCK_DATA[[#This Row],[SYMBOL]],"Exchange"),"")</f>
        <v>National Stock Exchange of India</v>
      </c>
      <c r="G908" s="7" cm="1">
        <f t="array" ref="G908">IFERROR(_FV(T_STOCK_DATA[[#This Row],[SYMBOL]],"Price"),"")</f>
        <v>100.65</v>
      </c>
      <c r="H908" s="9" cm="1">
        <f t="array" ref="H908">IFERROR(_FV(T_STOCK_DATA[[#This Row],[SYMBOL]],"Volume"),"")</f>
        <v>50583</v>
      </c>
      <c r="I908" s="7" t="str" cm="1">
        <f t="array" ref="I908">IFERROR(_FV(T_STOCK_DATA[[#This Row],[SYMBOL]],"Ticker symbol",TRUE),"")</f>
        <v>MCDHOLDING</v>
      </c>
      <c r="J908" s="10">
        <f>IFERROR(RANK(T_STOCK_DATA[[#This Row],[Positive Change %]],T_STOCK_DATA[Positive Change %],0)+COUNTIF($D$3:$D907,T_STOCK_DATA[[#This Row],[Positive Change %]]),"")</f>
        <v>30</v>
      </c>
      <c r="K908" s="10" t="str">
        <f>IFERROR(RANK(T_STOCK_DATA[[#This Row],[Negative Change %]],T_STOCK_DATA[Negative Change %],1)+COUNTIF($E$3:$E907,T_STOCK_DATA[[#This Row],[Negative Change %]]),"")</f>
        <v/>
      </c>
      <c r="L908" s="10">
        <f>IFERROR(RANK(T_STOCK_DATA[[#This Row],[Volume]],T_STOCK_DATA[Volume],0)+COUNTIF($H$3:$H907,T_STOCK_DATA[[#This Row],[Volume]]),"")</f>
        <v>1168</v>
      </c>
      <c r="M908" s="18" cm="1">
        <f t="array" ref="M908">IFERROR(_FV(T_STOCK_DATA[[#This Row],[SYMBOL]],"Last trade time",TRUE),"")</f>
        <v>44585.469965277778</v>
      </c>
    </row>
    <row r="909" spans="1:13">
      <c r="A909" s="5" t="e" vm="932">
        <v>#VALUE!</v>
      </c>
      <c r="B909" s="7" cm="1">
        <f t="array" ref="B909">IFERROR(_FV(T_STOCK_DATA[[#This Row],[SYMBOL]],"Change"),"")</f>
        <v>-43.95</v>
      </c>
      <c r="C909" s="8" cm="1">
        <f t="array" ref="C909">IFERROR(IF(T_STOCK_DATA[[#This Row],[SYMBOL]]="","",_FV(T_STOCK_DATA[[#This Row],[SYMBOL]],"Change (%)",TRUE)),"")</f>
        <v>-4.8871000000000005E-2</v>
      </c>
      <c r="D909" s="8" t="str">
        <f>IF(T_STOCK_DATA[[#This Row],[Change (%)]]&gt;0,T_STOCK_DATA[[#This Row],[Change (%)]],"")</f>
        <v/>
      </c>
      <c r="E909" s="8">
        <f>IF(T_STOCK_DATA[[#This Row],[Change (%)]]&lt;0,T_STOCK_DATA[[#This Row],[Change (%)]],"")</f>
        <v>-4.8871000000000005E-2</v>
      </c>
      <c r="F909" s="7" t="str" cm="1">
        <f t="array" ref="F909">IFERROR(_FV(T_STOCK_DATA[[#This Row],[SYMBOL]],"Exchange"),"")</f>
        <v>National Stock Exchange of India</v>
      </c>
      <c r="G909" s="7" cm="1">
        <f t="array" ref="G909">IFERROR(_FV(T_STOCK_DATA[[#This Row],[SYMBOL]],"Price"),"")</f>
        <v>855.35</v>
      </c>
      <c r="H909" s="9" cm="1">
        <f t="array" ref="H909">IFERROR(_FV(T_STOCK_DATA[[#This Row],[SYMBOL]],"Volume"),"")</f>
        <v>1910110</v>
      </c>
      <c r="I909" s="7" t="str" cm="1">
        <f t="array" ref="I909">IFERROR(_FV(T_STOCK_DATA[[#This Row],[SYMBOL]],"Ticker symbol",TRUE),"")</f>
        <v>MCDOWELL-N</v>
      </c>
      <c r="J909" s="10" t="str">
        <f>IFERROR(RANK(T_STOCK_DATA[[#This Row],[Positive Change %]],T_STOCK_DATA[Positive Change %],0)+COUNTIF($D$3:$D908,T_STOCK_DATA[[#This Row],[Positive Change %]]),"")</f>
        <v/>
      </c>
      <c r="K909" s="10">
        <f>IFERROR(RANK(T_STOCK_DATA[[#This Row],[Negative Change %]],T_STOCK_DATA[Negative Change %],1)+COUNTIF($E$3:$E908,T_STOCK_DATA[[#This Row],[Negative Change %]]),"")</f>
        <v>701</v>
      </c>
      <c r="L909" s="10">
        <f>IFERROR(RANK(T_STOCK_DATA[[#This Row],[Volume]],T_STOCK_DATA[Volume],0)+COUNTIF($H$3:$H908,T_STOCK_DATA[[#This Row],[Volume]]),"")</f>
        <v>213</v>
      </c>
      <c r="M909" s="18" cm="1">
        <f t="array" ref="M909">IFERROR(_FV(T_STOCK_DATA[[#This Row],[SYMBOL]],"Last trade time",TRUE),"")</f>
        <v>44585.469965277778</v>
      </c>
    </row>
    <row r="910" spans="1:13">
      <c r="A910" s="5" t="e" vm="933">
        <v>#VALUE!</v>
      </c>
      <c r="B910" s="7" cm="1">
        <f t="array" ref="B910">IFERROR(_FV(T_STOCK_DATA[[#This Row],[SYMBOL]],"Change"),"")</f>
        <v>-0.45</v>
      </c>
      <c r="C910" s="8" cm="1">
        <f t="array" ref="C910">IFERROR(IF(T_STOCK_DATA[[#This Row],[SYMBOL]]="","",_FV(T_STOCK_DATA[[#This Row],[SYMBOL]],"Change (%)",TRUE)),"")</f>
        <v>-1.3392999999999999E-2</v>
      </c>
      <c r="D910" s="8" t="str">
        <f>IF(T_STOCK_DATA[[#This Row],[Change (%)]]&gt;0,T_STOCK_DATA[[#This Row],[Change (%)]],"")</f>
        <v/>
      </c>
      <c r="E910" s="8">
        <f>IF(T_STOCK_DATA[[#This Row],[Change (%)]]&lt;0,T_STOCK_DATA[[#This Row],[Change (%)]],"")</f>
        <v>-1.3392999999999999E-2</v>
      </c>
      <c r="F910" s="7" t="str" cm="1">
        <f t="array" ref="F910">IFERROR(_FV(T_STOCK_DATA[[#This Row],[SYMBOL]],"Exchange"),"")</f>
        <v>National Stock Exchange of India</v>
      </c>
      <c r="G910" s="7" cm="1">
        <f t="array" ref="G910">IFERROR(_FV(T_STOCK_DATA[[#This Row],[SYMBOL]],"Price"),"")</f>
        <v>33.15</v>
      </c>
      <c r="H910" s="9" cm="1">
        <f t="array" ref="H910">IFERROR(_FV(T_STOCK_DATA[[#This Row],[SYMBOL]],"Volume"),"")</f>
        <v>42664</v>
      </c>
      <c r="I910" s="7" t="str" cm="1">
        <f t="array" ref="I910">IFERROR(_FV(T_STOCK_DATA[[#This Row],[SYMBOL]],"Ticker symbol",TRUE),"")</f>
        <v>MCL</v>
      </c>
      <c r="J910" s="10" t="str">
        <f>IFERROR(RANK(T_STOCK_DATA[[#This Row],[Positive Change %]],T_STOCK_DATA[Positive Change %],0)+COUNTIF($D$3:$D909,T_STOCK_DATA[[#This Row],[Positive Change %]]),"")</f>
        <v/>
      </c>
      <c r="K910" s="10">
        <f>IFERROR(RANK(T_STOCK_DATA[[#This Row],[Negative Change %]],T_STOCK_DATA[Negative Change %],1)+COUNTIF($E$3:$E909,T_STOCK_DATA[[#This Row],[Negative Change %]]),"")</f>
        <v>1492</v>
      </c>
      <c r="L910" s="10">
        <f>IFERROR(RANK(T_STOCK_DATA[[#This Row],[Volume]],T_STOCK_DATA[Volume],0)+COUNTIF($H$3:$H909,T_STOCK_DATA[[#This Row],[Volume]]),"")</f>
        <v>1213</v>
      </c>
      <c r="M910" s="18" cm="1">
        <f t="array" ref="M910">IFERROR(_FV(T_STOCK_DATA[[#This Row],[SYMBOL]],"Last trade time",TRUE),"")</f>
        <v>44585.469965277778</v>
      </c>
    </row>
    <row r="911" spans="1:13">
      <c r="A911" s="5" t="e" vm="934">
        <v>#VALUE!</v>
      </c>
      <c r="B911" s="7" cm="1">
        <f t="array" ref="B911">IFERROR(_FV(T_STOCK_DATA[[#This Row],[SYMBOL]],"Change"),"")</f>
        <v>-2.2000000000000002</v>
      </c>
      <c r="C911" s="8" cm="1">
        <f t="array" ref="C911">IFERROR(IF(T_STOCK_DATA[[#This Row],[SYMBOL]]="","",_FV(T_STOCK_DATA[[#This Row],[SYMBOL]],"Change (%)",TRUE)),"")</f>
        <v>-6.9291000000000005E-2</v>
      </c>
      <c r="D911" s="8" t="str">
        <f>IF(T_STOCK_DATA[[#This Row],[Change (%)]]&gt;0,T_STOCK_DATA[[#This Row],[Change (%)]],"")</f>
        <v/>
      </c>
      <c r="E911" s="8">
        <f>IF(T_STOCK_DATA[[#This Row],[Change (%)]]&lt;0,T_STOCK_DATA[[#This Row],[Change (%)]],"")</f>
        <v>-6.9291000000000005E-2</v>
      </c>
      <c r="F911" s="7" t="str" cm="1">
        <f t="array" ref="F911">IFERROR(_FV(T_STOCK_DATA[[#This Row],[SYMBOL]],"Exchange"),"")</f>
        <v>National Stock Exchange of India</v>
      </c>
      <c r="G911" s="7" cm="1">
        <f t="array" ref="G911">IFERROR(_FV(T_STOCK_DATA[[#This Row],[SYMBOL]],"Price"),"")</f>
        <v>29.55</v>
      </c>
      <c r="H911" s="9" cm="1">
        <f t="array" ref="H911">IFERROR(_FV(T_STOCK_DATA[[#This Row],[SYMBOL]],"Volume"),"")</f>
        <v>1907049</v>
      </c>
      <c r="I911" s="7" t="str" cm="1">
        <f t="array" ref="I911">IFERROR(_FV(T_STOCK_DATA[[#This Row],[SYMBOL]],"Ticker symbol",TRUE),"")</f>
        <v>MCLEODRUSS</v>
      </c>
      <c r="J911" s="10" t="str">
        <f>IFERROR(RANK(T_STOCK_DATA[[#This Row],[Positive Change %]],T_STOCK_DATA[Positive Change %],0)+COUNTIF($D$3:$D910,T_STOCK_DATA[[#This Row],[Positive Change %]]),"")</f>
        <v/>
      </c>
      <c r="K911" s="10">
        <f>IFERROR(RANK(T_STOCK_DATA[[#This Row],[Negative Change %]],T_STOCK_DATA[Negative Change %],1)+COUNTIF($E$3:$E910,T_STOCK_DATA[[#This Row],[Negative Change %]]),"")</f>
        <v>217</v>
      </c>
      <c r="L911" s="10">
        <f>IFERROR(RANK(T_STOCK_DATA[[#This Row],[Volume]],T_STOCK_DATA[Volume],0)+COUNTIF($H$3:$H910,T_STOCK_DATA[[#This Row],[Volume]]),"")</f>
        <v>214</v>
      </c>
      <c r="M911" s="18" cm="1">
        <f t="array" ref="M911">IFERROR(_FV(T_STOCK_DATA[[#This Row],[SYMBOL]],"Last trade time",TRUE),"")</f>
        <v>44585.469965277778</v>
      </c>
    </row>
    <row r="912" spans="1:13">
      <c r="A912" s="5" t="e" vm="935">
        <v>#VALUE!</v>
      </c>
      <c r="B912" s="7" cm="1">
        <f t="array" ref="B912">IFERROR(_FV(T_STOCK_DATA[[#This Row],[SYMBOL]],"Change"),"")</f>
        <v>-55.35</v>
      </c>
      <c r="C912" s="8" cm="1">
        <f t="array" ref="C912">IFERROR(IF(T_STOCK_DATA[[#This Row],[SYMBOL]]="","",_FV(T_STOCK_DATA[[#This Row],[SYMBOL]],"Change (%)",TRUE)),"")</f>
        <v>-3.6101999999999995E-2</v>
      </c>
      <c r="D912" s="8" t="str">
        <f>IF(T_STOCK_DATA[[#This Row],[Change (%)]]&gt;0,T_STOCK_DATA[[#This Row],[Change (%)]],"")</f>
        <v/>
      </c>
      <c r="E912" s="8">
        <f>IF(T_STOCK_DATA[[#This Row],[Change (%)]]&lt;0,T_STOCK_DATA[[#This Row],[Change (%)]],"")</f>
        <v>-3.6101999999999995E-2</v>
      </c>
      <c r="F912" s="7" t="str" cm="1">
        <f t="array" ref="F912">IFERROR(_FV(T_STOCK_DATA[[#This Row],[SYMBOL]],"Exchange"),"")</f>
        <v>National Stock Exchange of India</v>
      </c>
      <c r="G912" s="7" cm="1">
        <f t="array" ref="G912">IFERROR(_FV(T_STOCK_DATA[[#This Row],[SYMBOL]],"Price"),"")</f>
        <v>1477.8</v>
      </c>
      <c r="H912" s="9" cm="1">
        <f t="array" ref="H912">IFERROR(_FV(T_STOCK_DATA[[#This Row],[SYMBOL]],"Volume"),"")</f>
        <v>546015</v>
      </c>
      <c r="I912" s="7" t="str" cm="1">
        <f t="array" ref="I912">IFERROR(_FV(T_STOCK_DATA[[#This Row],[SYMBOL]],"Ticker symbol",TRUE),"")</f>
        <v>MCX</v>
      </c>
      <c r="J912" s="10" t="str">
        <f>IFERROR(RANK(T_STOCK_DATA[[#This Row],[Positive Change %]],T_STOCK_DATA[Positive Change %],0)+COUNTIF($D$3:$D911,T_STOCK_DATA[[#This Row],[Positive Change %]]),"")</f>
        <v/>
      </c>
      <c r="K912" s="10">
        <f>IFERROR(RANK(T_STOCK_DATA[[#This Row],[Negative Change %]],T_STOCK_DATA[Negative Change %],1)+COUNTIF($E$3:$E911,T_STOCK_DATA[[#This Row],[Negative Change %]]),"")</f>
        <v>1131</v>
      </c>
      <c r="L912" s="10">
        <f>IFERROR(RANK(T_STOCK_DATA[[#This Row],[Volume]],T_STOCK_DATA[Volume],0)+COUNTIF($H$3:$H911,T_STOCK_DATA[[#This Row],[Volume]]),"")</f>
        <v>477</v>
      </c>
      <c r="M912" s="18" cm="1">
        <f t="array" ref="M912">IFERROR(_FV(T_STOCK_DATA[[#This Row],[SYMBOL]],"Last trade time",TRUE),"")</f>
        <v>44585.469965277778</v>
      </c>
    </row>
    <row r="913" spans="1:13">
      <c r="A913" s="5" t="e" vm="936">
        <v>#VALUE!</v>
      </c>
      <c r="B913" s="7" cm="1">
        <f t="array" ref="B913">IFERROR(_FV(T_STOCK_DATA[[#This Row],[SYMBOL]],"Change"),"")</f>
        <v>-3.65</v>
      </c>
      <c r="C913" s="8" cm="1">
        <f t="array" ref="C913">IFERROR(IF(T_STOCK_DATA[[#This Row],[SYMBOL]]="","",_FV(T_STOCK_DATA[[#This Row],[SYMBOL]],"Change (%)",TRUE)),"")</f>
        <v>-4.9828999999999998E-2</v>
      </c>
      <c r="D913" s="8" t="str">
        <f>IF(T_STOCK_DATA[[#This Row],[Change (%)]]&gt;0,T_STOCK_DATA[[#This Row],[Change (%)]],"")</f>
        <v/>
      </c>
      <c r="E913" s="8">
        <f>IF(T_STOCK_DATA[[#This Row],[Change (%)]]&lt;0,T_STOCK_DATA[[#This Row],[Change (%)]],"")</f>
        <v>-4.9828999999999998E-2</v>
      </c>
      <c r="F913" s="7" t="str" cm="1">
        <f t="array" ref="F913">IFERROR(_FV(T_STOCK_DATA[[#This Row],[SYMBOL]],"Exchange"),"")</f>
        <v>National Stock Exchange of India</v>
      </c>
      <c r="G913" s="7" cm="1">
        <f t="array" ref="G913">IFERROR(_FV(T_STOCK_DATA[[#This Row],[SYMBOL]],"Price"),"")</f>
        <v>69.599999999999994</v>
      </c>
      <c r="H913" s="9" cm="1">
        <f t="array" ref="H913">IFERROR(_FV(T_STOCK_DATA[[#This Row],[SYMBOL]],"Volume"),"")</f>
        <v>158183</v>
      </c>
      <c r="I913" s="7" t="str" cm="1">
        <f t="array" ref="I913">IFERROR(_FV(T_STOCK_DATA[[#This Row],[SYMBOL]],"Ticker symbol",TRUE),"")</f>
        <v>MEGASOFT</v>
      </c>
      <c r="J913" s="10" t="str">
        <f>IFERROR(RANK(T_STOCK_DATA[[#This Row],[Positive Change %]],T_STOCK_DATA[Positive Change %],0)+COUNTIF($D$3:$D912,T_STOCK_DATA[[#This Row],[Positive Change %]]),"")</f>
        <v/>
      </c>
      <c r="K913" s="10">
        <f>IFERROR(RANK(T_STOCK_DATA[[#This Row],[Negative Change %]],T_STOCK_DATA[Negative Change %],1)+COUNTIF($E$3:$E912,T_STOCK_DATA[[#This Row],[Negative Change %]]),"")</f>
        <v>580</v>
      </c>
      <c r="L913" s="10">
        <f>IFERROR(RANK(T_STOCK_DATA[[#This Row],[Volume]],T_STOCK_DATA[Volume],0)+COUNTIF($H$3:$H912,T_STOCK_DATA[[#This Row],[Volume]]),"")</f>
        <v>827</v>
      </c>
      <c r="M913" s="18" cm="1">
        <f t="array" ref="M913">IFERROR(_FV(T_STOCK_DATA[[#This Row],[SYMBOL]],"Last trade time",TRUE),"")</f>
        <v>44585.469965277778</v>
      </c>
    </row>
    <row r="914" spans="1:13">
      <c r="A914" s="5" t="e" vm="937">
        <v>#VALUE!</v>
      </c>
      <c r="B914" s="7" cm="1">
        <f t="array" ref="B914">IFERROR(_FV(T_STOCK_DATA[[#This Row],[SYMBOL]],"Change"),"")</f>
        <v>-0.25</v>
      </c>
      <c r="C914" s="8" cm="1">
        <f t="array" ref="C914">IFERROR(IF(T_STOCK_DATA[[#This Row],[SYMBOL]]="","",_FV(T_STOCK_DATA[[#This Row],[SYMBOL]],"Change (%)",TRUE)),"")</f>
        <v>-4.5872000000000003E-2</v>
      </c>
      <c r="D914" s="8" t="str">
        <f>IF(T_STOCK_DATA[[#This Row],[Change (%)]]&gt;0,T_STOCK_DATA[[#This Row],[Change (%)]],"")</f>
        <v/>
      </c>
      <c r="E914" s="8">
        <f>IF(T_STOCK_DATA[[#This Row],[Change (%)]]&lt;0,T_STOCK_DATA[[#This Row],[Change (%)]],"")</f>
        <v>-4.5872000000000003E-2</v>
      </c>
      <c r="F914" s="7" t="str" cm="1">
        <f t="array" ref="F914">IFERROR(_FV(T_STOCK_DATA[[#This Row],[SYMBOL]],"Exchange"),"")</f>
        <v>National Stock Exchange of India</v>
      </c>
      <c r="G914" s="7" cm="1">
        <f t="array" ref="G914">IFERROR(_FV(T_STOCK_DATA[[#This Row],[SYMBOL]],"Price"),"")</f>
        <v>5.2</v>
      </c>
      <c r="H914" s="9" cm="1">
        <f t="array" ref="H914">IFERROR(_FV(T_STOCK_DATA[[#This Row],[SYMBOL]],"Volume"),"")</f>
        <v>5121</v>
      </c>
      <c r="I914" s="7" t="str" cm="1">
        <f t="array" ref="I914">IFERROR(_FV(T_STOCK_DATA[[#This Row],[SYMBOL]],"Ticker symbol",TRUE),"")</f>
        <v>MELSTAR</v>
      </c>
      <c r="J914" s="10" t="str">
        <f>IFERROR(RANK(T_STOCK_DATA[[#This Row],[Positive Change %]],T_STOCK_DATA[Positive Change %],0)+COUNTIF($D$3:$D913,T_STOCK_DATA[[#This Row],[Positive Change %]]),"")</f>
        <v/>
      </c>
      <c r="K914" s="10">
        <f>IFERROR(RANK(T_STOCK_DATA[[#This Row],[Negative Change %]],T_STOCK_DATA[Negative Change %],1)+COUNTIF($E$3:$E913,T_STOCK_DATA[[#This Row],[Negative Change %]]),"")</f>
        <v>869</v>
      </c>
      <c r="L914" s="10">
        <f>IFERROR(RANK(T_STOCK_DATA[[#This Row],[Volume]],T_STOCK_DATA[Volume],0)+COUNTIF($H$3:$H913,T_STOCK_DATA[[#This Row],[Volume]]),"")</f>
        <v>1565</v>
      </c>
      <c r="M914" s="18" cm="1">
        <f t="array" ref="M914">IFERROR(_FV(T_STOCK_DATA[[#This Row],[SYMBOL]],"Last trade time",TRUE),"")</f>
        <v>44578.499479166669</v>
      </c>
    </row>
    <row r="915" spans="1:13">
      <c r="A915" s="5" t="e" vm="938">
        <v>#VALUE!</v>
      </c>
      <c r="B915" s="7" cm="1">
        <f t="array" ref="B915">IFERROR(_FV(T_STOCK_DATA[[#This Row],[SYMBOL]],"Change"),"")</f>
        <v>-6.9</v>
      </c>
      <c r="C915" s="8" cm="1">
        <f t="array" ref="C915">IFERROR(IF(T_STOCK_DATA[[#This Row],[SYMBOL]]="","",_FV(T_STOCK_DATA[[#This Row],[SYMBOL]],"Change (%)",TRUE)),"")</f>
        <v>-6.7946999999999994E-2</v>
      </c>
      <c r="D915" s="8" t="str">
        <f>IF(T_STOCK_DATA[[#This Row],[Change (%)]]&gt;0,T_STOCK_DATA[[#This Row],[Change (%)]],"")</f>
        <v/>
      </c>
      <c r="E915" s="8">
        <f>IF(T_STOCK_DATA[[#This Row],[Change (%)]]&lt;0,T_STOCK_DATA[[#This Row],[Change (%)]],"")</f>
        <v>-6.7946999999999994E-2</v>
      </c>
      <c r="F915" s="7" t="str" cm="1">
        <f t="array" ref="F915">IFERROR(_FV(T_STOCK_DATA[[#This Row],[SYMBOL]],"Exchange"),"")</f>
        <v>National Stock Exchange of India</v>
      </c>
      <c r="G915" s="7" cm="1">
        <f t="array" ref="G915">IFERROR(_FV(T_STOCK_DATA[[#This Row],[SYMBOL]],"Price"),"")</f>
        <v>94.65</v>
      </c>
      <c r="H915" s="9" cm="1">
        <f t="array" ref="H915">IFERROR(_FV(T_STOCK_DATA[[#This Row],[SYMBOL]],"Volume"),"")</f>
        <v>463406</v>
      </c>
      <c r="I915" s="7" t="str" cm="1">
        <f t="array" ref="I915">IFERROR(_FV(T_STOCK_DATA[[#This Row],[SYMBOL]],"Ticker symbol",TRUE),"")</f>
        <v>MENONBE</v>
      </c>
      <c r="J915" s="10" t="str">
        <f>IFERROR(RANK(T_STOCK_DATA[[#This Row],[Positive Change %]],T_STOCK_DATA[Positive Change %],0)+COUNTIF($D$3:$D914,T_STOCK_DATA[[#This Row],[Positive Change %]]),"")</f>
        <v/>
      </c>
      <c r="K915" s="10">
        <f>IFERROR(RANK(T_STOCK_DATA[[#This Row],[Negative Change %]],T_STOCK_DATA[Negative Change %],1)+COUNTIF($E$3:$E914,T_STOCK_DATA[[#This Row],[Negative Change %]]),"")</f>
        <v>230</v>
      </c>
      <c r="L915" s="10">
        <f>IFERROR(RANK(T_STOCK_DATA[[#This Row],[Volume]],T_STOCK_DATA[Volume],0)+COUNTIF($H$3:$H914,T_STOCK_DATA[[#This Row],[Volume]]),"")</f>
        <v>521</v>
      </c>
      <c r="M915" s="18" cm="1">
        <f t="array" ref="M915">IFERROR(_FV(T_STOCK_DATA[[#This Row],[SYMBOL]],"Last trade time",TRUE),"")</f>
        <v>44585.469965277778</v>
      </c>
    </row>
    <row r="916" spans="1:13">
      <c r="A916" s="5" t="e" vm="939">
        <v>#VALUE!</v>
      </c>
      <c r="B916" s="7" cm="1">
        <f t="array" ref="B916">IFERROR(_FV(T_STOCK_DATA[[#This Row],[SYMBOL]],"Change"),"")</f>
        <v>-1.3</v>
      </c>
      <c r="C916" s="8" cm="1">
        <f t="array" ref="C916">IFERROR(IF(T_STOCK_DATA[[#This Row],[SYMBOL]]="","",_FV(T_STOCK_DATA[[#This Row],[SYMBOL]],"Change (%)",TRUE)),"")</f>
        <v>-4.9057000000000003E-2</v>
      </c>
      <c r="D916" s="8" t="str">
        <f>IF(T_STOCK_DATA[[#This Row],[Change (%)]]&gt;0,T_STOCK_DATA[[#This Row],[Change (%)]],"")</f>
        <v/>
      </c>
      <c r="E916" s="8">
        <f>IF(T_STOCK_DATA[[#This Row],[Change (%)]]&lt;0,T_STOCK_DATA[[#This Row],[Change (%)]],"")</f>
        <v>-4.9057000000000003E-2</v>
      </c>
      <c r="F916" s="7" t="str" cm="1">
        <f t="array" ref="F916">IFERROR(_FV(T_STOCK_DATA[[#This Row],[SYMBOL]],"Exchange"),"")</f>
        <v>National Stock Exchange of India</v>
      </c>
      <c r="G916" s="7" cm="1">
        <f t="array" ref="G916">IFERROR(_FV(T_STOCK_DATA[[#This Row],[SYMBOL]],"Price"),"")</f>
        <v>25.2</v>
      </c>
      <c r="H916" s="9" cm="1">
        <f t="array" ref="H916">IFERROR(_FV(T_STOCK_DATA[[#This Row],[SYMBOL]],"Volume"),"")</f>
        <v>293561</v>
      </c>
      <c r="I916" s="7" t="str" cm="1">
        <f t="array" ref="I916">IFERROR(_FV(T_STOCK_DATA[[#This Row],[SYMBOL]],"Ticker symbol",TRUE),"")</f>
        <v>MEP</v>
      </c>
      <c r="J916" s="10" t="str">
        <f>IFERROR(RANK(T_STOCK_DATA[[#This Row],[Positive Change %]],T_STOCK_DATA[Positive Change %],0)+COUNTIF($D$3:$D915,T_STOCK_DATA[[#This Row],[Positive Change %]]),"")</f>
        <v/>
      </c>
      <c r="K916" s="10">
        <f>IFERROR(RANK(T_STOCK_DATA[[#This Row],[Negative Change %]],T_STOCK_DATA[Negative Change %],1)+COUNTIF($E$3:$E915,T_STOCK_DATA[[#This Row],[Negative Change %]]),"")</f>
        <v>684</v>
      </c>
      <c r="L916" s="10">
        <f>IFERROR(RANK(T_STOCK_DATA[[#This Row],[Volume]],T_STOCK_DATA[Volume],0)+COUNTIF($H$3:$H915,T_STOCK_DATA[[#This Row],[Volume]]),"")</f>
        <v>648</v>
      </c>
      <c r="M916" s="18" cm="1">
        <f t="array" ref="M916">IFERROR(_FV(T_STOCK_DATA[[#This Row],[SYMBOL]],"Last trade time",TRUE),"")</f>
        <v>44585.469965277778</v>
      </c>
    </row>
    <row r="917" spans="1:13">
      <c r="A917" s="5" t="e" vm="940">
        <v>#VALUE!</v>
      </c>
      <c r="B917" s="7" cm="1">
        <f t="array" ref="B917">IFERROR(_FV(T_STOCK_DATA[[#This Row],[SYMBOL]],"Change"),"")</f>
        <v>-0.15</v>
      </c>
      <c r="C917" s="8" cm="1">
        <f t="array" ref="C917">IFERROR(IF(T_STOCK_DATA[[#This Row],[SYMBOL]]="","",_FV(T_STOCK_DATA[[#This Row],[SYMBOL]],"Change (%)",TRUE)),"")</f>
        <v>-4.5454999999999995E-2</v>
      </c>
      <c r="D917" s="8" t="str">
        <f>IF(T_STOCK_DATA[[#This Row],[Change (%)]]&gt;0,T_STOCK_DATA[[#This Row],[Change (%)]],"")</f>
        <v/>
      </c>
      <c r="E917" s="8">
        <f>IF(T_STOCK_DATA[[#This Row],[Change (%)]]&lt;0,T_STOCK_DATA[[#This Row],[Change (%)]],"")</f>
        <v>-4.5454999999999995E-2</v>
      </c>
      <c r="F917" s="7" t="str" cm="1">
        <f t="array" ref="F917">IFERROR(_FV(T_STOCK_DATA[[#This Row],[SYMBOL]],"Exchange"),"")</f>
        <v>National Stock Exchange of India</v>
      </c>
      <c r="G917" s="7" cm="1">
        <f t="array" ref="G917">IFERROR(_FV(T_STOCK_DATA[[#This Row],[SYMBOL]],"Price"),"")</f>
        <v>3.15</v>
      </c>
      <c r="H917" s="9" cm="1">
        <f t="array" ref="H917">IFERROR(_FV(T_STOCK_DATA[[#This Row],[SYMBOL]],"Volume"),"")</f>
        <v>2156501</v>
      </c>
      <c r="I917" s="7" t="str" cm="1">
        <f t="array" ref="I917">IFERROR(_FV(T_STOCK_DATA[[#This Row],[SYMBOL]],"Ticker symbol",TRUE),"")</f>
        <v>MERCATOR</v>
      </c>
      <c r="J917" s="10" t="str">
        <f>IFERROR(RANK(T_STOCK_DATA[[#This Row],[Positive Change %]],T_STOCK_DATA[Positive Change %],0)+COUNTIF($D$3:$D916,T_STOCK_DATA[[#This Row],[Positive Change %]]),"")</f>
        <v/>
      </c>
      <c r="K917" s="10">
        <f>IFERROR(RANK(T_STOCK_DATA[[#This Row],[Negative Change %]],T_STOCK_DATA[Negative Change %],1)+COUNTIF($E$3:$E916,T_STOCK_DATA[[#This Row],[Negative Change %]]),"")</f>
        <v>882</v>
      </c>
      <c r="L917" s="10">
        <f>IFERROR(RANK(T_STOCK_DATA[[#This Row],[Volume]],T_STOCK_DATA[Volume],0)+COUNTIF($H$3:$H916,T_STOCK_DATA[[#This Row],[Volume]]),"")</f>
        <v>198</v>
      </c>
      <c r="M917" s="18" cm="1">
        <f t="array" ref="M917">IFERROR(_FV(T_STOCK_DATA[[#This Row],[SYMBOL]],"Last trade time",TRUE),"")</f>
        <v>44585.469965277778</v>
      </c>
    </row>
    <row r="918" spans="1:13">
      <c r="A918" s="5" t="e" vm="941">
        <v>#VALUE!</v>
      </c>
      <c r="B918" s="7" cm="1">
        <f t="array" ref="B918">IFERROR(_FV(T_STOCK_DATA[[#This Row],[SYMBOL]],"Change"),"")</f>
        <v>-0.35</v>
      </c>
      <c r="C918" s="8" cm="1">
        <f t="array" ref="C918">IFERROR(IF(T_STOCK_DATA[[#This Row],[SYMBOL]]="","",_FV(T_STOCK_DATA[[#This Row],[SYMBOL]],"Change (%)",TRUE)),"")</f>
        <v>-4.8951000000000001E-2</v>
      </c>
      <c r="D918" s="8" t="str">
        <f>IF(T_STOCK_DATA[[#This Row],[Change (%)]]&gt;0,T_STOCK_DATA[[#This Row],[Change (%)]],"")</f>
        <v/>
      </c>
      <c r="E918" s="8">
        <f>IF(T_STOCK_DATA[[#This Row],[Change (%)]]&lt;0,T_STOCK_DATA[[#This Row],[Change (%)]],"")</f>
        <v>-4.8951000000000001E-2</v>
      </c>
      <c r="F918" s="7" t="str" cm="1">
        <f t="array" ref="F918">IFERROR(_FV(T_STOCK_DATA[[#This Row],[SYMBOL]],"Exchange"),"")</f>
        <v>National Stock Exchange of India</v>
      </c>
      <c r="G918" s="7" cm="1">
        <f t="array" ref="G918">IFERROR(_FV(T_STOCK_DATA[[#This Row],[SYMBOL]],"Price"),"")</f>
        <v>6.8</v>
      </c>
      <c r="H918" s="9" cm="1">
        <f t="array" ref="H918">IFERROR(_FV(T_STOCK_DATA[[#This Row],[SYMBOL]],"Volume"),"")</f>
        <v>10911</v>
      </c>
      <c r="I918" s="7" t="str" cm="1">
        <f t="array" ref="I918">IFERROR(_FV(T_STOCK_DATA[[#This Row],[SYMBOL]],"Ticker symbol",TRUE),"")</f>
        <v>METALFORGE</v>
      </c>
      <c r="J918" s="10" t="str">
        <f>IFERROR(RANK(T_STOCK_DATA[[#This Row],[Positive Change %]],T_STOCK_DATA[Positive Change %],0)+COUNTIF($D$3:$D917,T_STOCK_DATA[[#This Row],[Positive Change %]]),"")</f>
        <v/>
      </c>
      <c r="K918" s="10">
        <f>IFERROR(RANK(T_STOCK_DATA[[#This Row],[Negative Change %]],T_STOCK_DATA[Negative Change %],1)+COUNTIF($E$3:$E917,T_STOCK_DATA[[#This Row],[Negative Change %]]),"")</f>
        <v>693</v>
      </c>
      <c r="L918" s="10">
        <f>IFERROR(RANK(T_STOCK_DATA[[#This Row],[Volume]],T_STOCK_DATA[Volume],0)+COUNTIF($H$3:$H917,T_STOCK_DATA[[#This Row],[Volume]]),"")</f>
        <v>1499</v>
      </c>
      <c r="M918" s="18" cm="1">
        <f t="array" ref="M918">IFERROR(_FV(T_STOCK_DATA[[#This Row],[SYMBOL]],"Last trade time",TRUE),"")</f>
        <v>44585.469965277778</v>
      </c>
    </row>
    <row r="919" spans="1:13">
      <c r="A919" s="5" t="e" vm="942">
        <v>#VALUE!</v>
      </c>
      <c r="B919" s="7" cm="1">
        <f t="array" ref="B919">IFERROR(_FV(T_STOCK_DATA[[#This Row],[SYMBOL]],"Change"),"")</f>
        <v>-122.7</v>
      </c>
      <c r="C919" s="8" cm="1">
        <f t="array" ref="C919">IFERROR(IF(T_STOCK_DATA[[#This Row],[SYMBOL]]="","",_FV(T_STOCK_DATA[[#This Row],[SYMBOL]],"Change (%)",TRUE)),"")</f>
        <v>-4.6158000000000005E-2</v>
      </c>
      <c r="D919" s="8" t="str">
        <f>IF(T_STOCK_DATA[[#This Row],[Change (%)]]&gt;0,T_STOCK_DATA[[#This Row],[Change (%)]],"")</f>
        <v/>
      </c>
      <c r="E919" s="8">
        <f>IF(T_STOCK_DATA[[#This Row],[Change (%)]]&lt;0,T_STOCK_DATA[[#This Row],[Change (%)]],"")</f>
        <v>-4.6158000000000005E-2</v>
      </c>
      <c r="F919" s="7" t="str" cm="1">
        <f t="array" ref="F919">IFERROR(_FV(T_STOCK_DATA[[#This Row],[SYMBOL]],"Exchange"),"")</f>
        <v>National Stock Exchange of India</v>
      </c>
      <c r="G919" s="7" cm="1">
        <f t="array" ref="G919">IFERROR(_FV(T_STOCK_DATA[[#This Row],[SYMBOL]],"Price"),"")</f>
        <v>2535.5500000000002</v>
      </c>
      <c r="H919" s="9" cm="1">
        <f t="array" ref="H919">IFERROR(_FV(T_STOCK_DATA[[#This Row],[SYMBOL]],"Volume"),"")</f>
        <v>285835</v>
      </c>
      <c r="I919" s="7" t="str" cm="1">
        <f t="array" ref="I919">IFERROR(_FV(T_STOCK_DATA[[#This Row],[SYMBOL]],"Ticker symbol",TRUE),"")</f>
        <v>METROPOLIS</v>
      </c>
      <c r="J919" s="10" t="str">
        <f>IFERROR(RANK(T_STOCK_DATA[[#This Row],[Positive Change %]],T_STOCK_DATA[Positive Change %],0)+COUNTIF($D$3:$D918,T_STOCK_DATA[[#This Row],[Positive Change %]]),"")</f>
        <v/>
      </c>
      <c r="K919" s="10">
        <f>IFERROR(RANK(T_STOCK_DATA[[#This Row],[Negative Change %]],T_STOCK_DATA[Negative Change %],1)+COUNTIF($E$3:$E918,T_STOCK_DATA[[#This Row],[Negative Change %]]),"")</f>
        <v>857</v>
      </c>
      <c r="L919" s="10">
        <f>IFERROR(RANK(T_STOCK_DATA[[#This Row],[Volume]],T_STOCK_DATA[Volume],0)+COUNTIF($H$3:$H918,T_STOCK_DATA[[#This Row],[Volume]]),"")</f>
        <v>656</v>
      </c>
      <c r="M919" s="18" cm="1">
        <f t="array" ref="M919">IFERROR(_FV(T_STOCK_DATA[[#This Row],[SYMBOL]],"Last trade time",TRUE),"")</f>
        <v>44585.469965277778</v>
      </c>
    </row>
    <row r="920" spans="1:13">
      <c r="A920" s="5" t="e" vm="943">
        <v>#VALUE!</v>
      </c>
      <c r="B920" s="7" cm="1">
        <f t="array" ref="B920">IFERROR(_FV(T_STOCK_DATA[[#This Row],[SYMBOL]],"Change"),"")</f>
        <v>-23.95</v>
      </c>
      <c r="C920" s="8" cm="1">
        <f t="array" ref="C920">IFERROR(IF(T_STOCK_DATA[[#This Row],[SYMBOL]]="","",_FV(T_STOCK_DATA[[#This Row],[SYMBOL]],"Change (%)",TRUE)),"")</f>
        <v>-2.5663000000000002E-2</v>
      </c>
      <c r="D920" s="8" t="str">
        <f>IF(T_STOCK_DATA[[#This Row],[Change (%)]]&gt;0,T_STOCK_DATA[[#This Row],[Change (%)]],"")</f>
        <v/>
      </c>
      <c r="E920" s="8">
        <f>IF(T_STOCK_DATA[[#This Row],[Change (%)]]&lt;0,T_STOCK_DATA[[#This Row],[Change (%)]],"")</f>
        <v>-2.5663000000000002E-2</v>
      </c>
      <c r="F920" s="7" t="str" cm="1">
        <f t="array" ref="F920">IFERROR(_FV(T_STOCK_DATA[[#This Row],[SYMBOL]],"Exchange"),"")</f>
        <v>National Stock Exchange of India</v>
      </c>
      <c r="G920" s="7" cm="1">
        <f t="array" ref="G920">IFERROR(_FV(T_STOCK_DATA[[#This Row],[SYMBOL]],"Price"),"")</f>
        <v>909.3</v>
      </c>
      <c r="H920" s="9" cm="1">
        <f t="array" ref="H920">IFERROR(_FV(T_STOCK_DATA[[#This Row],[SYMBOL]],"Volume"),"")</f>
        <v>838522</v>
      </c>
      <c r="I920" s="7" t="str" cm="1">
        <f t="array" ref="I920">IFERROR(_FV(T_STOCK_DATA[[#This Row],[SYMBOL]],"Ticker symbol",TRUE),"")</f>
        <v>MFSL</v>
      </c>
      <c r="J920" s="10" t="str">
        <f>IFERROR(RANK(T_STOCK_DATA[[#This Row],[Positive Change %]],T_STOCK_DATA[Positive Change %],0)+COUNTIF($D$3:$D919,T_STOCK_DATA[[#This Row],[Positive Change %]]),"")</f>
        <v/>
      </c>
      <c r="K920" s="10">
        <f>IFERROR(RANK(T_STOCK_DATA[[#This Row],[Negative Change %]],T_STOCK_DATA[Negative Change %],1)+COUNTIF($E$3:$E919,T_STOCK_DATA[[#This Row],[Negative Change %]]),"")</f>
        <v>1328</v>
      </c>
      <c r="L920" s="10">
        <f>IFERROR(RANK(T_STOCK_DATA[[#This Row],[Volume]],T_STOCK_DATA[Volume],0)+COUNTIF($H$3:$H919,T_STOCK_DATA[[#This Row],[Volume]]),"")</f>
        <v>378</v>
      </c>
      <c r="M920" s="18" cm="1">
        <f t="array" ref="M920">IFERROR(_FV(T_STOCK_DATA[[#This Row],[SYMBOL]],"Last trade time",TRUE),"")</f>
        <v>44585.469965277778</v>
      </c>
    </row>
    <row r="921" spans="1:13">
      <c r="A921" s="5" t="e" vm="944">
        <v>#VALUE!</v>
      </c>
      <c r="B921" s="7" cm="1">
        <f t="array" ref="B921">IFERROR(_FV(T_STOCK_DATA[[#This Row],[SYMBOL]],"Change"),"")</f>
        <v>-1.8</v>
      </c>
      <c r="C921" s="8" cm="1">
        <f t="array" ref="C921">IFERROR(IF(T_STOCK_DATA[[#This Row],[SYMBOL]]="","",_FV(T_STOCK_DATA[[#This Row],[SYMBOL]],"Change (%)",TRUE)),"")</f>
        <v>-1.2444E-2</v>
      </c>
      <c r="D921" s="8" t="str">
        <f>IF(T_STOCK_DATA[[#This Row],[Change (%)]]&gt;0,T_STOCK_DATA[[#This Row],[Change (%)]],"")</f>
        <v/>
      </c>
      <c r="E921" s="8">
        <f>IF(T_STOCK_DATA[[#This Row],[Change (%)]]&lt;0,T_STOCK_DATA[[#This Row],[Change (%)]],"")</f>
        <v>-1.2444E-2</v>
      </c>
      <c r="F921" s="7" t="str" cm="1">
        <f t="array" ref="F921">IFERROR(_FV(T_STOCK_DATA[[#This Row],[SYMBOL]],"Exchange"),"")</f>
        <v>National Stock Exchange of India</v>
      </c>
      <c r="G921" s="7" cm="1">
        <f t="array" ref="G921">IFERROR(_FV(T_STOCK_DATA[[#This Row],[SYMBOL]],"Price"),"")</f>
        <v>142.85</v>
      </c>
      <c r="H921" s="9" cm="1">
        <f t="array" ref="H921">IFERROR(_FV(T_STOCK_DATA[[#This Row],[SYMBOL]],"Volume"),"")</f>
        <v>67953</v>
      </c>
      <c r="I921" s="7" t="str" cm="1">
        <f t="array" ref="I921">IFERROR(_FV(T_STOCK_DATA[[#This Row],[SYMBOL]],"Ticker symbol",TRUE),"")</f>
        <v>MGEL</v>
      </c>
      <c r="J921" s="10" t="str">
        <f>IFERROR(RANK(T_STOCK_DATA[[#This Row],[Positive Change %]],T_STOCK_DATA[Positive Change %],0)+COUNTIF($D$3:$D920,T_STOCK_DATA[[#This Row],[Positive Change %]]),"")</f>
        <v/>
      </c>
      <c r="K921" s="10">
        <f>IFERROR(RANK(T_STOCK_DATA[[#This Row],[Negative Change %]],T_STOCK_DATA[Negative Change %],1)+COUNTIF($E$3:$E920,T_STOCK_DATA[[#This Row],[Negative Change %]]),"")</f>
        <v>1502</v>
      </c>
      <c r="L921" s="10">
        <f>IFERROR(RANK(T_STOCK_DATA[[#This Row],[Volume]],T_STOCK_DATA[Volume],0)+COUNTIF($H$3:$H920,T_STOCK_DATA[[#This Row],[Volume]]),"")</f>
        <v>1075</v>
      </c>
      <c r="M921" s="18" cm="1">
        <f t="array" ref="M921">IFERROR(_FV(T_STOCK_DATA[[#This Row],[SYMBOL]],"Last trade time",TRUE),"")</f>
        <v>44585.469965277778</v>
      </c>
    </row>
    <row r="922" spans="1:13">
      <c r="A922" s="5" t="e" vm="945">
        <v>#VALUE!</v>
      </c>
      <c r="B922" s="7" cm="1">
        <f t="array" ref="B922">IFERROR(_FV(T_STOCK_DATA[[#This Row],[SYMBOL]],"Change"),"")</f>
        <v>-36.549999999999997</v>
      </c>
      <c r="C922" s="8" cm="1">
        <f t="array" ref="C922">IFERROR(IF(T_STOCK_DATA[[#This Row],[SYMBOL]]="","",_FV(T_STOCK_DATA[[#This Row],[SYMBOL]],"Change (%)",TRUE)),"")</f>
        <v>-4.2859000000000001E-2</v>
      </c>
      <c r="D922" s="8" t="str">
        <f>IF(T_STOCK_DATA[[#This Row],[Change (%)]]&gt;0,T_STOCK_DATA[[#This Row],[Change (%)]],"")</f>
        <v/>
      </c>
      <c r="E922" s="8">
        <f>IF(T_STOCK_DATA[[#This Row],[Change (%)]]&lt;0,T_STOCK_DATA[[#This Row],[Change (%)]],"")</f>
        <v>-4.2859000000000001E-2</v>
      </c>
      <c r="F922" s="7" t="str" cm="1">
        <f t="array" ref="F922">IFERROR(_FV(T_STOCK_DATA[[#This Row],[SYMBOL]],"Exchange"),"")</f>
        <v>National Stock Exchange of India</v>
      </c>
      <c r="G922" s="7" cm="1">
        <f t="array" ref="G922">IFERROR(_FV(T_STOCK_DATA[[#This Row],[SYMBOL]],"Price"),"")</f>
        <v>816.25</v>
      </c>
      <c r="H922" s="9" cm="1">
        <f t="array" ref="H922">IFERROR(_FV(T_STOCK_DATA[[#This Row],[SYMBOL]],"Volume"),"")</f>
        <v>919745</v>
      </c>
      <c r="I922" s="7" t="str" cm="1">
        <f t="array" ref="I922">IFERROR(_FV(T_STOCK_DATA[[#This Row],[SYMBOL]],"Ticker symbol",TRUE),"")</f>
        <v>MGL</v>
      </c>
      <c r="J922" s="10" t="str">
        <f>IFERROR(RANK(T_STOCK_DATA[[#This Row],[Positive Change %]],T_STOCK_DATA[Positive Change %],0)+COUNTIF($D$3:$D921,T_STOCK_DATA[[#This Row],[Positive Change %]]),"")</f>
        <v/>
      </c>
      <c r="K922" s="10">
        <f>IFERROR(RANK(T_STOCK_DATA[[#This Row],[Negative Change %]],T_STOCK_DATA[Negative Change %],1)+COUNTIF($E$3:$E921,T_STOCK_DATA[[#This Row],[Negative Change %]]),"")</f>
        <v>971</v>
      </c>
      <c r="L922" s="10">
        <f>IFERROR(RANK(T_STOCK_DATA[[#This Row],[Volume]],T_STOCK_DATA[Volume],0)+COUNTIF($H$3:$H921,T_STOCK_DATA[[#This Row],[Volume]]),"")</f>
        <v>357</v>
      </c>
      <c r="M922" s="18" cm="1">
        <f t="array" ref="M922">IFERROR(_FV(T_STOCK_DATA[[#This Row],[SYMBOL]],"Last trade time",TRUE),"")</f>
        <v>44585.469965277778</v>
      </c>
    </row>
    <row r="923" spans="1:13">
      <c r="A923" s="5" t="e" vm="946">
        <v>#VALUE!</v>
      </c>
      <c r="B923" s="7" cm="1">
        <f t="array" ref="B923">IFERROR(_FV(T_STOCK_DATA[[#This Row],[SYMBOL]],"Change"),"")</f>
        <v>-5.35</v>
      </c>
      <c r="C923" s="8" cm="1">
        <f t="array" ref="C923">IFERROR(IF(T_STOCK_DATA[[#This Row],[SYMBOL]]="","",_FV(T_STOCK_DATA[[#This Row],[SYMBOL]],"Change (%)",TRUE)),"")</f>
        <v>-2.6002000000000001E-2</v>
      </c>
      <c r="D923" s="8" t="str">
        <f>IF(T_STOCK_DATA[[#This Row],[Change (%)]]&gt;0,T_STOCK_DATA[[#This Row],[Change (%)]],"")</f>
        <v/>
      </c>
      <c r="E923" s="8">
        <f>IF(T_STOCK_DATA[[#This Row],[Change (%)]]&lt;0,T_STOCK_DATA[[#This Row],[Change (%)]],"")</f>
        <v>-2.6002000000000001E-2</v>
      </c>
      <c r="F923" s="7" t="str" cm="1">
        <f t="array" ref="F923">IFERROR(_FV(T_STOCK_DATA[[#This Row],[SYMBOL]],"Exchange"),"")</f>
        <v>National Stock Exchange of India</v>
      </c>
      <c r="G923" s="7" cm="1">
        <f t="array" ref="G923">IFERROR(_FV(T_STOCK_DATA[[#This Row],[SYMBOL]],"Price"),"")</f>
        <v>200.4</v>
      </c>
      <c r="H923" s="9" cm="1">
        <f t="array" ref="H923">IFERROR(_FV(T_STOCK_DATA[[#This Row],[SYMBOL]],"Volume"),"")</f>
        <v>241212</v>
      </c>
      <c r="I923" s="7" t="str" cm="1">
        <f t="array" ref="I923">IFERROR(_FV(T_STOCK_DATA[[#This Row],[SYMBOL]],"Ticker symbol",TRUE),"")</f>
        <v>MHRIL</v>
      </c>
      <c r="J923" s="10" t="str">
        <f>IFERROR(RANK(T_STOCK_DATA[[#This Row],[Positive Change %]],T_STOCK_DATA[Positive Change %],0)+COUNTIF($D$3:$D922,T_STOCK_DATA[[#This Row],[Positive Change %]]),"")</f>
        <v/>
      </c>
      <c r="K923" s="10">
        <f>IFERROR(RANK(T_STOCK_DATA[[#This Row],[Negative Change %]],T_STOCK_DATA[Negative Change %],1)+COUNTIF($E$3:$E922,T_STOCK_DATA[[#This Row],[Negative Change %]]),"")</f>
        <v>1320</v>
      </c>
      <c r="L923" s="10">
        <f>IFERROR(RANK(T_STOCK_DATA[[#This Row],[Volume]],T_STOCK_DATA[Volume],0)+COUNTIF($H$3:$H922,T_STOCK_DATA[[#This Row],[Volume]]),"")</f>
        <v>697</v>
      </c>
      <c r="M923" s="18" cm="1">
        <f t="array" ref="M923">IFERROR(_FV(T_STOCK_DATA[[#This Row],[SYMBOL]],"Last trade time",TRUE),"")</f>
        <v>44585.469965277778</v>
      </c>
    </row>
    <row r="924" spans="1:13">
      <c r="A924" s="5" t="e" vm="947">
        <v>#VALUE!</v>
      </c>
      <c r="B924" s="7" cm="1">
        <f t="array" ref="B924">IFERROR(_FV(T_STOCK_DATA[[#This Row],[SYMBOL]],"Change"),"")</f>
        <v>-1.45</v>
      </c>
      <c r="C924" s="8" cm="1">
        <f t="array" ref="C924">IFERROR(IF(T_STOCK_DATA[[#This Row],[SYMBOL]]="","",_FV(T_STOCK_DATA[[#This Row],[SYMBOL]],"Change (%)",TRUE)),"")</f>
        <v>-4.9153000000000002E-2</v>
      </c>
      <c r="D924" s="8" t="str">
        <f>IF(T_STOCK_DATA[[#This Row],[Change (%)]]&gt;0,T_STOCK_DATA[[#This Row],[Change (%)]],"")</f>
        <v/>
      </c>
      <c r="E924" s="8">
        <f>IF(T_STOCK_DATA[[#This Row],[Change (%)]]&lt;0,T_STOCK_DATA[[#This Row],[Change (%)]],"")</f>
        <v>-4.9153000000000002E-2</v>
      </c>
      <c r="F924" s="7" t="str" cm="1">
        <f t="array" ref="F924">IFERROR(_FV(T_STOCK_DATA[[#This Row],[SYMBOL]],"Exchange"),"")</f>
        <v>National Stock Exchange of India</v>
      </c>
      <c r="G924" s="7" cm="1">
        <f t="array" ref="G924">IFERROR(_FV(T_STOCK_DATA[[#This Row],[SYMBOL]],"Price"),"")</f>
        <v>28.05</v>
      </c>
      <c r="H924" s="9" cm="1">
        <f t="array" ref="H924">IFERROR(_FV(T_STOCK_DATA[[#This Row],[SYMBOL]],"Volume"),"")</f>
        <v>227812</v>
      </c>
      <c r="I924" s="7" t="str" cm="1">
        <f t="array" ref="I924">IFERROR(_FV(T_STOCK_DATA[[#This Row],[SYMBOL]],"Ticker symbol",TRUE),"")</f>
        <v>MICEL</v>
      </c>
      <c r="J924" s="10" t="str">
        <f>IFERROR(RANK(T_STOCK_DATA[[#This Row],[Positive Change %]],T_STOCK_DATA[Positive Change %],0)+COUNTIF($D$3:$D923,T_STOCK_DATA[[#This Row],[Positive Change %]]),"")</f>
        <v/>
      </c>
      <c r="K924" s="10">
        <f>IFERROR(RANK(T_STOCK_DATA[[#This Row],[Negative Change %]],T_STOCK_DATA[Negative Change %],1)+COUNTIF($E$3:$E923,T_STOCK_DATA[[#This Row],[Negative Change %]]),"")</f>
        <v>678</v>
      </c>
      <c r="L924" s="10">
        <f>IFERROR(RANK(T_STOCK_DATA[[#This Row],[Volume]],T_STOCK_DATA[Volume],0)+COUNTIF($H$3:$H923,T_STOCK_DATA[[#This Row],[Volume]]),"")</f>
        <v>717</v>
      </c>
      <c r="M924" s="18" cm="1">
        <f t="array" ref="M924">IFERROR(_FV(T_STOCK_DATA[[#This Row],[SYMBOL]],"Last trade time",TRUE),"")</f>
        <v>44585.469965277778</v>
      </c>
    </row>
    <row r="925" spans="1:13">
      <c r="A925" s="5" t="e" vm="948">
        <v>#VALUE!</v>
      </c>
      <c r="B925" s="7" cm="1">
        <f t="array" ref="B925">IFERROR(_FV(T_STOCK_DATA[[#This Row],[SYMBOL]],"Change"),"")</f>
        <v>-6.7</v>
      </c>
      <c r="C925" s="8" cm="1">
        <f t="array" ref="C925">IFERROR(IF(T_STOCK_DATA[[#This Row],[SYMBOL]]="","",_FV(T_STOCK_DATA[[#This Row],[SYMBOL]],"Change (%)",TRUE)),"")</f>
        <v>-3.5781E-2</v>
      </c>
      <c r="D925" s="8" t="str">
        <f>IF(T_STOCK_DATA[[#This Row],[Change (%)]]&gt;0,T_STOCK_DATA[[#This Row],[Change (%)]],"")</f>
        <v/>
      </c>
      <c r="E925" s="8">
        <f>IF(T_STOCK_DATA[[#This Row],[Change (%)]]&lt;0,T_STOCK_DATA[[#This Row],[Change (%)]],"")</f>
        <v>-3.5781E-2</v>
      </c>
      <c r="F925" s="7" t="str" cm="1">
        <f t="array" ref="F925">IFERROR(_FV(T_STOCK_DATA[[#This Row],[SYMBOL]],"Exchange"),"")</f>
        <v>National Stock Exchange of India</v>
      </c>
      <c r="G925" s="7" cm="1">
        <f t="array" ref="G925">IFERROR(_FV(T_STOCK_DATA[[#This Row],[SYMBOL]],"Price"),"")</f>
        <v>180.55</v>
      </c>
      <c r="H925" s="9" cm="1">
        <f t="array" ref="H925">IFERROR(_FV(T_STOCK_DATA[[#This Row],[SYMBOL]],"Volume"),"")</f>
        <v>211126</v>
      </c>
      <c r="I925" s="7" t="str" cm="1">
        <f t="array" ref="I925">IFERROR(_FV(T_STOCK_DATA[[#This Row],[SYMBOL]],"Ticker symbol",TRUE),"")</f>
        <v>MIDHANI</v>
      </c>
      <c r="J925" s="10" t="str">
        <f>IFERROR(RANK(T_STOCK_DATA[[#This Row],[Positive Change %]],T_STOCK_DATA[Positive Change %],0)+COUNTIF($D$3:$D924,T_STOCK_DATA[[#This Row],[Positive Change %]]),"")</f>
        <v/>
      </c>
      <c r="K925" s="10">
        <f>IFERROR(RANK(T_STOCK_DATA[[#This Row],[Negative Change %]],T_STOCK_DATA[Negative Change %],1)+COUNTIF($E$3:$E924,T_STOCK_DATA[[#This Row],[Negative Change %]]),"")</f>
        <v>1141</v>
      </c>
      <c r="L925" s="10">
        <f>IFERROR(RANK(T_STOCK_DATA[[#This Row],[Volume]],T_STOCK_DATA[Volume],0)+COUNTIF($H$3:$H924,T_STOCK_DATA[[#This Row],[Volume]]),"")</f>
        <v>743</v>
      </c>
      <c r="M925" s="18" cm="1">
        <f t="array" ref="M925">IFERROR(_FV(T_STOCK_DATA[[#This Row],[SYMBOL]],"Last trade time",TRUE),"")</f>
        <v>44585.469965277778</v>
      </c>
    </row>
    <row r="926" spans="1:13">
      <c r="A926" s="5" t="e" vm="949">
        <v>#VALUE!</v>
      </c>
      <c r="B926" s="7" cm="1">
        <f t="array" ref="B926">IFERROR(_FV(T_STOCK_DATA[[#This Row],[SYMBOL]],"Change"),"")</f>
        <v>-10.9</v>
      </c>
      <c r="C926" s="8" cm="1">
        <f t="array" ref="C926">IFERROR(IF(T_STOCK_DATA[[#This Row],[SYMBOL]]="","",_FV(T_STOCK_DATA[[#This Row],[SYMBOL]],"Change (%)",TRUE)),"")</f>
        <v>-5.4241999999999999E-2</v>
      </c>
      <c r="D926" s="8" t="str">
        <f>IF(T_STOCK_DATA[[#This Row],[Change (%)]]&gt;0,T_STOCK_DATA[[#This Row],[Change (%)]],"")</f>
        <v/>
      </c>
      <c r="E926" s="8">
        <f>IF(T_STOCK_DATA[[#This Row],[Change (%)]]&lt;0,T_STOCK_DATA[[#This Row],[Change (%)]],"")</f>
        <v>-5.4241999999999999E-2</v>
      </c>
      <c r="F926" s="7" t="str" cm="1">
        <f t="array" ref="F926">IFERROR(_FV(T_STOCK_DATA[[#This Row],[SYMBOL]],"Exchange"),"")</f>
        <v>National Stock Exchange of India</v>
      </c>
      <c r="G926" s="7" cm="1">
        <f t="array" ref="G926">IFERROR(_FV(T_STOCK_DATA[[#This Row],[SYMBOL]],"Price"),"")</f>
        <v>190.05</v>
      </c>
      <c r="H926" s="9" cm="1">
        <f t="array" ref="H926">IFERROR(_FV(T_STOCK_DATA[[#This Row],[SYMBOL]],"Volume"),"")</f>
        <v>2103267</v>
      </c>
      <c r="I926" s="7" t="str" cm="1">
        <f t="array" ref="I926">IFERROR(_FV(T_STOCK_DATA[[#This Row],[SYMBOL]],"Ticker symbol",TRUE),"")</f>
        <v>MINDACORP</v>
      </c>
      <c r="J926" s="10" t="str">
        <f>IFERROR(RANK(T_STOCK_DATA[[#This Row],[Positive Change %]],T_STOCK_DATA[Positive Change %],0)+COUNTIF($D$3:$D925,T_STOCK_DATA[[#This Row],[Positive Change %]]),"")</f>
        <v/>
      </c>
      <c r="K926" s="10">
        <f>IFERROR(RANK(T_STOCK_DATA[[#This Row],[Negative Change %]],T_STOCK_DATA[Negative Change %],1)+COUNTIF($E$3:$E925,T_STOCK_DATA[[#This Row],[Negative Change %]]),"")</f>
        <v>429</v>
      </c>
      <c r="L926" s="10">
        <f>IFERROR(RANK(T_STOCK_DATA[[#This Row],[Volume]],T_STOCK_DATA[Volume],0)+COUNTIF($H$3:$H925,T_STOCK_DATA[[#This Row],[Volume]]),"")</f>
        <v>202</v>
      </c>
      <c r="M926" s="18" cm="1">
        <f t="array" ref="M926">IFERROR(_FV(T_STOCK_DATA[[#This Row],[SYMBOL]],"Last trade time",TRUE),"")</f>
        <v>44585.469965277778</v>
      </c>
    </row>
    <row r="927" spans="1:13">
      <c r="A927" s="5" t="e" vm="950">
        <v>#VALUE!</v>
      </c>
      <c r="B927" s="7" cm="1">
        <f t="array" ref="B927">IFERROR(_FV(T_STOCK_DATA[[#This Row],[SYMBOL]],"Change"),"")</f>
        <v>-28.95</v>
      </c>
      <c r="C927" s="8" cm="1">
        <f t="array" ref="C927">IFERROR(IF(T_STOCK_DATA[[#This Row],[SYMBOL]]="","",_FV(T_STOCK_DATA[[#This Row],[SYMBOL]],"Change (%)",TRUE)),"")</f>
        <v>-2.6307000000000001E-2</v>
      </c>
      <c r="D927" s="8" t="str">
        <f>IF(T_STOCK_DATA[[#This Row],[Change (%)]]&gt;0,T_STOCK_DATA[[#This Row],[Change (%)]],"")</f>
        <v/>
      </c>
      <c r="E927" s="8">
        <f>IF(T_STOCK_DATA[[#This Row],[Change (%)]]&lt;0,T_STOCK_DATA[[#This Row],[Change (%)]],"")</f>
        <v>-2.6307000000000001E-2</v>
      </c>
      <c r="F927" s="7" t="str" cm="1">
        <f t="array" ref="F927">IFERROR(_FV(T_STOCK_DATA[[#This Row],[SYMBOL]],"Exchange"),"")</f>
        <v>National Stock Exchange of India</v>
      </c>
      <c r="G927" s="7" cm="1">
        <f t="array" ref="G927">IFERROR(_FV(T_STOCK_DATA[[#This Row],[SYMBOL]],"Price"),"")</f>
        <v>1071.5</v>
      </c>
      <c r="H927" s="9" cm="1">
        <f t="array" ref="H927">IFERROR(_FV(T_STOCK_DATA[[#This Row],[SYMBOL]],"Volume"),"")</f>
        <v>351515</v>
      </c>
      <c r="I927" s="7" t="str" cm="1">
        <f t="array" ref="I927">IFERROR(_FV(T_STOCK_DATA[[#This Row],[SYMBOL]],"Ticker symbol",TRUE),"")</f>
        <v>MINDAIND</v>
      </c>
      <c r="J927" s="10" t="str">
        <f>IFERROR(RANK(T_STOCK_DATA[[#This Row],[Positive Change %]],T_STOCK_DATA[Positive Change %],0)+COUNTIF($D$3:$D926,T_STOCK_DATA[[#This Row],[Positive Change %]]),"")</f>
        <v/>
      </c>
      <c r="K927" s="10">
        <f>IFERROR(RANK(T_STOCK_DATA[[#This Row],[Negative Change %]],T_STOCK_DATA[Negative Change %],1)+COUNTIF($E$3:$E926,T_STOCK_DATA[[#This Row],[Negative Change %]]),"")</f>
        <v>1316</v>
      </c>
      <c r="L927" s="10">
        <f>IFERROR(RANK(T_STOCK_DATA[[#This Row],[Volume]],T_STOCK_DATA[Volume],0)+COUNTIF($H$3:$H926,T_STOCK_DATA[[#This Row],[Volume]]),"")</f>
        <v>601</v>
      </c>
      <c r="M927" s="18" cm="1">
        <f t="array" ref="M927">IFERROR(_FV(T_STOCK_DATA[[#This Row],[SYMBOL]],"Last trade time",TRUE),"")</f>
        <v>44585.469965277778</v>
      </c>
    </row>
    <row r="928" spans="1:13">
      <c r="A928" s="5" t="e" vm="951">
        <v>#VALUE!</v>
      </c>
      <c r="B928" s="7" cm="1">
        <f t="array" ref="B928">IFERROR(_FV(T_STOCK_DATA[[#This Row],[SYMBOL]],"Change"),"")</f>
        <v>-10.8</v>
      </c>
      <c r="C928" s="8" cm="1">
        <f t="array" ref="C928">IFERROR(IF(T_STOCK_DATA[[#This Row],[SYMBOL]]="","",_FV(T_STOCK_DATA[[#This Row],[SYMBOL]],"Change (%)",TRUE)),"")</f>
        <v>-4.9793000000000004E-2</v>
      </c>
      <c r="D928" s="8" t="str">
        <f>IF(T_STOCK_DATA[[#This Row],[Change (%)]]&gt;0,T_STOCK_DATA[[#This Row],[Change (%)]],"")</f>
        <v/>
      </c>
      <c r="E928" s="8">
        <f>IF(T_STOCK_DATA[[#This Row],[Change (%)]]&lt;0,T_STOCK_DATA[[#This Row],[Change (%)]],"")</f>
        <v>-4.9793000000000004E-2</v>
      </c>
      <c r="F928" s="7" t="str" cm="1">
        <f t="array" ref="F928">IFERROR(_FV(T_STOCK_DATA[[#This Row],[SYMBOL]],"Exchange"),"")</f>
        <v>National Stock Exchange of India</v>
      </c>
      <c r="G928" s="7" cm="1">
        <f t="array" ref="G928">IFERROR(_FV(T_STOCK_DATA[[#This Row],[SYMBOL]],"Price"),"")</f>
        <v>206.1</v>
      </c>
      <c r="H928" s="9" cm="1">
        <f t="array" ref="H928">IFERROR(_FV(T_STOCK_DATA[[#This Row],[SYMBOL]],"Volume"),"")</f>
        <v>7544</v>
      </c>
      <c r="I928" s="7" t="str" cm="1">
        <f t="array" ref="I928">IFERROR(_FV(T_STOCK_DATA[[#This Row],[SYMBOL]],"Ticker symbol",TRUE),"")</f>
        <v>MINDTECK</v>
      </c>
      <c r="J928" s="10" t="str">
        <f>IFERROR(RANK(T_STOCK_DATA[[#This Row],[Positive Change %]],T_STOCK_DATA[Positive Change %],0)+COUNTIF($D$3:$D927,T_STOCK_DATA[[#This Row],[Positive Change %]]),"")</f>
        <v/>
      </c>
      <c r="K928" s="10">
        <f>IFERROR(RANK(T_STOCK_DATA[[#This Row],[Negative Change %]],T_STOCK_DATA[Negative Change %],1)+COUNTIF($E$3:$E927,T_STOCK_DATA[[#This Row],[Negative Change %]]),"")</f>
        <v>589</v>
      </c>
      <c r="L928" s="10">
        <f>IFERROR(RANK(T_STOCK_DATA[[#This Row],[Volume]],T_STOCK_DATA[Volume],0)+COUNTIF($H$3:$H927,T_STOCK_DATA[[#This Row],[Volume]]),"")</f>
        <v>1533</v>
      </c>
      <c r="M928" s="18" cm="1">
        <f t="array" ref="M928">IFERROR(_FV(T_STOCK_DATA[[#This Row],[SYMBOL]],"Last trade time",TRUE),"")</f>
        <v>44585.469965277778</v>
      </c>
    </row>
    <row r="929" spans="1:13">
      <c r="A929" s="5" t="e" vm="952">
        <v>#VALUE!</v>
      </c>
      <c r="B929" s="7" cm="1">
        <f t="array" ref="B929">IFERROR(_FV(T_STOCK_DATA[[#This Row],[SYMBOL]],"Change"),"")</f>
        <v>-229.9</v>
      </c>
      <c r="C929" s="8" cm="1">
        <f t="array" ref="C929">IFERROR(IF(T_STOCK_DATA[[#This Row],[SYMBOL]]="","",_FV(T_STOCK_DATA[[#This Row],[SYMBOL]],"Change (%)",TRUE)),"")</f>
        <v>-5.5816999999999999E-2</v>
      </c>
      <c r="D929" s="8" t="str">
        <f>IF(T_STOCK_DATA[[#This Row],[Change (%)]]&gt;0,T_STOCK_DATA[[#This Row],[Change (%)]],"")</f>
        <v/>
      </c>
      <c r="E929" s="8">
        <f>IF(T_STOCK_DATA[[#This Row],[Change (%)]]&lt;0,T_STOCK_DATA[[#This Row],[Change (%)]],"")</f>
        <v>-5.5816999999999999E-2</v>
      </c>
      <c r="F929" s="7" t="str" cm="1">
        <f t="array" ref="F929">IFERROR(_FV(T_STOCK_DATA[[#This Row],[SYMBOL]],"Exchange"),"")</f>
        <v>National Stock Exchange of India</v>
      </c>
      <c r="G929" s="7" cm="1">
        <f t="array" ref="G929">IFERROR(_FV(T_STOCK_DATA[[#This Row],[SYMBOL]],"Price"),"")</f>
        <v>3888.95</v>
      </c>
      <c r="H929" s="9" cm="1">
        <f t="array" ref="H929">IFERROR(_FV(T_STOCK_DATA[[#This Row],[SYMBOL]],"Volume"),"")</f>
        <v>1043403</v>
      </c>
      <c r="I929" s="7" t="str" cm="1">
        <f t="array" ref="I929">IFERROR(_FV(T_STOCK_DATA[[#This Row],[SYMBOL]],"Ticker symbol",TRUE),"")</f>
        <v>MINDTREE</v>
      </c>
      <c r="J929" s="10" t="str">
        <f>IFERROR(RANK(T_STOCK_DATA[[#This Row],[Positive Change %]],T_STOCK_DATA[Positive Change %],0)+COUNTIF($D$3:$D928,T_STOCK_DATA[[#This Row],[Positive Change %]]),"")</f>
        <v/>
      </c>
      <c r="K929" s="10">
        <f>IFERROR(RANK(T_STOCK_DATA[[#This Row],[Negative Change %]],T_STOCK_DATA[Negative Change %],1)+COUNTIF($E$3:$E928,T_STOCK_DATA[[#This Row],[Negative Change %]]),"")</f>
        <v>402</v>
      </c>
      <c r="L929" s="10">
        <f>IFERROR(RANK(T_STOCK_DATA[[#This Row],[Volume]],T_STOCK_DATA[Volume],0)+COUNTIF($H$3:$H928,T_STOCK_DATA[[#This Row],[Volume]]),"")</f>
        <v>329</v>
      </c>
      <c r="M929" s="18" cm="1">
        <f t="array" ref="M929">IFERROR(_FV(T_STOCK_DATA[[#This Row],[SYMBOL]],"Last trade time",TRUE),"")</f>
        <v>44585.469965277778</v>
      </c>
    </row>
    <row r="930" spans="1:13">
      <c r="A930" s="5" t="e" vm="953">
        <v>#VALUE!</v>
      </c>
      <c r="B930" s="7" cm="1">
        <f t="array" ref="B930">IFERROR(_FV(T_STOCK_DATA[[#This Row],[SYMBOL]],"Change"),"")</f>
        <v>-1.55</v>
      </c>
      <c r="C930" s="8" cm="1">
        <f t="array" ref="C930">IFERROR(IF(T_STOCK_DATA[[#This Row],[SYMBOL]]="","",_FV(T_STOCK_DATA[[#This Row],[SYMBOL]],"Change (%)",TRUE)),"")</f>
        <v>-4.9919000000000005E-2</v>
      </c>
      <c r="D930" s="8" t="str">
        <f>IF(T_STOCK_DATA[[#This Row],[Change (%)]]&gt;0,T_STOCK_DATA[[#This Row],[Change (%)]],"")</f>
        <v/>
      </c>
      <c r="E930" s="8">
        <f>IF(T_STOCK_DATA[[#This Row],[Change (%)]]&lt;0,T_STOCK_DATA[[#This Row],[Change (%)]],"")</f>
        <v>-4.9919000000000005E-2</v>
      </c>
      <c r="F930" s="7" t="str" cm="1">
        <f t="array" ref="F930">IFERROR(_FV(T_STOCK_DATA[[#This Row],[SYMBOL]],"Exchange"),"")</f>
        <v>National Stock Exchange of India</v>
      </c>
      <c r="G930" s="7" cm="1">
        <f t="array" ref="G930">IFERROR(_FV(T_STOCK_DATA[[#This Row],[SYMBOL]],"Price"),"")</f>
        <v>29.5</v>
      </c>
      <c r="H930" s="9" cm="1">
        <f t="array" ref="H930">IFERROR(_FV(T_STOCK_DATA[[#This Row],[SYMBOL]],"Volume"),"")</f>
        <v>606731</v>
      </c>
      <c r="I930" s="7" t="str" cm="1">
        <f t="array" ref="I930">IFERROR(_FV(T_STOCK_DATA[[#This Row],[SYMBOL]],"Ticker symbol",TRUE),"")</f>
        <v>MIRCELECTR</v>
      </c>
      <c r="J930" s="10" t="str">
        <f>IFERROR(RANK(T_STOCK_DATA[[#This Row],[Positive Change %]],T_STOCK_DATA[Positive Change %],0)+COUNTIF($D$3:$D929,T_STOCK_DATA[[#This Row],[Positive Change %]]),"")</f>
        <v/>
      </c>
      <c r="K930" s="10">
        <f>IFERROR(RANK(T_STOCK_DATA[[#This Row],[Negative Change %]],T_STOCK_DATA[Negative Change %],1)+COUNTIF($E$3:$E929,T_STOCK_DATA[[#This Row],[Negative Change %]]),"")</f>
        <v>549</v>
      </c>
      <c r="L930" s="10">
        <f>IFERROR(RANK(T_STOCK_DATA[[#This Row],[Volume]],T_STOCK_DATA[Volume],0)+COUNTIF($H$3:$H929,T_STOCK_DATA[[#This Row],[Volume]]),"")</f>
        <v>452</v>
      </c>
      <c r="M930" s="18" cm="1">
        <f t="array" ref="M930">IFERROR(_FV(T_STOCK_DATA[[#This Row],[SYMBOL]],"Last trade time",TRUE),"")</f>
        <v>44585.469965277778</v>
      </c>
    </row>
    <row r="931" spans="1:13">
      <c r="A931" s="5" t="e" vm="954">
        <v>#VALUE!</v>
      </c>
      <c r="B931" s="7" cm="1">
        <f t="array" ref="B931">IFERROR(_FV(T_STOCK_DATA[[#This Row],[SYMBOL]],"Change"),"")</f>
        <v>-13.3</v>
      </c>
      <c r="C931" s="8" cm="1">
        <f t="array" ref="C931">IFERROR(IF(T_STOCK_DATA[[#This Row],[SYMBOL]]="","",_FV(T_STOCK_DATA[[#This Row],[SYMBOL]],"Change (%)",TRUE)),"")</f>
        <v>-8.7126999999999996E-2</v>
      </c>
      <c r="D931" s="8" t="str">
        <f>IF(T_STOCK_DATA[[#This Row],[Change (%)]]&gt;0,T_STOCK_DATA[[#This Row],[Change (%)]],"")</f>
        <v/>
      </c>
      <c r="E931" s="8">
        <f>IF(T_STOCK_DATA[[#This Row],[Change (%)]]&lt;0,T_STOCK_DATA[[#This Row],[Change (%)]],"")</f>
        <v>-8.7126999999999996E-2</v>
      </c>
      <c r="F931" s="7" t="str" cm="1">
        <f t="array" ref="F931">IFERROR(_FV(T_STOCK_DATA[[#This Row],[SYMBOL]],"Exchange"),"")</f>
        <v>National Stock Exchange of India</v>
      </c>
      <c r="G931" s="7" cm="1">
        <f t="array" ref="G931">IFERROR(_FV(T_STOCK_DATA[[#This Row],[SYMBOL]],"Price"),"")</f>
        <v>139.35</v>
      </c>
      <c r="H931" s="9" cm="1">
        <f t="array" ref="H931">IFERROR(_FV(T_STOCK_DATA[[#This Row],[SYMBOL]],"Volume"),"")</f>
        <v>1651457</v>
      </c>
      <c r="I931" s="7" t="str" cm="1">
        <f t="array" ref="I931">IFERROR(_FV(T_STOCK_DATA[[#This Row],[SYMBOL]],"Ticker symbol",TRUE),"")</f>
        <v>MIRZAINT</v>
      </c>
      <c r="J931" s="10" t="str">
        <f>IFERROR(RANK(T_STOCK_DATA[[#This Row],[Positive Change %]],T_STOCK_DATA[Positive Change %],0)+COUNTIF($D$3:$D930,T_STOCK_DATA[[#This Row],[Positive Change %]]),"")</f>
        <v/>
      </c>
      <c r="K931" s="10">
        <f>IFERROR(RANK(T_STOCK_DATA[[#This Row],[Negative Change %]],T_STOCK_DATA[Negative Change %],1)+COUNTIF($E$3:$E930,T_STOCK_DATA[[#This Row],[Negative Change %]]),"")</f>
        <v>66</v>
      </c>
      <c r="L931" s="10">
        <f>IFERROR(RANK(T_STOCK_DATA[[#This Row],[Volume]],T_STOCK_DATA[Volume],0)+COUNTIF($H$3:$H930,T_STOCK_DATA[[#This Row],[Volume]]),"")</f>
        <v>237</v>
      </c>
      <c r="M931" s="18" cm="1">
        <f t="array" ref="M931">IFERROR(_FV(T_STOCK_DATA[[#This Row],[SYMBOL]],"Last trade time",TRUE),"")</f>
        <v>44585.469965277778</v>
      </c>
    </row>
    <row r="932" spans="1:13">
      <c r="A932" s="5" t="e" vm="955">
        <v>#VALUE!</v>
      </c>
      <c r="B932" s="7" cm="1">
        <f t="array" ref="B932">IFERROR(_FV(T_STOCK_DATA[[#This Row],[SYMBOL]],"Change"),"")</f>
        <v>-1.1000000000000001</v>
      </c>
      <c r="C932" s="8" cm="1">
        <f t="array" ref="C932">IFERROR(IF(T_STOCK_DATA[[#This Row],[SYMBOL]]="","",_FV(T_STOCK_DATA[[#This Row],[SYMBOL]],"Change (%)",TRUE)),"")</f>
        <v>-4.9217000000000004E-2</v>
      </c>
      <c r="D932" s="8" t="str">
        <f>IF(T_STOCK_DATA[[#This Row],[Change (%)]]&gt;0,T_STOCK_DATA[[#This Row],[Change (%)]],"")</f>
        <v/>
      </c>
      <c r="E932" s="8">
        <f>IF(T_STOCK_DATA[[#This Row],[Change (%)]]&lt;0,T_STOCK_DATA[[#This Row],[Change (%)]],"")</f>
        <v>-4.9217000000000004E-2</v>
      </c>
      <c r="F932" s="7" t="str" cm="1">
        <f t="array" ref="F932">IFERROR(_FV(T_STOCK_DATA[[#This Row],[SYMBOL]],"Exchange"),"")</f>
        <v>National Stock Exchange of India</v>
      </c>
      <c r="G932" s="7" cm="1">
        <f t="array" ref="G932">IFERROR(_FV(T_STOCK_DATA[[#This Row],[SYMBOL]],"Price"),"")</f>
        <v>21.25</v>
      </c>
      <c r="H932" s="9" cm="1">
        <f t="array" ref="H932">IFERROR(_FV(T_STOCK_DATA[[#This Row],[SYMBOL]],"Volume"),"")</f>
        <v>17064</v>
      </c>
      <c r="I932" s="7" t="str" cm="1">
        <f t="array" ref="I932">IFERROR(_FV(T_STOCK_DATA[[#This Row],[SYMBOL]],"Ticker symbol",TRUE),"")</f>
        <v>MITTAL</v>
      </c>
      <c r="J932" s="10" t="str">
        <f>IFERROR(RANK(T_STOCK_DATA[[#This Row],[Positive Change %]],T_STOCK_DATA[Positive Change %],0)+COUNTIF($D$3:$D931,T_STOCK_DATA[[#This Row],[Positive Change %]]),"")</f>
        <v/>
      </c>
      <c r="K932" s="10">
        <f>IFERROR(RANK(T_STOCK_DATA[[#This Row],[Negative Change %]],T_STOCK_DATA[Negative Change %],1)+COUNTIF($E$3:$E931,T_STOCK_DATA[[#This Row],[Negative Change %]]),"")</f>
        <v>673</v>
      </c>
      <c r="L932" s="10">
        <f>IFERROR(RANK(T_STOCK_DATA[[#This Row],[Volume]],T_STOCK_DATA[Volume],0)+COUNTIF($H$3:$H931,T_STOCK_DATA[[#This Row],[Volume]]),"")</f>
        <v>1424</v>
      </c>
      <c r="M932" s="18" cm="1">
        <f t="array" ref="M932">IFERROR(_FV(T_STOCK_DATA[[#This Row],[SYMBOL]],"Last trade time",TRUE),"")</f>
        <v>44585.469965277778</v>
      </c>
    </row>
    <row r="933" spans="1:13">
      <c r="A933" s="5" t="e" vm="956">
        <v>#VALUE!</v>
      </c>
      <c r="B933" s="7" cm="1">
        <f t="array" ref="B933">IFERROR(_FV(T_STOCK_DATA[[#This Row],[SYMBOL]],"Change"),"")</f>
        <v>-1.05</v>
      </c>
      <c r="C933" s="8" cm="1">
        <f t="array" ref="C933">IFERROR(IF(T_STOCK_DATA[[#This Row],[SYMBOL]]="","",_FV(T_STOCK_DATA[[#This Row],[SYMBOL]],"Change (%)",TRUE)),"")</f>
        <v>-1.537E-3</v>
      </c>
      <c r="D933" s="8" t="str">
        <f>IF(T_STOCK_DATA[[#This Row],[Change (%)]]&gt;0,T_STOCK_DATA[[#This Row],[Change (%)]],"")</f>
        <v/>
      </c>
      <c r="E933" s="8">
        <f>IF(T_STOCK_DATA[[#This Row],[Change (%)]]&lt;0,T_STOCK_DATA[[#This Row],[Change (%)]],"")</f>
        <v>-1.537E-3</v>
      </c>
      <c r="F933" s="7" t="str" cm="1">
        <f t="array" ref="F933">IFERROR(_FV(T_STOCK_DATA[[#This Row],[SYMBOL]],"Exchange"),"")</f>
        <v>National Stock Exchange of India</v>
      </c>
      <c r="G933" s="7" cm="1">
        <f t="array" ref="G933">IFERROR(_FV(T_STOCK_DATA[[#This Row],[SYMBOL]],"Price"),"")</f>
        <v>682.1</v>
      </c>
      <c r="H933" s="9" cm="1">
        <f t="array" ref="H933">IFERROR(_FV(T_STOCK_DATA[[#This Row],[SYMBOL]],"Volume"),"")</f>
        <v>23182</v>
      </c>
      <c r="I933" s="7" t="str" cm="1">
        <f t="array" ref="I933">IFERROR(_FV(T_STOCK_DATA[[#This Row],[SYMBOL]],"Ticker symbol",TRUE),"")</f>
        <v>MMFL</v>
      </c>
      <c r="J933" s="10" t="str">
        <f>IFERROR(RANK(T_STOCK_DATA[[#This Row],[Positive Change %]],T_STOCK_DATA[Positive Change %],0)+COUNTIF($D$3:$D932,T_STOCK_DATA[[#This Row],[Positive Change %]]),"")</f>
        <v/>
      </c>
      <c r="K933" s="10">
        <f>IFERROR(RANK(T_STOCK_DATA[[#This Row],[Negative Change %]],T_STOCK_DATA[Negative Change %],1)+COUNTIF($E$3:$E932,T_STOCK_DATA[[#This Row],[Negative Change %]]),"")</f>
        <v>1567</v>
      </c>
      <c r="L933" s="10">
        <f>IFERROR(RANK(T_STOCK_DATA[[#This Row],[Volume]],T_STOCK_DATA[Volume],0)+COUNTIF($H$3:$H932,T_STOCK_DATA[[#This Row],[Volume]]),"")</f>
        <v>1363</v>
      </c>
      <c r="M933" s="18" cm="1">
        <f t="array" ref="M933">IFERROR(_FV(T_STOCK_DATA[[#This Row],[SYMBOL]],"Last trade time",TRUE),"")</f>
        <v>44585.469965277778</v>
      </c>
    </row>
    <row r="934" spans="1:13">
      <c r="A934" s="5" t="e" vm="24">
        <v>#VALUE!</v>
      </c>
      <c r="B934" s="7" cm="1">
        <f t="array" ref="B934">IFERROR(_FV(T_STOCK_DATA[[#This Row],[SYMBOL]],"Change"),"")</f>
        <v>-22.55</v>
      </c>
      <c r="C934" s="8" cm="1">
        <f t="array" ref="C934">IFERROR(IF(T_STOCK_DATA[[#This Row],[SYMBOL]]="","",_FV(T_STOCK_DATA[[#This Row],[SYMBOL]],"Change (%)",TRUE)),"")</f>
        <v>-0.12538199999999999</v>
      </c>
      <c r="D934" s="8" t="str">
        <f>IF(T_STOCK_DATA[[#This Row],[Change (%)]]&gt;0,T_STOCK_DATA[[#This Row],[Change (%)]],"")</f>
        <v/>
      </c>
      <c r="E934" s="8">
        <f>IF(T_STOCK_DATA[[#This Row],[Change (%)]]&lt;0,T_STOCK_DATA[[#This Row],[Change (%)]],"")</f>
        <v>-0.12538199999999999</v>
      </c>
      <c r="F934" s="7" t="str" cm="1">
        <f t="array" ref="F934">IFERROR(_FV(T_STOCK_DATA[[#This Row],[SYMBOL]],"Exchange"),"")</f>
        <v>National Stock Exchange of India</v>
      </c>
      <c r="G934" s="7" cm="1">
        <f t="array" ref="G934">IFERROR(_FV(T_STOCK_DATA[[#This Row],[SYMBOL]],"Price"),"")</f>
        <v>157.30000000000001</v>
      </c>
      <c r="H934" s="9" cm="1">
        <f t="array" ref="H934">IFERROR(_FV(T_STOCK_DATA[[#This Row],[SYMBOL]],"Volume"),"")</f>
        <v>111470</v>
      </c>
      <c r="I934" s="7" t="str" cm="1">
        <f t="array" ref="I934">IFERROR(_FV(T_STOCK_DATA[[#This Row],[SYMBOL]],"Ticker symbol",TRUE),"")</f>
        <v>MMP</v>
      </c>
      <c r="J934" s="10" t="str">
        <f>IFERROR(RANK(T_STOCK_DATA[[#This Row],[Positive Change %]],T_STOCK_DATA[Positive Change %],0)+COUNTIF($D$3:$D933,T_STOCK_DATA[[#This Row],[Positive Change %]]),"")</f>
        <v/>
      </c>
      <c r="K934" s="10">
        <f>IFERROR(RANK(T_STOCK_DATA[[#This Row],[Negative Change %]],T_STOCK_DATA[Negative Change %],1)+COUNTIF($E$3:$E933,T_STOCK_DATA[[#This Row],[Negative Change %]]),"")</f>
        <v>4</v>
      </c>
      <c r="L934" s="10">
        <f>IFERROR(RANK(T_STOCK_DATA[[#This Row],[Volume]],T_STOCK_DATA[Volume],0)+COUNTIF($H$3:$H933,T_STOCK_DATA[[#This Row],[Volume]]),"")</f>
        <v>942</v>
      </c>
      <c r="M934" s="18" cm="1">
        <f t="array" ref="M934">IFERROR(_FV(T_STOCK_DATA[[#This Row],[SYMBOL]],"Last trade time",TRUE),"")</f>
        <v>44585.469965277778</v>
      </c>
    </row>
    <row r="935" spans="1:13">
      <c r="A935" s="5" t="e" vm="957">
        <v>#VALUE!</v>
      </c>
      <c r="B935" s="7" cm="1">
        <f t="array" ref="B935">IFERROR(_FV(T_STOCK_DATA[[#This Row],[SYMBOL]],"Change"),"")</f>
        <v>-2.0499999999999998</v>
      </c>
      <c r="C935" s="8" cm="1">
        <f t="array" ref="C935">IFERROR(IF(T_STOCK_DATA[[#This Row],[SYMBOL]]="","",_FV(T_STOCK_DATA[[#This Row],[SYMBOL]],"Change (%)",TRUE)),"")</f>
        <v>-4.1371999999999999E-2</v>
      </c>
      <c r="D935" s="8" t="str">
        <f>IF(T_STOCK_DATA[[#This Row],[Change (%)]]&gt;0,T_STOCK_DATA[[#This Row],[Change (%)]],"")</f>
        <v/>
      </c>
      <c r="E935" s="8">
        <f>IF(T_STOCK_DATA[[#This Row],[Change (%)]]&lt;0,T_STOCK_DATA[[#This Row],[Change (%)]],"")</f>
        <v>-4.1371999999999999E-2</v>
      </c>
      <c r="F935" s="7" t="str" cm="1">
        <f t="array" ref="F935">IFERROR(_FV(T_STOCK_DATA[[#This Row],[SYMBOL]],"Exchange"),"")</f>
        <v>National Stock Exchange of India</v>
      </c>
      <c r="G935" s="7" cm="1">
        <f t="array" ref="G935">IFERROR(_FV(T_STOCK_DATA[[#This Row],[SYMBOL]],"Price"),"")</f>
        <v>47.5</v>
      </c>
      <c r="H935" s="9" cm="1">
        <f t="array" ref="H935">IFERROR(_FV(T_STOCK_DATA[[#This Row],[SYMBOL]],"Volume"),"")</f>
        <v>8388230</v>
      </c>
      <c r="I935" s="7" t="str" cm="1">
        <f t="array" ref="I935">IFERROR(_FV(T_STOCK_DATA[[#This Row],[SYMBOL]],"Ticker symbol",TRUE),"")</f>
        <v>MMTC</v>
      </c>
      <c r="J935" s="10" t="str">
        <f>IFERROR(RANK(T_STOCK_DATA[[#This Row],[Positive Change %]],T_STOCK_DATA[Positive Change %],0)+COUNTIF($D$3:$D934,T_STOCK_DATA[[#This Row],[Positive Change %]]),"")</f>
        <v/>
      </c>
      <c r="K935" s="10">
        <f>IFERROR(RANK(T_STOCK_DATA[[#This Row],[Negative Change %]],T_STOCK_DATA[Negative Change %],1)+COUNTIF($E$3:$E934,T_STOCK_DATA[[#This Row],[Negative Change %]]),"")</f>
        <v>1008</v>
      </c>
      <c r="L935" s="10">
        <f>IFERROR(RANK(T_STOCK_DATA[[#This Row],[Volume]],T_STOCK_DATA[Volume],0)+COUNTIF($H$3:$H934,T_STOCK_DATA[[#This Row],[Volume]]),"")</f>
        <v>64</v>
      </c>
      <c r="M935" s="18" cm="1">
        <f t="array" ref="M935">IFERROR(_FV(T_STOCK_DATA[[#This Row],[SYMBOL]],"Last trade time",TRUE),"")</f>
        <v>44585.469965277778</v>
      </c>
    </row>
    <row r="936" spans="1:13">
      <c r="A936" s="5" t="e" vm="958">
        <v>#VALUE!</v>
      </c>
      <c r="B936" s="7" cm="1">
        <f t="array" ref="B936">IFERROR(_FV(T_STOCK_DATA[[#This Row],[SYMBOL]],"Change"),"")</f>
        <v>-4</v>
      </c>
      <c r="C936" s="8" cm="1">
        <f t="array" ref="C936">IFERROR(IF(T_STOCK_DATA[[#This Row],[SYMBOL]]="","",_FV(T_STOCK_DATA[[#This Row],[SYMBOL]],"Change (%)",TRUE)),"")</f>
        <v>-4.9720000000000007E-2</v>
      </c>
      <c r="D936" s="8" t="str">
        <f>IF(T_STOCK_DATA[[#This Row],[Change (%)]]&gt;0,T_STOCK_DATA[[#This Row],[Change (%)]],"")</f>
        <v/>
      </c>
      <c r="E936" s="8">
        <f>IF(T_STOCK_DATA[[#This Row],[Change (%)]]&lt;0,T_STOCK_DATA[[#This Row],[Change (%)]],"")</f>
        <v>-4.9720000000000007E-2</v>
      </c>
      <c r="F936" s="7" t="str" cm="1">
        <f t="array" ref="F936">IFERROR(_FV(T_STOCK_DATA[[#This Row],[SYMBOL]],"Exchange"),"")</f>
        <v>National Stock Exchange of India</v>
      </c>
      <c r="G936" s="7" cm="1">
        <f t="array" ref="G936">IFERROR(_FV(T_STOCK_DATA[[#This Row],[SYMBOL]],"Price"),"")</f>
        <v>76.45</v>
      </c>
      <c r="H936" s="9" cm="1">
        <f t="array" ref="H936">IFERROR(_FV(T_STOCK_DATA[[#This Row],[SYMBOL]],"Volume"),"")</f>
        <v>2394</v>
      </c>
      <c r="I936" s="7" t="str" cm="1">
        <f t="array" ref="I936">IFERROR(_FV(T_STOCK_DATA[[#This Row],[SYMBOL]],"Ticker symbol",TRUE),"")</f>
        <v>MODIRUBBER</v>
      </c>
      <c r="J936" s="10" t="str">
        <f>IFERROR(RANK(T_STOCK_DATA[[#This Row],[Positive Change %]],T_STOCK_DATA[Positive Change %],0)+COUNTIF($D$3:$D935,T_STOCK_DATA[[#This Row],[Positive Change %]]),"")</f>
        <v/>
      </c>
      <c r="K936" s="10">
        <f>IFERROR(RANK(T_STOCK_DATA[[#This Row],[Negative Change %]],T_STOCK_DATA[Negative Change %],1)+COUNTIF($E$3:$E935,T_STOCK_DATA[[#This Row],[Negative Change %]]),"")</f>
        <v>607</v>
      </c>
      <c r="L936" s="10">
        <f>IFERROR(RANK(T_STOCK_DATA[[#This Row],[Volume]],T_STOCK_DATA[Volume],0)+COUNTIF($H$3:$H935,T_STOCK_DATA[[#This Row],[Volume]]),"")</f>
        <v>1598</v>
      </c>
      <c r="M936" s="18" cm="1">
        <f t="array" ref="M936">IFERROR(_FV(T_STOCK_DATA[[#This Row],[SYMBOL]],"Last trade time",TRUE),"")</f>
        <v>44585.469965277778</v>
      </c>
    </row>
    <row r="937" spans="1:13">
      <c r="A937" s="5" t="e" vm="959">
        <v>#VALUE!</v>
      </c>
      <c r="B937" s="7" cm="1">
        <f t="array" ref="B937">IFERROR(_FV(T_STOCK_DATA[[#This Row],[SYMBOL]],"Change"),"")</f>
        <v>-0.95</v>
      </c>
      <c r="C937" s="8" cm="1">
        <f t="array" ref="C937">IFERROR(IF(T_STOCK_DATA[[#This Row],[SYMBOL]]="","",_FV(T_STOCK_DATA[[#This Row],[SYMBOL]],"Change (%)",TRUE)),"")</f>
        <v>-4.8346E-2</v>
      </c>
      <c r="D937" s="8" t="str">
        <f>IF(T_STOCK_DATA[[#This Row],[Change (%)]]&gt;0,T_STOCK_DATA[[#This Row],[Change (%)]],"")</f>
        <v/>
      </c>
      <c r="E937" s="8">
        <f>IF(T_STOCK_DATA[[#This Row],[Change (%)]]&lt;0,T_STOCK_DATA[[#This Row],[Change (%)]],"")</f>
        <v>-4.8346E-2</v>
      </c>
      <c r="F937" s="7" t="str" cm="1">
        <f t="array" ref="F937">IFERROR(_FV(T_STOCK_DATA[[#This Row],[SYMBOL]],"Exchange"),"")</f>
        <v>National Stock Exchange of India</v>
      </c>
      <c r="G937" s="7" cm="1">
        <f t="array" ref="G937">IFERROR(_FV(T_STOCK_DATA[[#This Row],[SYMBOL]],"Price"),"")</f>
        <v>18.7</v>
      </c>
      <c r="H937" s="9" cm="1">
        <f t="array" ref="H937">IFERROR(_FV(T_STOCK_DATA[[#This Row],[SYMBOL]],"Volume"),"")</f>
        <v>60878</v>
      </c>
      <c r="I937" s="7" t="str" cm="1">
        <f t="array" ref="I937">IFERROR(_FV(T_STOCK_DATA[[#This Row],[SYMBOL]],"Ticker symbol",TRUE),"")</f>
        <v>MOHITIND</v>
      </c>
      <c r="J937" s="10" t="str">
        <f>IFERROR(RANK(T_STOCK_DATA[[#This Row],[Positive Change %]],T_STOCK_DATA[Positive Change %],0)+COUNTIF($D$3:$D936,T_STOCK_DATA[[#This Row],[Positive Change %]]),"")</f>
        <v/>
      </c>
      <c r="K937" s="10">
        <f>IFERROR(RANK(T_STOCK_DATA[[#This Row],[Negative Change %]],T_STOCK_DATA[Negative Change %],1)+COUNTIF($E$3:$E936,T_STOCK_DATA[[#This Row],[Negative Change %]]),"")</f>
        <v>744</v>
      </c>
      <c r="L937" s="10">
        <f>IFERROR(RANK(T_STOCK_DATA[[#This Row],[Volume]],T_STOCK_DATA[Volume],0)+COUNTIF($H$3:$H936,T_STOCK_DATA[[#This Row],[Volume]]),"")</f>
        <v>1113</v>
      </c>
      <c r="M937" s="18" cm="1">
        <f t="array" ref="M937">IFERROR(_FV(T_STOCK_DATA[[#This Row],[SYMBOL]],"Last trade time",TRUE),"")</f>
        <v>44585.469965277778</v>
      </c>
    </row>
    <row r="938" spans="1:13">
      <c r="A938" s="5" t="e" vm="960">
        <v>#VALUE!</v>
      </c>
      <c r="B938" s="7" cm="1">
        <f t="array" ref="B938">IFERROR(_FV(T_STOCK_DATA[[#This Row],[SYMBOL]],"Change"),"")</f>
        <v>-0.35</v>
      </c>
      <c r="C938" s="8" cm="1">
        <f t="array" ref="C938">IFERROR(IF(T_STOCK_DATA[[#This Row],[SYMBOL]]="","",_FV(T_STOCK_DATA[[#This Row],[SYMBOL]],"Change (%)",TRUE)),"")</f>
        <v>-4.4585999999999994E-2</v>
      </c>
      <c r="D938" s="8" t="str">
        <f>IF(T_STOCK_DATA[[#This Row],[Change (%)]]&gt;0,T_STOCK_DATA[[#This Row],[Change (%)]],"")</f>
        <v/>
      </c>
      <c r="E938" s="8">
        <f>IF(T_STOCK_DATA[[#This Row],[Change (%)]]&lt;0,T_STOCK_DATA[[#This Row],[Change (%)]],"")</f>
        <v>-4.4585999999999994E-2</v>
      </c>
      <c r="F938" s="7" t="str" cm="1">
        <f t="array" ref="F938">IFERROR(_FV(T_STOCK_DATA[[#This Row],[SYMBOL]],"Exchange"),"")</f>
        <v>National Stock Exchange of India</v>
      </c>
      <c r="G938" s="7" cm="1">
        <f t="array" ref="G938">IFERROR(_FV(T_STOCK_DATA[[#This Row],[SYMBOL]],"Price"),"")</f>
        <v>7.5</v>
      </c>
      <c r="H938" s="9" cm="1">
        <f t="array" ref="H938">IFERROR(_FV(T_STOCK_DATA[[#This Row],[SYMBOL]],"Volume"),"")</f>
        <v>3161</v>
      </c>
      <c r="I938" s="7" t="str" cm="1">
        <f t="array" ref="I938">IFERROR(_FV(T_STOCK_DATA[[#This Row],[SYMBOL]],"Ticker symbol",TRUE),"")</f>
        <v>MOHOTAIND</v>
      </c>
      <c r="J938" s="10" t="str">
        <f>IFERROR(RANK(T_STOCK_DATA[[#This Row],[Positive Change %]],T_STOCK_DATA[Positive Change %],0)+COUNTIF($D$3:$D937,T_STOCK_DATA[[#This Row],[Positive Change %]]),"")</f>
        <v/>
      </c>
      <c r="K938" s="10">
        <f>IFERROR(RANK(T_STOCK_DATA[[#This Row],[Negative Change %]],T_STOCK_DATA[Negative Change %],1)+COUNTIF($E$3:$E937,T_STOCK_DATA[[#This Row],[Negative Change %]]),"")</f>
        <v>908</v>
      </c>
      <c r="L938" s="10">
        <f>IFERROR(RANK(T_STOCK_DATA[[#This Row],[Volume]],T_STOCK_DATA[Volume],0)+COUNTIF($H$3:$H937,T_STOCK_DATA[[#This Row],[Volume]]),"")</f>
        <v>1588</v>
      </c>
      <c r="M938" s="18" cm="1">
        <f t="array" ref="M938">IFERROR(_FV(T_STOCK_DATA[[#This Row],[SYMBOL]],"Last trade time",TRUE),"")</f>
        <v>44585.484942129631</v>
      </c>
    </row>
    <row r="939" spans="1:13">
      <c r="A939" s="5" t="e" vm="961">
        <v>#VALUE!</v>
      </c>
      <c r="B939" s="7" cm="1">
        <f t="array" ref="B939">IFERROR(_FV(T_STOCK_DATA[[#This Row],[SYMBOL]],"Change"),"")</f>
        <v>-4.2</v>
      </c>
      <c r="C939" s="8" cm="1">
        <f t="array" ref="C939">IFERROR(IF(T_STOCK_DATA[[#This Row],[SYMBOL]]="","",_FV(T_STOCK_DATA[[#This Row],[SYMBOL]],"Change (%)",TRUE)),"")</f>
        <v>-2.4355000000000002E-2</v>
      </c>
      <c r="D939" s="8" t="str">
        <f>IF(T_STOCK_DATA[[#This Row],[Change (%)]]&gt;0,T_STOCK_DATA[[#This Row],[Change (%)]],"")</f>
        <v/>
      </c>
      <c r="E939" s="8">
        <f>IF(T_STOCK_DATA[[#This Row],[Change (%)]]&lt;0,T_STOCK_DATA[[#This Row],[Change (%)]],"")</f>
        <v>-2.4355000000000002E-2</v>
      </c>
      <c r="F939" s="7" t="str" cm="1">
        <f t="array" ref="F939">IFERROR(_FV(T_STOCK_DATA[[#This Row],[SYMBOL]],"Exchange"),"")</f>
        <v>National Stock Exchange of India</v>
      </c>
      <c r="G939" s="7" cm="1">
        <f t="array" ref="G939">IFERROR(_FV(T_STOCK_DATA[[#This Row],[SYMBOL]],"Price"),"")</f>
        <v>168.25</v>
      </c>
      <c r="H939" s="9" cm="1">
        <f t="array" ref="H939">IFERROR(_FV(T_STOCK_DATA[[#This Row],[SYMBOL]],"Volume"),"")</f>
        <v>264085</v>
      </c>
      <c r="I939" s="7" t="str" cm="1">
        <f t="array" ref="I939">IFERROR(_FV(T_STOCK_DATA[[#This Row],[SYMBOL]],"Ticker symbol",TRUE),"")</f>
        <v>MOIL</v>
      </c>
      <c r="J939" s="10" t="str">
        <f>IFERROR(RANK(T_STOCK_DATA[[#This Row],[Positive Change %]],T_STOCK_DATA[Positive Change %],0)+COUNTIF($D$3:$D938,T_STOCK_DATA[[#This Row],[Positive Change %]]),"")</f>
        <v/>
      </c>
      <c r="K939" s="10">
        <f>IFERROR(RANK(T_STOCK_DATA[[#This Row],[Negative Change %]],T_STOCK_DATA[Negative Change %],1)+COUNTIF($E$3:$E938,T_STOCK_DATA[[#This Row],[Negative Change %]]),"")</f>
        <v>1353</v>
      </c>
      <c r="L939" s="10">
        <f>IFERROR(RANK(T_STOCK_DATA[[#This Row],[Volume]],T_STOCK_DATA[Volume],0)+COUNTIF($H$3:$H938,T_STOCK_DATA[[#This Row],[Volume]]),"")</f>
        <v>678</v>
      </c>
      <c r="M939" s="18" cm="1">
        <f t="array" ref="M939">IFERROR(_FV(T_STOCK_DATA[[#This Row],[SYMBOL]],"Last trade time",TRUE),"")</f>
        <v>44585.469965277778</v>
      </c>
    </row>
    <row r="940" spans="1:13">
      <c r="A940" s="5" t="e" vm="962">
        <v>#VALUE!</v>
      </c>
      <c r="B940" s="7" cm="1">
        <f t="array" ref="B940">IFERROR(_FV(T_STOCK_DATA[[#This Row],[SYMBOL]],"Change"),"")</f>
        <v>-4.0999999999999996</v>
      </c>
      <c r="C940" s="8" cm="1">
        <f t="array" ref="C940">IFERROR(IF(T_STOCK_DATA[[#This Row],[SYMBOL]]="","",_FV(T_STOCK_DATA[[#This Row],[SYMBOL]],"Change (%)",TRUE)),"")</f>
        <v>-4.9367999999999995E-2</v>
      </c>
      <c r="D940" s="8" t="str">
        <f>IF(T_STOCK_DATA[[#This Row],[Change (%)]]&gt;0,T_STOCK_DATA[[#This Row],[Change (%)]],"")</f>
        <v/>
      </c>
      <c r="E940" s="8">
        <f>IF(T_STOCK_DATA[[#This Row],[Change (%)]]&lt;0,T_STOCK_DATA[[#This Row],[Change (%)]],"")</f>
        <v>-4.9367999999999995E-2</v>
      </c>
      <c r="F940" s="7" t="str" cm="1">
        <f t="array" ref="F940">IFERROR(_FV(T_STOCK_DATA[[#This Row],[SYMBOL]],"Exchange"),"")</f>
        <v>National Stock Exchange of India</v>
      </c>
      <c r="G940" s="7" cm="1">
        <f t="array" ref="G940">IFERROR(_FV(T_STOCK_DATA[[#This Row],[SYMBOL]],"Price"),"")</f>
        <v>78.95</v>
      </c>
      <c r="H940" s="9" cm="1">
        <f t="array" ref="H940">IFERROR(_FV(T_STOCK_DATA[[#This Row],[SYMBOL]],"Volume"),"")</f>
        <v>73814</v>
      </c>
      <c r="I940" s="7" t="str" cm="1">
        <f t="array" ref="I940">IFERROR(_FV(T_STOCK_DATA[[#This Row],[SYMBOL]],"Ticker symbol",TRUE),"")</f>
        <v>MOLDTECH</v>
      </c>
      <c r="J940" s="10" t="str">
        <f>IFERROR(RANK(T_STOCK_DATA[[#This Row],[Positive Change %]],T_STOCK_DATA[Positive Change %],0)+COUNTIF($D$3:$D939,T_STOCK_DATA[[#This Row],[Positive Change %]]),"")</f>
        <v/>
      </c>
      <c r="K940" s="10">
        <f>IFERROR(RANK(T_STOCK_DATA[[#This Row],[Negative Change %]],T_STOCK_DATA[Negative Change %],1)+COUNTIF($E$3:$E939,T_STOCK_DATA[[#This Row],[Negative Change %]]),"")</f>
        <v>658</v>
      </c>
      <c r="L940" s="10">
        <f>IFERROR(RANK(T_STOCK_DATA[[#This Row],[Volume]],T_STOCK_DATA[Volume],0)+COUNTIF($H$3:$H939,T_STOCK_DATA[[#This Row],[Volume]]),"")</f>
        <v>1061</v>
      </c>
      <c r="M940" s="18" cm="1">
        <f t="array" ref="M940">IFERROR(_FV(T_STOCK_DATA[[#This Row],[SYMBOL]],"Last trade time",TRUE),"")</f>
        <v>44585.469965277778</v>
      </c>
    </row>
    <row r="941" spans="1:13">
      <c r="A941" s="5" t="e" vm="963">
        <v>#VALUE!</v>
      </c>
      <c r="B941" s="7" cm="1">
        <f t="array" ref="B941">IFERROR(_FV(T_STOCK_DATA[[#This Row],[SYMBOL]],"Change"),"")</f>
        <v>-66.5</v>
      </c>
      <c r="C941" s="8" cm="1">
        <f t="array" ref="C941">IFERROR(IF(T_STOCK_DATA[[#This Row],[SYMBOL]]="","",_FV(T_STOCK_DATA[[#This Row],[SYMBOL]],"Change (%)",TRUE)),"")</f>
        <v>-8.2542000000000004E-2</v>
      </c>
      <c r="D941" s="8" t="str">
        <f>IF(T_STOCK_DATA[[#This Row],[Change (%)]]&gt;0,T_STOCK_DATA[[#This Row],[Change (%)]],"")</f>
        <v/>
      </c>
      <c r="E941" s="8">
        <f>IF(T_STOCK_DATA[[#This Row],[Change (%)]]&lt;0,T_STOCK_DATA[[#This Row],[Change (%)]],"")</f>
        <v>-8.2542000000000004E-2</v>
      </c>
      <c r="F941" s="7" t="str" cm="1">
        <f t="array" ref="F941">IFERROR(_FV(T_STOCK_DATA[[#This Row],[SYMBOL]],"Exchange"),"")</f>
        <v>National Stock Exchange of India</v>
      </c>
      <c r="G941" s="7" cm="1">
        <f t="array" ref="G941">IFERROR(_FV(T_STOCK_DATA[[#This Row],[SYMBOL]],"Price"),"")</f>
        <v>739.15</v>
      </c>
      <c r="H941" s="9" cm="1">
        <f t="array" ref="H941">IFERROR(_FV(T_STOCK_DATA[[#This Row],[SYMBOL]],"Volume"),"")</f>
        <v>121548</v>
      </c>
      <c r="I941" s="7" t="str" cm="1">
        <f t="array" ref="I941">IFERROR(_FV(T_STOCK_DATA[[#This Row],[SYMBOL]],"Ticker symbol",TRUE),"")</f>
        <v>MOLDTKPAC</v>
      </c>
      <c r="J941" s="10" t="str">
        <f>IFERROR(RANK(T_STOCK_DATA[[#This Row],[Positive Change %]],T_STOCK_DATA[Positive Change %],0)+COUNTIF($D$3:$D940,T_STOCK_DATA[[#This Row],[Positive Change %]]),"")</f>
        <v/>
      </c>
      <c r="K941" s="10">
        <f>IFERROR(RANK(T_STOCK_DATA[[#This Row],[Negative Change %]],T_STOCK_DATA[Negative Change %],1)+COUNTIF($E$3:$E940,T_STOCK_DATA[[#This Row],[Negative Change %]]),"")</f>
        <v>92</v>
      </c>
      <c r="L941" s="10">
        <f>IFERROR(RANK(T_STOCK_DATA[[#This Row],[Volume]],T_STOCK_DATA[Volume],0)+COUNTIF($H$3:$H940,T_STOCK_DATA[[#This Row],[Volume]]),"")</f>
        <v>912</v>
      </c>
      <c r="M941" s="18" cm="1">
        <f t="array" ref="M941">IFERROR(_FV(T_STOCK_DATA[[#This Row],[SYMBOL]],"Last trade time",TRUE),"")</f>
        <v>44585.469965277778</v>
      </c>
    </row>
    <row r="942" spans="1:13">
      <c r="A942" s="5" t="e" vm="964">
        <v>#VALUE!</v>
      </c>
      <c r="B942" s="7" cm="1">
        <f t="array" ref="B942">IFERROR(_FV(T_STOCK_DATA[[#This Row],[SYMBOL]],"Change"),"")</f>
        <v>-56.15</v>
      </c>
      <c r="C942" s="8" cm="1">
        <f t="array" ref="C942">IFERROR(IF(T_STOCK_DATA[[#This Row],[SYMBOL]]="","",_FV(T_STOCK_DATA[[#This Row],[SYMBOL]],"Change (%)",TRUE)),"")</f>
        <v>-8.6603999999999987E-2</v>
      </c>
      <c r="D942" s="8" t="str">
        <f>IF(T_STOCK_DATA[[#This Row],[Change (%)]]&gt;0,T_STOCK_DATA[[#This Row],[Change (%)]],"")</f>
        <v/>
      </c>
      <c r="E942" s="8">
        <f>IF(T_STOCK_DATA[[#This Row],[Change (%)]]&lt;0,T_STOCK_DATA[[#This Row],[Change (%)]],"")</f>
        <v>-8.6603999999999987E-2</v>
      </c>
      <c r="F942" s="7" t="str" cm="1">
        <f t="array" ref="F942">IFERROR(_FV(T_STOCK_DATA[[#This Row],[SYMBOL]],"Exchange"),"")</f>
        <v>National Stock Exchange of India</v>
      </c>
      <c r="G942" s="7" cm="1">
        <f t="array" ref="G942">IFERROR(_FV(T_STOCK_DATA[[#This Row],[SYMBOL]],"Price"),"")</f>
        <v>592.20000000000005</v>
      </c>
      <c r="H942" s="9" cm="1">
        <f t="array" ref="H942">IFERROR(_FV(T_STOCK_DATA[[#This Row],[SYMBOL]],"Volume"),"")</f>
        <v>94043</v>
      </c>
      <c r="I942" s="7" t="str" cm="1">
        <f t="array" ref="I942">IFERROR(_FV(T_STOCK_DATA[[#This Row],[SYMBOL]],"Ticker symbol",TRUE),"")</f>
        <v>MONTECARLO</v>
      </c>
      <c r="J942" s="10" t="str">
        <f>IFERROR(RANK(T_STOCK_DATA[[#This Row],[Positive Change %]],T_STOCK_DATA[Positive Change %],0)+COUNTIF($D$3:$D941,T_STOCK_DATA[[#This Row],[Positive Change %]]),"")</f>
        <v/>
      </c>
      <c r="K942" s="10">
        <f>IFERROR(RANK(T_STOCK_DATA[[#This Row],[Negative Change %]],T_STOCK_DATA[Negative Change %],1)+COUNTIF($E$3:$E941,T_STOCK_DATA[[#This Row],[Negative Change %]]),"")</f>
        <v>68</v>
      </c>
      <c r="L942" s="10">
        <f>IFERROR(RANK(T_STOCK_DATA[[#This Row],[Volume]],T_STOCK_DATA[Volume],0)+COUNTIF($H$3:$H941,T_STOCK_DATA[[#This Row],[Volume]]),"")</f>
        <v>991</v>
      </c>
      <c r="M942" s="18" cm="1">
        <f t="array" ref="M942">IFERROR(_FV(T_STOCK_DATA[[#This Row],[SYMBOL]],"Last trade time",TRUE),"")</f>
        <v>44585.469965277778</v>
      </c>
    </row>
    <row r="943" spans="1:13">
      <c r="A943" s="5" t="e" vm="965">
        <v>#VALUE!</v>
      </c>
      <c r="B943" s="7" cm="1">
        <f t="array" ref="B943">IFERROR(_FV(T_STOCK_DATA[[#This Row],[SYMBOL]],"Change"),"")</f>
        <v>-1.3</v>
      </c>
      <c r="C943" s="8" cm="1">
        <f t="array" ref="C943">IFERROR(IF(T_STOCK_DATA[[#This Row],[SYMBOL]]="","",_FV(T_STOCK_DATA[[#This Row],[SYMBOL]],"Change (%)",TRUE)),"")</f>
        <v>-4.8871999999999999E-2</v>
      </c>
      <c r="D943" s="8" t="str">
        <f>IF(T_STOCK_DATA[[#This Row],[Change (%)]]&gt;0,T_STOCK_DATA[[#This Row],[Change (%)]],"")</f>
        <v/>
      </c>
      <c r="E943" s="8">
        <f>IF(T_STOCK_DATA[[#This Row],[Change (%)]]&lt;0,T_STOCK_DATA[[#This Row],[Change (%)]],"")</f>
        <v>-4.8871999999999999E-2</v>
      </c>
      <c r="F943" s="7" t="str" cm="1">
        <f t="array" ref="F943">IFERROR(_FV(T_STOCK_DATA[[#This Row],[SYMBOL]],"Exchange"),"")</f>
        <v>National Stock Exchange of India</v>
      </c>
      <c r="G943" s="7" cm="1">
        <f t="array" ref="G943">IFERROR(_FV(T_STOCK_DATA[[#This Row],[SYMBOL]],"Price"),"")</f>
        <v>25.3</v>
      </c>
      <c r="H943" s="9" cm="1">
        <f t="array" ref="H943">IFERROR(_FV(T_STOCK_DATA[[#This Row],[SYMBOL]],"Volume"),"")</f>
        <v>19869</v>
      </c>
      <c r="I943" s="7" t="str" cm="1">
        <f t="array" ref="I943">IFERROR(_FV(T_STOCK_DATA[[#This Row],[SYMBOL]],"Ticker symbol",TRUE),"")</f>
        <v>MORARJEE</v>
      </c>
      <c r="J943" s="10" t="str">
        <f>IFERROR(RANK(T_STOCK_DATA[[#This Row],[Positive Change %]],T_STOCK_DATA[Positive Change %],0)+COUNTIF($D$3:$D942,T_STOCK_DATA[[#This Row],[Positive Change %]]),"")</f>
        <v/>
      </c>
      <c r="K943" s="10">
        <f>IFERROR(RANK(T_STOCK_DATA[[#This Row],[Negative Change %]],T_STOCK_DATA[Negative Change %],1)+COUNTIF($E$3:$E942,T_STOCK_DATA[[#This Row],[Negative Change %]]),"")</f>
        <v>698</v>
      </c>
      <c r="L943" s="10">
        <f>IFERROR(RANK(T_STOCK_DATA[[#This Row],[Volume]],T_STOCK_DATA[Volume],0)+COUNTIF($H$3:$H942,T_STOCK_DATA[[#This Row],[Volume]]),"")</f>
        <v>1392</v>
      </c>
      <c r="M943" s="18" cm="1">
        <f t="array" ref="M943">IFERROR(_FV(T_STOCK_DATA[[#This Row],[SYMBOL]],"Last trade time",TRUE),"")</f>
        <v>44585.469965277778</v>
      </c>
    </row>
    <row r="944" spans="1:13">
      <c r="A944" s="5" t="e" vm="966">
        <v>#VALUE!</v>
      </c>
      <c r="B944" s="7" cm="1">
        <f t="array" ref="B944">IFERROR(_FV(T_STOCK_DATA[[#This Row],[SYMBOL]],"Change"),"")</f>
        <v>-2.2999999999999998</v>
      </c>
      <c r="C944" s="8" cm="1">
        <f t="array" ref="C944">IFERROR(IF(T_STOCK_DATA[[#This Row],[SYMBOL]]="","",_FV(T_STOCK_DATA[[#This Row],[SYMBOL]],"Change (%)",TRUE)),"")</f>
        <v>-4.4104000000000004E-2</v>
      </c>
      <c r="D944" s="8" t="str">
        <f>IF(T_STOCK_DATA[[#This Row],[Change (%)]]&gt;0,T_STOCK_DATA[[#This Row],[Change (%)]],"")</f>
        <v/>
      </c>
      <c r="E944" s="8">
        <f>IF(T_STOCK_DATA[[#This Row],[Change (%)]]&lt;0,T_STOCK_DATA[[#This Row],[Change (%)]],"")</f>
        <v>-4.4104000000000004E-2</v>
      </c>
      <c r="F944" s="7" t="str" cm="1">
        <f t="array" ref="F944">IFERROR(_FV(T_STOCK_DATA[[#This Row],[SYMBOL]],"Exchange"),"")</f>
        <v>National Stock Exchange of India</v>
      </c>
      <c r="G944" s="7" cm="1">
        <f t="array" ref="G944">IFERROR(_FV(T_STOCK_DATA[[#This Row],[SYMBOL]],"Price"),"")</f>
        <v>49.85</v>
      </c>
      <c r="H944" s="9" cm="1">
        <f t="array" ref="H944">IFERROR(_FV(T_STOCK_DATA[[#This Row],[SYMBOL]],"Volume"),"")</f>
        <v>2131323</v>
      </c>
      <c r="I944" s="7" t="str" cm="1">
        <f t="array" ref="I944">IFERROR(_FV(T_STOCK_DATA[[#This Row],[SYMBOL]],"Ticker symbol",TRUE),"")</f>
        <v>MOREPENLAB</v>
      </c>
      <c r="J944" s="10" t="str">
        <f>IFERROR(RANK(T_STOCK_DATA[[#This Row],[Positive Change %]],T_STOCK_DATA[Positive Change %],0)+COUNTIF($D$3:$D943,T_STOCK_DATA[[#This Row],[Positive Change %]]),"")</f>
        <v/>
      </c>
      <c r="K944" s="10">
        <f>IFERROR(RANK(T_STOCK_DATA[[#This Row],[Negative Change %]],T_STOCK_DATA[Negative Change %],1)+COUNTIF($E$3:$E943,T_STOCK_DATA[[#This Row],[Negative Change %]]),"")</f>
        <v>929</v>
      </c>
      <c r="L944" s="10">
        <f>IFERROR(RANK(T_STOCK_DATA[[#This Row],[Volume]],T_STOCK_DATA[Volume],0)+COUNTIF($H$3:$H943,T_STOCK_DATA[[#This Row],[Volume]]),"")</f>
        <v>199</v>
      </c>
      <c r="M944" s="18" cm="1">
        <f t="array" ref="M944">IFERROR(_FV(T_STOCK_DATA[[#This Row],[SYMBOL]],"Last trade time",TRUE),"")</f>
        <v>44585.469965277778</v>
      </c>
    </row>
    <row r="945" spans="1:13">
      <c r="A945" s="5" t="e" vm="967">
        <v>#VALUE!</v>
      </c>
      <c r="B945" s="7" cm="1">
        <f t="array" ref="B945">IFERROR(_FV(T_STOCK_DATA[[#This Row],[SYMBOL]],"Change"),"")</f>
        <v>-2.2000000000000002</v>
      </c>
      <c r="C945" s="8" cm="1">
        <f t="array" ref="C945">IFERROR(IF(T_STOCK_DATA[[#This Row],[SYMBOL]]="","",_FV(T_STOCK_DATA[[#This Row],[SYMBOL]],"Change (%)",TRUE)),"")</f>
        <v>-1.2095E-2</v>
      </c>
      <c r="D945" s="8" t="str">
        <f>IF(T_STOCK_DATA[[#This Row],[Change (%)]]&gt;0,T_STOCK_DATA[[#This Row],[Change (%)]],"")</f>
        <v/>
      </c>
      <c r="E945" s="8">
        <f>IF(T_STOCK_DATA[[#This Row],[Change (%)]]&lt;0,T_STOCK_DATA[[#This Row],[Change (%)]],"")</f>
        <v>-1.2095E-2</v>
      </c>
      <c r="F945" s="7" t="str" cm="1">
        <f t="array" ref="F945">IFERROR(_FV(T_STOCK_DATA[[#This Row],[SYMBOL]],"Exchange"),"")</f>
        <v>National Stock Exchange of India</v>
      </c>
      <c r="G945" s="7" cm="1">
        <f t="array" ref="G945">IFERROR(_FV(T_STOCK_DATA[[#This Row],[SYMBOL]],"Price"),"")</f>
        <v>179.7</v>
      </c>
      <c r="H945" s="9" cm="1">
        <f t="array" ref="H945">IFERROR(_FV(T_STOCK_DATA[[#This Row],[SYMBOL]],"Volume"),"")</f>
        <v>13813262</v>
      </c>
      <c r="I945" s="7" t="str" cm="1">
        <f t="array" ref="I945">IFERROR(_FV(T_STOCK_DATA[[#This Row],[SYMBOL]],"Ticker symbol",TRUE),"")</f>
        <v>MOTHERSUMI</v>
      </c>
      <c r="J945" s="10" t="str">
        <f>IFERROR(RANK(T_STOCK_DATA[[#This Row],[Positive Change %]],T_STOCK_DATA[Positive Change %],0)+COUNTIF($D$3:$D944,T_STOCK_DATA[[#This Row],[Positive Change %]]),"")</f>
        <v/>
      </c>
      <c r="K945" s="10">
        <f>IFERROR(RANK(T_STOCK_DATA[[#This Row],[Negative Change %]],T_STOCK_DATA[Negative Change %],1)+COUNTIF($E$3:$E944,T_STOCK_DATA[[#This Row],[Negative Change %]]),"")</f>
        <v>1505</v>
      </c>
      <c r="L945" s="10">
        <f>IFERROR(RANK(T_STOCK_DATA[[#This Row],[Volume]],T_STOCK_DATA[Volume],0)+COUNTIF($H$3:$H944,T_STOCK_DATA[[#This Row],[Volume]]),"")</f>
        <v>34</v>
      </c>
      <c r="M945" s="18" cm="1">
        <f t="array" ref="M945">IFERROR(_FV(T_STOCK_DATA[[#This Row],[SYMBOL]],"Last trade time",TRUE),"")</f>
        <v>44585.469965277778</v>
      </c>
    </row>
    <row r="946" spans="1:13">
      <c r="A946" s="5" t="e" vm="968">
        <v>#VALUE!</v>
      </c>
      <c r="B946" s="7" cm="1">
        <f t="array" ref="B946">IFERROR(_FV(T_STOCK_DATA[[#This Row],[SYMBOL]],"Change"),"")</f>
        <v>-36.25</v>
      </c>
      <c r="C946" s="8" cm="1">
        <f t="array" ref="C946">IFERROR(IF(T_STOCK_DATA[[#This Row],[SYMBOL]]="","",_FV(T_STOCK_DATA[[#This Row],[SYMBOL]],"Change (%)",TRUE)),"")</f>
        <v>-3.9155000000000002E-2</v>
      </c>
      <c r="D946" s="8" t="str">
        <f>IF(T_STOCK_DATA[[#This Row],[Change (%)]]&gt;0,T_STOCK_DATA[[#This Row],[Change (%)]],"")</f>
        <v/>
      </c>
      <c r="E946" s="8">
        <f>IF(T_STOCK_DATA[[#This Row],[Change (%)]]&lt;0,T_STOCK_DATA[[#This Row],[Change (%)]],"")</f>
        <v>-3.9155000000000002E-2</v>
      </c>
      <c r="F946" s="7" t="str" cm="1">
        <f t="array" ref="F946">IFERROR(_FV(T_STOCK_DATA[[#This Row],[SYMBOL]],"Exchange"),"")</f>
        <v>National Stock Exchange of India</v>
      </c>
      <c r="G946" s="7" cm="1">
        <f t="array" ref="G946">IFERROR(_FV(T_STOCK_DATA[[#This Row],[SYMBOL]],"Price"),"")</f>
        <v>889.55</v>
      </c>
      <c r="H946" s="9" cm="1">
        <f t="array" ref="H946">IFERROR(_FV(T_STOCK_DATA[[#This Row],[SYMBOL]],"Volume"),"")</f>
        <v>210179</v>
      </c>
      <c r="I946" s="7" t="str" cm="1">
        <f t="array" ref="I946">IFERROR(_FV(T_STOCK_DATA[[#This Row],[SYMBOL]],"Ticker symbol",TRUE),"")</f>
        <v>MOTILALOFS</v>
      </c>
      <c r="J946" s="10" t="str">
        <f>IFERROR(RANK(T_STOCK_DATA[[#This Row],[Positive Change %]],T_STOCK_DATA[Positive Change %],0)+COUNTIF($D$3:$D945,T_STOCK_DATA[[#This Row],[Positive Change %]]),"")</f>
        <v/>
      </c>
      <c r="K946" s="10">
        <f>IFERROR(RANK(T_STOCK_DATA[[#This Row],[Negative Change %]],T_STOCK_DATA[Negative Change %],1)+COUNTIF($E$3:$E945,T_STOCK_DATA[[#This Row],[Negative Change %]]),"")</f>
        <v>1061</v>
      </c>
      <c r="L946" s="10">
        <f>IFERROR(RANK(T_STOCK_DATA[[#This Row],[Volume]],T_STOCK_DATA[Volume],0)+COUNTIF($H$3:$H945,T_STOCK_DATA[[#This Row],[Volume]]),"")</f>
        <v>745</v>
      </c>
      <c r="M946" s="18" cm="1">
        <f t="array" ref="M946">IFERROR(_FV(T_STOCK_DATA[[#This Row],[SYMBOL]],"Last trade time",TRUE),"")</f>
        <v>44585.469965277778</v>
      </c>
    </row>
    <row r="947" spans="1:13">
      <c r="A947" s="5" t="e" vm="969">
        <v>#VALUE!</v>
      </c>
      <c r="B947" s="7" cm="1">
        <f t="array" ref="B947">IFERROR(_FV(T_STOCK_DATA[[#This Row],[SYMBOL]],"Change"),"")</f>
        <v>-0.7</v>
      </c>
      <c r="C947" s="8" cm="1">
        <f t="array" ref="C947">IFERROR(IF(T_STOCK_DATA[[#This Row],[SYMBOL]]="","",_FV(T_STOCK_DATA[[#This Row],[SYMBOL]],"Change (%)",TRUE)),"")</f>
        <v>-2.4517999999999998E-2</v>
      </c>
      <c r="D947" s="8" t="str">
        <f>IF(T_STOCK_DATA[[#This Row],[Change (%)]]&gt;0,T_STOCK_DATA[[#This Row],[Change (%)]],"")</f>
        <v/>
      </c>
      <c r="E947" s="8">
        <f>IF(T_STOCK_DATA[[#This Row],[Change (%)]]&lt;0,T_STOCK_DATA[[#This Row],[Change (%)]],"")</f>
        <v>-2.4517999999999998E-2</v>
      </c>
      <c r="F947" s="7" t="str" cm="1">
        <f t="array" ref="F947">IFERROR(_FV(T_STOCK_DATA[[#This Row],[SYMBOL]],"Exchange"),"")</f>
        <v>National Stock Exchange of India</v>
      </c>
      <c r="G947" s="7" cm="1">
        <f t="array" ref="G947">IFERROR(_FV(T_STOCK_DATA[[#This Row],[SYMBOL]],"Price"),"")</f>
        <v>27.85</v>
      </c>
      <c r="H947" s="9" cm="1">
        <f t="array" ref="H947">IFERROR(_FV(T_STOCK_DATA[[#This Row],[SYMBOL]],"Volume"),"")</f>
        <v>6447</v>
      </c>
      <c r="I947" s="7" t="str" cm="1">
        <f t="array" ref="I947">IFERROR(_FV(T_STOCK_DATA[[#This Row],[SYMBOL]],"Ticker symbol",TRUE),"")</f>
        <v>MOTOGENFIN</v>
      </c>
      <c r="J947" s="10" t="str">
        <f>IFERROR(RANK(T_STOCK_DATA[[#This Row],[Positive Change %]],T_STOCK_DATA[Positive Change %],0)+COUNTIF($D$3:$D946,T_STOCK_DATA[[#This Row],[Positive Change %]]),"")</f>
        <v/>
      </c>
      <c r="K947" s="10">
        <f>IFERROR(RANK(T_STOCK_DATA[[#This Row],[Negative Change %]],T_STOCK_DATA[Negative Change %],1)+COUNTIF($E$3:$E946,T_STOCK_DATA[[#This Row],[Negative Change %]]),"")</f>
        <v>1345</v>
      </c>
      <c r="L947" s="10">
        <f>IFERROR(RANK(T_STOCK_DATA[[#This Row],[Volume]],T_STOCK_DATA[Volume],0)+COUNTIF($H$3:$H946,T_STOCK_DATA[[#This Row],[Volume]]),"")</f>
        <v>1549</v>
      </c>
      <c r="M947" s="18" cm="1">
        <f t="array" ref="M947">IFERROR(_FV(T_STOCK_DATA[[#This Row],[SYMBOL]],"Last trade time",TRUE),"")</f>
        <v>44585.469965277778</v>
      </c>
    </row>
    <row r="948" spans="1:13">
      <c r="A948" s="5" t="e" vm="970">
        <v>#VALUE!</v>
      </c>
      <c r="B948" s="7" cm="1">
        <f t="array" ref="B948">IFERROR(_FV(T_STOCK_DATA[[#This Row],[SYMBOL]],"Change"),"")</f>
        <v>-77.25</v>
      </c>
      <c r="C948" s="8" cm="1">
        <f t="array" ref="C948">IFERROR(IF(T_STOCK_DATA[[#This Row],[SYMBOL]]="","",_FV(T_STOCK_DATA[[#This Row],[SYMBOL]],"Change (%)",TRUE)),"")</f>
        <v>-2.5541000000000001E-2</v>
      </c>
      <c r="D948" s="8" t="str">
        <f>IF(T_STOCK_DATA[[#This Row],[Change (%)]]&gt;0,T_STOCK_DATA[[#This Row],[Change (%)]],"")</f>
        <v/>
      </c>
      <c r="E948" s="8">
        <f>IF(T_STOCK_DATA[[#This Row],[Change (%)]]&lt;0,T_STOCK_DATA[[#This Row],[Change (%)]],"")</f>
        <v>-2.5541000000000001E-2</v>
      </c>
      <c r="F948" s="7" t="str" cm="1">
        <f t="array" ref="F948">IFERROR(_FV(T_STOCK_DATA[[#This Row],[SYMBOL]],"Exchange"),"")</f>
        <v>National Stock Exchange of India</v>
      </c>
      <c r="G948" s="7" cm="1">
        <f t="array" ref="G948">IFERROR(_FV(T_STOCK_DATA[[#This Row],[SYMBOL]],"Price"),"")</f>
        <v>2947.35</v>
      </c>
      <c r="H948" s="9" cm="1">
        <f t="array" ref="H948">IFERROR(_FV(T_STOCK_DATA[[#This Row],[SYMBOL]],"Volume"),"")</f>
        <v>1189507</v>
      </c>
      <c r="I948" s="7" t="str" cm="1">
        <f t="array" ref="I948">IFERROR(_FV(T_STOCK_DATA[[#This Row],[SYMBOL]],"Ticker symbol",TRUE),"")</f>
        <v>MPHASIS</v>
      </c>
      <c r="J948" s="10" t="str">
        <f>IFERROR(RANK(T_STOCK_DATA[[#This Row],[Positive Change %]],T_STOCK_DATA[Positive Change %],0)+COUNTIF($D$3:$D947,T_STOCK_DATA[[#This Row],[Positive Change %]]),"")</f>
        <v/>
      </c>
      <c r="K948" s="10">
        <f>IFERROR(RANK(T_STOCK_DATA[[#This Row],[Negative Change %]],T_STOCK_DATA[Negative Change %],1)+COUNTIF($E$3:$E947,T_STOCK_DATA[[#This Row],[Negative Change %]]),"")</f>
        <v>1329</v>
      </c>
      <c r="L948" s="10">
        <f>IFERROR(RANK(T_STOCK_DATA[[#This Row],[Volume]],T_STOCK_DATA[Volume],0)+COUNTIF($H$3:$H947,T_STOCK_DATA[[#This Row],[Volume]]),"")</f>
        <v>303</v>
      </c>
      <c r="M948" s="18" cm="1">
        <f t="array" ref="M948">IFERROR(_FV(T_STOCK_DATA[[#This Row],[SYMBOL]],"Last trade time",TRUE),"")</f>
        <v>44585.469965277778</v>
      </c>
    </row>
    <row r="949" spans="1:13">
      <c r="A949" s="5" t="e" vm="971">
        <v>#VALUE!</v>
      </c>
      <c r="B949" s="7" cm="1">
        <f t="array" ref="B949">IFERROR(_FV(T_STOCK_DATA[[#This Row],[SYMBOL]],"Change"),"")</f>
        <v>-11.85</v>
      </c>
      <c r="C949" s="8" cm="1">
        <f t="array" ref="C949">IFERROR(IF(T_STOCK_DATA[[#This Row],[SYMBOL]]="","",_FV(T_STOCK_DATA[[#This Row],[SYMBOL]],"Change (%)",TRUE)),"")</f>
        <v>-1.6749E-2</v>
      </c>
      <c r="D949" s="8" t="str">
        <f>IF(T_STOCK_DATA[[#This Row],[Change (%)]]&gt;0,T_STOCK_DATA[[#This Row],[Change (%)]],"")</f>
        <v/>
      </c>
      <c r="E949" s="8">
        <f>IF(T_STOCK_DATA[[#This Row],[Change (%)]]&lt;0,T_STOCK_DATA[[#This Row],[Change (%)]],"")</f>
        <v>-1.6749E-2</v>
      </c>
      <c r="F949" s="7" t="str" cm="1">
        <f t="array" ref="F949">IFERROR(_FV(T_STOCK_DATA[[#This Row],[SYMBOL]],"Exchange"),"")</f>
        <v>National Stock Exchange of India</v>
      </c>
      <c r="G949" s="7" cm="1">
        <f t="array" ref="G949">IFERROR(_FV(T_STOCK_DATA[[#This Row],[SYMBOL]],"Price"),"")</f>
        <v>695.65</v>
      </c>
      <c r="H949" s="9" cm="1">
        <f t="array" ref="H949">IFERROR(_FV(T_STOCK_DATA[[#This Row],[SYMBOL]],"Volume"),"")</f>
        <v>30162</v>
      </c>
      <c r="I949" s="7" t="str" cm="1">
        <f t="array" ref="I949">IFERROR(_FV(T_STOCK_DATA[[#This Row],[SYMBOL]],"Ticker symbol",TRUE),"")</f>
        <v>MPSLTD</v>
      </c>
      <c r="J949" s="10" t="str">
        <f>IFERROR(RANK(T_STOCK_DATA[[#This Row],[Positive Change %]],T_STOCK_DATA[Positive Change %],0)+COUNTIF($D$3:$D948,T_STOCK_DATA[[#This Row],[Positive Change %]]),"")</f>
        <v/>
      </c>
      <c r="K949" s="10">
        <f>IFERROR(RANK(T_STOCK_DATA[[#This Row],[Negative Change %]],T_STOCK_DATA[Negative Change %],1)+COUNTIF($E$3:$E948,T_STOCK_DATA[[#This Row],[Negative Change %]]),"")</f>
        <v>1465</v>
      </c>
      <c r="L949" s="10">
        <f>IFERROR(RANK(T_STOCK_DATA[[#This Row],[Volume]],T_STOCK_DATA[Volume],0)+COUNTIF($H$3:$H948,T_STOCK_DATA[[#This Row],[Volume]]),"")</f>
        <v>1310</v>
      </c>
      <c r="M949" s="18" cm="1">
        <f t="array" ref="M949">IFERROR(_FV(T_STOCK_DATA[[#This Row],[SYMBOL]],"Last trade time",TRUE),"")</f>
        <v>44585.469965277778</v>
      </c>
    </row>
    <row r="950" spans="1:13">
      <c r="A950" s="5" t="e" vm="972">
        <v>#VALUE!</v>
      </c>
      <c r="B950" s="7" cm="1">
        <f t="array" ref="B950">IFERROR(_FV(T_STOCK_DATA[[#This Row],[SYMBOL]],"Change"),"")</f>
        <v>-1619.75</v>
      </c>
      <c r="C950" s="8" cm="1">
        <f t="array" ref="C950">IFERROR(IF(T_STOCK_DATA[[#This Row],[SYMBOL]]="","",_FV(T_STOCK_DATA[[#This Row],[SYMBOL]],"Change (%)",TRUE)),"")</f>
        <v>-2.2280999999999999E-2</v>
      </c>
      <c r="D950" s="8" t="str">
        <f>IF(T_STOCK_DATA[[#This Row],[Change (%)]]&gt;0,T_STOCK_DATA[[#This Row],[Change (%)]],"")</f>
        <v/>
      </c>
      <c r="E950" s="8">
        <f>IF(T_STOCK_DATA[[#This Row],[Change (%)]]&lt;0,T_STOCK_DATA[[#This Row],[Change (%)]],"")</f>
        <v>-2.2280999999999999E-2</v>
      </c>
      <c r="F950" s="7" t="str" cm="1">
        <f t="array" ref="F950">IFERROR(_FV(T_STOCK_DATA[[#This Row],[SYMBOL]],"Exchange"),"")</f>
        <v>National Stock Exchange of India</v>
      </c>
      <c r="G950" s="7" cm="1">
        <f t="array" ref="G950">IFERROR(_FV(T_STOCK_DATA[[#This Row],[SYMBOL]],"Price"),"")</f>
        <v>71077.350000000006</v>
      </c>
      <c r="H950" s="9" cm="1">
        <f t="array" ref="H950">IFERROR(_FV(T_STOCK_DATA[[#This Row],[SYMBOL]],"Volume"),"")</f>
        <v>10330</v>
      </c>
      <c r="I950" s="7" t="str" cm="1">
        <f t="array" ref="I950">IFERROR(_FV(T_STOCK_DATA[[#This Row],[SYMBOL]],"Ticker symbol",TRUE),"")</f>
        <v>MRF</v>
      </c>
      <c r="J950" s="10" t="str">
        <f>IFERROR(RANK(T_STOCK_DATA[[#This Row],[Positive Change %]],T_STOCK_DATA[Positive Change %],0)+COUNTIF($D$3:$D949,T_STOCK_DATA[[#This Row],[Positive Change %]]),"")</f>
        <v/>
      </c>
      <c r="K950" s="10">
        <f>IFERROR(RANK(T_STOCK_DATA[[#This Row],[Negative Change %]],T_STOCK_DATA[Negative Change %],1)+COUNTIF($E$3:$E949,T_STOCK_DATA[[#This Row],[Negative Change %]]),"")</f>
        <v>1389</v>
      </c>
      <c r="L950" s="10">
        <f>IFERROR(RANK(T_STOCK_DATA[[#This Row],[Volume]],T_STOCK_DATA[Volume],0)+COUNTIF($H$3:$H949,T_STOCK_DATA[[#This Row],[Volume]]),"")</f>
        <v>1506</v>
      </c>
      <c r="M950" s="18" cm="1">
        <f t="array" ref="M950">IFERROR(_FV(T_STOCK_DATA[[#This Row],[SYMBOL]],"Last trade time",TRUE),"")</f>
        <v>44585.469965277778</v>
      </c>
    </row>
    <row r="951" spans="1:13">
      <c r="A951" s="5" t="e" vm="973">
        <v>#VALUE!</v>
      </c>
      <c r="B951" s="7" cm="1">
        <f t="array" ref="B951">IFERROR(_FV(T_STOCK_DATA[[#This Row],[SYMBOL]],"Change"),"")</f>
        <v>-3.05</v>
      </c>
      <c r="C951" s="8" cm="1">
        <f t="array" ref="C951">IFERROR(IF(T_STOCK_DATA[[#This Row],[SYMBOL]]="","",_FV(T_STOCK_DATA[[#This Row],[SYMBOL]],"Change (%)",TRUE)),"")</f>
        <v>-4.9232999999999999E-2</v>
      </c>
      <c r="D951" s="8" t="str">
        <f>IF(T_STOCK_DATA[[#This Row],[Change (%)]]&gt;0,T_STOCK_DATA[[#This Row],[Change (%)]],"")</f>
        <v/>
      </c>
      <c r="E951" s="8">
        <f>IF(T_STOCK_DATA[[#This Row],[Change (%)]]&lt;0,T_STOCK_DATA[[#This Row],[Change (%)]],"")</f>
        <v>-4.9232999999999999E-2</v>
      </c>
      <c r="F951" s="7" t="str" cm="1">
        <f t="array" ref="F951">IFERROR(_FV(T_STOCK_DATA[[#This Row],[SYMBOL]],"Exchange"),"")</f>
        <v>National Stock Exchange of India</v>
      </c>
      <c r="G951" s="7" cm="1">
        <f t="array" ref="G951">IFERROR(_FV(T_STOCK_DATA[[#This Row],[SYMBOL]],"Price"),"")</f>
        <v>58.9</v>
      </c>
      <c r="H951" s="9" cm="1">
        <f t="array" ref="H951">IFERROR(_FV(T_STOCK_DATA[[#This Row],[SYMBOL]],"Volume"),"")</f>
        <v>6942</v>
      </c>
      <c r="I951" s="7" t="str" cm="1">
        <f t="array" ref="I951">IFERROR(_FV(T_STOCK_DATA[[#This Row],[SYMBOL]],"Ticker symbol",TRUE),"")</f>
        <v>MRO-TEK</v>
      </c>
      <c r="J951" s="10" t="str">
        <f>IFERROR(RANK(T_STOCK_DATA[[#This Row],[Positive Change %]],T_STOCK_DATA[Positive Change %],0)+COUNTIF($D$3:$D950,T_STOCK_DATA[[#This Row],[Positive Change %]]),"")</f>
        <v/>
      </c>
      <c r="K951" s="10">
        <f>IFERROR(RANK(T_STOCK_DATA[[#This Row],[Negative Change %]],T_STOCK_DATA[Negative Change %],1)+COUNTIF($E$3:$E950,T_STOCK_DATA[[#This Row],[Negative Change %]]),"")</f>
        <v>672</v>
      </c>
      <c r="L951" s="10">
        <f>IFERROR(RANK(T_STOCK_DATA[[#This Row],[Volume]],T_STOCK_DATA[Volume],0)+COUNTIF($H$3:$H950,T_STOCK_DATA[[#This Row],[Volume]]),"")</f>
        <v>1537</v>
      </c>
      <c r="M951" s="18" cm="1">
        <f t="array" ref="M951">IFERROR(_FV(T_STOCK_DATA[[#This Row],[SYMBOL]],"Last trade time",TRUE),"")</f>
        <v>44585.469965277778</v>
      </c>
    </row>
    <row r="952" spans="1:13">
      <c r="A952" s="5" t="e" vm="974">
        <v>#VALUE!</v>
      </c>
      <c r="B952" s="7" cm="1">
        <f t="array" ref="B952">IFERROR(_FV(T_STOCK_DATA[[#This Row],[SYMBOL]],"Change"),"")</f>
        <v>-2.8</v>
      </c>
      <c r="C952" s="8" cm="1">
        <f t="array" ref="C952">IFERROR(IF(T_STOCK_DATA[[#This Row],[SYMBOL]]="","",_FV(T_STOCK_DATA[[#This Row],[SYMBOL]],"Change (%)",TRUE)),"")</f>
        <v>-6.3277E-2</v>
      </c>
      <c r="D952" s="8" t="str">
        <f>IF(T_STOCK_DATA[[#This Row],[Change (%)]]&gt;0,T_STOCK_DATA[[#This Row],[Change (%)]],"")</f>
        <v/>
      </c>
      <c r="E952" s="8">
        <f>IF(T_STOCK_DATA[[#This Row],[Change (%)]]&lt;0,T_STOCK_DATA[[#This Row],[Change (%)]],"")</f>
        <v>-6.3277E-2</v>
      </c>
      <c r="F952" s="7" t="str" cm="1">
        <f t="array" ref="F952">IFERROR(_FV(T_STOCK_DATA[[#This Row],[SYMBOL]],"Exchange"),"")</f>
        <v>National Stock Exchange of India</v>
      </c>
      <c r="G952" s="7" cm="1">
        <f t="array" ref="G952">IFERROR(_FV(T_STOCK_DATA[[#This Row],[SYMBOL]],"Price"),"")</f>
        <v>41.45</v>
      </c>
      <c r="H952" s="9" cm="1">
        <f t="array" ref="H952">IFERROR(_FV(T_STOCK_DATA[[#This Row],[SYMBOL]],"Volume"),"")</f>
        <v>1933839</v>
      </c>
      <c r="I952" s="7" t="str" cm="1">
        <f t="array" ref="I952">IFERROR(_FV(T_STOCK_DATA[[#This Row],[SYMBOL]],"Ticker symbol",TRUE),"")</f>
        <v>MRPL</v>
      </c>
      <c r="J952" s="10" t="str">
        <f>IFERROR(RANK(T_STOCK_DATA[[#This Row],[Positive Change %]],T_STOCK_DATA[Positive Change %],0)+COUNTIF($D$3:$D951,T_STOCK_DATA[[#This Row],[Positive Change %]]),"")</f>
        <v/>
      </c>
      <c r="K952" s="10">
        <f>IFERROR(RANK(T_STOCK_DATA[[#This Row],[Negative Change %]],T_STOCK_DATA[Negative Change %],1)+COUNTIF($E$3:$E951,T_STOCK_DATA[[#This Row],[Negative Change %]]),"")</f>
        <v>294</v>
      </c>
      <c r="L952" s="10">
        <f>IFERROR(RANK(T_STOCK_DATA[[#This Row],[Volume]],T_STOCK_DATA[Volume],0)+COUNTIF($H$3:$H951,T_STOCK_DATA[[#This Row],[Volume]]),"")</f>
        <v>212</v>
      </c>
      <c r="M952" s="18" cm="1">
        <f t="array" ref="M952">IFERROR(_FV(T_STOCK_DATA[[#This Row],[SYMBOL]],"Last trade time",TRUE),"")</f>
        <v>44585.469965277778</v>
      </c>
    </row>
    <row r="953" spans="1:13">
      <c r="A953" s="5" t="e" vm="975">
        <v>#VALUE!</v>
      </c>
      <c r="B953" s="7" cm="1">
        <f t="array" ref="B953">IFERROR(_FV(T_STOCK_DATA[[#This Row],[SYMBOL]],"Change"),"")</f>
        <v>-1.1000000000000001</v>
      </c>
      <c r="C953" s="8" cm="1">
        <f t="array" ref="C953">IFERROR(IF(T_STOCK_DATA[[#This Row],[SYMBOL]]="","",_FV(T_STOCK_DATA[[#This Row],[SYMBOL]],"Change (%)",TRUE)),"")</f>
        <v>-7.5601000000000002E-2</v>
      </c>
      <c r="D953" s="8" t="str">
        <f>IF(T_STOCK_DATA[[#This Row],[Change (%)]]&gt;0,T_STOCK_DATA[[#This Row],[Change (%)]],"")</f>
        <v/>
      </c>
      <c r="E953" s="8">
        <f>IF(T_STOCK_DATA[[#This Row],[Change (%)]]&lt;0,T_STOCK_DATA[[#This Row],[Change (%)]],"")</f>
        <v>-7.5601000000000002E-2</v>
      </c>
      <c r="F953" s="7" t="str" cm="1">
        <f t="array" ref="F953">IFERROR(_FV(T_STOCK_DATA[[#This Row],[SYMBOL]],"Exchange"),"")</f>
        <v>National Stock Exchange of India</v>
      </c>
      <c r="G953" s="7" cm="1">
        <f t="array" ref="G953">IFERROR(_FV(T_STOCK_DATA[[#This Row],[SYMBOL]],"Price"),"")</f>
        <v>13.45</v>
      </c>
      <c r="H953" s="9" cm="1">
        <f t="array" ref="H953">IFERROR(_FV(T_STOCK_DATA[[#This Row],[SYMBOL]],"Volume"),"")</f>
        <v>1419936</v>
      </c>
      <c r="I953" s="7" t="str" cm="1">
        <f t="array" ref="I953">IFERROR(_FV(T_STOCK_DATA[[#This Row],[SYMBOL]],"Ticker symbol",TRUE),"")</f>
        <v>MSPL</v>
      </c>
      <c r="J953" s="10" t="str">
        <f>IFERROR(RANK(T_STOCK_DATA[[#This Row],[Positive Change %]],T_STOCK_DATA[Positive Change %],0)+COUNTIF($D$3:$D952,T_STOCK_DATA[[#This Row],[Positive Change %]]),"")</f>
        <v/>
      </c>
      <c r="K953" s="10">
        <f>IFERROR(RANK(T_STOCK_DATA[[#This Row],[Negative Change %]],T_STOCK_DATA[Negative Change %],1)+COUNTIF($E$3:$E952,T_STOCK_DATA[[#This Row],[Negative Change %]]),"")</f>
        <v>141</v>
      </c>
      <c r="L953" s="10">
        <f>IFERROR(RANK(T_STOCK_DATA[[#This Row],[Volume]],T_STOCK_DATA[Volume],0)+COUNTIF($H$3:$H952,T_STOCK_DATA[[#This Row],[Volume]]),"")</f>
        <v>265</v>
      </c>
      <c r="M953" s="18" cm="1">
        <f t="array" ref="M953">IFERROR(_FV(T_STOCK_DATA[[#This Row],[SYMBOL]],"Last trade time",TRUE),"")</f>
        <v>44585.469965277778</v>
      </c>
    </row>
    <row r="954" spans="1:13">
      <c r="A954" s="5" t="e" vm="976">
        <v>#VALUE!</v>
      </c>
      <c r="B954" s="7" cm="1">
        <f t="array" ref="B954">IFERROR(_FV(T_STOCK_DATA[[#This Row],[SYMBOL]],"Change"),"")</f>
        <v>-24.85</v>
      </c>
      <c r="C954" s="8" cm="1">
        <f t="array" ref="C954">IFERROR(IF(T_STOCK_DATA[[#This Row],[SYMBOL]]="","",_FV(T_STOCK_DATA[[#This Row],[SYMBOL]],"Change (%)",TRUE)),"")</f>
        <v>-7.0296999999999998E-2</v>
      </c>
      <c r="D954" s="8" t="str">
        <f>IF(T_STOCK_DATA[[#This Row],[Change (%)]]&gt;0,T_STOCK_DATA[[#This Row],[Change (%)]],"")</f>
        <v/>
      </c>
      <c r="E954" s="8">
        <f>IF(T_STOCK_DATA[[#This Row],[Change (%)]]&lt;0,T_STOCK_DATA[[#This Row],[Change (%)]],"")</f>
        <v>-7.0296999999999998E-2</v>
      </c>
      <c r="F954" s="7" t="str" cm="1">
        <f t="array" ref="F954">IFERROR(_FV(T_STOCK_DATA[[#This Row],[SYMBOL]],"Exchange"),"")</f>
        <v>National Stock Exchange of India</v>
      </c>
      <c r="G954" s="7" cm="1">
        <f t="array" ref="G954">IFERROR(_FV(T_STOCK_DATA[[#This Row],[SYMBOL]],"Price"),"")</f>
        <v>328.65</v>
      </c>
      <c r="H954" s="9" cm="1">
        <f t="array" ref="H954">IFERROR(_FV(T_STOCK_DATA[[#This Row],[SYMBOL]],"Volume"),"")</f>
        <v>466723</v>
      </c>
      <c r="I954" s="7" t="str" cm="1">
        <f t="array" ref="I954">IFERROR(_FV(T_STOCK_DATA[[#This Row],[SYMBOL]],"Ticker symbol",TRUE),"")</f>
        <v>MSTCLTD</v>
      </c>
      <c r="J954" s="10" t="str">
        <f>IFERROR(RANK(T_STOCK_DATA[[#This Row],[Positive Change %]],T_STOCK_DATA[Positive Change %],0)+COUNTIF($D$3:$D953,T_STOCK_DATA[[#This Row],[Positive Change %]]),"")</f>
        <v/>
      </c>
      <c r="K954" s="10">
        <f>IFERROR(RANK(T_STOCK_DATA[[#This Row],[Negative Change %]],T_STOCK_DATA[Negative Change %],1)+COUNTIF($E$3:$E953,T_STOCK_DATA[[#This Row],[Negative Change %]]),"")</f>
        <v>197</v>
      </c>
      <c r="L954" s="10">
        <f>IFERROR(RANK(T_STOCK_DATA[[#This Row],[Volume]],T_STOCK_DATA[Volume],0)+COUNTIF($H$3:$H953,T_STOCK_DATA[[#This Row],[Volume]]),"")</f>
        <v>517</v>
      </c>
      <c r="M954" s="18" cm="1">
        <f t="array" ref="M954">IFERROR(_FV(T_STOCK_DATA[[#This Row],[SYMBOL]],"Last trade time",TRUE),"")</f>
        <v>44585.469965277778</v>
      </c>
    </row>
    <row r="955" spans="1:13">
      <c r="A955" s="5" t="e" vm="977">
        <v>#VALUE!</v>
      </c>
      <c r="B955" s="7" cm="1">
        <f t="array" ref="B955">IFERROR(_FV(T_STOCK_DATA[[#This Row],[SYMBOL]],"Change"),"")</f>
        <v>-0.6</v>
      </c>
      <c r="C955" s="8" cm="1">
        <f t="array" ref="C955">IFERROR(IF(T_STOCK_DATA[[#This Row],[SYMBOL]]="","",_FV(T_STOCK_DATA[[#This Row],[SYMBOL]],"Change (%)",TRUE)),"")</f>
        <v>-4.9793000000000004E-2</v>
      </c>
      <c r="D955" s="8" t="str">
        <f>IF(T_STOCK_DATA[[#This Row],[Change (%)]]&gt;0,T_STOCK_DATA[[#This Row],[Change (%)]],"")</f>
        <v/>
      </c>
      <c r="E955" s="8">
        <f>IF(T_STOCK_DATA[[#This Row],[Change (%)]]&lt;0,T_STOCK_DATA[[#This Row],[Change (%)]],"")</f>
        <v>-4.9793000000000004E-2</v>
      </c>
      <c r="F955" s="7" t="str" cm="1">
        <f t="array" ref="F955">IFERROR(_FV(T_STOCK_DATA[[#This Row],[SYMBOL]],"Exchange"),"")</f>
        <v>National Stock Exchange of India</v>
      </c>
      <c r="G955" s="7" cm="1">
        <f t="array" ref="G955">IFERROR(_FV(T_STOCK_DATA[[#This Row],[SYMBOL]],"Price"),"")</f>
        <v>11.45</v>
      </c>
      <c r="H955" s="9" cm="1">
        <f t="array" ref="H955">IFERROR(_FV(T_STOCK_DATA[[#This Row],[SYMBOL]],"Volume"),"")</f>
        <v>388893</v>
      </c>
      <c r="I955" s="7" t="str" cm="1">
        <f t="array" ref="I955">IFERROR(_FV(T_STOCK_DATA[[#This Row],[SYMBOL]],"Ticker symbol",TRUE),"")</f>
        <v>MTEDUCARE</v>
      </c>
      <c r="J955" s="10" t="str">
        <f>IFERROR(RANK(T_STOCK_DATA[[#This Row],[Positive Change %]],T_STOCK_DATA[Positive Change %],0)+COUNTIF($D$3:$D954,T_STOCK_DATA[[#This Row],[Positive Change %]]),"")</f>
        <v/>
      </c>
      <c r="K955" s="10">
        <f>IFERROR(RANK(T_STOCK_DATA[[#This Row],[Negative Change %]],T_STOCK_DATA[Negative Change %],1)+COUNTIF($E$3:$E954,T_STOCK_DATA[[#This Row],[Negative Change %]]),"")</f>
        <v>590</v>
      </c>
      <c r="L955" s="10">
        <f>IFERROR(RANK(T_STOCK_DATA[[#This Row],[Volume]],T_STOCK_DATA[Volume],0)+COUNTIF($H$3:$H954,T_STOCK_DATA[[#This Row],[Volume]]),"")</f>
        <v>575</v>
      </c>
      <c r="M955" s="18" cm="1">
        <f t="array" ref="M955">IFERROR(_FV(T_STOCK_DATA[[#This Row],[SYMBOL]],"Last trade time",TRUE),"")</f>
        <v>44585.469965277778</v>
      </c>
    </row>
    <row r="956" spans="1:13">
      <c r="A956" s="5" t="e" vm="978">
        <v>#VALUE!</v>
      </c>
      <c r="B956" s="7" cm="1">
        <f t="array" ref="B956">IFERROR(_FV(T_STOCK_DATA[[#This Row],[SYMBOL]],"Change"),"")</f>
        <v>-1.5</v>
      </c>
      <c r="C956" s="8" cm="1">
        <f t="array" ref="C956">IFERROR(IF(T_STOCK_DATA[[#This Row],[SYMBOL]]="","",_FV(T_STOCK_DATA[[#This Row],[SYMBOL]],"Change (%)",TRUE)),"")</f>
        <v>-4.9505E-2</v>
      </c>
      <c r="D956" s="8" t="str">
        <f>IF(T_STOCK_DATA[[#This Row],[Change (%)]]&gt;0,T_STOCK_DATA[[#This Row],[Change (%)]],"")</f>
        <v/>
      </c>
      <c r="E956" s="8">
        <f>IF(T_STOCK_DATA[[#This Row],[Change (%)]]&lt;0,T_STOCK_DATA[[#This Row],[Change (%)]],"")</f>
        <v>-4.9505E-2</v>
      </c>
      <c r="F956" s="7" t="str" cm="1">
        <f t="array" ref="F956">IFERROR(_FV(T_STOCK_DATA[[#This Row],[SYMBOL]],"Exchange"),"")</f>
        <v>National Stock Exchange of India</v>
      </c>
      <c r="G956" s="7" cm="1">
        <f t="array" ref="G956">IFERROR(_FV(T_STOCK_DATA[[#This Row],[SYMBOL]],"Price"),"")</f>
        <v>28.8</v>
      </c>
      <c r="H956" s="9" cm="1">
        <f t="array" ref="H956">IFERROR(_FV(T_STOCK_DATA[[#This Row],[SYMBOL]],"Volume"),"")</f>
        <v>1789076</v>
      </c>
      <c r="I956" s="7" t="str" cm="1">
        <f t="array" ref="I956">IFERROR(_FV(T_STOCK_DATA[[#This Row],[SYMBOL]],"Ticker symbol",TRUE),"")</f>
        <v>MTNL</v>
      </c>
      <c r="J956" s="10" t="str">
        <f>IFERROR(RANK(T_STOCK_DATA[[#This Row],[Positive Change %]],T_STOCK_DATA[Positive Change %],0)+COUNTIF($D$3:$D955,T_STOCK_DATA[[#This Row],[Positive Change %]]),"")</f>
        <v/>
      </c>
      <c r="K956" s="10">
        <f>IFERROR(RANK(T_STOCK_DATA[[#This Row],[Negative Change %]],T_STOCK_DATA[Negative Change %],1)+COUNTIF($E$3:$E955,T_STOCK_DATA[[#This Row],[Negative Change %]]),"")</f>
        <v>641</v>
      </c>
      <c r="L956" s="10">
        <f>IFERROR(RANK(T_STOCK_DATA[[#This Row],[Volume]],T_STOCK_DATA[Volume],0)+COUNTIF($H$3:$H955,T_STOCK_DATA[[#This Row],[Volume]]),"")</f>
        <v>225</v>
      </c>
      <c r="M956" s="18" cm="1">
        <f t="array" ref="M956">IFERROR(_FV(T_STOCK_DATA[[#This Row],[SYMBOL]],"Last trade time",TRUE),"")</f>
        <v>44585.469965277778</v>
      </c>
    </row>
    <row r="957" spans="1:13">
      <c r="A957" s="5" t="e" vm="979">
        <v>#VALUE!</v>
      </c>
      <c r="B957" s="7" cm="1">
        <f t="array" ref="B957">IFERROR(_FV(T_STOCK_DATA[[#This Row],[SYMBOL]],"Change"),"")</f>
        <v>0</v>
      </c>
      <c r="C957" s="8" cm="1">
        <f t="array" ref="C957">IFERROR(IF(T_STOCK_DATA[[#This Row],[SYMBOL]]="","",_FV(T_STOCK_DATA[[#This Row],[SYMBOL]],"Change (%)",TRUE)),"")</f>
        <v>0</v>
      </c>
      <c r="D957" s="8" t="str">
        <f>IF(T_STOCK_DATA[[#This Row],[Change (%)]]&gt;0,T_STOCK_DATA[[#This Row],[Change (%)]],"")</f>
        <v/>
      </c>
      <c r="E957" s="8" t="str">
        <f>IF(T_STOCK_DATA[[#This Row],[Change (%)]]&lt;0,T_STOCK_DATA[[#This Row],[Change (%)]],"")</f>
        <v/>
      </c>
      <c r="F957" s="7" t="str" cm="1">
        <f t="array" ref="F957">IFERROR(_FV(T_STOCK_DATA[[#This Row],[SYMBOL]],"Exchange"),"")</f>
        <v>National Stock Exchange of India</v>
      </c>
      <c r="G957" s="7" cm="1">
        <f t="array" ref="G957">IFERROR(_FV(T_STOCK_DATA[[#This Row],[SYMBOL]],"Price"),"")</f>
        <v>26.65</v>
      </c>
      <c r="H957" s="9" cm="1">
        <f t="array" ref="H957">IFERROR(_FV(T_STOCK_DATA[[#This Row],[SYMBOL]],"Volume"),"")</f>
        <v>17505</v>
      </c>
      <c r="I957" s="7" t="str" cm="1">
        <f t="array" ref="I957">IFERROR(_FV(T_STOCK_DATA[[#This Row],[SYMBOL]],"Ticker symbol",TRUE),"")</f>
        <v>MUKANDENGG</v>
      </c>
      <c r="J957" s="10" t="str">
        <f>IFERROR(RANK(T_STOCK_DATA[[#This Row],[Positive Change %]],T_STOCK_DATA[Positive Change %],0)+COUNTIF($D$3:$D956,T_STOCK_DATA[[#This Row],[Positive Change %]]),"")</f>
        <v/>
      </c>
      <c r="K957" s="10" t="str">
        <f>IFERROR(RANK(T_STOCK_DATA[[#This Row],[Negative Change %]],T_STOCK_DATA[Negative Change %],1)+COUNTIF($E$3:$E956,T_STOCK_DATA[[#This Row],[Negative Change %]]),"")</f>
        <v/>
      </c>
      <c r="L957" s="10">
        <f>IFERROR(RANK(T_STOCK_DATA[[#This Row],[Volume]],T_STOCK_DATA[Volume],0)+COUNTIF($H$3:$H956,T_STOCK_DATA[[#This Row],[Volume]]),"")</f>
        <v>1417</v>
      </c>
      <c r="M957" s="18" cm="1">
        <f t="array" ref="M957">IFERROR(_FV(T_STOCK_DATA[[#This Row],[SYMBOL]],"Last trade time",TRUE),"")</f>
        <v>44585.469965277778</v>
      </c>
    </row>
    <row r="958" spans="1:13">
      <c r="A958" s="5" t="e" vm="980">
        <v>#VALUE!</v>
      </c>
      <c r="B958" s="7" cm="1">
        <f t="array" ref="B958">IFERROR(_FV(T_STOCK_DATA[[#This Row],[SYMBOL]],"Change"),"")</f>
        <v>-5.45</v>
      </c>
      <c r="C958" s="8" cm="1">
        <f t="array" ref="C958">IFERROR(IF(T_STOCK_DATA[[#This Row],[SYMBOL]]="","",_FV(T_STOCK_DATA[[#This Row],[SYMBOL]],"Change (%)",TRUE)),"")</f>
        <v>-4.2527999999999996E-2</v>
      </c>
      <c r="D958" s="8" t="str">
        <f>IF(T_STOCK_DATA[[#This Row],[Change (%)]]&gt;0,T_STOCK_DATA[[#This Row],[Change (%)]],"")</f>
        <v/>
      </c>
      <c r="E958" s="8">
        <f>IF(T_STOCK_DATA[[#This Row],[Change (%)]]&lt;0,T_STOCK_DATA[[#This Row],[Change (%)]],"")</f>
        <v>-4.2527999999999996E-2</v>
      </c>
      <c r="F958" s="7" t="str" cm="1">
        <f t="array" ref="F958">IFERROR(_FV(T_STOCK_DATA[[#This Row],[SYMBOL]],"Exchange"),"")</f>
        <v>National Stock Exchange of India</v>
      </c>
      <c r="G958" s="7" cm="1">
        <f t="array" ref="G958">IFERROR(_FV(T_STOCK_DATA[[#This Row],[SYMBOL]],"Price"),"")</f>
        <v>122.7</v>
      </c>
      <c r="H958" s="9" cm="1">
        <f t="array" ref="H958">IFERROR(_FV(T_STOCK_DATA[[#This Row],[SYMBOL]],"Volume"),"")</f>
        <v>37337</v>
      </c>
      <c r="I958" s="7" t="str" cm="1">
        <f t="array" ref="I958">IFERROR(_FV(T_STOCK_DATA[[#This Row],[SYMBOL]],"Ticker symbol",TRUE),"")</f>
        <v>MUKANDLTD</v>
      </c>
      <c r="J958" s="10" t="str">
        <f>IFERROR(RANK(T_STOCK_DATA[[#This Row],[Positive Change %]],T_STOCK_DATA[Positive Change %],0)+COUNTIF($D$3:$D957,T_STOCK_DATA[[#This Row],[Positive Change %]]),"")</f>
        <v/>
      </c>
      <c r="K958" s="10">
        <f>IFERROR(RANK(T_STOCK_DATA[[#This Row],[Negative Change %]],T_STOCK_DATA[Negative Change %],1)+COUNTIF($E$3:$E957,T_STOCK_DATA[[#This Row],[Negative Change %]]),"")</f>
        <v>981</v>
      </c>
      <c r="L958" s="10">
        <f>IFERROR(RANK(T_STOCK_DATA[[#This Row],[Volume]],T_STOCK_DATA[Volume],0)+COUNTIF($H$3:$H957,T_STOCK_DATA[[#This Row],[Volume]]),"")</f>
        <v>1251</v>
      </c>
      <c r="M958" s="18" cm="1">
        <f t="array" ref="M958">IFERROR(_FV(T_STOCK_DATA[[#This Row],[SYMBOL]],"Last trade time",TRUE),"")</f>
        <v>44585.469965277778</v>
      </c>
    </row>
    <row r="959" spans="1:13">
      <c r="A959" s="5" t="e" vm="981">
        <v>#VALUE!</v>
      </c>
      <c r="B959" s="7" cm="1">
        <f t="array" ref="B959">IFERROR(_FV(T_STOCK_DATA[[#This Row],[SYMBOL]],"Change"),"")</f>
        <v>-2.25</v>
      </c>
      <c r="C959" s="8" cm="1">
        <f t="array" ref="C959">IFERROR(IF(T_STOCK_DATA[[#This Row],[SYMBOL]]="","",_FV(T_STOCK_DATA[[#This Row],[SYMBOL]],"Change (%)",TRUE)),"")</f>
        <v>-4.9234E-2</v>
      </c>
      <c r="D959" s="8" t="str">
        <f>IF(T_STOCK_DATA[[#This Row],[Change (%)]]&gt;0,T_STOCK_DATA[[#This Row],[Change (%)]],"")</f>
        <v/>
      </c>
      <c r="E959" s="8">
        <f>IF(T_STOCK_DATA[[#This Row],[Change (%)]]&lt;0,T_STOCK_DATA[[#This Row],[Change (%)]],"")</f>
        <v>-4.9234E-2</v>
      </c>
      <c r="F959" s="7" t="str" cm="1">
        <f t="array" ref="F959">IFERROR(_FV(T_STOCK_DATA[[#This Row],[SYMBOL]],"Exchange"),"")</f>
        <v>National Stock Exchange of India</v>
      </c>
      <c r="G959" s="7" cm="1">
        <f t="array" ref="G959">IFERROR(_FV(T_STOCK_DATA[[#This Row],[SYMBOL]],"Price"),"")</f>
        <v>43.45</v>
      </c>
      <c r="H959" s="9" cm="1">
        <f t="array" ref="H959">IFERROR(_FV(T_STOCK_DATA[[#This Row],[SYMBOL]],"Volume"),"")</f>
        <v>25383</v>
      </c>
      <c r="I959" s="7" t="str" cm="1">
        <f t="array" ref="I959">IFERROR(_FV(T_STOCK_DATA[[#This Row],[SYMBOL]],"Ticker symbol",TRUE),"")</f>
        <v>MUKTAARTS</v>
      </c>
      <c r="J959" s="10" t="str">
        <f>IFERROR(RANK(T_STOCK_DATA[[#This Row],[Positive Change %]],T_STOCK_DATA[Positive Change %],0)+COUNTIF($D$3:$D958,T_STOCK_DATA[[#This Row],[Positive Change %]]),"")</f>
        <v/>
      </c>
      <c r="K959" s="10">
        <f>IFERROR(RANK(T_STOCK_DATA[[#This Row],[Negative Change %]],T_STOCK_DATA[Negative Change %],1)+COUNTIF($E$3:$E958,T_STOCK_DATA[[#This Row],[Negative Change %]]),"")</f>
        <v>671</v>
      </c>
      <c r="L959" s="10">
        <f>IFERROR(RANK(T_STOCK_DATA[[#This Row],[Volume]],T_STOCK_DATA[Volume],0)+COUNTIF($H$3:$H958,T_STOCK_DATA[[#This Row],[Volume]]),"")</f>
        <v>1344</v>
      </c>
      <c r="M959" s="18" cm="1">
        <f t="array" ref="M959">IFERROR(_FV(T_STOCK_DATA[[#This Row],[SYMBOL]],"Last trade time",TRUE),"")</f>
        <v>44585.469965277778</v>
      </c>
    </row>
    <row r="960" spans="1:13">
      <c r="A960" s="5" t="e" vm="982">
        <v>#VALUE!</v>
      </c>
      <c r="B960" s="7" cm="1">
        <f t="array" ref="B960">IFERROR(_FV(T_STOCK_DATA[[#This Row],[SYMBOL]],"Change"),"")</f>
        <v>-3.35</v>
      </c>
      <c r="C960" s="8" cm="1">
        <f t="array" ref="C960">IFERROR(IF(T_STOCK_DATA[[#This Row],[SYMBOL]]="","",_FV(T_STOCK_DATA[[#This Row],[SYMBOL]],"Change (%)",TRUE)),"")</f>
        <v>-5.8978999999999997E-2</v>
      </c>
      <c r="D960" s="8" t="str">
        <f>IF(T_STOCK_DATA[[#This Row],[Change (%)]]&gt;0,T_STOCK_DATA[[#This Row],[Change (%)]],"")</f>
        <v/>
      </c>
      <c r="E960" s="8">
        <f>IF(T_STOCK_DATA[[#This Row],[Change (%)]]&lt;0,T_STOCK_DATA[[#This Row],[Change (%)]],"")</f>
        <v>-5.8978999999999997E-2</v>
      </c>
      <c r="F960" s="7" t="str" cm="1">
        <f t="array" ref="F960">IFERROR(_FV(T_STOCK_DATA[[#This Row],[SYMBOL]],"Exchange"),"")</f>
        <v>National Stock Exchange of India</v>
      </c>
      <c r="G960" s="7" cm="1">
        <f t="array" ref="G960">IFERROR(_FV(T_STOCK_DATA[[#This Row],[SYMBOL]],"Price"),"")</f>
        <v>53.45</v>
      </c>
      <c r="H960" s="9" cm="1">
        <f t="array" ref="H960">IFERROR(_FV(T_STOCK_DATA[[#This Row],[SYMBOL]],"Volume"),"")</f>
        <v>218767</v>
      </c>
      <c r="I960" s="7" t="str" cm="1">
        <f t="array" ref="I960">IFERROR(_FV(T_STOCK_DATA[[#This Row],[SYMBOL]],"Ticker symbol",TRUE),"")</f>
        <v>MUNJALAU</v>
      </c>
      <c r="J960" s="10" t="str">
        <f>IFERROR(RANK(T_STOCK_DATA[[#This Row],[Positive Change %]],T_STOCK_DATA[Positive Change %],0)+COUNTIF($D$3:$D959,T_STOCK_DATA[[#This Row],[Positive Change %]]),"")</f>
        <v/>
      </c>
      <c r="K960" s="10">
        <f>IFERROR(RANK(T_STOCK_DATA[[#This Row],[Negative Change %]],T_STOCK_DATA[Negative Change %],1)+COUNTIF($E$3:$E959,T_STOCK_DATA[[#This Row],[Negative Change %]]),"")</f>
        <v>360</v>
      </c>
      <c r="L960" s="10">
        <f>IFERROR(RANK(T_STOCK_DATA[[#This Row],[Volume]],T_STOCK_DATA[Volume],0)+COUNTIF($H$3:$H959,T_STOCK_DATA[[#This Row],[Volume]]),"")</f>
        <v>733</v>
      </c>
      <c r="M960" s="18" cm="1">
        <f t="array" ref="M960">IFERROR(_FV(T_STOCK_DATA[[#This Row],[SYMBOL]],"Last trade time",TRUE),"")</f>
        <v>44585.469965277778</v>
      </c>
    </row>
    <row r="961" spans="1:13">
      <c r="A961" s="5" t="e" vm="983">
        <v>#VALUE!</v>
      </c>
      <c r="B961" s="7" cm="1">
        <f t="array" ref="B961">IFERROR(_FV(T_STOCK_DATA[[#This Row],[SYMBOL]],"Change"),"")</f>
        <v>-6.9</v>
      </c>
      <c r="C961" s="8" cm="1">
        <f t="array" ref="C961">IFERROR(IF(T_STOCK_DATA[[#This Row],[SYMBOL]]="","",_FV(T_STOCK_DATA[[#This Row],[SYMBOL]],"Change (%)",TRUE)),"")</f>
        <v>-5.2293000000000006E-2</v>
      </c>
      <c r="D961" s="8" t="str">
        <f>IF(T_STOCK_DATA[[#This Row],[Change (%)]]&gt;0,T_STOCK_DATA[[#This Row],[Change (%)]],"")</f>
        <v/>
      </c>
      <c r="E961" s="8">
        <f>IF(T_STOCK_DATA[[#This Row],[Change (%)]]&lt;0,T_STOCK_DATA[[#This Row],[Change (%)]],"")</f>
        <v>-5.2293000000000006E-2</v>
      </c>
      <c r="F961" s="7" t="str" cm="1">
        <f t="array" ref="F961">IFERROR(_FV(T_STOCK_DATA[[#This Row],[SYMBOL]],"Exchange"),"")</f>
        <v>National Stock Exchange of India</v>
      </c>
      <c r="G961" s="7" cm="1">
        <f t="array" ref="G961">IFERROR(_FV(T_STOCK_DATA[[#This Row],[SYMBOL]],"Price"),"")</f>
        <v>125.05</v>
      </c>
      <c r="H961" s="9" cm="1">
        <f t="array" ref="H961">IFERROR(_FV(T_STOCK_DATA[[#This Row],[SYMBOL]],"Volume"),"")</f>
        <v>31491</v>
      </c>
      <c r="I961" s="7" t="str" cm="1">
        <f t="array" ref="I961">IFERROR(_FV(T_STOCK_DATA[[#This Row],[SYMBOL]],"Ticker symbol",TRUE),"")</f>
        <v>MUNJALSHOW</v>
      </c>
      <c r="J961" s="10" t="str">
        <f>IFERROR(RANK(T_STOCK_DATA[[#This Row],[Positive Change %]],T_STOCK_DATA[Positive Change %],0)+COUNTIF($D$3:$D960,T_STOCK_DATA[[#This Row],[Positive Change %]]),"")</f>
        <v/>
      </c>
      <c r="K961" s="10">
        <f>IFERROR(RANK(T_STOCK_DATA[[#This Row],[Negative Change %]],T_STOCK_DATA[Negative Change %],1)+COUNTIF($E$3:$E960,T_STOCK_DATA[[#This Row],[Negative Change %]]),"")</f>
        <v>463</v>
      </c>
      <c r="L961" s="10">
        <f>IFERROR(RANK(T_STOCK_DATA[[#This Row],[Volume]],T_STOCK_DATA[Volume],0)+COUNTIF($H$3:$H960,T_STOCK_DATA[[#This Row],[Volume]]),"")</f>
        <v>1299</v>
      </c>
      <c r="M961" s="18" cm="1">
        <f t="array" ref="M961">IFERROR(_FV(T_STOCK_DATA[[#This Row],[SYMBOL]],"Last trade time",TRUE),"")</f>
        <v>44585.469965277778</v>
      </c>
    </row>
    <row r="962" spans="1:13">
      <c r="A962" s="5" t="e" vm="984">
        <v>#VALUE!</v>
      </c>
      <c r="B962" s="7" cm="1">
        <f t="array" ref="B962">IFERROR(_FV(T_STOCK_DATA[[#This Row],[SYMBOL]],"Change"),"")</f>
        <v>-2.7</v>
      </c>
      <c r="C962" s="8" cm="1">
        <f t="array" ref="C962">IFERROR(IF(T_STOCK_DATA[[#This Row],[SYMBOL]]="","",_FV(T_STOCK_DATA[[#This Row],[SYMBOL]],"Change (%)",TRUE)),"")</f>
        <v>-8.2821999999999993E-2</v>
      </c>
      <c r="D962" s="8" t="str">
        <f>IF(T_STOCK_DATA[[#This Row],[Change (%)]]&gt;0,T_STOCK_DATA[[#This Row],[Change (%)]],"")</f>
        <v/>
      </c>
      <c r="E962" s="8">
        <f>IF(T_STOCK_DATA[[#This Row],[Change (%)]]&lt;0,T_STOCK_DATA[[#This Row],[Change (%)]],"")</f>
        <v>-8.2821999999999993E-2</v>
      </c>
      <c r="F962" s="7" t="str" cm="1">
        <f t="array" ref="F962">IFERROR(_FV(T_STOCK_DATA[[#This Row],[SYMBOL]],"Exchange"),"")</f>
        <v>National Stock Exchange of India</v>
      </c>
      <c r="G962" s="7" cm="1">
        <f t="array" ref="G962">IFERROR(_FV(T_STOCK_DATA[[#This Row],[SYMBOL]],"Price"),"")</f>
        <v>29.9</v>
      </c>
      <c r="H962" s="9" cm="1">
        <f t="array" ref="H962">IFERROR(_FV(T_STOCK_DATA[[#This Row],[SYMBOL]],"Volume"),"")</f>
        <v>202548</v>
      </c>
      <c r="I962" s="7" t="str" cm="1">
        <f t="array" ref="I962">IFERROR(_FV(T_STOCK_DATA[[#This Row],[SYMBOL]],"Ticker symbol",TRUE),"")</f>
        <v>MURUDCERA</v>
      </c>
      <c r="J962" s="10" t="str">
        <f>IFERROR(RANK(T_STOCK_DATA[[#This Row],[Positive Change %]],T_STOCK_DATA[Positive Change %],0)+COUNTIF($D$3:$D961,T_STOCK_DATA[[#This Row],[Positive Change %]]),"")</f>
        <v/>
      </c>
      <c r="K962" s="10">
        <f>IFERROR(RANK(T_STOCK_DATA[[#This Row],[Negative Change %]],T_STOCK_DATA[Negative Change %],1)+COUNTIF($E$3:$E961,T_STOCK_DATA[[#This Row],[Negative Change %]]),"")</f>
        <v>88</v>
      </c>
      <c r="L962" s="10">
        <f>IFERROR(RANK(T_STOCK_DATA[[#This Row],[Volume]],T_STOCK_DATA[Volume],0)+COUNTIF($H$3:$H961,T_STOCK_DATA[[#This Row],[Volume]]),"")</f>
        <v>757</v>
      </c>
      <c r="M962" s="18" cm="1">
        <f t="array" ref="M962">IFERROR(_FV(T_STOCK_DATA[[#This Row],[SYMBOL]],"Last trade time",TRUE),"")</f>
        <v>44585.469965277778</v>
      </c>
    </row>
    <row r="963" spans="1:13">
      <c r="A963" s="5" t="e" vm="985">
        <v>#VALUE!</v>
      </c>
      <c r="B963" s="7" cm="1">
        <f t="array" ref="B963">IFERROR(_FV(T_STOCK_DATA[[#This Row],[SYMBOL]],"Change"),"")</f>
        <v>-7.15</v>
      </c>
      <c r="C963" s="8" cm="1">
        <f t="array" ref="C963">IFERROR(IF(T_STOCK_DATA[[#This Row],[SYMBOL]]="","",_FV(T_STOCK_DATA[[#This Row],[SYMBOL]],"Change (%)",TRUE)),"")</f>
        <v>-2.0198000000000001E-2</v>
      </c>
      <c r="D963" s="8" t="str">
        <f>IF(T_STOCK_DATA[[#This Row],[Change (%)]]&gt;0,T_STOCK_DATA[[#This Row],[Change (%)]],"")</f>
        <v/>
      </c>
      <c r="E963" s="8">
        <f>IF(T_STOCK_DATA[[#This Row],[Change (%)]]&lt;0,T_STOCK_DATA[[#This Row],[Change (%)]],"")</f>
        <v>-2.0198000000000001E-2</v>
      </c>
      <c r="F963" s="7" t="str" cm="1">
        <f t="array" ref="F963">IFERROR(_FV(T_STOCK_DATA[[#This Row],[SYMBOL]],"Exchange"),"")</f>
        <v>National Stock Exchange of India</v>
      </c>
      <c r="G963" s="7" cm="1">
        <f t="array" ref="G963">IFERROR(_FV(T_STOCK_DATA[[#This Row],[SYMBOL]],"Price"),"")</f>
        <v>346.85</v>
      </c>
      <c r="H963" s="9" cm="1">
        <f t="array" ref="H963">IFERROR(_FV(T_STOCK_DATA[[#This Row],[SYMBOL]],"Volume"),"")</f>
        <v>14150</v>
      </c>
      <c r="I963" s="7" t="str" cm="1">
        <f t="array" ref="I963">IFERROR(_FV(T_STOCK_DATA[[#This Row],[SYMBOL]],"Ticker symbol",TRUE),"")</f>
        <v>MUTHOOTCAP</v>
      </c>
      <c r="J963" s="10" t="str">
        <f>IFERROR(RANK(T_STOCK_DATA[[#This Row],[Positive Change %]],T_STOCK_DATA[Positive Change %],0)+COUNTIF($D$3:$D962,T_STOCK_DATA[[#This Row],[Positive Change %]]),"")</f>
        <v/>
      </c>
      <c r="K963" s="10">
        <f>IFERROR(RANK(T_STOCK_DATA[[#This Row],[Negative Change %]],T_STOCK_DATA[Negative Change %],1)+COUNTIF($E$3:$E962,T_STOCK_DATA[[#This Row],[Negative Change %]]),"")</f>
        <v>1425</v>
      </c>
      <c r="L963" s="10">
        <f>IFERROR(RANK(T_STOCK_DATA[[#This Row],[Volume]],T_STOCK_DATA[Volume],0)+COUNTIF($H$3:$H962,T_STOCK_DATA[[#This Row],[Volume]]),"")</f>
        <v>1456</v>
      </c>
      <c r="M963" s="18" cm="1">
        <f t="array" ref="M963">IFERROR(_FV(T_STOCK_DATA[[#This Row],[SYMBOL]],"Last trade time",TRUE),"")</f>
        <v>44585.469965277778</v>
      </c>
    </row>
    <row r="964" spans="1:13">
      <c r="A964" s="5" t="e" vm="986">
        <v>#VALUE!</v>
      </c>
      <c r="B964" s="7" cm="1">
        <f t="array" ref="B964">IFERROR(_FV(T_STOCK_DATA[[#This Row],[SYMBOL]],"Change"),"")</f>
        <v>9.15</v>
      </c>
      <c r="C964" s="8" cm="1">
        <f t="array" ref="C964">IFERROR(IF(T_STOCK_DATA[[#This Row],[SYMBOL]]="","",_FV(T_STOCK_DATA[[#This Row],[SYMBOL]],"Change (%)",TRUE)),"")</f>
        <v>6.3859999999999993E-3</v>
      </c>
      <c r="D964" s="8">
        <f>IF(T_STOCK_DATA[[#This Row],[Change (%)]]&gt;0,T_STOCK_DATA[[#This Row],[Change (%)]],"")</f>
        <v>6.3859999999999993E-3</v>
      </c>
      <c r="E964" s="8" t="str">
        <f>IF(T_STOCK_DATA[[#This Row],[Change (%)]]&lt;0,T_STOCK_DATA[[#This Row],[Change (%)]],"")</f>
        <v/>
      </c>
      <c r="F964" s="7" t="str" cm="1">
        <f t="array" ref="F964">IFERROR(_FV(T_STOCK_DATA[[#This Row],[SYMBOL]],"Exchange"),"")</f>
        <v>National Stock Exchange of India</v>
      </c>
      <c r="G964" s="7" cm="1">
        <f t="array" ref="G964">IFERROR(_FV(T_STOCK_DATA[[#This Row],[SYMBOL]],"Price"),"")</f>
        <v>1441.9</v>
      </c>
      <c r="H964" s="9" cm="1">
        <f t="array" ref="H964">IFERROR(_FV(T_STOCK_DATA[[#This Row],[SYMBOL]],"Volume"),"")</f>
        <v>1075305</v>
      </c>
      <c r="I964" s="7" t="str" cm="1">
        <f t="array" ref="I964">IFERROR(_FV(T_STOCK_DATA[[#This Row],[SYMBOL]],"Ticker symbol",TRUE),"")</f>
        <v>MUTHOOTFIN</v>
      </c>
      <c r="J964" s="10">
        <f>IFERROR(RANK(T_STOCK_DATA[[#This Row],[Positive Change %]],T_STOCK_DATA[Positive Change %],0)+COUNTIF($D$3:$D963,T_STOCK_DATA[[#This Row],[Positive Change %]]),"")</f>
        <v>52</v>
      </c>
      <c r="K964" s="10" t="str">
        <f>IFERROR(RANK(T_STOCK_DATA[[#This Row],[Negative Change %]],T_STOCK_DATA[Negative Change %],1)+COUNTIF($E$3:$E963,T_STOCK_DATA[[#This Row],[Negative Change %]]),"")</f>
        <v/>
      </c>
      <c r="L964" s="10">
        <f>IFERROR(RANK(T_STOCK_DATA[[#This Row],[Volume]],T_STOCK_DATA[Volume],0)+COUNTIF($H$3:$H963,T_STOCK_DATA[[#This Row],[Volume]]),"")</f>
        <v>323</v>
      </c>
      <c r="M964" s="18" cm="1">
        <f t="array" ref="M964">IFERROR(_FV(T_STOCK_DATA[[#This Row],[SYMBOL]],"Last trade time",TRUE),"")</f>
        <v>44585.469965277778</v>
      </c>
    </row>
    <row r="965" spans="1:13">
      <c r="A965" s="5" t="e" vm="987">
        <v>#VALUE!</v>
      </c>
      <c r="B965" s="7" cm="1">
        <f t="array" ref="B965">IFERROR(_FV(T_STOCK_DATA[[#This Row],[SYMBOL]],"Change"),"")</f>
        <v>-5.75</v>
      </c>
      <c r="C965" s="8" cm="1">
        <f t="array" ref="C965">IFERROR(IF(T_STOCK_DATA[[#This Row],[SYMBOL]]="","",_FV(T_STOCK_DATA[[#This Row],[SYMBOL]],"Change (%)",TRUE)),"")</f>
        <v>-5.9278000000000004E-2</v>
      </c>
      <c r="D965" s="8" t="str">
        <f>IF(T_STOCK_DATA[[#This Row],[Change (%)]]&gt;0,T_STOCK_DATA[[#This Row],[Change (%)]],"")</f>
        <v/>
      </c>
      <c r="E965" s="8">
        <f>IF(T_STOCK_DATA[[#This Row],[Change (%)]]&lt;0,T_STOCK_DATA[[#This Row],[Change (%)]],"")</f>
        <v>-5.9278000000000004E-2</v>
      </c>
      <c r="F965" s="7" t="str" cm="1">
        <f t="array" ref="F965">IFERROR(_FV(T_STOCK_DATA[[#This Row],[SYMBOL]],"Exchange"),"")</f>
        <v>National Stock Exchange of India</v>
      </c>
      <c r="G965" s="7" cm="1">
        <f t="array" ref="G965">IFERROR(_FV(T_STOCK_DATA[[#This Row],[SYMBOL]],"Price"),"")</f>
        <v>91.25</v>
      </c>
      <c r="H965" s="9" cm="1">
        <f t="array" ref="H965">IFERROR(_FV(T_STOCK_DATA[[#This Row],[SYMBOL]],"Volume"),"")</f>
        <v>269824</v>
      </c>
      <c r="I965" s="7" t="str" cm="1">
        <f t="array" ref="I965">IFERROR(_FV(T_STOCK_DATA[[#This Row],[SYMBOL]],"Ticker symbol",TRUE),"")</f>
        <v>NACLIND</v>
      </c>
      <c r="J965" s="10" t="str">
        <f>IFERROR(RANK(T_STOCK_DATA[[#This Row],[Positive Change %]],T_STOCK_DATA[Positive Change %],0)+COUNTIF($D$3:$D964,T_STOCK_DATA[[#This Row],[Positive Change %]]),"")</f>
        <v/>
      </c>
      <c r="K965" s="10">
        <f>IFERROR(RANK(T_STOCK_DATA[[#This Row],[Negative Change %]],T_STOCK_DATA[Negative Change %],1)+COUNTIF($E$3:$E964,T_STOCK_DATA[[#This Row],[Negative Change %]]),"")</f>
        <v>356</v>
      </c>
      <c r="L965" s="10">
        <f>IFERROR(RANK(T_STOCK_DATA[[#This Row],[Volume]],T_STOCK_DATA[Volume],0)+COUNTIF($H$3:$H964,T_STOCK_DATA[[#This Row],[Volume]]),"")</f>
        <v>672</v>
      </c>
      <c r="M965" s="18" cm="1">
        <f t="array" ref="M965">IFERROR(_FV(T_STOCK_DATA[[#This Row],[SYMBOL]],"Last trade time",TRUE),"")</f>
        <v>44585.469965277778</v>
      </c>
    </row>
    <row r="966" spans="1:13">
      <c r="A966" s="5" t="e" vm="988">
        <v>#VALUE!</v>
      </c>
      <c r="B966" s="7" cm="1">
        <f t="array" ref="B966">IFERROR(_FV(T_STOCK_DATA[[#This Row],[SYMBOL]],"Change"),"")</f>
        <v>-0.7</v>
      </c>
      <c r="C966" s="8" cm="1">
        <f t="array" ref="C966">IFERROR(IF(T_STOCK_DATA[[#This Row],[SYMBOL]]="","",_FV(T_STOCK_DATA[[#This Row],[SYMBOL]],"Change (%)",TRUE)),"")</f>
        <v>-4.9645000000000002E-2</v>
      </c>
      <c r="D966" s="8" t="str">
        <f>IF(T_STOCK_DATA[[#This Row],[Change (%)]]&gt;0,T_STOCK_DATA[[#This Row],[Change (%)]],"")</f>
        <v/>
      </c>
      <c r="E966" s="8">
        <f>IF(T_STOCK_DATA[[#This Row],[Change (%)]]&lt;0,T_STOCK_DATA[[#This Row],[Change (%)]],"")</f>
        <v>-4.9645000000000002E-2</v>
      </c>
      <c r="F966" s="7" t="str" cm="1">
        <f t="array" ref="F966">IFERROR(_FV(T_STOCK_DATA[[#This Row],[SYMBOL]],"Exchange"),"")</f>
        <v>National Stock Exchange of India</v>
      </c>
      <c r="G966" s="7" cm="1">
        <f t="array" ref="G966">IFERROR(_FV(T_STOCK_DATA[[#This Row],[SYMBOL]],"Price"),"")</f>
        <v>13.4</v>
      </c>
      <c r="H966" s="9" cm="1">
        <f t="array" ref="H966">IFERROR(_FV(T_STOCK_DATA[[#This Row],[SYMBOL]],"Volume"),"")</f>
        <v>1642235</v>
      </c>
      <c r="I966" s="7" t="str" cm="1">
        <f t="array" ref="I966">IFERROR(_FV(T_STOCK_DATA[[#This Row],[SYMBOL]],"Ticker symbol",TRUE),"")</f>
        <v>NAGAFERT</v>
      </c>
      <c r="J966" s="10" t="str">
        <f>IFERROR(RANK(T_STOCK_DATA[[#This Row],[Positive Change %]],T_STOCK_DATA[Positive Change %],0)+COUNTIF($D$3:$D965,T_STOCK_DATA[[#This Row],[Positive Change %]]),"")</f>
        <v/>
      </c>
      <c r="K966" s="10">
        <f>IFERROR(RANK(T_STOCK_DATA[[#This Row],[Negative Change %]],T_STOCK_DATA[Negative Change %],1)+COUNTIF($E$3:$E965,T_STOCK_DATA[[#This Row],[Negative Change %]]),"")</f>
        <v>621</v>
      </c>
      <c r="L966" s="10">
        <f>IFERROR(RANK(T_STOCK_DATA[[#This Row],[Volume]],T_STOCK_DATA[Volume],0)+COUNTIF($H$3:$H965,T_STOCK_DATA[[#This Row],[Volume]]),"")</f>
        <v>238</v>
      </c>
      <c r="M966" s="18" cm="1">
        <f t="array" ref="M966">IFERROR(_FV(T_STOCK_DATA[[#This Row],[SYMBOL]],"Last trade time",TRUE),"")</f>
        <v>44585.469965277778</v>
      </c>
    </row>
    <row r="967" spans="1:13">
      <c r="A967" s="5" t="e" vm="989">
        <v>#VALUE!</v>
      </c>
      <c r="B967" s="7" cm="1">
        <f t="array" ref="B967">IFERROR(_FV(T_STOCK_DATA[[#This Row],[SYMBOL]],"Change"),"")</f>
        <v>-0.85</v>
      </c>
      <c r="C967" s="8" cm="1">
        <f t="array" ref="C967">IFERROR(IF(T_STOCK_DATA[[#This Row],[SYMBOL]]="","",_FV(T_STOCK_DATA[[#This Row],[SYMBOL]],"Change (%)",TRUE)),"")</f>
        <v>-4.8851000000000006E-2</v>
      </c>
      <c r="D967" s="8" t="str">
        <f>IF(T_STOCK_DATA[[#This Row],[Change (%)]]&gt;0,T_STOCK_DATA[[#This Row],[Change (%)]],"")</f>
        <v/>
      </c>
      <c r="E967" s="8">
        <f>IF(T_STOCK_DATA[[#This Row],[Change (%)]]&lt;0,T_STOCK_DATA[[#This Row],[Change (%)]],"")</f>
        <v>-4.8851000000000006E-2</v>
      </c>
      <c r="F967" s="7" t="str" cm="1">
        <f t="array" ref="F967">IFERROR(_FV(T_STOCK_DATA[[#This Row],[SYMBOL]],"Exchange"),"")</f>
        <v>National Stock Exchange of India</v>
      </c>
      <c r="G967" s="7" cm="1">
        <f t="array" ref="G967">IFERROR(_FV(T_STOCK_DATA[[#This Row],[SYMBOL]],"Price"),"")</f>
        <v>16.55</v>
      </c>
      <c r="H967" s="9" cm="1">
        <f t="array" ref="H967">IFERROR(_FV(T_STOCK_DATA[[#This Row],[SYMBOL]],"Volume"),"")</f>
        <v>35372</v>
      </c>
      <c r="I967" s="7" t="str" cm="1">
        <f t="array" ref="I967">IFERROR(_FV(T_STOCK_DATA[[#This Row],[SYMBOL]],"Ticker symbol",TRUE),"")</f>
        <v>NAGREEKCAP</v>
      </c>
      <c r="J967" s="10" t="str">
        <f>IFERROR(RANK(T_STOCK_DATA[[#This Row],[Positive Change %]],T_STOCK_DATA[Positive Change %],0)+COUNTIF($D$3:$D966,T_STOCK_DATA[[#This Row],[Positive Change %]]),"")</f>
        <v/>
      </c>
      <c r="K967" s="10">
        <f>IFERROR(RANK(T_STOCK_DATA[[#This Row],[Negative Change %]],T_STOCK_DATA[Negative Change %],1)+COUNTIF($E$3:$E966,T_STOCK_DATA[[#This Row],[Negative Change %]]),"")</f>
        <v>706</v>
      </c>
      <c r="L967" s="10">
        <f>IFERROR(RANK(T_STOCK_DATA[[#This Row],[Volume]],T_STOCK_DATA[Volume],0)+COUNTIF($H$3:$H966,T_STOCK_DATA[[#This Row],[Volume]]),"")</f>
        <v>1269</v>
      </c>
      <c r="M967" s="18" cm="1">
        <f t="array" ref="M967">IFERROR(_FV(T_STOCK_DATA[[#This Row],[SYMBOL]],"Last trade time",TRUE),"")</f>
        <v>44585.469965277778</v>
      </c>
    </row>
    <row r="968" spans="1:13">
      <c r="A968" s="5" t="e" vm="990">
        <v>#VALUE!</v>
      </c>
      <c r="B968" s="7" cm="1">
        <f t="array" ref="B968">IFERROR(_FV(T_STOCK_DATA[[#This Row],[SYMBOL]],"Change"),"")</f>
        <v>-2.35</v>
      </c>
      <c r="C968" s="8" cm="1">
        <f t="array" ref="C968">IFERROR(IF(T_STOCK_DATA[[#This Row],[SYMBOL]]="","",_FV(T_STOCK_DATA[[#This Row],[SYMBOL]],"Change (%)",TRUE)),"")</f>
        <v>-4.9061E-2</v>
      </c>
      <c r="D968" s="8" t="str">
        <f>IF(T_STOCK_DATA[[#This Row],[Change (%)]]&gt;0,T_STOCK_DATA[[#This Row],[Change (%)]],"")</f>
        <v/>
      </c>
      <c r="E968" s="8">
        <f>IF(T_STOCK_DATA[[#This Row],[Change (%)]]&lt;0,T_STOCK_DATA[[#This Row],[Change (%)]],"")</f>
        <v>-4.9061E-2</v>
      </c>
      <c r="F968" s="7" t="str" cm="1">
        <f t="array" ref="F968">IFERROR(_FV(T_STOCK_DATA[[#This Row],[SYMBOL]],"Exchange"),"")</f>
        <v>National Stock Exchange of India</v>
      </c>
      <c r="G968" s="7" cm="1">
        <f t="array" ref="G968">IFERROR(_FV(T_STOCK_DATA[[#This Row],[SYMBOL]],"Price"),"")</f>
        <v>45.55</v>
      </c>
      <c r="H968" s="9" cm="1">
        <f t="array" ref="H968">IFERROR(_FV(T_STOCK_DATA[[#This Row],[SYMBOL]],"Volume"),"")</f>
        <v>29227</v>
      </c>
      <c r="I968" s="7" t="str" cm="1">
        <f t="array" ref="I968">IFERROR(_FV(T_STOCK_DATA[[#This Row],[SYMBOL]],"Ticker symbol",TRUE),"")</f>
        <v>NAGREEKEXP</v>
      </c>
      <c r="J968" s="10" t="str">
        <f>IFERROR(RANK(T_STOCK_DATA[[#This Row],[Positive Change %]],T_STOCK_DATA[Positive Change %],0)+COUNTIF($D$3:$D967,T_STOCK_DATA[[#This Row],[Positive Change %]]),"")</f>
        <v/>
      </c>
      <c r="K968" s="10">
        <f>IFERROR(RANK(T_STOCK_DATA[[#This Row],[Negative Change %]],T_STOCK_DATA[Negative Change %],1)+COUNTIF($E$3:$E967,T_STOCK_DATA[[#This Row],[Negative Change %]]),"")</f>
        <v>683</v>
      </c>
      <c r="L968" s="10">
        <f>IFERROR(RANK(T_STOCK_DATA[[#This Row],[Volume]],T_STOCK_DATA[Volume],0)+COUNTIF($H$3:$H967,T_STOCK_DATA[[#This Row],[Volume]]),"")</f>
        <v>1319</v>
      </c>
      <c r="M968" s="18" cm="1">
        <f t="array" ref="M968">IFERROR(_FV(T_STOCK_DATA[[#This Row],[SYMBOL]],"Last trade time",TRUE),"")</f>
        <v>44585.469965277778</v>
      </c>
    </row>
    <row r="969" spans="1:13">
      <c r="A969" s="5" t="e" vm="991">
        <v>#VALUE!</v>
      </c>
      <c r="B969" s="7" cm="1">
        <f t="array" ref="B969">IFERROR(_FV(T_STOCK_DATA[[#This Row],[SYMBOL]],"Change"),"")</f>
        <v>-23.15</v>
      </c>
      <c r="C969" s="8" cm="1">
        <f t="array" ref="C969">IFERROR(IF(T_STOCK_DATA[[#This Row],[SYMBOL]]="","",_FV(T_STOCK_DATA[[#This Row],[SYMBOL]],"Change (%)",TRUE)),"")</f>
        <v>-5.5475999999999998E-2</v>
      </c>
      <c r="D969" s="8" t="str">
        <f>IF(T_STOCK_DATA[[#This Row],[Change (%)]]&gt;0,T_STOCK_DATA[[#This Row],[Change (%)]],"")</f>
        <v/>
      </c>
      <c r="E969" s="8">
        <f>IF(T_STOCK_DATA[[#This Row],[Change (%)]]&lt;0,T_STOCK_DATA[[#This Row],[Change (%)]],"")</f>
        <v>-5.5475999999999998E-2</v>
      </c>
      <c r="F969" s="7" t="str" cm="1">
        <f t="array" ref="F969">IFERROR(_FV(T_STOCK_DATA[[#This Row],[SYMBOL]],"Exchange"),"")</f>
        <v>National Stock Exchange of India</v>
      </c>
      <c r="G969" s="7" cm="1">
        <f t="array" ref="G969">IFERROR(_FV(T_STOCK_DATA[[#This Row],[SYMBOL]],"Price"),"")</f>
        <v>394.15</v>
      </c>
      <c r="H969" s="9" cm="1">
        <f t="array" ref="H969">IFERROR(_FV(T_STOCK_DATA[[#This Row],[SYMBOL]],"Volume"),"")</f>
        <v>21181</v>
      </c>
      <c r="I969" s="7" t="str" cm="1">
        <f t="array" ref="I969">IFERROR(_FV(T_STOCK_DATA[[#This Row],[SYMBOL]],"Ticker symbol",TRUE),"")</f>
        <v>NAHARCAP</v>
      </c>
      <c r="J969" s="10" t="str">
        <f>IFERROR(RANK(T_STOCK_DATA[[#This Row],[Positive Change %]],T_STOCK_DATA[Positive Change %],0)+COUNTIF($D$3:$D968,T_STOCK_DATA[[#This Row],[Positive Change %]]),"")</f>
        <v/>
      </c>
      <c r="K969" s="10">
        <f>IFERROR(RANK(T_STOCK_DATA[[#This Row],[Negative Change %]],T_STOCK_DATA[Negative Change %],1)+COUNTIF($E$3:$E968,T_STOCK_DATA[[#This Row],[Negative Change %]]),"")</f>
        <v>409</v>
      </c>
      <c r="L969" s="10">
        <f>IFERROR(RANK(T_STOCK_DATA[[#This Row],[Volume]],T_STOCK_DATA[Volume],0)+COUNTIF($H$3:$H968,T_STOCK_DATA[[#This Row],[Volume]]),"")</f>
        <v>1375</v>
      </c>
      <c r="M969" s="18" cm="1">
        <f t="array" ref="M969">IFERROR(_FV(T_STOCK_DATA[[#This Row],[SYMBOL]],"Last trade time",TRUE),"")</f>
        <v>44585.469965277778</v>
      </c>
    </row>
    <row r="970" spans="1:13">
      <c r="A970" s="5" t="e" vm="992">
        <v>#VALUE!</v>
      </c>
      <c r="B970" s="7" cm="1">
        <f t="array" ref="B970">IFERROR(_FV(T_STOCK_DATA[[#This Row],[SYMBOL]],"Change"),"")</f>
        <v>-7.25</v>
      </c>
      <c r="C970" s="8" cm="1">
        <f t="array" ref="C970">IFERROR(IF(T_STOCK_DATA[[#This Row],[SYMBOL]]="","",_FV(T_STOCK_DATA[[#This Row],[SYMBOL]],"Change (%)",TRUE)),"")</f>
        <v>-4.9965999999999997E-2</v>
      </c>
      <c r="D970" s="8" t="str">
        <f>IF(T_STOCK_DATA[[#This Row],[Change (%)]]&gt;0,T_STOCK_DATA[[#This Row],[Change (%)]],"")</f>
        <v/>
      </c>
      <c r="E970" s="8">
        <f>IF(T_STOCK_DATA[[#This Row],[Change (%)]]&lt;0,T_STOCK_DATA[[#This Row],[Change (%)]],"")</f>
        <v>-4.9965999999999997E-2</v>
      </c>
      <c r="F970" s="7" t="str" cm="1">
        <f t="array" ref="F970">IFERROR(_FV(T_STOCK_DATA[[#This Row],[SYMBOL]],"Exchange"),"")</f>
        <v>National Stock Exchange of India</v>
      </c>
      <c r="G970" s="7" cm="1">
        <f t="array" ref="G970">IFERROR(_FV(T_STOCK_DATA[[#This Row],[SYMBOL]],"Price"),"")</f>
        <v>137.85</v>
      </c>
      <c r="H970" s="9" cm="1">
        <f t="array" ref="H970">IFERROR(_FV(T_STOCK_DATA[[#This Row],[SYMBOL]],"Volume"),"")</f>
        <v>50338</v>
      </c>
      <c r="I970" s="7" t="str" cm="1">
        <f t="array" ref="I970">IFERROR(_FV(T_STOCK_DATA[[#This Row],[SYMBOL]],"Ticker symbol",TRUE),"")</f>
        <v>NAHARINDUS</v>
      </c>
      <c r="J970" s="10" t="str">
        <f>IFERROR(RANK(T_STOCK_DATA[[#This Row],[Positive Change %]],T_STOCK_DATA[Positive Change %],0)+COUNTIF($D$3:$D969,T_STOCK_DATA[[#This Row],[Positive Change %]]),"")</f>
        <v/>
      </c>
      <c r="K970" s="10">
        <f>IFERROR(RANK(T_STOCK_DATA[[#This Row],[Negative Change %]],T_STOCK_DATA[Negative Change %],1)+COUNTIF($E$3:$E969,T_STOCK_DATA[[#This Row],[Negative Change %]]),"")</f>
        <v>531</v>
      </c>
      <c r="L970" s="10">
        <f>IFERROR(RANK(T_STOCK_DATA[[#This Row],[Volume]],T_STOCK_DATA[Volume],0)+COUNTIF($H$3:$H969,T_STOCK_DATA[[#This Row],[Volume]]),"")</f>
        <v>1171</v>
      </c>
      <c r="M970" s="18" cm="1">
        <f t="array" ref="M970">IFERROR(_FV(T_STOCK_DATA[[#This Row],[SYMBOL]],"Last trade time",TRUE),"")</f>
        <v>44585.469965277778</v>
      </c>
    </row>
    <row r="971" spans="1:13">
      <c r="A971" s="5" t="e" vm="993">
        <v>#VALUE!</v>
      </c>
      <c r="B971" s="7" cm="1">
        <f t="array" ref="B971">IFERROR(_FV(T_STOCK_DATA[[#This Row],[SYMBOL]],"Change"),"")</f>
        <v>-28.35</v>
      </c>
      <c r="C971" s="8" cm="1">
        <f t="array" ref="C971">IFERROR(IF(T_STOCK_DATA[[#This Row],[SYMBOL]]="","",_FV(T_STOCK_DATA[[#This Row],[SYMBOL]],"Change (%)",TRUE)),"")</f>
        <v>-7.9869999999999997E-2</v>
      </c>
      <c r="D971" s="8" t="str">
        <f>IF(T_STOCK_DATA[[#This Row],[Change (%)]]&gt;0,T_STOCK_DATA[[#This Row],[Change (%)]],"")</f>
        <v/>
      </c>
      <c r="E971" s="8">
        <f>IF(T_STOCK_DATA[[#This Row],[Change (%)]]&lt;0,T_STOCK_DATA[[#This Row],[Change (%)]],"")</f>
        <v>-7.9869999999999997E-2</v>
      </c>
      <c r="F971" s="7" t="str" cm="1">
        <f t="array" ref="F971">IFERROR(_FV(T_STOCK_DATA[[#This Row],[SYMBOL]],"Exchange"),"")</f>
        <v>National Stock Exchange of India</v>
      </c>
      <c r="G971" s="7" cm="1">
        <f t="array" ref="G971">IFERROR(_FV(T_STOCK_DATA[[#This Row],[SYMBOL]],"Price"),"")</f>
        <v>326.60000000000002</v>
      </c>
      <c r="H971" s="9" cm="1">
        <f t="array" ref="H971">IFERROR(_FV(T_STOCK_DATA[[#This Row],[SYMBOL]],"Volume"),"")</f>
        <v>164880</v>
      </c>
      <c r="I971" s="7" t="str" cm="1">
        <f t="array" ref="I971">IFERROR(_FV(T_STOCK_DATA[[#This Row],[SYMBOL]],"Ticker symbol",TRUE),"")</f>
        <v>NAHARPOLY</v>
      </c>
      <c r="J971" s="10" t="str">
        <f>IFERROR(RANK(T_STOCK_DATA[[#This Row],[Positive Change %]],T_STOCK_DATA[Positive Change %],0)+COUNTIF($D$3:$D970,T_STOCK_DATA[[#This Row],[Positive Change %]]),"")</f>
        <v/>
      </c>
      <c r="K971" s="10">
        <f>IFERROR(RANK(T_STOCK_DATA[[#This Row],[Negative Change %]],T_STOCK_DATA[Negative Change %],1)+COUNTIF($E$3:$E970,T_STOCK_DATA[[#This Row],[Negative Change %]]),"")</f>
        <v>109</v>
      </c>
      <c r="L971" s="10">
        <f>IFERROR(RANK(T_STOCK_DATA[[#This Row],[Volume]],T_STOCK_DATA[Volume],0)+COUNTIF($H$3:$H970,T_STOCK_DATA[[#This Row],[Volume]]),"")</f>
        <v>815</v>
      </c>
      <c r="M971" s="18" cm="1">
        <f t="array" ref="M971">IFERROR(_FV(T_STOCK_DATA[[#This Row],[SYMBOL]],"Last trade time",TRUE),"")</f>
        <v>44585.469965277778</v>
      </c>
    </row>
    <row r="972" spans="1:13">
      <c r="A972" s="5" t="e" vm="994">
        <v>#VALUE!</v>
      </c>
      <c r="B972" s="7" cm="1">
        <f t="array" ref="B972">IFERROR(_FV(T_STOCK_DATA[[#This Row],[SYMBOL]],"Change"),"")</f>
        <v>-28.45</v>
      </c>
      <c r="C972" s="8" cm="1">
        <f t="array" ref="C972">IFERROR(IF(T_STOCK_DATA[[#This Row],[SYMBOL]]="","",_FV(T_STOCK_DATA[[#This Row],[SYMBOL]],"Change (%)",TRUE)),"")</f>
        <v>-4.7904000000000002E-2</v>
      </c>
      <c r="D972" s="8" t="str">
        <f>IF(T_STOCK_DATA[[#This Row],[Change (%)]]&gt;0,T_STOCK_DATA[[#This Row],[Change (%)]],"")</f>
        <v/>
      </c>
      <c r="E972" s="8">
        <f>IF(T_STOCK_DATA[[#This Row],[Change (%)]]&lt;0,T_STOCK_DATA[[#This Row],[Change (%)]],"")</f>
        <v>-4.7904000000000002E-2</v>
      </c>
      <c r="F972" s="7" t="str" cm="1">
        <f t="array" ref="F972">IFERROR(_FV(T_STOCK_DATA[[#This Row],[SYMBOL]],"Exchange"),"")</f>
        <v>National Stock Exchange of India</v>
      </c>
      <c r="G972" s="7" cm="1">
        <f t="array" ref="G972">IFERROR(_FV(T_STOCK_DATA[[#This Row],[SYMBOL]],"Price"),"")</f>
        <v>565.45000000000005</v>
      </c>
      <c r="H972" s="9" cm="1">
        <f t="array" ref="H972">IFERROR(_FV(T_STOCK_DATA[[#This Row],[SYMBOL]],"Volume"),"")</f>
        <v>41557</v>
      </c>
      <c r="I972" s="7" t="str" cm="1">
        <f t="array" ref="I972">IFERROR(_FV(T_STOCK_DATA[[#This Row],[SYMBOL]],"Ticker symbol",TRUE),"")</f>
        <v>NAHARSPING</v>
      </c>
      <c r="J972" s="10" t="str">
        <f>IFERROR(RANK(T_STOCK_DATA[[#This Row],[Positive Change %]],T_STOCK_DATA[Positive Change %],0)+COUNTIF($D$3:$D971,T_STOCK_DATA[[#This Row],[Positive Change %]]),"")</f>
        <v/>
      </c>
      <c r="K972" s="10">
        <f>IFERROR(RANK(T_STOCK_DATA[[#This Row],[Negative Change %]],T_STOCK_DATA[Negative Change %],1)+COUNTIF($E$3:$E971,T_STOCK_DATA[[#This Row],[Negative Change %]]),"")</f>
        <v>770</v>
      </c>
      <c r="L972" s="10">
        <f>IFERROR(RANK(T_STOCK_DATA[[#This Row],[Volume]],T_STOCK_DATA[Volume],0)+COUNTIF($H$3:$H971,T_STOCK_DATA[[#This Row],[Volume]]),"")</f>
        <v>1222</v>
      </c>
      <c r="M972" s="18" cm="1">
        <f t="array" ref="M972">IFERROR(_FV(T_STOCK_DATA[[#This Row],[SYMBOL]],"Last trade time",TRUE),"")</f>
        <v>44585.469965277778</v>
      </c>
    </row>
    <row r="973" spans="1:13">
      <c r="A973" s="5" t="e" vm="995">
        <v>#VALUE!</v>
      </c>
      <c r="B973" s="7" cm="1">
        <f t="array" ref="B973">IFERROR(_FV(T_STOCK_DATA[[#This Row],[SYMBOL]],"Change"),"")</f>
        <v>-24.7</v>
      </c>
      <c r="C973" s="8" cm="1">
        <f t="array" ref="C973">IFERROR(IF(T_STOCK_DATA[[#This Row],[SYMBOL]]="","",_FV(T_STOCK_DATA[[#This Row],[SYMBOL]],"Change (%)",TRUE)),"")</f>
        <v>-6.8927000000000002E-2</v>
      </c>
      <c r="D973" s="8" t="str">
        <f>IF(T_STOCK_DATA[[#This Row],[Change (%)]]&gt;0,T_STOCK_DATA[[#This Row],[Change (%)]],"")</f>
        <v/>
      </c>
      <c r="E973" s="8">
        <f>IF(T_STOCK_DATA[[#This Row],[Change (%)]]&lt;0,T_STOCK_DATA[[#This Row],[Change (%)]],"")</f>
        <v>-6.8927000000000002E-2</v>
      </c>
      <c r="F973" s="7" t="str" cm="1">
        <f t="array" ref="F973">IFERROR(_FV(T_STOCK_DATA[[#This Row],[SYMBOL]],"Exchange"),"")</f>
        <v>National Stock Exchange of India</v>
      </c>
      <c r="G973" s="7" cm="1">
        <f t="array" ref="G973">IFERROR(_FV(T_STOCK_DATA[[#This Row],[SYMBOL]],"Price"),"")</f>
        <v>333.65</v>
      </c>
      <c r="H973" s="9" cm="1">
        <f t="array" ref="H973">IFERROR(_FV(T_STOCK_DATA[[#This Row],[SYMBOL]],"Volume"),"")</f>
        <v>666910</v>
      </c>
      <c r="I973" s="7" t="str" cm="1">
        <f t="array" ref="I973">IFERROR(_FV(T_STOCK_DATA[[#This Row],[SYMBOL]],"Ticker symbol",TRUE),"")</f>
        <v>NAM-INDIA</v>
      </c>
      <c r="J973" s="10" t="str">
        <f>IFERROR(RANK(T_STOCK_DATA[[#This Row],[Positive Change %]],T_STOCK_DATA[Positive Change %],0)+COUNTIF($D$3:$D972,T_STOCK_DATA[[#This Row],[Positive Change %]]),"")</f>
        <v/>
      </c>
      <c r="K973" s="10">
        <f>IFERROR(RANK(T_STOCK_DATA[[#This Row],[Negative Change %]],T_STOCK_DATA[Negative Change %],1)+COUNTIF($E$3:$E972,T_STOCK_DATA[[#This Row],[Negative Change %]]),"")</f>
        <v>221</v>
      </c>
      <c r="L973" s="10">
        <f>IFERROR(RANK(T_STOCK_DATA[[#This Row],[Volume]],T_STOCK_DATA[Volume],0)+COUNTIF($H$3:$H972,T_STOCK_DATA[[#This Row],[Volume]]),"")</f>
        <v>428</v>
      </c>
      <c r="M973" s="18" cm="1">
        <f t="array" ref="M973">IFERROR(_FV(T_STOCK_DATA[[#This Row],[SYMBOL]],"Last trade time",TRUE),"")</f>
        <v>44585.469965277778</v>
      </c>
    </row>
    <row r="974" spans="1:13">
      <c r="A974" s="5" t="e" vm="996">
        <v>#VALUE!</v>
      </c>
      <c r="B974" s="7" cm="1">
        <f t="array" ref="B974">IFERROR(_FV(T_STOCK_DATA[[#This Row],[SYMBOL]],"Change"),"")</f>
        <v>-28.5</v>
      </c>
      <c r="C974" s="8" cm="1">
        <f t="array" ref="C974">IFERROR(IF(T_STOCK_DATA[[#This Row],[SYMBOL]]="","",_FV(T_STOCK_DATA[[#This Row],[SYMBOL]],"Change (%)",TRUE)),"")</f>
        <v>-3.1758000000000002E-2</v>
      </c>
      <c r="D974" s="8" t="str">
        <f>IF(T_STOCK_DATA[[#This Row],[Change (%)]]&gt;0,T_STOCK_DATA[[#This Row],[Change (%)]],"")</f>
        <v/>
      </c>
      <c r="E974" s="8">
        <f>IF(T_STOCK_DATA[[#This Row],[Change (%)]]&lt;0,T_STOCK_DATA[[#This Row],[Change (%)]],"")</f>
        <v>-3.1758000000000002E-2</v>
      </c>
      <c r="F974" s="7" t="str" cm="1">
        <f t="array" ref="F974">IFERROR(_FV(T_STOCK_DATA[[#This Row],[SYMBOL]],"Exchange"),"")</f>
        <v>National Stock Exchange of India</v>
      </c>
      <c r="G974" s="7" cm="1">
        <f t="array" ref="G974">IFERROR(_FV(T_STOCK_DATA[[#This Row],[SYMBOL]],"Price"),"")</f>
        <v>868.9</v>
      </c>
      <c r="H974" s="9" cm="1">
        <f t="array" ref="H974">IFERROR(_FV(T_STOCK_DATA[[#This Row],[SYMBOL]],"Volume"),"")</f>
        <v>283728</v>
      </c>
      <c r="I974" s="7" t="str" cm="1">
        <f t="array" ref="I974">IFERROR(_FV(T_STOCK_DATA[[#This Row],[SYMBOL]],"Ticker symbol",TRUE),"")</f>
        <v>NATCOPHARM</v>
      </c>
      <c r="J974" s="10" t="str">
        <f>IFERROR(RANK(T_STOCK_DATA[[#This Row],[Positive Change %]],T_STOCK_DATA[Positive Change %],0)+COUNTIF($D$3:$D973,T_STOCK_DATA[[#This Row],[Positive Change %]]),"")</f>
        <v/>
      </c>
      <c r="K974" s="10">
        <f>IFERROR(RANK(T_STOCK_DATA[[#This Row],[Negative Change %]],T_STOCK_DATA[Negative Change %],1)+COUNTIF($E$3:$E973,T_STOCK_DATA[[#This Row],[Negative Change %]]),"")</f>
        <v>1216</v>
      </c>
      <c r="L974" s="10">
        <f>IFERROR(RANK(T_STOCK_DATA[[#This Row],[Volume]],T_STOCK_DATA[Volume],0)+COUNTIF($H$3:$H973,T_STOCK_DATA[[#This Row],[Volume]]),"")</f>
        <v>662</v>
      </c>
      <c r="M974" s="18" cm="1">
        <f t="array" ref="M974">IFERROR(_FV(T_STOCK_DATA[[#This Row],[SYMBOL]],"Last trade time",TRUE),"")</f>
        <v>44585.469965277778</v>
      </c>
    </row>
    <row r="975" spans="1:13">
      <c r="A975" s="5" t="e" vm="997">
        <v>#VALUE!</v>
      </c>
      <c r="B975" s="7" cm="1">
        <f t="array" ref="B975">IFERROR(_FV(T_STOCK_DATA[[#This Row],[SYMBOL]],"Change"),"")</f>
        <v>-11.6</v>
      </c>
      <c r="C975" s="8" cm="1">
        <f t="array" ref="C975">IFERROR(IF(T_STOCK_DATA[[#This Row],[SYMBOL]]="","",_FV(T_STOCK_DATA[[#This Row],[SYMBOL]],"Change (%)",TRUE)),"")</f>
        <v>-4.3806999999999999E-2</v>
      </c>
      <c r="D975" s="8" t="str">
        <f>IF(T_STOCK_DATA[[#This Row],[Change (%)]]&gt;0,T_STOCK_DATA[[#This Row],[Change (%)]],"")</f>
        <v/>
      </c>
      <c r="E975" s="8">
        <f>IF(T_STOCK_DATA[[#This Row],[Change (%)]]&lt;0,T_STOCK_DATA[[#This Row],[Change (%)]],"")</f>
        <v>-4.3806999999999999E-2</v>
      </c>
      <c r="F975" s="7" t="str" cm="1">
        <f t="array" ref="F975">IFERROR(_FV(T_STOCK_DATA[[#This Row],[SYMBOL]],"Exchange"),"")</f>
        <v>National Stock Exchange of India</v>
      </c>
      <c r="G975" s="7" cm="1">
        <f t="array" ref="G975">IFERROR(_FV(T_STOCK_DATA[[#This Row],[SYMBOL]],"Price"),"")</f>
        <v>253.2</v>
      </c>
      <c r="H975" s="9" cm="1">
        <f t="array" ref="H975">IFERROR(_FV(T_STOCK_DATA[[#This Row],[SYMBOL]],"Volume"),"")</f>
        <v>65696</v>
      </c>
      <c r="I975" s="7" t="str" cm="1">
        <f t="array" ref="I975">IFERROR(_FV(T_STOCK_DATA[[#This Row],[SYMBOL]],"Ticker symbol",TRUE),"")</f>
        <v>NATHBIOGEN</v>
      </c>
      <c r="J975" s="10" t="str">
        <f>IFERROR(RANK(T_STOCK_DATA[[#This Row],[Positive Change %]],T_STOCK_DATA[Positive Change %],0)+COUNTIF($D$3:$D974,T_STOCK_DATA[[#This Row],[Positive Change %]]),"")</f>
        <v/>
      </c>
      <c r="K975" s="10">
        <f>IFERROR(RANK(T_STOCK_DATA[[#This Row],[Negative Change %]],T_STOCK_DATA[Negative Change %],1)+COUNTIF($E$3:$E974,T_STOCK_DATA[[#This Row],[Negative Change %]]),"")</f>
        <v>937</v>
      </c>
      <c r="L975" s="10">
        <f>IFERROR(RANK(T_STOCK_DATA[[#This Row],[Volume]],T_STOCK_DATA[Volume],0)+COUNTIF($H$3:$H974,T_STOCK_DATA[[#This Row],[Volume]]),"")</f>
        <v>1090</v>
      </c>
      <c r="M975" s="18" cm="1">
        <f t="array" ref="M975">IFERROR(_FV(T_STOCK_DATA[[#This Row],[SYMBOL]],"Last trade time",TRUE),"")</f>
        <v>44585.469965277778</v>
      </c>
    </row>
    <row r="976" spans="1:13">
      <c r="A976" s="5" t="e" vm="58">
        <v>#VALUE!</v>
      </c>
      <c r="B976" s="7" cm="1">
        <f t="array" ref="B976">IFERROR(_FV(T_STOCK_DATA[[#This Row],[SYMBOL]],"Change"),"")</f>
        <v>-7.05</v>
      </c>
      <c r="C976" s="8" cm="1">
        <f t="array" ref="C976">IFERROR(IF(T_STOCK_DATA[[#This Row],[SYMBOL]]="","",_FV(T_STOCK_DATA[[#This Row],[SYMBOL]],"Change (%)",TRUE)),"")</f>
        <v>-6.512699999999999E-2</v>
      </c>
      <c r="D976" s="8" t="str">
        <f>IF(T_STOCK_DATA[[#This Row],[Change (%)]]&gt;0,T_STOCK_DATA[[#This Row],[Change (%)]],"")</f>
        <v/>
      </c>
      <c r="E976" s="8">
        <f>IF(T_STOCK_DATA[[#This Row],[Change (%)]]&lt;0,T_STOCK_DATA[[#This Row],[Change (%)]],"")</f>
        <v>-6.512699999999999E-2</v>
      </c>
      <c r="F976" s="7" t="str" cm="1">
        <f t="array" ref="F976">IFERROR(_FV(T_STOCK_DATA[[#This Row],[SYMBOL]],"Exchange"),"")</f>
        <v>National Stock Exchange of India</v>
      </c>
      <c r="G976" s="7" cm="1">
        <f t="array" ref="G976">IFERROR(_FV(T_STOCK_DATA[[#This Row],[SYMBOL]],"Price"),"")</f>
        <v>101.2</v>
      </c>
      <c r="H976" s="9" cm="1">
        <f t="array" ref="H976">IFERROR(_FV(T_STOCK_DATA[[#This Row],[SYMBOL]],"Volume"),"")</f>
        <v>24601605</v>
      </c>
      <c r="I976" s="7" t="str" cm="1">
        <f t="array" ref="I976">IFERROR(_FV(T_STOCK_DATA[[#This Row],[SYMBOL]],"Ticker symbol",TRUE),"")</f>
        <v>NATIONALUM</v>
      </c>
      <c r="J976" s="10" t="str">
        <f>IFERROR(RANK(T_STOCK_DATA[[#This Row],[Positive Change %]],T_STOCK_DATA[Positive Change %],0)+COUNTIF($D$3:$D975,T_STOCK_DATA[[#This Row],[Positive Change %]]),"")</f>
        <v/>
      </c>
      <c r="K976" s="10">
        <f>IFERROR(RANK(T_STOCK_DATA[[#This Row],[Negative Change %]],T_STOCK_DATA[Negative Change %],1)+COUNTIF($E$3:$E975,T_STOCK_DATA[[#This Row],[Negative Change %]]),"")</f>
        <v>266</v>
      </c>
      <c r="L976" s="10">
        <f>IFERROR(RANK(T_STOCK_DATA[[#This Row],[Volume]],T_STOCK_DATA[Volume],0)+COUNTIF($H$3:$H975,T_STOCK_DATA[[#This Row],[Volume]]),"")</f>
        <v>20</v>
      </c>
      <c r="M976" s="18" cm="1">
        <f t="array" ref="M976">IFERROR(_FV(T_STOCK_DATA[[#This Row],[SYMBOL]],"Last trade time",TRUE),"")</f>
        <v>44585.469965277778</v>
      </c>
    </row>
    <row r="977" spans="1:13">
      <c r="A977" s="5" t="e" vm="998">
        <v>#VALUE!</v>
      </c>
      <c r="B977" s="7" cm="1">
        <f t="array" ref="B977">IFERROR(_FV(T_STOCK_DATA[[#This Row],[SYMBOL]],"Change"),"")</f>
        <v>-0.3</v>
      </c>
      <c r="C977" s="8" cm="1">
        <f t="array" ref="C977">IFERROR(IF(T_STOCK_DATA[[#This Row],[SYMBOL]]="","",_FV(T_STOCK_DATA[[#This Row],[SYMBOL]],"Change (%)",TRUE)),"")</f>
        <v>-4.4443999999999997E-2</v>
      </c>
      <c r="D977" s="8" t="str">
        <f>IF(T_STOCK_DATA[[#This Row],[Change (%)]]&gt;0,T_STOCK_DATA[[#This Row],[Change (%)]],"")</f>
        <v/>
      </c>
      <c r="E977" s="8">
        <f>IF(T_STOCK_DATA[[#This Row],[Change (%)]]&lt;0,T_STOCK_DATA[[#This Row],[Change (%)]],"")</f>
        <v>-4.4443999999999997E-2</v>
      </c>
      <c r="F977" s="7" t="str" cm="1">
        <f t="array" ref="F977">IFERROR(_FV(T_STOCK_DATA[[#This Row],[SYMBOL]],"Exchange"),"")</f>
        <v>National Stock Exchange of India</v>
      </c>
      <c r="G977" s="7" cm="1">
        <f t="array" ref="G977">IFERROR(_FV(T_STOCK_DATA[[#This Row],[SYMBOL]],"Price"),"")</f>
        <v>6.45</v>
      </c>
      <c r="H977" s="9" cm="1">
        <f t="array" ref="H977">IFERROR(_FV(T_STOCK_DATA[[#This Row],[SYMBOL]],"Volume"),"")</f>
        <v>622</v>
      </c>
      <c r="I977" s="7" t="str" cm="1">
        <f t="array" ref="I977">IFERROR(_FV(T_STOCK_DATA[[#This Row],[SYMBOL]],"Ticker symbol",TRUE),"")</f>
        <v>NATNLSTEEL</v>
      </c>
      <c r="J977" s="10" t="str">
        <f>IFERROR(RANK(T_STOCK_DATA[[#This Row],[Positive Change %]],T_STOCK_DATA[Positive Change %],0)+COUNTIF($D$3:$D976,T_STOCK_DATA[[#This Row],[Positive Change %]]),"")</f>
        <v/>
      </c>
      <c r="K977" s="10">
        <f>IFERROR(RANK(T_STOCK_DATA[[#This Row],[Negative Change %]],T_STOCK_DATA[Negative Change %],1)+COUNTIF($E$3:$E976,T_STOCK_DATA[[#This Row],[Negative Change %]]),"")</f>
        <v>914</v>
      </c>
      <c r="L977" s="10">
        <f>IFERROR(RANK(T_STOCK_DATA[[#This Row],[Volume]],T_STOCK_DATA[Volume],0)+COUNTIF($H$3:$H976,T_STOCK_DATA[[#This Row],[Volume]]),"")</f>
        <v>1628</v>
      </c>
      <c r="M977" s="18" cm="1">
        <f t="array" ref="M977">IFERROR(_FV(T_STOCK_DATA[[#This Row],[SYMBOL]],"Last trade time",TRUE),"")</f>
        <v>44585.469965277778</v>
      </c>
    </row>
    <row r="978" spans="1:13">
      <c r="A978" s="5" t="e" vm="999">
        <v>#VALUE!</v>
      </c>
      <c r="B978" s="7" cm="1">
        <f t="array" ref="B978">IFERROR(_FV(T_STOCK_DATA[[#This Row],[SYMBOL]],"Change"),"")</f>
        <v>-254</v>
      </c>
      <c r="C978" s="8" cm="1">
        <f t="array" ref="C978">IFERROR(IF(T_STOCK_DATA[[#This Row],[SYMBOL]]="","",_FV(T_STOCK_DATA[[#This Row],[SYMBOL]],"Change (%)",TRUE)),"")</f>
        <v>-5.3331999999999997E-2</v>
      </c>
      <c r="D978" s="8" t="str">
        <f>IF(T_STOCK_DATA[[#This Row],[Change (%)]]&gt;0,T_STOCK_DATA[[#This Row],[Change (%)]],"")</f>
        <v/>
      </c>
      <c r="E978" s="8">
        <f>IF(T_STOCK_DATA[[#This Row],[Change (%)]]&lt;0,T_STOCK_DATA[[#This Row],[Change (%)]],"")</f>
        <v>-5.3331999999999997E-2</v>
      </c>
      <c r="F978" s="7" t="str" cm="1">
        <f t="array" ref="F978">IFERROR(_FV(T_STOCK_DATA[[#This Row],[SYMBOL]],"Exchange"),"")</f>
        <v>National Stock Exchange of India</v>
      </c>
      <c r="G978" s="7" cm="1">
        <f t="array" ref="G978">IFERROR(_FV(T_STOCK_DATA[[#This Row],[SYMBOL]],"Price"),"")</f>
        <v>4508.6000000000004</v>
      </c>
      <c r="H978" s="9" cm="1">
        <f t="array" ref="H978">IFERROR(_FV(T_STOCK_DATA[[#This Row],[SYMBOL]],"Volume"),"")</f>
        <v>951138</v>
      </c>
      <c r="I978" s="7" t="str" cm="1">
        <f t="array" ref="I978">IFERROR(_FV(T_STOCK_DATA[[#This Row],[SYMBOL]],"Ticker symbol",TRUE),"")</f>
        <v>NAUKRI</v>
      </c>
      <c r="J978" s="10" t="str">
        <f>IFERROR(RANK(T_STOCK_DATA[[#This Row],[Positive Change %]],T_STOCK_DATA[Positive Change %],0)+COUNTIF($D$3:$D977,T_STOCK_DATA[[#This Row],[Positive Change %]]),"")</f>
        <v/>
      </c>
      <c r="K978" s="10">
        <f>IFERROR(RANK(T_STOCK_DATA[[#This Row],[Negative Change %]],T_STOCK_DATA[Negative Change %],1)+COUNTIF($E$3:$E977,T_STOCK_DATA[[#This Row],[Negative Change %]]),"")</f>
        <v>446</v>
      </c>
      <c r="L978" s="10">
        <f>IFERROR(RANK(T_STOCK_DATA[[#This Row],[Volume]],T_STOCK_DATA[Volume],0)+COUNTIF($H$3:$H977,T_STOCK_DATA[[#This Row],[Volume]]),"")</f>
        <v>349</v>
      </c>
      <c r="M978" s="18" cm="1">
        <f t="array" ref="M978">IFERROR(_FV(T_STOCK_DATA[[#This Row],[SYMBOL]],"Last trade time",TRUE),"")</f>
        <v>44585.469965277778</v>
      </c>
    </row>
    <row r="979" spans="1:13">
      <c r="A979" s="5" t="e" vm="1000">
        <v>#VALUE!</v>
      </c>
      <c r="B979" s="7" cm="1">
        <f t="array" ref="B979">IFERROR(_FV(T_STOCK_DATA[[#This Row],[SYMBOL]],"Change"),"")</f>
        <v>-169.6</v>
      </c>
      <c r="C979" s="8" cm="1">
        <f t="array" ref="C979">IFERROR(IF(T_STOCK_DATA[[#This Row],[SYMBOL]]="","",_FV(T_STOCK_DATA[[#This Row],[SYMBOL]],"Change (%)",TRUE)),"")</f>
        <v>-4.3833999999999998E-2</v>
      </c>
      <c r="D979" s="8" t="str">
        <f>IF(T_STOCK_DATA[[#This Row],[Change (%)]]&gt;0,T_STOCK_DATA[[#This Row],[Change (%)]],"")</f>
        <v/>
      </c>
      <c r="E979" s="8">
        <f>IF(T_STOCK_DATA[[#This Row],[Change (%)]]&lt;0,T_STOCK_DATA[[#This Row],[Change (%)]],"")</f>
        <v>-4.3833999999999998E-2</v>
      </c>
      <c r="F979" s="7" t="str" cm="1">
        <f t="array" ref="F979">IFERROR(_FV(T_STOCK_DATA[[#This Row],[SYMBOL]],"Exchange"),"")</f>
        <v>National Stock Exchange of India</v>
      </c>
      <c r="G979" s="7" cm="1">
        <f t="array" ref="G979">IFERROR(_FV(T_STOCK_DATA[[#This Row],[SYMBOL]],"Price"),"")</f>
        <v>3699.55</v>
      </c>
      <c r="H979" s="9" cm="1">
        <f t="array" ref="H979">IFERROR(_FV(T_STOCK_DATA[[#This Row],[SYMBOL]],"Volume"),"")</f>
        <v>150815</v>
      </c>
      <c r="I979" s="7" t="str" cm="1">
        <f t="array" ref="I979">IFERROR(_FV(T_STOCK_DATA[[#This Row],[SYMBOL]],"Ticker symbol",TRUE),"")</f>
        <v>NAVINFLUOR</v>
      </c>
      <c r="J979" s="10" t="str">
        <f>IFERROR(RANK(T_STOCK_DATA[[#This Row],[Positive Change %]],T_STOCK_DATA[Positive Change %],0)+COUNTIF($D$3:$D978,T_STOCK_DATA[[#This Row],[Positive Change %]]),"")</f>
        <v/>
      </c>
      <c r="K979" s="10">
        <f>IFERROR(RANK(T_STOCK_DATA[[#This Row],[Negative Change %]],T_STOCK_DATA[Negative Change %],1)+COUNTIF($E$3:$E978,T_STOCK_DATA[[#This Row],[Negative Change %]]),"")</f>
        <v>936</v>
      </c>
      <c r="L979" s="10">
        <f>IFERROR(RANK(T_STOCK_DATA[[#This Row],[Volume]],T_STOCK_DATA[Volume],0)+COUNTIF($H$3:$H978,T_STOCK_DATA[[#This Row],[Volume]]),"")</f>
        <v>852</v>
      </c>
      <c r="M979" s="18" cm="1">
        <f t="array" ref="M979">IFERROR(_FV(T_STOCK_DATA[[#This Row],[SYMBOL]],"Last trade time",TRUE),"")</f>
        <v>44585.469965277778</v>
      </c>
    </row>
    <row r="980" spans="1:13">
      <c r="A980" s="5" t="e" vm="1001">
        <v>#VALUE!</v>
      </c>
      <c r="B980" s="7" cm="1">
        <f t="array" ref="B980">IFERROR(_FV(T_STOCK_DATA[[#This Row],[SYMBOL]],"Change"),"")</f>
        <v>-2.25</v>
      </c>
      <c r="C980" s="8" cm="1">
        <f t="array" ref="C980">IFERROR(IF(T_STOCK_DATA[[#This Row],[SYMBOL]]="","",_FV(T_STOCK_DATA[[#This Row],[SYMBOL]],"Change (%)",TRUE)),"")</f>
        <v>-4.9945000000000003E-2</v>
      </c>
      <c r="D980" s="8" t="str">
        <f>IF(T_STOCK_DATA[[#This Row],[Change (%)]]&gt;0,T_STOCK_DATA[[#This Row],[Change (%)]],"")</f>
        <v/>
      </c>
      <c r="E980" s="8">
        <f>IF(T_STOCK_DATA[[#This Row],[Change (%)]]&lt;0,T_STOCK_DATA[[#This Row],[Change (%)]],"")</f>
        <v>-4.9945000000000003E-2</v>
      </c>
      <c r="F980" s="7" t="str" cm="1">
        <f t="array" ref="F980">IFERROR(_FV(T_STOCK_DATA[[#This Row],[SYMBOL]],"Exchange"),"")</f>
        <v>National Stock Exchange of India</v>
      </c>
      <c r="G980" s="7" cm="1">
        <f t="array" ref="G980">IFERROR(_FV(T_STOCK_DATA[[#This Row],[SYMBOL]],"Price"),"")</f>
        <v>42.8</v>
      </c>
      <c r="H980" s="9" cm="1">
        <f t="array" ref="H980">IFERROR(_FV(T_STOCK_DATA[[#This Row],[SYMBOL]],"Volume"),"")</f>
        <v>674195</v>
      </c>
      <c r="I980" s="7" t="str" cm="1">
        <f t="array" ref="I980">IFERROR(_FV(T_STOCK_DATA[[#This Row],[SYMBOL]],"Ticker symbol",TRUE),"")</f>
        <v>NAVKARCORP</v>
      </c>
      <c r="J980" s="10" t="str">
        <f>IFERROR(RANK(T_STOCK_DATA[[#This Row],[Positive Change %]],T_STOCK_DATA[Positive Change %],0)+COUNTIF($D$3:$D979,T_STOCK_DATA[[#This Row],[Positive Change %]]),"")</f>
        <v/>
      </c>
      <c r="K980" s="10">
        <f>IFERROR(RANK(T_STOCK_DATA[[#This Row],[Negative Change %]],T_STOCK_DATA[Negative Change %],1)+COUNTIF($E$3:$E979,T_STOCK_DATA[[#This Row],[Negative Change %]]),"")</f>
        <v>542</v>
      </c>
      <c r="L980" s="10">
        <f>IFERROR(RANK(T_STOCK_DATA[[#This Row],[Volume]],T_STOCK_DATA[Volume],0)+COUNTIF($H$3:$H979,T_STOCK_DATA[[#This Row],[Volume]]),"")</f>
        <v>426</v>
      </c>
      <c r="M980" s="18" cm="1">
        <f t="array" ref="M980">IFERROR(_FV(T_STOCK_DATA[[#This Row],[SYMBOL]],"Last trade time",TRUE),"")</f>
        <v>44585.469965277778</v>
      </c>
    </row>
    <row r="981" spans="1:13">
      <c r="A981" s="5" t="e" vm="1002">
        <v>#VALUE!</v>
      </c>
      <c r="B981" s="7" cm="1">
        <f t="array" ref="B981">IFERROR(_FV(T_STOCK_DATA[[#This Row],[SYMBOL]],"Change"),"")</f>
        <v>-1.6</v>
      </c>
      <c r="C981" s="8" cm="1">
        <f t="array" ref="C981">IFERROR(IF(T_STOCK_DATA[[#This Row],[SYMBOL]]="","",_FV(T_STOCK_DATA[[#This Row],[SYMBOL]],"Change (%)",TRUE)),"")</f>
        <v>-1.7214E-2</v>
      </c>
      <c r="D981" s="8" t="str">
        <f>IF(T_STOCK_DATA[[#This Row],[Change (%)]]&gt;0,T_STOCK_DATA[[#This Row],[Change (%)]],"")</f>
        <v/>
      </c>
      <c r="E981" s="8">
        <f>IF(T_STOCK_DATA[[#This Row],[Change (%)]]&lt;0,T_STOCK_DATA[[#This Row],[Change (%)]],"")</f>
        <v>-1.7214E-2</v>
      </c>
      <c r="F981" s="7" t="str" cm="1">
        <f t="array" ref="F981">IFERROR(_FV(T_STOCK_DATA[[#This Row],[SYMBOL]],"Exchange"),"")</f>
        <v>National Stock Exchange of India</v>
      </c>
      <c r="G981" s="7" cm="1">
        <f t="array" ref="G981">IFERROR(_FV(T_STOCK_DATA[[#This Row],[SYMBOL]],"Price"),"")</f>
        <v>91.35</v>
      </c>
      <c r="H981" s="9" cm="1">
        <f t="array" ref="H981">IFERROR(_FV(T_STOCK_DATA[[#This Row],[SYMBOL]],"Volume"),"")</f>
        <v>447779</v>
      </c>
      <c r="I981" s="7" t="str" cm="1">
        <f t="array" ref="I981">IFERROR(_FV(T_STOCK_DATA[[#This Row],[SYMBOL]],"Ticker symbol",TRUE),"")</f>
        <v>NAVNETEDUL</v>
      </c>
      <c r="J981" s="10" t="str">
        <f>IFERROR(RANK(T_STOCK_DATA[[#This Row],[Positive Change %]],T_STOCK_DATA[Positive Change %],0)+COUNTIF($D$3:$D980,T_STOCK_DATA[[#This Row],[Positive Change %]]),"")</f>
        <v/>
      </c>
      <c r="K981" s="10">
        <f>IFERROR(RANK(T_STOCK_DATA[[#This Row],[Negative Change %]],T_STOCK_DATA[Negative Change %],1)+COUNTIF($E$3:$E980,T_STOCK_DATA[[#This Row],[Negative Change %]]),"")</f>
        <v>1456</v>
      </c>
      <c r="L981" s="10">
        <f>IFERROR(RANK(T_STOCK_DATA[[#This Row],[Volume]],T_STOCK_DATA[Volume],0)+COUNTIF($H$3:$H980,T_STOCK_DATA[[#This Row],[Volume]]),"")</f>
        <v>531</v>
      </c>
      <c r="M981" s="18" cm="1">
        <f t="array" ref="M981">IFERROR(_FV(T_STOCK_DATA[[#This Row],[SYMBOL]],"Last trade time",TRUE),"")</f>
        <v>44585.469965277778</v>
      </c>
    </row>
    <row r="982" spans="1:13">
      <c r="A982" s="5" t="e" vm="1003">
        <v>#VALUE!</v>
      </c>
      <c r="B982" s="7" cm="1">
        <f t="array" ref="B982">IFERROR(_FV(T_STOCK_DATA[[#This Row],[SYMBOL]],"Change"),"")</f>
        <v>-2.8</v>
      </c>
      <c r="C982" s="8" cm="1">
        <f t="array" ref="C982">IFERROR(IF(T_STOCK_DATA[[#This Row],[SYMBOL]]="","",_FV(T_STOCK_DATA[[#This Row],[SYMBOL]],"Change (%)",TRUE)),"")</f>
        <v>-5.8455000000000007E-2</v>
      </c>
      <c r="D982" s="8" t="str">
        <f>IF(T_STOCK_DATA[[#This Row],[Change (%)]]&gt;0,T_STOCK_DATA[[#This Row],[Change (%)]],"")</f>
        <v/>
      </c>
      <c r="E982" s="8">
        <f>IF(T_STOCK_DATA[[#This Row],[Change (%)]]&lt;0,T_STOCK_DATA[[#This Row],[Change (%)]],"")</f>
        <v>-5.8455000000000007E-2</v>
      </c>
      <c r="F982" s="7" t="str" cm="1">
        <f t="array" ref="F982">IFERROR(_FV(T_STOCK_DATA[[#This Row],[SYMBOL]],"Exchange"),"")</f>
        <v>National Stock Exchange of India</v>
      </c>
      <c r="G982" s="7" cm="1">
        <f t="array" ref="G982">IFERROR(_FV(T_STOCK_DATA[[#This Row],[SYMBOL]],"Price"),"")</f>
        <v>45.1</v>
      </c>
      <c r="H982" s="9" cm="1">
        <f t="array" ref="H982">IFERROR(_FV(T_STOCK_DATA[[#This Row],[SYMBOL]],"Volume"),"")</f>
        <v>9264175</v>
      </c>
      <c r="I982" s="7" t="str" cm="1">
        <f t="array" ref="I982">IFERROR(_FV(T_STOCK_DATA[[#This Row],[SYMBOL]],"Ticker symbol",TRUE),"")</f>
        <v>NBCC</v>
      </c>
      <c r="J982" s="10" t="str">
        <f>IFERROR(RANK(T_STOCK_DATA[[#This Row],[Positive Change %]],T_STOCK_DATA[Positive Change %],0)+COUNTIF($D$3:$D981,T_STOCK_DATA[[#This Row],[Positive Change %]]),"")</f>
        <v/>
      </c>
      <c r="K982" s="10">
        <f>IFERROR(RANK(T_STOCK_DATA[[#This Row],[Negative Change %]],T_STOCK_DATA[Negative Change %],1)+COUNTIF($E$3:$E981,T_STOCK_DATA[[#This Row],[Negative Change %]]),"")</f>
        <v>366</v>
      </c>
      <c r="L982" s="10">
        <f>IFERROR(RANK(T_STOCK_DATA[[#This Row],[Volume]],T_STOCK_DATA[Volume],0)+COUNTIF($H$3:$H981,T_STOCK_DATA[[#This Row],[Volume]]),"")</f>
        <v>58</v>
      </c>
      <c r="M982" s="18" cm="1">
        <f t="array" ref="M982">IFERROR(_FV(T_STOCK_DATA[[#This Row],[SYMBOL]],"Last trade time",TRUE),"")</f>
        <v>44585.469965277778</v>
      </c>
    </row>
    <row r="983" spans="1:13">
      <c r="A983" s="5" t="e" vm="1004">
        <v>#VALUE!</v>
      </c>
      <c r="B983" s="7" cm="1">
        <f t="array" ref="B983">IFERROR(_FV(T_STOCK_DATA[[#This Row],[SYMBOL]],"Change"),"")</f>
        <v>-96.45</v>
      </c>
      <c r="C983" s="8" cm="1">
        <f t="array" ref="C983">IFERROR(IF(T_STOCK_DATA[[#This Row],[SYMBOL]]="","",_FV(T_STOCK_DATA[[#This Row],[SYMBOL]],"Change (%)",TRUE)),"")</f>
        <v>-4.2313000000000003E-2</v>
      </c>
      <c r="D983" s="8" t="str">
        <f>IF(T_STOCK_DATA[[#This Row],[Change (%)]]&gt;0,T_STOCK_DATA[[#This Row],[Change (%)]],"")</f>
        <v/>
      </c>
      <c r="E983" s="8">
        <f>IF(T_STOCK_DATA[[#This Row],[Change (%)]]&lt;0,T_STOCK_DATA[[#This Row],[Change (%)]],"")</f>
        <v>-4.2313000000000003E-2</v>
      </c>
      <c r="F983" s="7" t="str" cm="1">
        <f t="array" ref="F983">IFERROR(_FV(T_STOCK_DATA[[#This Row],[SYMBOL]],"Exchange"),"")</f>
        <v>National Stock Exchange of India</v>
      </c>
      <c r="G983" s="7" cm="1">
        <f t="array" ref="G983">IFERROR(_FV(T_STOCK_DATA[[#This Row],[SYMBOL]],"Price"),"")</f>
        <v>2183</v>
      </c>
      <c r="H983" s="9" cm="1">
        <f t="array" ref="H983">IFERROR(_FV(T_STOCK_DATA[[#This Row],[SYMBOL]],"Volume"),"")</f>
        <v>198</v>
      </c>
      <c r="I983" s="7" t="str" cm="1">
        <f t="array" ref="I983">IFERROR(_FV(T_STOCK_DATA[[#This Row],[SYMBOL]],"Ticker symbol",TRUE),"")</f>
        <v>NBIFIN</v>
      </c>
      <c r="J983" s="10" t="str">
        <f>IFERROR(RANK(T_STOCK_DATA[[#This Row],[Positive Change %]],T_STOCK_DATA[Positive Change %],0)+COUNTIF($D$3:$D982,T_STOCK_DATA[[#This Row],[Positive Change %]]),"")</f>
        <v/>
      </c>
      <c r="K983" s="10">
        <f>IFERROR(RANK(T_STOCK_DATA[[#This Row],[Negative Change %]],T_STOCK_DATA[Negative Change %],1)+COUNTIF($E$3:$E982,T_STOCK_DATA[[#This Row],[Negative Change %]]),"")</f>
        <v>987</v>
      </c>
      <c r="L983" s="10">
        <f>IFERROR(RANK(T_STOCK_DATA[[#This Row],[Volume]],T_STOCK_DATA[Volume],0)+COUNTIF($H$3:$H982,T_STOCK_DATA[[#This Row],[Volume]]),"")</f>
        <v>1637</v>
      </c>
      <c r="M983" s="18" cm="1">
        <f t="array" ref="M983">IFERROR(_FV(T_STOCK_DATA[[#This Row],[SYMBOL]],"Last trade time",TRUE),"")</f>
        <v>44585.469965277778</v>
      </c>
    </row>
    <row r="984" spans="1:13">
      <c r="A984" s="5" t="e" vm="1005">
        <v>#VALUE!</v>
      </c>
      <c r="B984" s="7" cm="1">
        <f t="array" ref="B984">IFERROR(_FV(T_STOCK_DATA[[#This Row],[SYMBOL]],"Change"),"")</f>
        <v>-4.5999999999999996</v>
      </c>
      <c r="C984" s="8" cm="1">
        <f t="array" ref="C984">IFERROR(IF(T_STOCK_DATA[[#This Row],[SYMBOL]]="","",_FV(T_STOCK_DATA[[#This Row],[SYMBOL]],"Change (%)",TRUE)),"")</f>
        <v>-3.9099000000000002E-2</v>
      </c>
      <c r="D984" s="8" t="str">
        <f>IF(T_STOCK_DATA[[#This Row],[Change (%)]]&gt;0,T_STOCK_DATA[[#This Row],[Change (%)]],"")</f>
        <v/>
      </c>
      <c r="E984" s="8">
        <f>IF(T_STOCK_DATA[[#This Row],[Change (%)]]&lt;0,T_STOCK_DATA[[#This Row],[Change (%)]],"")</f>
        <v>-3.9099000000000002E-2</v>
      </c>
      <c r="F984" s="7" t="str" cm="1">
        <f t="array" ref="F984">IFERROR(_FV(T_STOCK_DATA[[#This Row],[SYMBOL]],"Exchange"),"")</f>
        <v>National Stock Exchange of India</v>
      </c>
      <c r="G984" s="7" cm="1">
        <f t="array" ref="G984">IFERROR(_FV(T_STOCK_DATA[[#This Row],[SYMBOL]],"Price"),"")</f>
        <v>113.05</v>
      </c>
      <c r="H984" s="9" cm="1">
        <f t="array" ref="H984">IFERROR(_FV(T_STOCK_DATA[[#This Row],[SYMBOL]],"Volume"),"")</f>
        <v>307085</v>
      </c>
      <c r="I984" s="7" t="str" cm="1">
        <f t="array" ref="I984">IFERROR(_FV(T_STOCK_DATA[[#This Row],[SYMBOL]],"Ticker symbol",TRUE),"")</f>
        <v>NBVENTURES</v>
      </c>
      <c r="J984" s="10" t="str">
        <f>IFERROR(RANK(T_STOCK_DATA[[#This Row],[Positive Change %]],T_STOCK_DATA[Positive Change %],0)+COUNTIF($D$3:$D983,T_STOCK_DATA[[#This Row],[Positive Change %]]),"")</f>
        <v/>
      </c>
      <c r="K984" s="10">
        <f>IFERROR(RANK(T_STOCK_DATA[[#This Row],[Negative Change %]],T_STOCK_DATA[Negative Change %],1)+COUNTIF($E$3:$E983,T_STOCK_DATA[[#This Row],[Negative Change %]]),"")</f>
        <v>1063</v>
      </c>
      <c r="L984" s="10">
        <f>IFERROR(RANK(T_STOCK_DATA[[#This Row],[Volume]],T_STOCK_DATA[Volume],0)+COUNTIF($H$3:$H983,T_STOCK_DATA[[#This Row],[Volume]]),"")</f>
        <v>640</v>
      </c>
      <c r="M984" s="18" cm="1">
        <f t="array" ref="M984">IFERROR(_FV(T_STOCK_DATA[[#This Row],[SYMBOL]],"Last trade time",TRUE),"")</f>
        <v>44585.469965277778</v>
      </c>
    </row>
    <row r="985" spans="1:13">
      <c r="A985" s="5" t="e" vm="1006">
        <v>#VALUE!</v>
      </c>
      <c r="B985" s="7" cm="1">
        <f t="array" ref="B985">IFERROR(_FV(T_STOCK_DATA[[#This Row],[SYMBOL]],"Change"),"")</f>
        <v>-3.55</v>
      </c>
      <c r="C985" s="8" cm="1">
        <f t="array" ref="C985">IFERROR(IF(T_STOCK_DATA[[#This Row],[SYMBOL]]="","",_FV(T_STOCK_DATA[[#This Row],[SYMBOL]],"Change (%)",TRUE)),"")</f>
        <v>-4.8135999999999998E-2</v>
      </c>
      <c r="D985" s="8" t="str">
        <f>IF(T_STOCK_DATA[[#This Row],[Change (%)]]&gt;0,T_STOCK_DATA[[#This Row],[Change (%)]],"")</f>
        <v/>
      </c>
      <c r="E985" s="8">
        <f>IF(T_STOCK_DATA[[#This Row],[Change (%)]]&lt;0,T_STOCK_DATA[[#This Row],[Change (%)]],"")</f>
        <v>-4.8135999999999998E-2</v>
      </c>
      <c r="F985" s="7" t="str" cm="1">
        <f t="array" ref="F985">IFERROR(_FV(T_STOCK_DATA[[#This Row],[SYMBOL]],"Exchange"),"")</f>
        <v>National Stock Exchange of India</v>
      </c>
      <c r="G985" s="7" cm="1">
        <f t="array" ref="G985">IFERROR(_FV(T_STOCK_DATA[[#This Row],[SYMBOL]],"Price"),"")</f>
        <v>70.2</v>
      </c>
      <c r="H985" s="9" cm="1">
        <f t="array" ref="H985">IFERROR(_FV(T_STOCK_DATA[[#This Row],[SYMBOL]],"Volume"),"")</f>
        <v>4510399</v>
      </c>
      <c r="I985" s="7" t="str" cm="1">
        <f t="array" ref="I985">IFERROR(_FV(T_STOCK_DATA[[#This Row],[SYMBOL]],"Ticker symbol",TRUE),"")</f>
        <v>NCC</v>
      </c>
      <c r="J985" s="10" t="str">
        <f>IFERROR(RANK(T_STOCK_DATA[[#This Row],[Positive Change %]],T_STOCK_DATA[Positive Change %],0)+COUNTIF($D$3:$D984,T_STOCK_DATA[[#This Row],[Positive Change %]]),"")</f>
        <v/>
      </c>
      <c r="K985" s="10">
        <f>IFERROR(RANK(T_STOCK_DATA[[#This Row],[Negative Change %]],T_STOCK_DATA[Negative Change %],1)+COUNTIF($E$3:$E984,T_STOCK_DATA[[#This Row],[Negative Change %]]),"")</f>
        <v>756</v>
      </c>
      <c r="L985" s="10">
        <f>IFERROR(RANK(T_STOCK_DATA[[#This Row],[Volume]],T_STOCK_DATA[Volume],0)+COUNTIF($H$3:$H984,T_STOCK_DATA[[#This Row],[Volume]]),"")</f>
        <v>114</v>
      </c>
      <c r="M985" s="18" cm="1">
        <f t="array" ref="M985">IFERROR(_FV(T_STOCK_DATA[[#This Row],[SYMBOL]],"Last trade time",TRUE),"")</f>
        <v>44585.469965277778</v>
      </c>
    </row>
    <row r="986" spans="1:13">
      <c r="A986" s="5" t="e" vm="1007">
        <v>#VALUE!</v>
      </c>
      <c r="B986" s="7" cm="1">
        <f t="array" ref="B986">IFERROR(_FV(T_STOCK_DATA[[#This Row],[SYMBOL]],"Change"),"")</f>
        <v>-9.3000000000000007</v>
      </c>
      <c r="C986" s="8" cm="1">
        <f t="array" ref="C986">IFERROR(IF(T_STOCK_DATA[[#This Row],[SYMBOL]]="","",_FV(T_STOCK_DATA[[#This Row],[SYMBOL]],"Change (%)",TRUE)),"")</f>
        <v>-4.4034000000000004E-2</v>
      </c>
      <c r="D986" s="8" t="str">
        <f>IF(T_STOCK_DATA[[#This Row],[Change (%)]]&gt;0,T_STOCK_DATA[[#This Row],[Change (%)]],"")</f>
        <v/>
      </c>
      <c r="E986" s="8">
        <f>IF(T_STOCK_DATA[[#This Row],[Change (%)]]&lt;0,T_STOCK_DATA[[#This Row],[Change (%)]],"")</f>
        <v>-4.4034000000000004E-2</v>
      </c>
      <c r="F986" s="7" t="str" cm="1">
        <f t="array" ref="F986">IFERROR(_FV(T_STOCK_DATA[[#This Row],[SYMBOL]],"Exchange"),"")</f>
        <v>National Stock Exchange of India</v>
      </c>
      <c r="G986" s="7" cm="1">
        <f t="array" ref="G986">IFERROR(_FV(T_STOCK_DATA[[#This Row],[SYMBOL]],"Price"),"")</f>
        <v>201.9</v>
      </c>
      <c r="H986" s="9" cm="1">
        <f t="array" ref="H986">IFERROR(_FV(T_STOCK_DATA[[#This Row],[SYMBOL]],"Volume"),"")</f>
        <v>177729</v>
      </c>
      <c r="I986" s="7" t="str" cm="1">
        <f t="array" ref="I986">IFERROR(_FV(T_STOCK_DATA[[#This Row],[SYMBOL]],"Ticker symbol",TRUE),"")</f>
        <v>NCLIND</v>
      </c>
      <c r="J986" s="10" t="str">
        <f>IFERROR(RANK(T_STOCK_DATA[[#This Row],[Positive Change %]],T_STOCK_DATA[Positive Change %],0)+COUNTIF($D$3:$D985,T_STOCK_DATA[[#This Row],[Positive Change %]]),"")</f>
        <v/>
      </c>
      <c r="K986" s="10">
        <f>IFERROR(RANK(T_STOCK_DATA[[#This Row],[Negative Change %]],T_STOCK_DATA[Negative Change %],1)+COUNTIF($E$3:$E985,T_STOCK_DATA[[#This Row],[Negative Change %]]),"")</f>
        <v>930</v>
      </c>
      <c r="L986" s="10">
        <f>IFERROR(RANK(T_STOCK_DATA[[#This Row],[Volume]],T_STOCK_DATA[Volume],0)+COUNTIF($H$3:$H985,T_STOCK_DATA[[#This Row],[Volume]]),"")</f>
        <v>793</v>
      </c>
      <c r="M986" s="18" cm="1">
        <f t="array" ref="M986">IFERROR(_FV(T_STOCK_DATA[[#This Row],[SYMBOL]],"Last trade time",TRUE),"")</f>
        <v>44585.469965277778</v>
      </c>
    </row>
    <row r="987" spans="1:13">
      <c r="A987" s="5" t="e" vm="1008">
        <v>#VALUE!</v>
      </c>
      <c r="B987" s="7" cm="1">
        <f t="array" ref="B987">IFERROR(_FV(T_STOCK_DATA[[#This Row],[SYMBOL]],"Change"),"")</f>
        <v>-47.25</v>
      </c>
      <c r="C987" s="8" cm="1">
        <f t="array" ref="C987">IFERROR(IF(T_STOCK_DATA[[#This Row],[SYMBOL]]="","",_FV(T_STOCK_DATA[[#This Row],[SYMBOL]],"Change (%)",TRUE)),"")</f>
        <v>-3.3871000000000005E-2</v>
      </c>
      <c r="D987" s="8" t="str">
        <f>IF(T_STOCK_DATA[[#This Row],[Change (%)]]&gt;0,T_STOCK_DATA[[#This Row],[Change (%)]],"")</f>
        <v/>
      </c>
      <c r="E987" s="8">
        <f>IF(T_STOCK_DATA[[#This Row],[Change (%)]]&lt;0,T_STOCK_DATA[[#This Row],[Change (%)]],"")</f>
        <v>-3.3871000000000005E-2</v>
      </c>
      <c r="F987" s="7" t="str" cm="1">
        <f t="array" ref="F987">IFERROR(_FV(T_STOCK_DATA[[#This Row],[SYMBOL]],"Exchange"),"")</f>
        <v>National Stock Exchange of India</v>
      </c>
      <c r="G987" s="7" cm="1">
        <f t="array" ref="G987">IFERROR(_FV(T_STOCK_DATA[[#This Row],[SYMBOL]],"Price"),"")</f>
        <v>1347.75</v>
      </c>
      <c r="H987" s="9" cm="1">
        <f t="array" ref="H987">IFERROR(_FV(T_STOCK_DATA[[#This Row],[SYMBOL]],"Volume"),"")</f>
        <v>151</v>
      </c>
      <c r="I987" s="7" t="str" cm="1">
        <f t="array" ref="I987">IFERROR(_FV(T_STOCK_DATA[[#This Row],[SYMBOL]],"Ticker symbol",TRUE),"")</f>
        <v>NDGL</v>
      </c>
      <c r="J987" s="10" t="str">
        <f>IFERROR(RANK(T_STOCK_DATA[[#This Row],[Positive Change %]],T_STOCK_DATA[Positive Change %],0)+COUNTIF($D$3:$D986,T_STOCK_DATA[[#This Row],[Positive Change %]]),"")</f>
        <v/>
      </c>
      <c r="K987" s="10">
        <f>IFERROR(RANK(T_STOCK_DATA[[#This Row],[Negative Change %]],T_STOCK_DATA[Negative Change %],1)+COUNTIF($E$3:$E986,T_STOCK_DATA[[#This Row],[Negative Change %]]),"")</f>
        <v>1178</v>
      </c>
      <c r="L987" s="10">
        <f>IFERROR(RANK(T_STOCK_DATA[[#This Row],[Volume]],T_STOCK_DATA[Volume],0)+COUNTIF($H$3:$H986,T_STOCK_DATA[[#This Row],[Volume]]),"")</f>
        <v>1639</v>
      </c>
      <c r="M987" s="18" cm="1">
        <f t="array" ref="M987">IFERROR(_FV(T_STOCK_DATA[[#This Row],[SYMBOL]],"Last trade time",TRUE),"")</f>
        <v>44585.469965277778</v>
      </c>
    </row>
    <row r="988" spans="1:13">
      <c r="A988" s="5" t="e" vm="1009">
        <v>#VALUE!</v>
      </c>
      <c r="B988" s="7" cm="1">
        <f t="array" ref="B988">IFERROR(_FV(T_STOCK_DATA[[#This Row],[SYMBOL]],"Change"),"")</f>
        <v>-8.25</v>
      </c>
      <c r="C988" s="8" cm="1">
        <f t="array" ref="C988">IFERROR(IF(T_STOCK_DATA[[#This Row],[SYMBOL]]="","",_FV(T_STOCK_DATA[[#This Row],[SYMBOL]],"Change (%)",TRUE)),"")</f>
        <v>-4.9819000000000002E-2</v>
      </c>
      <c r="D988" s="8" t="str">
        <f>IF(T_STOCK_DATA[[#This Row],[Change (%)]]&gt;0,T_STOCK_DATA[[#This Row],[Change (%)]],"")</f>
        <v/>
      </c>
      <c r="E988" s="8">
        <f>IF(T_STOCK_DATA[[#This Row],[Change (%)]]&lt;0,T_STOCK_DATA[[#This Row],[Change (%)]],"")</f>
        <v>-4.9819000000000002E-2</v>
      </c>
      <c r="F988" s="7" t="str" cm="1">
        <f t="array" ref="F988">IFERROR(_FV(T_STOCK_DATA[[#This Row],[SYMBOL]],"Exchange"),"")</f>
        <v>National Stock Exchange of India</v>
      </c>
      <c r="G988" s="7" cm="1">
        <f t="array" ref="G988">IFERROR(_FV(T_STOCK_DATA[[#This Row],[SYMBOL]],"Price"),"")</f>
        <v>157.35</v>
      </c>
      <c r="H988" s="9" cm="1">
        <f t="array" ref="H988">IFERROR(_FV(T_STOCK_DATA[[#This Row],[SYMBOL]],"Volume"),"")</f>
        <v>73853</v>
      </c>
      <c r="I988" s="7" t="str" cm="1">
        <f t="array" ref="I988">IFERROR(_FV(T_STOCK_DATA[[#This Row],[SYMBOL]],"Ticker symbol",TRUE),"")</f>
        <v>NDL</v>
      </c>
      <c r="J988" s="10" t="str">
        <f>IFERROR(RANK(T_STOCK_DATA[[#This Row],[Positive Change %]],T_STOCK_DATA[Positive Change %],0)+COUNTIF($D$3:$D987,T_STOCK_DATA[[#This Row],[Positive Change %]]),"")</f>
        <v/>
      </c>
      <c r="K988" s="10">
        <f>IFERROR(RANK(T_STOCK_DATA[[#This Row],[Negative Change %]],T_STOCK_DATA[Negative Change %],1)+COUNTIF($E$3:$E987,T_STOCK_DATA[[#This Row],[Negative Change %]]),"")</f>
        <v>583</v>
      </c>
      <c r="L988" s="10">
        <f>IFERROR(RANK(T_STOCK_DATA[[#This Row],[Volume]],T_STOCK_DATA[Volume],0)+COUNTIF($H$3:$H987,T_STOCK_DATA[[#This Row],[Volume]]),"")</f>
        <v>1060</v>
      </c>
      <c r="M988" s="18" cm="1">
        <f t="array" ref="M988">IFERROR(_FV(T_STOCK_DATA[[#This Row],[SYMBOL]],"Last trade time",TRUE),"")</f>
        <v>44585.469965277778</v>
      </c>
    </row>
    <row r="989" spans="1:13">
      <c r="A989" s="5" t="e" vm="1010">
        <v>#VALUE!</v>
      </c>
      <c r="B989" s="7" cm="1">
        <f t="array" ref="B989">IFERROR(_FV(T_STOCK_DATA[[#This Row],[SYMBOL]],"Change"),"")</f>
        <v>-21.55</v>
      </c>
      <c r="C989" s="8" cm="1">
        <f t="array" ref="C989">IFERROR(IF(T_STOCK_DATA[[#This Row],[SYMBOL]]="","",_FV(T_STOCK_DATA[[#This Row],[SYMBOL]],"Change (%)",TRUE)),"")</f>
        <v>-4.7937E-2</v>
      </c>
      <c r="D989" s="8" t="str">
        <f>IF(T_STOCK_DATA[[#This Row],[Change (%)]]&gt;0,T_STOCK_DATA[[#This Row],[Change (%)]],"")</f>
        <v/>
      </c>
      <c r="E989" s="8">
        <f>IF(T_STOCK_DATA[[#This Row],[Change (%)]]&lt;0,T_STOCK_DATA[[#This Row],[Change (%)]],"")</f>
        <v>-4.7937E-2</v>
      </c>
      <c r="F989" s="7" t="str" cm="1">
        <f t="array" ref="F989">IFERROR(_FV(T_STOCK_DATA[[#This Row],[SYMBOL]],"Exchange"),"")</f>
        <v>National Stock Exchange of India</v>
      </c>
      <c r="G989" s="7" cm="1">
        <f t="array" ref="G989">IFERROR(_FV(T_STOCK_DATA[[#This Row],[SYMBOL]],"Price"),"")</f>
        <v>428</v>
      </c>
      <c r="H989" s="9" cm="1">
        <f t="array" ref="H989">IFERROR(_FV(T_STOCK_DATA[[#This Row],[SYMBOL]],"Volume"),"")</f>
        <v>19245</v>
      </c>
      <c r="I989" s="7" t="str" cm="1">
        <f t="array" ref="I989">IFERROR(_FV(T_STOCK_DATA[[#This Row],[SYMBOL]],"Ticker symbol",TRUE),"")</f>
        <v>NDRAUTO</v>
      </c>
      <c r="J989" s="10" t="str">
        <f>IFERROR(RANK(T_STOCK_DATA[[#This Row],[Positive Change %]],T_STOCK_DATA[Positive Change %],0)+COUNTIF($D$3:$D988,T_STOCK_DATA[[#This Row],[Positive Change %]]),"")</f>
        <v/>
      </c>
      <c r="K989" s="10">
        <f>IFERROR(RANK(T_STOCK_DATA[[#This Row],[Negative Change %]],T_STOCK_DATA[Negative Change %],1)+COUNTIF($E$3:$E988,T_STOCK_DATA[[#This Row],[Negative Change %]]),"")</f>
        <v>768</v>
      </c>
      <c r="L989" s="10">
        <f>IFERROR(RANK(T_STOCK_DATA[[#This Row],[Volume]],T_STOCK_DATA[Volume],0)+COUNTIF($H$3:$H988,T_STOCK_DATA[[#This Row],[Volume]]),"")</f>
        <v>1396</v>
      </c>
      <c r="M989" s="18" cm="1">
        <f t="array" ref="M989">IFERROR(_FV(T_STOCK_DATA[[#This Row],[SYMBOL]],"Last trade time",TRUE),"")</f>
        <v>44585.469965277778</v>
      </c>
    </row>
    <row r="990" spans="1:13">
      <c r="A990" s="5" t="e" vm="1011">
        <v>#VALUE!</v>
      </c>
      <c r="B990" s="7" cm="1">
        <f t="array" ref="B990">IFERROR(_FV(T_STOCK_DATA[[#This Row],[SYMBOL]],"Change"),"")</f>
        <v>-7.7</v>
      </c>
      <c r="C990" s="8" cm="1">
        <f t="array" ref="C990">IFERROR(IF(T_STOCK_DATA[[#This Row],[SYMBOL]]="","",_FV(T_STOCK_DATA[[#This Row],[SYMBOL]],"Change (%)",TRUE)),"")</f>
        <v>-6.7308000000000007E-2</v>
      </c>
      <c r="D990" s="8" t="str">
        <f>IF(T_STOCK_DATA[[#This Row],[Change (%)]]&gt;0,T_STOCK_DATA[[#This Row],[Change (%)]],"")</f>
        <v/>
      </c>
      <c r="E990" s="8">
        <f>IF(T_STOCK_DATA[[#This Row],[Change (%)]]&lt;0,T_STOCK_DATA[[#This Row],[Change (%)]],"")</f>
        <v>-6.7308000000000007E-2</v>
      </c>
      <c r="F990" s="7" t="str" cm="1">
        <f t="array" ref="F990">IFERROR(_FV(T_STOCK_DATA[[#This Row],[SYMBOL]],"Exchange"),"")</f>
        <v>National Stock Exchange of India</v>
      </c>
      <c r="G990" s="7" cm="1">
        <f t="array" ref="G990">IFERROR(_FV(T_STOCK_DATA[[#This Row],[SYMBOL]],"Price"),"")</f>
        <v>106.7</v>
      </c>
      <c r="H990" s="9" cm="1">
        <f t="array" ref="H990">IFERROR(_FV(T_STOCK_DATA[[#This Row],[SYMBOL]],"Volume"),"")</f>
        <v>116820</v>
      </c>
      <c r="I990" s="7" t="str" cm="1">
        <f t="array" ref="I990">IFERROR(_FV(T_STOCK_DATA[[#This Row],[SYMBOL]],"Ticker symbol",TRUE),"")</f>
        <v>NDTV</v>
      </c>
      <c r="J990" s="10" t="str">
        <f>IFERROR(RANK(T_STOCK_DATA[[#This Row],[Positive Change %]],T_STOCK_DATA[Positive Change %],0)+COUNTIF($D$3:$D989,T_STOCK_DATA[[#This Row],[Positive Change %]]),"")</f>
        <v/>
      </c>
      <c r="K990" s="10">
        <f>IFERROR(RANK(T_STOCK_DATA[[#This Row],[Negative Change %]],T_STOCK_DATA[Negative Change %],1)+COUNTIF($E$3:$E989,T_STOCK_DATA[[#This Row],[Negative Change %]]),"")</f>
        <v>236</v>
      </c>
      <c r="L990" s="10">
        <f>IFERROR(RANK(T_STOCK_DATA[[#This Row],[Volume]],T_STOCK_DATA[Volume],0)+COUNTIF($H$3:$H989,T_STOCK_DATA[[#This Row],[Volume]]),"")</f>
        <v>928</v>
      </c>
      <c r="M990" s="18" cm="1">
        <f t="array" ref="M990">IFERROR(_FV(T_STOCK_DATA[[#This Row],[SYMBOL]],"Last trade time",TRUE),"")</f>
        <v>44585.469965277778</v>
      </c>
    </row>
    <row r="991" spans="1:13">
      <c r="A991" s="5" t="e" vm="1012">
        <v>#VALUE!</v>
      </c>
      <c r="B991" s="7" cm="1">
        <f t="array" ref="B991">IFERROR(_FV(T_STOCK_DATA[[#This Row],[SYMBOL]],"Change"),"")</f>
        <v>-1.9</v>
      </c>
      <c r="C991" s="8" cm="1">
        <f t="array" ref="C991">IFERROR(IF(T_STOCK_DATA[[#This Row],[SYMBOL]]="","",_FV(T_STOCK_DATA[[#This Row],[SYMBOL]],"Change (%)",TRUE)),"")</f>
        <v>-7.6613000000000001E-2</v>
      </c>
      <c r="D991" s="8" t="str">
        <f>IF(T_STOCK_DATA[[#This Row],[Change (%)]]&gt;0,T_STOCK_DATA[[#This Row],[Change (%)]],"")</f>
        <v/>
      </c>
      <c r="E991" s="8">
        <f>IF(T_STOCK_DATA[[#This Row],[Change (%)]]&lt;0,T_STOCK_DATA[[#This Row],[Change (%)]],"")</f>
        <v>-7.6613000000000001E-2</v>
      </c>
      <c r="F991" s="7" t="str" cm="1">
        <f t="array" ref="F991">IFERROR(_FV(T_STOCK_DATA[[#This Row],[SYMBOL]],"Exchange"),"")</f>
        <v>National Stock Exchange of India</v>
      </c>
      <c r="G991" s="7" cm="1">
        <f t="array" ref="G991">IFERROR(_FV(T_STOCK_DATA[[#This Row],[SYMBOL]],"Price"),"")</f>
        <v>22.9</v>
      </c>
      <c r="H991" s="9" cm="1">
        <f t="array" ref="H991">IFERROR(_FV(T_STOCK_DATA[[#This Row],[SYMBOL]],"Volume"),"")</f>
        <v>335049</v>
      </c>
      <c r="I991" s="7" t="str" cm="1">
        <f t="array" ref="I991">IFERROR(_FV(T_STOCK_DATA[[#This Row],[SYMBOL]],"Ticker symbol",TRUE),"")</f>
        <v>NECCLTD</v>
      </c>
      <c r="J991" s="10" t="str">
        <f>IFERROR(RANK(T_STOCK_DATA[[#This Row],[Positive Change %]],T_STOCK_DATA[Positive Change %],0)+COUNTIF($D$3:$D990,T_STOCK_DATA[[#This Row],[Positive Change %]]),"")</f>
        <v/>
      </c>
      <c r="K991" s="10">
        <f>IFERROR(RANK(T_STOCK_DATA[[#This Row],[Negative Change %]],T_STOCK_DATA[Negative Change %],1)+COUNTIF($E$3:$E990,T_STOCK_DATA[[#This Row],[Negative Change %]]),"")</f>
        <v>132</v>
      </c>
      <c r="L991" s="10">
        <f>IFERROR(RANK(T_STOCK_DATA[[#This Row],[Volume]],T_STOCK_DATA[Volume],0)+COUNTIF($H$3:$H990,T_STOCK_DATA[[#This Row],[Volume]]),"")</f>
        <v>615</v>
      </c>
      <c r="M991" s="18" cm="1">
        <f t="array" ref="M991">IFERROR(_FV(T_STOCK_DATA[[#This Row],[SYMBOL]],"Last trade time",TRUE),"")</f>
        <v>44585.469965277778</v>
      </c>
    </row>
    <row r="992" spans="1:13">
      <c r="A992" s="5" t="e" vm="1013">
        <v>#VALUE!</v>
      </c>
      <c r="B992" s="7" cm="1">
        <f t="array" ref="B992">IFERROR(_FV(T_STOCK_DATA[[#This Row],[SYMBOL]],"Change"),"")</f>
        <v>-1.8</v>
      </c>
      <c r="C992" s="8" cm="1">
        <f t="array" ref="C992">IFERROR(IF(T_STOCK_DATA[[#This Row],[SYMBOL]]="","",_FV(T_STOCK_DATA[[#This Row],[SYMBOL]],"Change (%)",TRUE)),"")</f>
        <v>-5.2632000000000005E-2</v>
      </c>
      <c r="D992" s="8" t="str">
        <f>IF(T_STOCK_DATA[[#This Row],[Change (%)]]&gt;0,T_STOCK_DATA[[#This Row],[Change (%)]],"")</f>
        <v/>
      </c>
      <c r="E992" s="8">
        <f>IF(T_STOCK_DATA[[#This Row],[Change (%)]]&lt;0,T_STOCK_DATA[[#This Row],[Change (%)]],"")</f>
        <v>-5.2632000000000005E-2</v>
      </c>
      <c r="F992" s="7" t="str" cm="1">
        <f t="array" ref="F992">IFERROR(_FV(T_STOCK_DATA[[#This Row],[SYMBOL]],"Exchange"),"")</f>
        <v>National Stock Exchange of India</v>
      </c>
      <c r="G992" s="7" cm="1">
        <f t="array" ref="G992">IFERROR(_FV(T_STOCK_DATA[[#This Row],[SYMBOL]],"Price"),"")</f>
        <v>32.4</v>
      </c>
      <c r="H992" s="9" cm="1">
        <f t="array" ref="H992">IFERROR(_FV(T_STOCK_DATA[[#This Row],[SYMBOL]],"Volume"),"")</f>
        <v>1282645</v>
      </c>
      <c r="I992" s="7" t="str" cm="1">
        <f t="array" ref="I992">IFERROR(_FV(T_STOCK_DATA[[#This Row],[SYMBOL]],"Ticker symbol",TRUE),"")</f>
        <v>NECLIFE</v>
      </c>
      <c r="J992" s="10" t="str">
        <f>IFERROR(RANK(T_STOCK_DATA[[#This Row],[Positive Change %]],T_STOCK_DATA[Positive Change %],0)+COUNTIF($D$3:$D991,T_STOCK_DATA[[#This Row],[Positive Change %]]),"")</f>
        <v/>
      </c>
      <c r="K992" s="10">
        <f>IFERROR(RANK(T_STOCK_DATA[[#This Row],[Negative Change %]],T_STOCK_DATA[Negative Change %],1)+COUNTIF($E$3:$E991,T_STOCK_DATA[[#This Row],[Negative Change %]]),"")</f>
        <v>457</v>
      </c>
      <c r="L992" s="10">
        <f>IFERROR(RANK(T_STOCK_DATA[[#This Row],[Volume]],T_STOCK_DATA[Volume],0)+COUNTIF($H$3:$H991,T_STOCK_DATA[[#This Row],[Volume]]),"")</f>
        <v>283</v>
      </c>
      <c r="M992" s="18" cm="1">
        <f t="array" ref="M992">IFERROR(_FV(T_STOCK_DATA[[#This Row],[SYMBOL]],"Last trade time",TRUE),"")</f>
        <v>44585.469965277778</v>
      </c>
    </row>
    <row r="993" spans="1:13">
      <c r="A993" s="5" t="e" vm="1014">
        <v>#VALUE!</v>
      </c>
      <c r="B993" s="7" cm="1">
        <f t="array" ref="B993">IFERROR(_FV(T_STOCK_DATA[[#This Row],[SYMBOL]],"Change"),"")</f>
        <v>-5.8</v>
      </c>
      <c r="C993" s="8" cm="1">
        <f t="array" ref="C993">IFERROR(IF(T_STOCK_DATA[[#This Row],[SYMBOL]]="","",_FV(T_STOCK_DATA[[#This Row],[SYMBOL]],"Change (%)",TRUE)),"")</f>
        <v>-6.6820000000000004E-2</v>
      </c>
      <c r="D993" s="8" t="str">
        <f>IF(T_STOCK_DATA[[#This Row],[Change (%)]]&gt;0,T_STOCK_DATA[[#This Row],[Change (%)]],"")</f>
        <v/>
      </c>
      <c r="E993" s="8">
        <f>IF(T_STOCK_DATA[[#This Row],[Change (%)]]&lt;0,T_STOCK_DATA[[#This Row],[Change (%)]],"")</f>
        <v>-6.6820000000000004E-2</v>
      </c>
      <c r="F993" s="7" t="str" cm="1">
        <f t="array" ref="F993">IFERROR(_FV(T_STOCK_DATA[[#This Row],[SYMBOL]],"Exchange"),"")</f>
        <v>National Stock Exchange of India</v>
      </c>
      <c r="G993" s="7" cm="1">
        <f t="array" ref="G993">IFERROR(_FV(T_STOCK_DATA[[#This Row],[SYMBOL]],"Price"),"")</f>
        <v>81</v>
      </c>
      <c r="H993" s="9" cm="1">
        <f t="array" ref="H993">IFERROR(_FV(T_STOCK_DATA[[#This Row],[SYMBOL]],"Volume"),"")</f>
        <v>215703</v>
      </c>
      <c r="I993" s="7" t="str" cm="1">
        <f t="array" ref="I993">IFERROR(_FV(T_STOCK_DATA[[#This Row],[SYMBOL]],"Ticker symbol",TRUE),"")</f>
        <v>NELCAST</v>
      </c>
      <c r="J993" s="10" t="str">
        <f>IFERROR(RANK(T_STOCK_DATA[[#This Row],[Positive Change %]],T_STOCK_DATA[Positive Change %],0)+COUNTIF($D$3:$D992,T_STOCK_DATA[[#This Row],[Positive Change %]]),"")</f>
        <v/>
      </c>
      <c r="K993" s="10">
        <f>IFERROR(RANK(T_STOCK_DATA[[#This Row],[Negative Change %]],T_STOCK_DATA[Negative Change %],1)+COUNTIF($E$3:$E992,T_STOCK_DATA[[#This Row],[Negative Change %]]),"")</f>
        <v>243</v>
      </c>
      <c r="L993" s="10">
        <f>IFERROR(RANK(T_STOCK_DATA[[#This Row],[Volume]],T_STOCK_DATA[Volume],0)+COUNTIF($H$3:$H992,T_STOCK_DATA[[#This Row],[Volume]]),"")</f>
        <v>736</v>
      </c>
      <c r="M993" s="18" cm="1">
        <f t="array" ref="M993">IFERROR(_FV(T_STOCK_DATA[[#This Row],[SYMBOL]],"Last trade time",TRUE),"")</f>
        <v>44585.469965277778</v>
      </c>
    </row>
    <row r="994" spans="1:13">
      <c r="A994" s="5" t="e" vm="1015">
        <v>#VALUE!</v>
      </c>
      <c r="B994" s="7" cm="1">
        <f t="array" ref="B994">IFERROR(_FV(T_STOCK_DATA[[#This Row],[SYMBOL]],"Change"),"")</f>
        <v>-42</v>
      </c>
      <c r="C994" s="8" cm="1">
        <f t="array" ref="C994">IFERROR(IF(T_STOCK_DATA[[#This Row],[SYMBOL]]="","",_FV(T_STOCK_DATA[[#This Row],[SYMBOL]],"Change (%)",TRUE)),"")</f>
        <v>-4.9993999999999997E-2</v>
      </c>
      <c r="D994" s="8" t="str">
        <f>IF(T_STOCK_DATA[[#This Row],[Change (%)]]&gt;0,T_STOCK_DATA[[#This Row],[Change (%)]],"")</f>
        <v/>
      </c>
      <c r="E994" s="8">
        <f>IF(T_STOCK_DATA[[#This Row],[Change (%)]]&lt;0,T_STOCK_DATA[[#This Row],[Change (%)]],"")</f>
        <v>-4.9993999999999997E-2</v>
      </c>
      <c r="F994" s="7" t="str" cm="1">
        <f t="array" ref="F994">IFERROR(_FV(T_STOCK_DATA[[#This Row],[SYMBOL]],"Exchange"),"")</f>
        <v>National Stock Exchange of India</v>
      </c>
      <c r="G994" s="7" cm="1">
        <f t="array" ref="G994">IFERROR(_FV(T_STOCK_DATA[[#This Row],[SYMBOL]],"Price"),"")</f>
        <v>798.1</v>
      </c>
      <c r="H994" s="9" cm="1">
        <f t="array" ref="H994">IFERROR(_FV(T_STOCK_DATA[[#This Row],[SYMBOL]],"Volume"),"")</f>
        <v>31299</v>
      </c>
      <c r="I994" s="7" t="str" cm="1">
        <f t="array" ref="I994">IFERROR(_FV(T_STOCK_DATA[[#This Row],[SYMBOL]],"Ticker symbol",TRUE),"")</f>
        <v>NELCO</v>
      </c>
      <c r="J994" s="10" t="str">
        <f>IFERROR(RANK(T_STOCK_DATA[[#This Row],[Positive Change %]],T_STOCK_DATA[Positive Change %],0)+COUNTIF($D$3:$D993,T_STOCK_DATA[[#This Row],[Positive Change %]]),"")</f>
        <v/>
      </c>
      <c r="K994" s="10">
        <f>IFERROR(RANK(T_STOCK_DATA[[#This Row],[Negative Change %]],T_STOCK_DATA[Negative Change %],1)+COUNTIF($E$3:$E993,T_STOCK_DATA[[#This Row],[Negative Change %]]),"")</f>
        <v>517</v>
      </c>
      <c r="L994" s="10">
        <f>IFERROR(RANK(T_STOCK_DATA[[#This Row],[Volume]],T_STOCK_DATA[Volume],0)+COUNTIF($H$3:$H993,T_STOCK_DATA[[#This Row],[Volume]]),"")</f>
        <v>1301</v>
      </c>
      <c r="M994" s="18" cm="1">
        <f t="array" ref="M994">IFERROR(_FV(T_STOCK_DATA[[#This Row],[SYMBOL]],"Last trade time",TRUE),"")</f>
        <v>44585.469965277778</v>
      </c>
    </row>
    <row r="995" spans="1:13">
      <c r="A995" s="5" t="e" vm="1016">
        <v>#VALUE!</v>
      </c>
      <c r="B995" s="7" cm="1">
        <f t="array" ref="B995">IFERROR(_FV(T_STOCK_DATA[[#This Row],[SYMBOL]],"Change"),"")</f>
        <v>-72.25</v>
      </c>
      <c r="C995" s="8" cm="1">
        <f t="array" ref="C995">IFERROR(IF(T_STOCK_DATA[[#This Row],[SYMBOL]]="","",_FV(T_STOCK_DATA[[#This Row],[SYMBOL]],"Change (%)",TRUE)),"")</f>
        <v>-4.3129000000000001E-2</v>
      </c>
      <c r="D995" s="8" t="str">
        <f>IF(T_STOCK_DATA[[#This Row],[Change (%)]]&gt;0,T_STOCK_DATA[[#This Row],[Change (%)]],"")</f>
        <v/>
      </c>
      <c r="E995" s="8">
        <f>IF(T_STOCK_DATA[[#This Row],[Change (%)]]&lt;0,T_STOCK_DATA[[#This Row],[Change (%)]],"")</f>
        <v>-4.3129000000000001E-2</v>
      </c>
      <c r="F995" s="7" t="str" cm="1">
        <f t="array" ref="F995">IFERROR(_FV(T_STOCK_DATA[[#This Row],[SYMBOL]],"Exchange"),"")</f>
        <v>National Stock Exchange of India</v>
      </c>
      <c r="G995" s="7" cm="1">
        <f t="array" ref="G995">IFERROR(_FV(T_STOCK_DATA[[#This Row],[SYMBOL]],"Price"),"")</f>
        <v>1602.95</v>
      </c>
      <c r="H995" s="9" cm="1">
        <f t="array" ref="H995">IFERROR(_FV(T_STOCK_DATA[[#This Row],[SYMBOL]],"Volume"),"")</f>
        <v>77850</v>
      </c>
      <c r="I995" s="7" t="str" cm="1">
        <f t="array" ref="I995">IFERROR(_FV(T_STOCK_DATA[[#This Row],[SYMBOL]],"Ticker symbol",TRUE),"")</f>
        <v>NEOGEN</v>
      </c>
      <c r="J995" s="10" t="str">
        <f>IFERROR(RANK(T_STOCK_DATA[[#This Row],[Positive Change %]],T_STOCK_DATA[Positive Change %],0)+COUNTIF($D$3:$D994,T_STOCK_DATA[[#This Row],[Positive Change %]]),"")</f>
        <v/>
      </c>
      <c r="K995" s="10">
        <f>IFERROR(RANK(T_STOCK_DATA[[#This Row],[Negative Change %]],T_STOCK_DATA[Negative Change %],1)+COUNTIF($E$3:$E994,T_STOCK_DATA[[#This Row],[Negative Change %]]),"")</f>
        <v>957</v>
      </c>
      <c r="L995" s="10">
        <f>IFERROR(RANK(T_STOCK_DATA[[#This Row],[Volume]],T_STOCK_DATA[Volume],0)+COUNTIF($H$3:$H994,T_STOCK_DATA[[#This Row],[Volume]]),"")</f>
        <v>1047</v>
      </c>
      <c r="M995" s="18" cm="1">
        <f t="array" ref="M995">IFERROR(_FV(T_STOCK_DATA[[#This Row],[SYMBOL]],"Last trade time",TRUE),"")</f>
        <v>44585.469965277778</v>
      </c>
    </row>
    <row r="996" spans="1:13">
      <c r="A996" s="5" t="e" vm="1017">
        <v>#VALUE!</v>
      </c>
      <c r="B996" s="7" cm="1">
        <f t="array" ref="B996">IFERROR(_FV(T_STOCK_DATA[[#This Row],[SYMBOL]],"Change"),"")</f>
        <v>-7.3</v>
      </c>
      <c r="C996" s="8" cm="1">
        <f t="array" ref="C996">IFERROR(IF(T_STOCK_DATA[[#This Row],[SYMBOL]]="","",_FV(T_STOCK_DATA[[#This Row],[SYMBOL]],"Change (%)",TRUE)),"")</f>
        <v>-1.2704E-2</v>
      </c>
      <c r="D996" s="8" t="str">
        <f>IF(T_STOCK_DATA[[#This Row],[Change (%)]]&gt;0,T_STOCK_DATA[[#This Row],[Change (%)]],"")</f>
        <v/>
      </c>
      <c r="E996" s="8">
        <f>IF(T_STOCK_DATA[[#This Row],[Change (%)]]&lt;0,T_STOCK_DATA[[#This Row],[Change (%)]],"")</f>
        <v>-1.2704E-2</v>
      </c>
      <c r="F996" s="7" t="str" cm="1">
        <f t="array" ref="F996">IFERROR(_FV(T_STOCK_DATA[[#This Row],[SYMBOL]],"Exchange"),"")</f>
        <v>National Stock Exchange of India</v>
      </c>
      <c r="G996" s="7" cm="1">
        <f t="array" ref="G996">IFERROR(_FV(T_STOCK_DATA[[#This Row],[SYMBOL]],"Price"),"")</f>
        <v>567.29999999999995</v>
      </c>
      <c r="H996" s="9" cm="1">
        <f t="array" ref="H996">IFERROR(_FV(T_STOCK_DATA[[#This Row],[SYMBOL]],"Volume"),"")</f>
        <v>95900</v>
      </c>
      <c r="I996" s="7" t="str" cm="1">
        <f t="array" ref="I996">IFERROR(_FV(T_STOCK_DATA[[#This Row],[SYMBOL]],"Ticker symbol",TRUE),"")</f>
        <v>NESCO</v>
      </c>
      <c r="J996" s="10" t="str">
        <f>IFERROR(RANK(T_STOCK_DATA[[#This Row],[Positive Change %]],T_STOCK_DATA[Positive Change %],0)+COUNTIF($D$3:$D995,T_STOCK_DATA[[#This Row],[Positive Change %]]),"")</f>
        <v/>
      </c>
      <c r="K996" s="10">
        <f>IFERROR(RANK(T_STOCK_DATA[[#This Row],[Negative Change %]],T_STOCK_DATA[Negative Change %],1)+COUNTIF($E$3:$E995,T_STOCK_DATA[[#This Row],[Negative Change %]]),"")</f>
        <v>1497</v>
      </c>
      <c r="L996" s="10">
        <f>IFERROR(RANK(T_STOCK_DATA[[#This Row],[Volume]],T_STOCK_DATA[Volume],0)+COUNTIF($H$3:$H995,T_STOCK_DATA[[#This Row],[Volume]]),"")</f>
        <v>979</v>
      </c>
      <c r="M996" s="18" cm="1">
        <f t="array" ref="M996">IFERROR(_FV(T_STOCK_DATA[[#This Row],[SYMBOL]],"Last trade time",TRUE),"")</f>
        <v>44585.469965277778</v>
      </c>
    </row>
    <row r="997" spans="1:13">
      <c r="A997" s="5" t="e" vm="1018">
        <v>#VALUE!</v>
      </c>
      <c r="B997" s="7" cm="1">
        <f t="array" ref="B997">IFERROR(_FV(T_STOCK_DATA[[#This Row],[SYMBOL]],"Change"),"")</f>
        <v>-256.5</v>
      </c>
      <c r="C997" s="8" cm="1">
        <f t="array" ref="C997">IFERROR(IF(T_STOCK_DATA[[#This Row],[SYMBOL]]="","",_FV(T_STOCK_DATA[[#This Row],[SYMBOL]],"Change (%)",TRUE)),"")</f>
        <v>-1.3517999999999999E-2</v>
      </c>
      <c r="D997" s="8" t="str">
        <f>IF(T_STOCK_DATA[[#This Row],[Change (%)]]&gt;0,T_STOCK_DATA[[#This Row],[Change (%)]],"")</f>
        <v/>
      </c>
      <c r="E997" s="8">
        <f>IF(T_STOCK_DATA[[#This Row],[Change (%)]]&lt;0,T_STOCK_DATA[[#This Row],[Change (%)]],"")</f>
        <v>-1.3517999999999999E-2</v>
      </c>
      <c r="F997" s="7" t="str" cm="1">
        <f t="array" ref="F997">IFERROR(_FV(T_STOCK_DATA[[#This Row],[SYMBOL]],"Exchange"),"")</f>
        <v>National Stock Exchange of India</v>
      </c>
      <c r="G997" s="7" cm="1">
        <f t="array" ref="G997">IFERROR(_FV(T_STOCK_DATA[[#This Row],[SYMBOL]],"Price"),"")</f>
        <v>18717.75</v>
      </c>
      <c r="H997" s="9" cm="1">
        <f t="array" ref="H997">IFERROR(_FV(T_STOCK_DATA[[#This Row],[SYMBOL]],"Volume"),"")</f>
        <v>53437</v>
      </c>
      <c r="I997" s="7" t="str" cm="1">
        <f t="array" ref="I997">IFERROR(_FV(T_STOCK_DATA[[#This Row],[SYMBOL]],"Ticker symbol",TRUE),"")</f>
        <v>NESTLEIND</v>
      </c>
      <c r="J997" s="10" t="str">
        <f>IFERROR(RANK(T_STOCK_DATA[[#This Row],[Positive Change %]],T_STOCK_DATA[Positive Change %],0)+COUNTIF($D$3:$D996,T_STOCK_DATA[[#This Row],[Positive Change %]]),"")</f>
        <v/>
      </c>
      <c r="K997" s="10">
        <f>IFERROR(RANK(T_STOCK_DATA[[#This Row],[Negative Change %]],T_STOCK_DATA[Negative Change %],1)+COUNTIF($E$3:$E996,T_STOCK_DATA[[#This Row],[Negative Change %]]),"")</f>
        <v>1489</v>
      </c>
      <c r="L997" s="10">
        <f>IFERROR(RANK(T_STOCK_DATA[[#This Row],[Volume]],T_STOCK_DATA[Volume],0)+COUNTIF($H$3:$H996,T_STOCK_DATA[[#This Row],[Volume]]),"")</f>
        <v>1146</v>
      </c>
      <c r="M997" s="18" cm="1">
        <f t="array" ref="M997">IFERROR(_FV(T_STOCK_DATA[[#This Row],[SYMBOL]],"Last trade time",TRUE),"")</f>
        <v>44585.469965277778</v>
      </c>
    </row>
    <row r="998" spans="1:13">
      <c r="A998" s="5" t="e" vm="1019">
        <v>#VALUE!</v>
      </c>
      <c r="B998" s="7" cm="1">
        <f t="array" ref="B998">IFERROR(_FV(T_STOCK_DATA[[#This Row],[SYMBOL]],"Change"),"")</f>
        <v>-4.3</v>
      </c>
      <c r="C998" s="8" cm="1">
        <f t="array" ref="C998">IFERROR(IF(T_STOCK_DATA[[#This Row],[SYMBOL]]="","",_FV(T_STOCK_DATA[[#This Row],[SYMBOL]],"Change (%)",TRUE)),"")</f>
        <v>-4.9768999999999994E-2</v>
      </c>
      <c r="D998" s="8" t="str">
        <f>IF(T_STOCK_DATA[[#This Row],[Change (%)]]&gt;0,T_STOCK_DATA[[#This Row],[Change (%)]],"")</f>
        <v/>
      </c>
      <c r="E998" s="8">
        <f>IF(T_STOCK_DATA[[#This Row],[Change (%)]]&lt;0,T_STOCK_DATA[[#This Row],[Change (%)]],"")</f>
        <v>-4.9768999999999994E-2</v>
      </c>
      <c r="F998" s="7" t="str" cm="1">
        <f t="array" ref="F998">IFERROR(_FV(T_STOCK_DATA[[#This Row],[SYMBOL]],"Exchange"),"")</f>
        <v>National Stock Exchange of India</v>
      </c>
      <c r="G998" s="7" cm="1">
        <f t="array" ref="G998">IFERROR(_FV(T_STOCK_DATA[[#This Row],[SYMBOL]],"Price"),"")</f>
        <v>82.1</v>
      </c>
      <c r="H998" s="9" cm="1">
        <f t="array" ref="H998">IFERROR(_FV(T_STOCK_DATA[[#This Row],[SYMBOL]],"Volume"),"")</f>
        <v>723727</v>
      </c>
      <c r="I998" s="7" t="str" cm="1">
        <f t="array" ref="I998">IFERROR(_FV(T_STOCK_DATA[[#This Row],[SYMBOL]],"Ticker symbol",TRUE),"")</f>
        <v>NETWORK18</v>
      </c>
      <c r="J998" s="10" t="str">
        <f>IFERROR(RANK(T_STOCK_DATA[[#This Row],[Positive Change %]],T_STOCK_DATA[Positive Change %],0)+COUNTIF($D$3:$D997,T_STOCK_DATA[[#This Row],[Positive Change %]]),"")</f>
        <v/>
      </c>
      <c r="K998" s="10">
        <f>IFERROR(RANK(T_STOCK_DATA[[#This Row],[Negative Change %]],T_STOCK_DATA[Negative Change %],1)+COUNTIF($E$3:$E997,T_STOCK_DATA[[#This Row],[Negative Change %]]),"")</f>
        <v>596</v>
      </c>
      <c r="L998" s="10">
        <f>IFERROR(RANK(T_STOCK_DATA[[#This Row],[Volume]],T_STOCK_DATA[Volume],0)+COUNTIF($H$3:$H997,T_STOCK_DATA[[#This Row],[Volume]]),"")</f>
        <v>407</v>
      </c>
      <c r="M998" s="18" cm="1">
        <f t="array" ref="M998">IFERROR(_FV(T_STOCK_DATA[[#This Row],[SYMBOL]],"Last trade time",TRUE),"")</f>
        <v>44585.469965277778</v>
      </c>
    </row>
    <row r="999" spans="1:13">
      <c r="A999" s="5" t="e" vm="1020">
        <v>#VALUE!</v>
      </c>
      <c r="B999" s="7" cm="1">
        <f t="array" ref="B999">IFERROR(_FV(T_STOCK_DATA[[#This Row],[SYMBOL]],"Change"),"")</f>
        <v>-79.95</v>
      </c>
      <c r="C999" s="8" cm="1">
        <f t="array" ref="C999">IFERROR(IF(T_STOCK_DATA[[#This Row],[SYMBOL]]="","",_FV(T_STOCK_DATA[[#This Row],[SYMBOL]],"Change (%)",TRUE)),"")</f>
        <v>-5.1535999999999998E-2</v>
      </c>
      <c r="D999" s="8" t="str">
        <f>IF(T_STOCK_DATA[[#This Row],[Change (%)]]&gt;0,T_STOCK_DATA[[#This Row],[Change (%)]],"")</f>
        <v/>
      </c>
      <c r="E999" s="8">
        <f>IF(T_STOCK_DATA[[#This Row],[Change (%)]]&lt;0,T_STOCK_DATA[[#This Row],[Change (%)]],"")</f>
        <v>-5.1535999999999998E-2</v>
      </c>
      <c r="F999" s="7" t="str" cm="1">
        <f t="array" ref="F999">IFERROR(_FV(T_STOCK_DATA[[#This Row],[SYMBOL]],"Exchange"),"")</f>
        <v>National Stock Exchange of India</v>
      </c>
      <c r="G999" s="7" cm="1">
        <f t="array" ref="G999">IFERROR(_FV(T_STOCK_DATA[[#This Row],[SYMBOL]],"Price"),"")</f>
        <v>1471.4</v>
      </c>
      <c r="H999" s="9" cm="1">
        <f t="array" ref="H999">IFERROR(_FV(T_STOCK_DATA[[#This Row],[SYMBOL]],"Volume"),"")</f>
        <v>44920</v>
      </c>
      <c r="I999" s="7" t="str" cm="1">
        <f t="array" ref="I999">IFERROR(_FV(T_STOCK_DATA[[#This Row],[SYMBOL]],"Ticker symbol",TRUE),"")</f>
        <v>NEULANDLAB</v>
      </c>
      <c r="J999" s="10" t="str">
        <f>IFERROR(RANK(T_STOCK_DATA[[#This Row],[Positive Change %]],T_STOCK_DATA[Positive Change %],0)+COUNTIF($D$3:$D998,T_STOCK_DATA[[#This Row],[Positive Change %]]),"")</f>
        <v/>
      </c>
      <c r="K999" s="10">
        <f>IFERROR(RANK(T_STOCK_DATA[[#This Row],[Negative Change %]],T_STOCK_DATA[Negative Change %],1)+COUNTIF($E$3:$E998,T_STOCK_DATA[[#This Row],[Negative Change %]]),"")</f>
        <v>477</v>
      </c>
      <c r="L999" s="10">
        <f>IFERROR(RANK(T_STOCK_DATA[[#This Row],[Volume]],T_STOCK_DATA[Volume],0)+COUNTIF($H$3:$H998,T_STOCK_DATA[[#This Row],[Volume]]),"")</f>
        <v>1207</v>
      </c>
      <c r="M999" s="18" cm="1">
        <f t="array" ref="M999">IFERROR(_FV(T_STOCK_DATA[[#This Row],[SYMBOL]],"Last trade time",TRUE),"")</f>
        <v>44585.469965277778</v>
      </c>
    </row>
    <row r="1000" spans="1:13">
      <c r="A1000" s="5" t="e" vm="1021">
        <v>#VALUE!</v>
      </c>
      <c r="B1000" s="7" cm="1">
        <f t="array" ref="B1000">IFERROR(_FV(T_STOCK_DATA[[#This Row],[SYMBOL]],"Change"),"")</f>
        <v>-38.6</v>
      </c>
      <c r="C1000" s="8" cm="1">
        <f t="array" ref="C1000">IFERROR(IF(T_STOCK_DATA[[#This Row],[SYMBOL]]="","",_FV(T_STOCK_DATA[[#This Row],[SYMBOL]],"Change (%)",TRUE)),"")</f>
        <v>-6.5279999999999991E-2</v>
      </c>
      <c r="D1000" s="8" t="str">
        <f>IF(T_STOCK_DATA[[#This Row],[Change (%)]]&gt;0,T_STOCK_DATA[[#This Row],[Change (%)]],"")</f>
        <v/>
      </c>
      <c r="E1000" s="8">
        <f>IF(T_STOCK_DATA[[#This Row],[Change (%)]]&lt;0,T_STOCK_DATA[[#This Row],[Change (%)]],"")</f>
        <v>-6.5279999999999991E-2</v>
      </c>
      <c r="F1000" s="7" t="str" cm="1">
        <f t="array" ref="F1000">IFERROR(_FV(T_STOCK_DATA[[#This Row],[SYMBOL]],"Exchange"),"")</f>
        <v>National Stock Exchange of India</v>
      </c>
      <c r="G1000" s="7" cm="1">
        <f t="array" ref="G1000">IFERROR(_FV(T_STOCK_DATA[[#This Row],[SYMBOL]],"Price"),"")</f>
        <v>552.70000000000005</v>
      </c>
      <c r="H1000" s="9" cm="1">
        <f t="array" ref="H1000">IFERROR(_FV(T_STOCK_DATA[[#This Row],[SYMBOL]],"Volume"),"")</f>
        <v>327835</v>
      </c>
      <c r="I1000" s="7" t="str" cm="1">
        <f t="array" ref="I1000">IFERROR(_FV(T_STOCK_DATA[[#This Row],[SYMBOL]],"Ticker symbol",TRUE),"")</f>
        <v>NEWGEN</v>
      </c>
      <c r="J1000" s="10" t="str">
        <f>IFERROR(RANK(T_STOCK_DATA[[#This Row],[Positive Change %]],T_STOCK_DATA[Positive Change %],0)+COUNTIF($D$3:$D999,T_STOCK_DATA[[#This Row],[Positive Change %]]),"")</f>
        <v/>
      </c>
      <c r="K1000" s="10">
        <f>IFERROR(RANK(T_STOCK_DATA[[#This Row],[Negative Change %]],T_STOCK_DATA[Negative Change %],1)+COUNTIF($E$3:$E999,T_STOCK_DATA[[#This Row],[Negative Change %]]),"")</f>
        <v>262</v>
      </c>
      <c r="L1000" s="10">
        <f>IFERROR(RANK(T_STOCK_DATA[[#This Row],[Volume]],T_STOCK_DATA[Volume],0)+COUNTIF($H$3:$H999,T_STOCK_DATA[[#This Row],[Volume]]),"")</f>
        <v>620</v>
      </c>
      <c r="M1000" s="18" cm="1">
        <f t="array" ref="M1000">IFERROR(_FV(T_STOCK_DATA[[#This Row],[SYMBOL]],"Last trade time",TRUE),"")</f>
        <v>44585.469965277778</v>
      </c>
    </row>
    <row r="1001" spans="1:13">
      <c r="A1001" s="5" t="e" vm="1022">
        <v>#VALUE!</v>
      </c>
      <c r="B1001" s="7" cm="1">
        <f t="array" ref="B1001">IFERROR(_FV(T_STOCK_DATA[[#This Row],[SYMBOL]],"Change"),"")</f>
        <v>-0.4</v>
      </c>
      <c r="C1001" s="8" cm="1">
        <f t="array" ref="C1001">IFERROR(IF(T_STOCK_DATA[[#This Row],[SYMBOL]]="","",_FV(T_STOCK_DATA[[#This Row],[SYMBOL]],"Change (%)",TRUE)),"")</f>
        <v>-4.6512000000000005E-2</v>
      </c>
      <c r="D1001" s="8" t="str">
        <f>IF(T_STOCK_DATA[[#This Row],[Change (%)]]&gt;0,T_STOCK_DATA[[#This Row],[Change (%)]],"")</f>
        <v/>
      </c>
      <c r="E1001" s="8">
        <f>IF(T_STOCK_DATA[[#This Row],[Change (%)]]&lt;0,T_STOCK_DATA[[#This Row],[Change (%)]],"")</f>
        <v>-4.6512000000000005E-2</v>
      </c>
      <c r="F1001" s="7" t="str" cm="1">
        <f t="array" ref="F1001">IFERROR(_FV(T_STOCK_DATA[[#This Row],[SYMBOL]],"Exchange"),"")</f>
        <v>National Stock Exchange of India</v>
      </c>
      <c r="G1001" s="7" cm="1">
        <f t="array" ref="G1001">IFERROR(_FV(T_STOCK_DATA[[#This Row],[SYMBOL]],"Price"),"")</f>
        <v>8.1999999999999993</v>
      </c>
      <c r="H1001" s="9" cm="1">
        <f t="array" ref="H1001">IFERROR(_FV(T_STOCK_DATA[[#This Row],[SYMBOL]],"Volume"),"")</f>
        <v>170</v>
      </c>
      <c r="I1001" s="7" t="str" cm="1">
        <f t="array" ref="I1001">IFERROR(_FV(T_STOCK_DATA[[#This Row],[SYMBOL]],"Ticker symbol",TRUE),"")</f>
        <v>NEXTMEDIA</v>
      </c>
      <c r="J1001" s="10" t="str">
        <f>IFERROR(RANK(T_STOCK_DATA[[#This Row],[Positive Change %]],T_STOCK_DATA[Positive Change %],0)+COUNTIF($D$3:$D1000,T_STOCK_DATA[[#This Row],[Positive Change %]]),"")</f>
        <v/>
      </c>
      <c r="K1001" s="10">
        <f>IFERROR(RANK(T_STOCK_DATA[[#This Row],[Negative Change %]],T_STOCK_DATA[Negative Change %],1)+COUNTIF($E$3:$E1000,T_STOCK_DATA[[#This Row],[Negative Change %]]),"")</f>
        <v>840</v>
      </c>
      <c r="L1001" s="10">
        <f>IFERROR(RANK(T_STOCK_DATA[[#This Row],[Volume]],T_STOCK_DATA[Volume],0)+COUNTIF($H$3:$H1000,T_STOCK_DATA[[#This Row],[Volume]]),"")</f>
        <v>1638</v>
      </c>
      <c r="M1001" s="18" cm="1">
        <f t="array" ref="M1001">IFERROR(_FV(T_STOCK_DATA[[#This Row],[SYMBOL]],"Last trade time",TRUE),"")</f>
        <v>44585.469965277778</v>
      </c>
    </row>
    <row r="1002" spans="1:13">
      <c r="A1002" s="5" t="e" vm="1023">
        <v>#VALUE!</v>
      </c>
      <c r="B1002" s="7" cm="1">
        <f t="array" ref="B1002">IFERROR(_FV(T_STOCK_DATA[[#This Row],[SYMBOL]],"Change"),"")</f>
        <v>-3</v>
      </c>
      <c r="C1002" s="8" cm="1">
        <f t="array" ref="C1002">IFERROR(IF(T_STOCK_DATA[[#This Row],[SYMBOL]]="","",_FV(T_STOCK_DATA[[#This Row],[SYMBOL]],"Change (%)",TRUE)),"")</f>
        <v>-5.2678000000000003E-2</v>
      </c>
      <c r="D1002" s="8" t="str">
        <f>IF(T_STOCK_DATA[[#This Row],[Change (%)]]&gt;0,T_STOCK_DATA[[#This Row],[Change (%)]],"")</f>
        <v/>
      </c>
      <c r="E1002" s="8">
        <f>IF(T_STOCK_DATA[[#This Row],[Change (%)]]&lt;0,T_STOCK_DATA[[#This Row],[Change (%)]],"")</f>
        <v>-5.2678000000000003E-2</v>
      </c>
      <c r="F1002" s="7" t="str" cm="1">
        <f t="array" ref="F1002">IFERROR(_FV(T_STOCK_DATA[[#This Row],[SYMBOL]],"Exchange"),"")</f>
        <v>National Stock Exchange of India</v>
      </c>
      <c r="G1002" s="7" cm="1">
        <f t="array" ref="G1002">IFERROR(_FV(T_STOCK_DATA[[#This Row],[SYMBOL]],"Price"),"")</f>
        <v>53.95</v>
      </c>
      <c r="H1002" s="9" cm="1">
        <f t="array" ref="H1002">IFERROR(_FV(T_STOCK_DATA[[#This Row],[SYMBOL]],"Volume"),"")</f>
        <v>1275586</v>
      </c>
      <c r="I1002" s="7" t="str" cm="1">
        <f t="array" ref="I1002">IFERROR(_FV(T_STOCK_DATA[[#This Row],[SYMBOL]],"Ticker symbol",TRUE),"")</f>
        <v>NFL</v>
      </c>
      <c r="J1002" s="10" t="str">
        <f>IFERROR(RANK(T_STOCK_DATA[[#This Row],[Positive Change %]],T_STOCK_DATA[Positive Change %],0)+COUNTIF($D$3:$D1001,T_STOCK_DATA[[#This Row],[Positive Change %]]),"")</f>
        <v/>
      </c>
      <c r="K1002" s="10">
        <f>IFERROR(RANK(T_STOCK_DATA[[#This Row],[Negative Change %]],T_STOCK_DATA[Negative Change %],1)+COUNTIF($E$3:$E1001,T_STOCK_DATA[[#This Row],[Negative Change %]]),"")</f>
        <v>456</v>
      </c>
      <c r="L1002" s="10">
        <f>IFERROR(RANK(T_STOCK_DATA[[#This Row],[Volume]],T_STOCK_DATA[Volume],0)+COUNTIF($H$3:$H1001,T_STOCK_DATA[[#This Row],[Volume]]),"")</f>
        <v>287</v>
      </c>
      <c r="M1002" s="18" cm="1">
        <f t="array" ref="M1002">IFERROR(_FV(T_STOCK_DATA[[#This Row],[SYMBOL]],"Last trade time",TRUE),"")</f>
        <v>44585.469965277778</v>
      </c>
    </row>
    <row r="1003" spans="1:13">
      <c r="A1003" s="5" t="e" vm="1024">
        <v>#VALUE!</v>
      </c>
      <c r="B1003" s="7" cm="1">
        <f t="array" ref="B1003">IFERROR(_FV(T_STOCK_DATA[[#This Row],[SYMBOL]],"Change"),"")</f>
        <v>-8.1</v>
      </c>
      <c r="C1003" s="8" cm="1">
        <f t="array" ref="C1003">IFERROR(IF(T_STOCK_DATA[[#This Row],[SYMBOL]]="","",_FV(T_STOCK_DATA[[#This Row],[SYMBOL]],"Change (%)",TRUE)),"")</f>
        <v>-1.2707E-2</v>
      </c>
      <c r="D1003" s="8" t="str">
        <f>IF(T_STOCK_DATA[[#This Row],[Change (%)]]&gt;0,T_STOCK_DATA[[#This Row],[Change (%)]],"")</f>
        <v/>
      </c>
      <c r="E1003" s="8">
        <f>IF(T_STOCK_DATA[[#This Row],[Change (%)]]&lt;0,T_STOCK_DATA[[#This Row],[Change (%)]],"")</f>
        <v>-1.2707E-2</v>
      </c>
      <c r="F1003" s="7" t="str" cm="1">
        <f t="array" ref="F1003">IFERROR(_FV(T_STOCK_DATA[[#This Row],[SYMBOL]],"Exchange"),"")</f>
        <v>National Stock Exchange of India</v>
      </c>
      <c r="G1003" s="7" cm="1">
        <f t="array" ref="G1003">IFERROR(_FV(T_STOCK_DATA[[#This Row],[SYMBOL]],"Price"),"")</f>
        <v>629.35</v>
      </c>
      <c r="H1003" s="9" cm="1">
        <f t="array" ref="H1003">IFERROR(_FV(T_STOCK_DATA[[#This Row],[SYMBOL]],"Volume"),"")</f>
        <v>202292</v>
      </c>
      <c r="I1003" s="7" t="str" cm="1">
        <f t="array" ref="I1003">IFERROR(_FV(T_STOCK_DATA[[#This Row],[SYMBOL]],"Ticker symbol",TRUE),"")</f>
        <v>NH</v>
      </c>
      <c r="J1003" s="10" t="str">
        <f>IFERROR(RANK(T_STOCK_DATA[[#This Row],[Positive Change %]],T_STOCK_DATA[Positive Change %],0)+COUNTIF($D$3:$D1002,T_STOCK_DATA[[#This Row],[Positive Change %]]),"")</f>
        <v/>
      </c>
      <c r="K1003" s="10">
        <f>IFERROR(RANK(T_STOCK_DATA[[#This Row],[Negative Change %]],T_STOCK_DATA[Negative Change %],1)+COUNTIF($E$3:$E1002,T_STOCK_DATA[[#This Row],[Negative Change %]]),"")</f>
        <v>1496</v>
      </c>
      <c r="L1003" s="10">
        <f>IFERROR(RANK(T_STOCK_DATA[[#This Row],[Volume]],T_STOCK_DATA[Volume],0)+COUNTIF($H$3:$H1002,T_STOCK_DATA[[#This Row],[Volume]]),"")</f>
        <v>759</v>
      </c>
      <c r="M1003" s="18" cm="1">
        <f t="array" ref="M1003">IFERROR(_FV(T_STOCK_DATA[[#This Row],[SYMBOL]],"Last trade time",TRUE),"")</f>
        <v>44585.469965277778</v>
      </c>
    </row>
    <row r="1004" spans="1:13">
      <c r="A1004" s="5" t="e" vm="1025">
        <v>#VALUE!</v>
      </c>
      <c r="B1004" s="7" cm="1">
        <f t="array" ref="B1004">IFERROR(_FV(T_STOCK_DATA[[#This Row],[SYMBOL]],"Change"),"")</f>
        <v>-0.65</v>
      </c>
      <c r="C1004" s="8" cm="1">
        <f t="array" ref="C1004">IFERROR(IF(T_STOCK_DATA[[#This Row],[SYMBOL]]="","",_FV(T_STOCK_DATA[[#This Row],[SYMBOL]],"Change (%)",TRUE)),"")</f>
        <v>-2.1345999999999997E-2</v>
      </c>
      <c r="D1004" s="8" t="str">
        <f>IF(T_STOCK_DATA[[#This Row],[Change (%)]]&gt;0,T_STOCK_DATA[[#This Row],[Change (%)]],"")</f>
        <v/>
      </c>
      <c r="E1004" s="8">
        <f>IF(T_STOCK_DATA[[#This Row],[Change (%)]]&lt;0,T_STOCK_DATA[[#This Row],[Change (%)]],"")</f>
        <v>-2.1345999999999997E-2</v>
      </c>
      <c r="F1004" s="7" t="str" cm="1">
        <f t="array" ref="F1004">IFERROR(_FV(T_STOCK_DATA[[#This Row],[SYMBOL]],"Exchange"),"")</f>
        <v>National Stock Exchange of India</v>
      </c>
      <c r="G1004" s="7" cm="1">
        <f t="array" ref="G1004">IFERROR(_FV(T_STOCK_DATA[[#This Row],[SYMBOL]],"Price"),"")</f>
        <v>29.8</v>
      </c>
      <c r="H1004" s="9" cm="1">
        <f t="array" ref="H1004">IFERROR(_FV(T_STOCK_DATA[[#This Row],[SYMBOL]],"Volume"),"")</f>
        <v>3780076</v>
      </c>
      <c r="I1004" s="7" t="str" cm="1">
        <f t="array" ref="I1004">IFERROR(_FV(T_STOCK_DATA[[#This Row],[SYMBOL]],"Ticker symbol",TRUE),"")</f>
        <v>NHPC</v>
      </c>
      <c r="J1004" s="10" t="str">
        <f>IFERROR(RANK(T_STOCK_DATA[[#This Row],[Positive Change %]],T_STOCK_DATA[Positive Change %],0)+COUNTIF($D$3:$D1003,T_STOCK_DATA[[#This Row],[Positive Change %]]),"")</f>
        <v/>
      </c>
      <c r="K1004" s="10">
        <f>IFERROR(RANK(T_STOCK_DATA[[#This Row],[Negative Change %]],T_STOCK_DATA[Negative Change %],1)+COUNTIF($E$3:$E1003,T_STOCK_DATA[[#This Row],[Negative Change %]]),"")</f>
        <v>1412</v>
      </c>
      <c r="L1004" s="10">
        <f>IFERROR(RANK(T_STOCK_DATA[[#This Row],[Volume]],T_STOCK_DATA[Volume],0)+COUNTIF($H$3:$H1003,T_STOCK_DATA[[#This Row],[Volume]]),"")</f>
        <v>128</v>
      </c>
      <c r="M1004" s="18" cm="1">
        <f t="array" ref="M1004">IFERROR(_FV(T_STOCK_DATA[[#This Row],[SYMBOL]],"Last trade time",TRUE),"")</f>
        <v>44585.469965277778</v>
      </c>
    </row>
    <row r="1005" spans="1:13">
      <c r="A1005" s="5" t="e" vm="1026">
        <v>#VALUE!</v>
      </c>
      <c r="B1005" s="7" cm="1">
        <f t="array" ref="B1005">IFERROR(_FV(T_STOCK_DATA[[#This Row],[SYMBOL]],"Change"),"")</f>
        <v>-3.55</v>
      </c>
      <c r="C1005" s="8" cm="1">
        <f t="array" ref="C1005">IFERROR(IF(T_STOCK_DATA[[#This Row],[SYMBOL]]="","",_FV(T_STOCK_DATA[[#This Row],[SYMBOL]],"Change (%)",TRUE)),"")</f>
        <v>-2.5752999999999998E-2</v>
      </c>
      <c r="D1005" s="8" t="str">
        <f>IF(T_STOCK_DATA[[#This Row],[Change (%)]]&gt;0,T_STOCK_DATA[[#This Row],[Change (%)]],"")</f>
        <v/>
      </c>
      <c r="E1005" s="8">
        <f>IF(T_STOCK_DATA[[#This Row],[Change (%)]]&lt;0,T_STOCK_DATA[[#This Row],[Change (%)]],"")</f>
        <v>-2.5752999999999998E-2</v>
      </c>
      <c r="F1005" s="7" t="str" cm="1">
        <f t="array" ref="F1005">IFERROR(_FV(T_STOCK_DATA[[#This Row],[SYMBOL]],"Exchange"),"")</f>
        <v>National Stock Exchange of India</v>
      </c>
      <c r="G1005" s="7" cm="1">
        <f t="array" ref="G1005">IFERROR(_FV(T_STOCK_DATA[[#This Row],[SYMBOL]],"Price"),"")</f>
        <v>134.30000000000001</v>
      </c>
      <c r="H1005" s="9" cm="1">
        <f t="array" ref="H1005">IFERROR(_FV(T_STOCK_DATA[[#This Row],[SYMBOL]],"Volume"),"")</f>
        <v>230690</v>
      </c>
      <c r="I1005" s="7" t="str" cm="1">
        <f t="array" ref="I1005">IFERROR(_FV(T_STOCK_DATA[[#This Row],[SYMBOL]],"Ticker symbol",TRUE),"")</f>
        <v>NIACL</v>
      </c>
      <c r="J1005" s="10" t="str">
        <f>IFERROR(RANK(T_STOCK_DATA[[#This Row],[Positive Change %]],T_STOCK_DATA[Positive Change %],0)+COUNTIF($D$3:$D1004,T_STOCK_DATA[[#This Row],[Positive Change %]]),"")</f>
        <v/>
      </c>
      <c r="K1005" s="10">
        <f>IFERROR(RANK(T_STOCK_DATA[[#This Row],[Negative Change %]],T_STOCK_DATA[Negative Change %],1)+COUNTIF($E$3:$E1004,T_STOCK_DATA[[#This Row],[Negative Change %]]),"")</f>
        <v>1323</v>
      </c>
      <c r="L1005" s="10">
        <f>IFERROR(RANK(T_STOCK_DATA[[#This Row],[Volume]],T_STOCK_DATA[Volume],0)+COUNTIF($H$3:$H1004,T_STOCK_DATA[[#This Row],[Volume]]),"")</f>
        <v>715</v>
      </c>
      <c r="M1005" s="18" cm="1">
        <f t="array" ref="M1005">IFERROR(_FV(T_STOCK_DATA[[#This Row],[SYMBOL]],"Last trade time",TRUE),"")</f>
        <v>44585.469965277778</v>
      </c>
    </row>
    <row r="1006" spans="1:13">
      <c r="A1006" s="5" t="e" vm="1027">
        <v>#VALUE!</v>
      </c>
      <c r="B1006" s="7" cm="1">
        <f t="array" ref="B1006">IFERROR(_FV(T_STOCK_DATA[[#This Row],[SYMBOL]],"Change"),"")</f>
        <v>-1.45</v>
      </c>
      <c r="C1006" s="8" cm="1">
        <f t="array" ref="C1006">IFERROR(IF(T_STOCK_DATA[[#This Row],[SYMBOL]]="","",_FV(T_STOCK_DATA[[#This Row],[SYMBOL]],"Change (%)",TRUE)),"")</f>
        <v>-5.9426E-2</v>
      </c>
      <c r="D1006" s="8" t="str">
        <f>IF(T_STOCK_DATA[[#This Row],[Change (%)]]&gt;0,T_STOCK_DATA[[#This Row],[Change (%)]],"")</f>
        <v/>
      </c>
      <c r="E1006" s="8">
        <f>IF(T_STOCK_DATA[[#This Row],[Change (%)]]&lt;0,T_STOCK_DATA[[#This Row],[Change (%)]],"")</f>
        <v>-5.9426E-2</v>
      </c>
      <c r="F1006" s="7" t="str" cm="1">
        <f t="array" ref="F1006">IFERROR(_FV(T_STOCK_DATA[[#This Row],[SYMBOL]],"Exchange"),"")</f>
        <v>National Stock Exchange of India</v>
      </c>
      <c r="G1006" s="7" cm="1">
        <f t="array" ref="G1006">IFERROR(_FV(T_STOCK_DATA[[#This Row],[SYMBOL]],"Price"),"")</f>
        <v>22.95</v>
      </c>
      <c r="H1006" s="9" cm="1">
        <f t="array" ref="H1006">IFERROR(_FV(T_STOCK_DATA[[#This Row],[SYMBOL]],"Volume"),"")</f>
        <v>17809</v>
      </c>
      <c r="I1006" s="7" t="str" cm="1">
        <f t="array" ref="I1006">IFERROR(_FV(T_STOCK_DATA[[#This Row],[SYMBOL]],"Ticker symbol",TRUE),"")</f>
        <v>NIBL</v>
      </c>
      <c r="J1006" s="10" t="str">
        <f>IFERROR(RANK(T_STOCK_DATA[[#This Row],[Positive Change %]],T_STOCK_DATA[Positive Change %],0)+COUNTIF($D$3:$D1005,T_STOCK_DATA[[#This Row],[Positive Change %]]),"")</f>
        <v/>
      </c>
      <c r="K1006" s="10">
        <f>IFERROR(RANK(T_STOCK_DATA[[#This Row],[Negative Change %]],T_STOCK_DATA[Negative Change %],1)+COUNTIF($E$3:$E1005,T_STOCK_DATA[[#This Row],[Negative Change %]]),"")</f>
        <v>354</v>
      </c>
      <c r="L1006" s="10">
        <f>IFERROR(RANK(T_STOCK_DATA[[#This Row],[Volume]],T_STOCK_DATA[Volume],0)+COUNTIF($H$3:$H1005,T_STOCK_DATA[[#This Row],[Volume]]),"")</f>
        <v>1412</v>
      </c>
      <c r="M1006" s="18" cm="1">
        <f t="array" ref="M1006">IFERROR(_FV(T_STOCK_DATA[[#This Row],[SYMBOL]],"Last trade time",TRUE),"")</f>
        <v>44585.469965277778</v>
      </c>
    </row>
    <row r="1007" spans="1:13">
      <c r="A1007" s="5" t="e" vm="25">
        <v>#VALUE!</v>
      </c>
      <c r="B1007" s="7" cm="1">
        <f t="array" ref="B1007">IFERROR(_FV(T_STOCK_DATA[[#This Row],[SYMBOL]],"Change"),"")</f>
        <v>-54.55</v>
      </c>
      <c r="C1007" s="8" cm="1">
        <f t="array" ref="C1007">IFERROR(IF(T_STOCK_DATA[[#This Row],[SYMBOL]]="","",_FV(T_STOCK_DATA[[#This Row],[SYMBOL]],"Change (%)",TRUE)),"")</f>
        <v>-0.118368</v>
      </c>
      <c r="D1007" s="8" t="str">
        <f>IF(T_STOCK_DATA[[#This Row],[Change (%)]]&gt;0,T_STOCK_DATA[[#This Row],[Change (%)]],"")</f>
        <v/>
      </c>
      <c r="E1007" s="8">
        <f>IF(T_STOCK_DATA[[#This Row],[Change (%)]]&lt;0,T_STOCK_DATA[[#This Row],[Change (%)]],"")</f>
        <v>-0.118368</v>
      </c>
      <c r="F1007" s="7" t="str" cm="1">
        <f t="array" ref="F1007">IFERROR(_FV(T_STOCK_DATA[[#This Row],[SYMBOL]],"Exchange"),"")</f>
        <v>National Stock Exchange of India</v>
      </c>
      <c r="G1007" s="7" cm="1">
        <f t="array" ref="G1007">IFERROR(_FV(T_STOCK_DATA[[#This Row],[SYMBOL]],"Price"),"")</f>
        <v>406.3</v>
      </c>
      <c r="H1007" s="9" cm="1">
        <f t="array" ref="H1007">IFERROR(_FV(T_STOCK_DATA[[#This Row],[SYMBOL]],"Volume"),"")</f>
        <v>2272190</v>
      </c>
      <c r="I1007" s="7" t="str" cm="1">
        <f t="array" ref="I1007">IFERROR(_FV(T_STOCK_DATA[[#This Row],[SYMBOL]],"Ticker symbol",TRUE),"")</f>
        <v>NIITLTD</v>
      </c>
      <c r="J1007" s="10" t="str">
        <f>IFERROR(RANK(T_STOCK_DATA[[#This Row],[Positive Change %]],T_STOCK_DATA[Positive Change %],0)+COUNTIF($D$3:$D1006,T_STOCK_DATA[[#This Row],[Positive Change %]]),"")</f>
        <v/>
      </c>
      <c r="K1007" s="10">
        <f>IFERROR(RANK(T_STOCK_DATA[[#This Row],[Negative Change %]],T_STOCK_DATA[Negative Change %],1)+COUNTIF($E$3:$E1006,T_STOCK_DATA[[#This Row],[Negative Change %]]),"")</f>
        <v>5</v>
      </c>
      <c r="L1007" s="10">
        <f>IFERROR(RANK(T_STOCK_DATA[[#This Row],[Volume]],T_STOCK_DATA[Volume],0)+COUNTIF($H$3:$H1006,T_STOCK_DATA[[#This Row],[Volume]]),"")</f>
        <v>185</v>
      </c>
      <c r="M1007" s="18" cm="1">
        <f t="array" ref="M1007">IFERROR(_FV(T_STOCK_DATA[[#This Row],[SYMBOL]],"Last trade time",TRUE),"")</f>
        <v>44585.469965277778</v>
      </c>
    </row>
    <row r="1008" spans="1:13">
      <c r="A1008" s="5" t="e" vm="1028">
        <v>#VALUE!</v>
      </c>
      <c r="B1008" s="7" cm="1">
        <f t="array" ref="B1008">IFERROR(_FV(T_STOCK_DATA[[#This Row],[SYMBOL]],"Change"),"")</f>
        <v>-0.4</v>
      </c>
      <c r="C1008" s="8" cm="1">
        <f t="array" ref="C1008">IFERROR(IF(T_STOCK_DATA[[#This Row],[SYMBOL]]="","",_FV(T_STOCK_DATA[[#This Row],[SYMBOL]],"Change (%)",TRUE)),"")</f>
        <v>-4.7904000000000002E-2</v>
      </c>
      <c r="D1008" s="8" t="str">
        <f>IF(T_STOCK_DATA[[#This Row],[Change (%)]]&gt;0,T_STOCK_DATA[[#This Row],[Change (%)]],"")</f>
        <v/>
      </c>
      <c r="E1008" s="8">
        <f>IF(T_STOCK_DATA[[#This Row],[Change (%)]]&lt;0,T_STOCK_DATA[[#This Row],[Change (%)]],"")</f>
        <v>-4.7904000000000002E-2</v>
      </c>
      <c r="F1008" s="7" t="str" cm="1">
        <f t="array" ref="F1008">IFERROR(_FV(T_STOCK_DATA[[#This Row],[SYMBOL]],"Exchange"),"")</f>
        <v>National Stock Exchange of India</v>
      </c>
      <c r="G1008" s="7" cm="1">
        <f t="array" ref="G1008">IFERROR(_FV(T_STOCK_DATA[[#This Row],[SYMBOL]],"Price"),"")</f>
        <v>7.95</v>
      </c>
      <c r="H1008" s="9" cm="1">
        <f t="array" ref="H1008">IFERROR(_FV(T_STOCK_DATA[[#This Row],[SYMBOL]],"Volume"),"")</f>
        <v>1789146</v>
      </c>
      <c r="I1008" s="7" t="str" cm="1">
        <f t="array" ref="I1008">IFERROR(_FV(T_STOCK_DATA[[#This Row],[SYMBOL]],"Ticker symbol",TRUE),"")</f>
        <v>NILAINFRA</v>
      </c>
      <c r="J1008" s="10" t="str">
        <f>IFERROR(RANK(T_STOCK_DATA[[#This Row],[Positive Change %]],T_STOCK_DATA[Positive Change %],0)+COUNTIF($D$3:$D1007,T_STOCK_DATA[[#This Row],[Positive Change %]]),"")</f>
        <v/>
      </c>
      <c r="K1008" s="10">
        <f>IFERROR(RANK(T_STOCK_DATA[[#This Row],[Negative Change %]],T_STOCK_DATA[Negative Change %],1)+COUNTIF($E$3:$E1007,T_STOCK_DATA[[#This Row],[Negative Change %]]),"")</f>
        <v>771</v>
      </c>
      <c r="L1008" s="10">
        <f>IFERROR(RANK(T_STOCK_DATA[[#This Row],[Volume]],T_STOCK_DATA[Volume],0)+COUNTIF($H$3:$H1007,T_STOCK_DATA[[#This Row],[Volume]]),"")</f>
        <v>224</v>
      </c>
      <c r="M1008" s="18" cm="1">
        <f t="array" ref="M1008">IFERROR(_FV(T_STOCK_DATA[[#This Row],[SYMBOL]],"Last trade time",TRUE),"")</f>
        <v>44585.469965277778</v>
      </c>
    </row>
    <row r="1009" spans="1:13">
      <c r="A1009" s="5" t="e" vm="1029">
        <v>#VALUE!</v>
      </c>
      <c r="B1009" s="7" cm="1">
        <f t="array" ref="B1009">IFERROR(_FV(T_STOCK_DATA[[#This Row],[SYMBOL]],"Change"),"")</f>
        <v>-0.2</v>
      </c>
      <c r="C1009" s="8" cm="1">
        <f t="array" ref="C1009">IFERROR(IF(T_STOCK_DATA[[#This Row],[SYMBOL]]="","",_FV(T_STOCK_DATA[[#This Row],[SYMBOL]],"Change (%)",TRUE)),"")</f>
        <v>-4.0815999999999998E-2</v>
      </c>
      <c r="D1009" s="8" t="str">
        <f>IF(T_STOCK_DATA[[#This Row],[Change (%)]]&gt;0,T_STOCK_DATA[[#This Row],[Change (%)]],"")</f>
        <v/>
      </c>
      <c r="E1009" s="8">
        <f>IF(T_STOCK_DATA[[#This Row],[Change (%)]]&lt;0,T_STOCK_DATA[[#This Row],[Change (%)]],"")</f>
        <v>-4.0815999999999998E-2</v>
      </c>
      <c r="F1009" s="7" t="str" cm="1">
        <f t="array" ref="F1009">IFERROR(_FV(T_STOCK_DATA[[#This Row],[SYMBOL]],"Exchange"),"")</f>
        <v>National Stock Exchange of India</v>
      </c>
      <c r="G1009" s="7" cm="1">
        <f t="array" ref="G1009">IFERROR(_FV(T_STOCK_DATA[[#This Row],[SYMBOL]],"Price"),"")</f>
        <v>4.7</v>
      </c>
      <c r="H1009" s="9" cm="1">
        <f t="array" ref="H1009">IFERROR(_FV(T_STOCK_DATA[[#This Row],[SYMBOL]],"Volume"),"")</f>
        <v>310658</v>
      </c>
      <c r="I1009" s="7" t="str" cm="1">
        <f t="array" ref="I1009">IFERROR(_FV(T_STOCK_DATA[[#This Row],[SYMBOL]],"Ticker symbol",TRUE),"")</f>
        <v>NILASPACES</v>
      </c>
      <c r="J1009" s="10" t="str">
        <f>IFERROR(RANK(T_STOCK_DATA[[#This Row],[Positive Change %]],T_STOCK_DATA[Positive Change %],0)+COUNTIF($D$3:$D1008,T_STOCK_DATA[[#This Row],[Positive Change %]]),"")</f>
        <v/>
      </c>
      <c r="K1009" s="10">
        <f>IFERROR(RANK(T_STOCK_DATA[[#This Row],[Negative Change %]],T_STOCK_DATA[Negative Change %],1)+COUNTIF($E$3:$E1008,T_STOCK_DATA[[#This Row],[Negative Change %]]),"")</f>
        <v>1024</v>
      </c>
      <c r="L1009" s="10">
        <f>IFERROR(RANK(T_STOCK_DATA[[#This Row],[Volume]],T_STOCK_DATA[Volume],0)+COUNTIF($H$3:$H1008,T_STOCK_DATA[[#This Row],[Volume]]),"")</f>
        <v>636</v>
      </c>
      <c r="M1009" s="18" cm="1">
        <f t="array" ref="M1009">IFERROR(_FV(T_STOCK_DATA[[#This Row],[SYMBOL]],"Last trade time",TRUE),"")</f>
        <v>44585.469965277778</v>
      </c>
    </row>
    <row r="1010" spans="1:13">
      <c r="A1010" s="5" t="e" vm="1030">
        <v>#VALUE!</v>
      </c>
      <c r="B1010" s="7" cm="1">
        <f t="array" ref="B1010">IFERROR(_FV(T_STOCK_DATA[[#This Row],[SYMBOL]],"Change"),"")</f>
        <v>-57.35</v>
      </c>
      <c r="C1010" s="8" cm="1">
        <f t="array" ref="C1010">IFERROR(IF(T_STOCK_DATA[[#This Row],[SYMBOL]]="","",_FV(T_STOCK_DATA[[#This Row],[SYMBOL]],"Change (%)",TRUE)),"")</f>
        <v>-2.4166E-2</v>
      </c>
      <c r="D1010" s="8" t="str">
        <f>IF(T_STOCK_DATA[[#This Row],[Change (%)]]&gt;0,T_STOCK_DATA[[#This Row],[Change (%)]],"")</f>
        <v/>
      </c>
      <c r="E1010" s="8">
        <f>IF(T_STOCK_DATA[[#This Row],[Change (%)]]&lt;0,T_STOCK_DATA[[#This Row],[Change (%)]],"")</f>
        <v>-2.4166E-2</v>
      </c>
      <c r="F1010" s="7" t="str" cm="1">
        <f t="array" ref="F1010">IFERROR(_FV(T_STOCK_DATA[[#This Row],[SYMBOL]],"Exchange"),"")</f>
        <v>National Stock Exchange of India</v>
      </c>
      <c r="G1010" s="7" cm="1">
        <f t="array" ref="G1010">IFERROR(_FV(T_STOCK_DATA[[#This Row],[SYMBOL]],"Price"),"")</f>
        <v>2315.85</v>
      </c>
      <c r="H1010" s="9" cm="1">
        <f t="array" ref="H1010">IFERROR(_FV(T_STOCK_DATA[[#This Row],[SYMBOL]],"Volume"),"")</f>
        <v>6865</v>
      </c>
      <c r="I1010" s="7" t="str" cm="1">
        <f t="array" ref="I1010">IFERROR(_FV(T_STOCK_DATA[[#This Row],[SYMBOL]],"Ticker symbol",TRUE),"")</f>
        <v>NILKAMAL</v>
      </c>
      <c r="J1010" s="10" t="str">
        <f>IFERROR(RANK(T_STOCK_DATA[[#This Row],[Positive Change %]],T_STOCK_DATA[Positive Change %],0)+COUNTIF($D$3:$D1009,T_STOCK_DATA[[#This Row],[Positive Change %]]),"")</f>
        <v/>
      </c>
      <c r="K1010" s="10">
        <f>IFERROR(RANK(T_STOCK_DATA[[#This Row],[Negative Change %]],T_STOCK_DATA[Negative Change %],1)+COUNTIF($E$3:$E1009,T_STOCK_DATA[[#This Row],[Negative Change %]]),"")</f>
        <v>1359</v>
      </c>
      <c r="L1010" s="10">
        <f>IFERROR(RANK(T_STOCK_DATA[[#This Row],[Volume]],T_STOCK_DATA[Volume],0)+COUNTIF($H$3:$H1009,T_STOCK_DATA[[#This Row],[Volume]]),"")</f>
        <v>1538</v>
      </c>
      <c r="M1010" s="18" cm="1">
        <f t="array" ref="M1010">IFERROR(_FV(T_STOCK_DATA[[#This Row],[SYMBOL]],"Last trade time",TRUE),"")</f>
        <v>44585.469965277778</v>
      </c>
    </row>
    <row r="1011" spans="1:13">
      <c r="A1011" s="5" t="e" vm="1031">
        <v>#VALUE!</v>
      </c>
      <c r="B1011" s="7" cm="1">
        <f t="array" ref="B1011">IFERROR(_FV(T_STOCK_DATA[[#This Row],[SYMBOL]],"Change"),"")</f>
        <v>-49.2</v>
      </c>
      <c r="C1011" s="8" cm="1">
        <f t="array" ref="C1011">IFERROR(IF(T_STOCK_DATA[[#This Row],[SYMBOL]]="","",_FV(T_STOCK_DATA[[#This Row],[SYMBOL]],"Change (%)",TRUE)),"")</f>
        <v>-9.3562999999999993E-2</v>
      </c>
      <c r="D1011" s="8" t="str">
        <f>IF(T_STOCK_DATA[[#This Row],[Change (%)]]&gt;0,T_STOCK_DATA[[#This Row],[Change (%)]],"")</f>
        <v/>
      </c>
      <c r="E1011" s="8">
        <f>IF(T_STOCK_DATA[[#This Row],[Change (%)]]&lt;0,T_STOCK_DATA[[#This Row],[Change (%)]],"")</f>
        <v>-9.3562999999999993E-2</v>
      </c>
      <c r="F1011" s="7" t="str" cm="1">
        <f t="array" ref="F1011">IFERROR(_FV(T_STOCK_DATA[[#This Row],[SYMBOL]],"Exchange"),"")</f>
        <v>National Stock Exchange of India</v>
      </c>
      <c r="G1011" s="7" cm="1">
        <f t="array" ref="G1011">IFERROR(_FV(T_STOCK_DATA[[#This Row],[SYMBOL]],"Price"),"")</f>
        <v>476.65</v>
      </c>
      <c r="H1011" s="9" cm="1">
        <f t="array" ref="H1011">IFERROR(_FV(T_STOCK_DATA[[#This Row],[SYMBOL]],"Volume"),"")</f>
        <v>17592</v>
      </c>
      <c r="I1011" s="7" t="str" cm="1">
        <f t="array" ref="I1011">IFERROR(_FV(T_STOCK_DATA[[#This Row],[SYMBOL]],"Ticker symbol",TRUE),"")</f>
        <v>NIPPOBATRY</v>
      </c>
      <c r="J1011" s="10" t="str">
        <f>IFERROR(RANK(T_STOCK_DATA[[#This Row],[Positive Change %]],T_STOCK_DATA[Positive Change %],0)+COUNTIF($D$3:$D1010,T_STOCK_DATA[[#This Row],[Positive Change %]]),"")</f>
        <v/>
      </c>
      <c r="K1011" s="10">
        <f>IFERROR(RANK(T_STOCK_DATA[[#This Row],[Negative Change %]],T_STOCK_DATA[Negative Change %],1)+COUNTIF($E$3:$E1010,T_STOCK_DATA[[#This Row],[Negative Change %]]),"")</f>
        <v>44</v>
      </c>
      <c r="L1011" s="10">
        <f>IFERROR(RANK(T_STOCK_DATA[[#This Row],[Volume]],T_STOCK_DATA[Volume],0)+COUNTIF($H$3:$H1010,T_STOCK_DATA[[#This Row],[Volume]]),"")</f>
        <v>1416</v>
      </c>
      <c r="M1011" s="18" cm="1">
        <f t="array" ref="M1011">IFERROR(_FV(T_STOCK_DATA[[#This Row],[SYMBOL]],"Last trade time",TRUE),"")</f>
        <v>44585.469965277778</v>
      </c>
    </row>
    <row r="1012" spans="1:13">
      <c r="A1012" s="5" t="e" vm="1032">
        <v>#VALUE!</v>
      </c>
      <c r="B1012" s="7" cm="1">
        <f t="array" ref="B1012">IFERROR(_FV(T_STOCK_DATA[[#This Row],[SYMBOL]],"Change"),"")</f>
        <v>-1.25</v>
      </c>
      <c r="C1012" s="8" cm="1">
        <f t="array" ref="C1012">IFERROR(IF(T_STOCK_DATA[[#This Row],[SYMBOL]]="","",_FV(T_STOCK_DATA[[#This Row],[SYMBOL]],"Change (%)",TRUE)),"")</f>
        <v>-3.6928000000000002E-2</v>
      </c>
      <c r="D1012" s="8" t="str">
        <f>IF(T_STOCK_DATA[[#This Row],[Change (%)]]&gt;0,T_STOCK_DATA[[#This Row],[Change (%)]],"")</f>
        <v/>
      </c>
      <c r="E1012" s="8">
        <f>IF(T_STOCK_DATA[[#This Row],[Change (%)]]&lt;0,T_STOCK_DATA[[#This Row],[Change (%)]],"")</f>
        <v>-3.6928000000000002E-2</v>
      </c>
      <c r="F1012" s="7" t="str" cm="1">
        <f t="array" ref="F1012">IFERROR(_FV(T_STOCK_DATA[[#This Row],[SYMBOL]],"Exchange"),"")</f>
        <v>National Stock Exchange of India</v>
      </c>
      <c r="G1012" s="7" cm="1">
        <f t="array" ref="G1012">IFERROR(_FV(T_STOCK_DATA[[#This Row],[SYMBOL]],"Price"),"")</f>
        <v>32.6</v>
      </c>
      <c r="H1012" s="9" cm="1">
        <f t="array" ref="H1012">IFERROR(_FV(T_STOCK_DATA[[#This Row],[SYMBOL]],"Volume"),"")</f>
        <v>56767</v>
      </c>
      <c r="I1012" s="7" t="str" cm="1">
        <f t="array" ref="I1012">IFERROR(_FV(T_STOCK_DATA[[#This Row],[SYMBOL]],"Ticker symbol",TRUE),"")</f>
        <v>NIRAJ</v>
      </c>
      <c r="J1012" s="10" t="str">
        <f>IFERROR(RANK(T_STOCK_DATA[[#This Row],[Positive Change %]],T_STOCK_DATA[Positive Change %],0)+COUNTIF($D$3:$D1011,T_STOCK_DATA[[#This Row],[Positive Change %]]),"")</f>
        <v/>
      </c>
      <c r="K1012" s="10">
        <f>IFERROR(RANK(T_STOCK_DATA[[#This Row],[Negative Change %]],T_STOCK_DATA[Negative Change %],1)+COUNTIF($E$3:$E1011,T_STOCK_DATA[[#This Row],[Negative Change %]]),"")</f>
        <v>1110</v>
      </c>
      <c r="L1012" s="10">
        <f>IFERROR(RANK(T_STOCK_DATA[[#This Row],[Volume]],T_STOCK_DATA[Volume],0)+COUNTIF($H$3:$H1011,T_STOCK_DATA[[#This Row],[Volume]]),"")</f>
        <v>1127</v>
      </c>
      <c r="M1012" s="18" cm="1">
        <f t="array" ref="M1012">IFERROR(_FV(T_STOCK_DATA[[#This Row],[SYMBOL]],"Last trade time",TRUE),"")</f>
        <v>44585.469965277778</v>
      </c>
    </row>
    <row r="1013" spans="1:13">
      <c r="A1013" s="5" t="e" vm="1033">
        <v>#VALUE!</v>
      </c>
      <c r="B1013" s="7" cm="1">
        <f t="array" ref="B1013">IFERROR(_FV(T_STOCK_DATA[[#This Row],[SYMBOL]],"Change"),"")</f>
        <v>-1.55</v>
      </c>
      <c r="C1013" s="8" cm="1">
        <f t="array" ref="C1013">IFERROR(IF(T_STOCK_DATA[[#This Row],[SYMBOL]]="","",_FV(T_STOCK_DATA[[#This Row],[SYMBOL]],"Change (%)",TRUE)),"")</f>
        <v>-4.9919000000000005E-2</v>
      </c>
      <c r="D1013" s="8" t="str">
        <f>IF(T_STOCK_DATA[[#This Row],[Change (%)]]&gt;0,T_STOCK_DATA[[#This Row],[Change (%)]],"")</f>
        <v/>
      </c>
      <c r="E1013" s="8">
        <f>IF(T_STOCK_DATA[[#This Row],[Change (%)]]&lt;0,T_STOCK_DATA[[#This Row],[Change (%)]],"")</f>
        <v>-4.9919000000000005E-2</v>
      </c>
      <c r="F1013" s="7" t="str" cm="1">
        <f t="array" ref="F1013">IFERROR(_FV(T_STOCK_DATA[[#This Row],[SYMBOL]],"Exchange"),"")</f>
        <v>National Stock Exchange of India</v>
      </c>
      <c r="G1013" s="7" cm="1">
        <f t="array" ref="G1013">IFERROR(_FV(T_STOCK_DATA[[#This Row],[SYMBOL]],"Price"),"")</f>
        <v>29.5</v>
      </c>
      <c r="H1013" s="9" cm="1">
        <f t="array" ref="H1013">IFERROR(_FV(T_STOCK_DATA[[#This Row],[SYMBOL]],"Volume"),"")</f>
        <v>82815</v>
      </c>
      <c r="I1013" s="7" t="str" cm="1">
        <f t="array" ref="I1013">IFERROR(_FV(T_STOCK_DATA[[#This Row],[SYMBOL]],"Ticker symbol",TRUE),"")</f>
        <v>NITCO</v>
      </c>
      <c r="J1013" s="10" t="str">
        <f>IFERROR(RANK(T_STOCK_DATA[[#This Row],[Positive Change %]],T_STOCK_DATA[Positive Change %],0)+COUNTIF($D$3:$D1012,T_STOCK_DATA[[#This Row],[Positive Change %]]),"")</f>
        <v/>
      </c>
      <c r="K1013" s="10">
        <f>IFERROR(RANK(T_STOCK_DATA[[#This Row],[Negative Change %]],T_STOCK_DATA[Negative Change %],1)+COUNTIF($E$3:$E1012,T_STOCK_DATA[[#This Row],[Negative Change %]]),"")</f>
        <v>550</v>
      </c>
      <c r="L1013" s="10">
        <f>IFERROR(RANK(T_STOCK_DATA[[#This Row],[Volume]],T_STOCK_DATA[Volume],0)+COUNTIF($H$3:$H1012,T_STOCK_DATA[[#This Row],[Volume]]),"")</f>
        <v>1030</v>
      </c>
      <c r="M1013" s="18" cm="1">
        <f t="array" ref="M1013">IFERROR(_FV(T_STOCK_DATA[[#This Row],[SYMBOL]],"Last trade time",TRUE),"")</f>
        <v>44585.469965277778</v>
      </c>
    </row>
    <row r="1014" spans="1:13">
      <c r="A1014" s="5" t="e" vm="1034">
        <v>#VALUE!</v>
      </c>
      <c r="B1014" s="7" cm="1">
        <f t="array" ref="B1014">IFERROR(_FV(T_STOCK_DATA[[#This Row],[SYMBOL]],"Change"),"")</f>
        <v>-0.1</v>
      </c>
      <c r="C1014" s="8" cm="1">
        <f t="array" ref="C1014">IFERROR(IF(T_STOCK_DATA[[#This Row],[SYMBOL]]="","",_FV(T_STOCK_DATA[[#This Row],[SYMBOL]],"Change (%)",TRUE)),"")</f>
        <v>-3.4483E-2</v>
      </c>
      <c r="D1014" s="8" t="str">
        <f>IF(T_STOCK_DATA[[#This Row],[Change (%)]]&gt;0,T_STOCK_DATA[[#This Row],[Change (%)]],"")</f>
        <v/>
      </c>
      <c r="E1014" s="8">
        <f>IF(T_STOCK_DATA[[#This Row],[Change (%)]]&lt;0,T_STOCK_DATA[[#This Row],[Change (%)]],"")</f>
        <v>-3.4483E-2</v>
      </c>
      <c r="F1014" s="7" t="str" cm="1">
        <f t="array" ref="F1014">IFERROR(_FV(T_STOCK_DATA[[#This Row],[SYMBOL]],"Exchange"),"")</f>
        <v>National Stock Exchange of India</v>
      </c>
      <c r="G1014" s="7" cm="1">
        <f t="array" ref="G1014">IFERROR(_FV(T_STOCK_DATA[[#This Row],[SYMBOL]],"Price"),"")</f>
        <v>2.8</v>
      </c>
      <c r="H1014" s="9" cm="1">
        <f t="array" ref="H1014">IFERROR(_FV(T_STOCK_DATA[[#This Row],[SYMBOL]],"Volume"),"")</f>
        <v>319487</v>
      </c>
      <c r="I1014" s="7" t="str" cm="1">
        <f t="array" ref="I1014">IFERROR(_FV(T_STOCK_DATA[[#This Row],[SYMBOL]],"Ticker symbol",TRUE),"")</f>
        <v>NITINFIRE</v>
      </c>
      <c r="J1014" s="10" t="str">
        <f>IFERROR(RANK(T_STOCK_DATA[[#This Row],[Positive Change %]],T_STOCK_DATA[Positive Change %],0)+COUNTIF($D$3:$D1013,T_STOCK_DATA[[#This Row],[Positive Change %]]),"")</f>
        <v/>
      </c>
      <c r="K1014" s="10">
        <f>IFERROR(RANK(T_STOCK_DATA[[#This Row],[Negative Change %]],T_STOCK_DATA[Negative Change %],1)+COUNTIF($E$3:$E1013,T_STOCK_DATA[[#This Row],[Negative Change %]]),"")</f>
        <v>1166</v>
      </c>
      <c r="L1014" s="10">
        <f>IFERROR(RANK(T_STOCK_DATA[[#This Row],[Volume]],T_STOCK_DATA[Volume],0)+COUNTIF($H$3:$H1013,T_STOCK_DATA[[#This Row],[Volume]]),"")</f>
        <v>628</v>
      </c>
      <c r="M1014" s="18" cm="1">
        <f t="array" ref="M1014">IFERROR(_FV(T_STOCK_DATA[[#This Row],[SYMBOL]],"Last trade time",TRUE),"")</f>
        <v>44585.469965277778</v>
      </c>
    </row>
    <row r="1015" spans="1:13">
      <c r="A1015" s="5" t="e" vm="1035">
        <v>#VALUE!</v>
      </c>
      <c r="B1015" s="7" cm="1">
        <f t="array" ref="B1015">IFERROR(_FV(T_STOCK_DATA[[#This Row],[SYMBOL]],"Change"),"")</f>
        <v>-14.75</v>
      </c>
      <c r="C1015" s="8" cm="1">
        <f t="array" ref="C1015">IFERROR(IF(T_STOCK_DATA[[#This Row],[SYMBOL]]="","",_FV(T_STOCK_DATA[[#This Row],[SYMBOL]],"Change (%)",TRUE)),"")</f>
        <v>-4.9923999999999996E-2</v>
      </c>
      <c r="D1015" s="8" t="str">
        <f>IF(T_STOCK_DATA[[#This Row],[Change (%)]]&gt;0,T_STOCK_DATA[[#This Row],[Change (%)]],"")</f>
        <v/>
      </c>
      <c r="E1015" s="8">
        <f>IF(T_STOCK_DATA[[#This Row],[Change (%)]]&lt;0,T_STOCK_DATA[[#This Row],[Change (%)]],"")</f>
        <v>-4.9923999999999996E-2</v>
      </c>
      <c r="F1015" s="7" t="str" cm="1">
        <f t="array" ref="F1015">IFERROR(_FV(T_STOCK_DATA[[#This Row],[SYMBOL]],"Exchange"),"")</f>
        <v>National Stock Exchange of India</v>
      </c>
      <c r="G1015" s="7" cm="1">
        <f t="array" ref="G1015">IFERROR(_FV(T_STOCK_DATA[[#This Row],[SYMBOL]],"Price"),"")</f>
        <v>280.7</v>
      </c>
      <c r="H1015" s="9" cm="1">
        <f t="array" ref="H1015">IFERROR(_FV(T_STOCK_DATA[[#This Row],[SYMBOL]],"Volume"),"")</f>
        <v>168607</v>
      </c>
      <c r="I1015" s="7" t="str" cm="1">
        <f t="array" ref="I1015">IFERROR(_FV(T_STOCK_DATA[[#This Row],[SYMBOL]],"Ticker symbol",TRUE),"")</f>
        <v>NITINSPIN</v>
      </c>
      <c r="J1015" s="10" t="str">
        <f>IFERROR(RANK(T_STOCK_DATA[[#This Row],[Positive Change %]],T_STOCK_DATA[Positive Change %],0)+COUNTIF($D$3:$D1014,T_STOCK_DATA[[#This Row],[Positive Change %]]),"")</f>
        <v/>
      </c>
      <c r="K1015" s="10">
        <f>IFERROR(RANK(T_STOCK_DATA[[#This Row],[Negative Change %]],T_STOCK_DATA[Negative Change %],1)+COUNTIF($E$3:$E1014,T_STOCK_DATA[[#This Row],[Negative Change %]]),"")</f>
        <v>545</v>
      </c>
      <c r="L1015" s="10">
        <f>IFERROR(RANK(T_STOCK_DATA[[#This Row],[Volume]],T_STOCK_DATA[Volume],0)+COUNTIF($H$3:$H1014,T_STOCK_DATA[[#This Row],[Volume]]),"")</f>
        <v>808</v>
      </c>
      <c r="M1015" s="18" cm="1">
        <f t="array" ref="M1015">IFERROR(_FV(T_STOCK_DATA[[#This Row],[SYMBOL]],"Last trade time",TRUE),"")</f>
        <v>44585.469965277778</v>
      </c>
    </row>
    <row r="1016" spans="1:13">
      <c r="A1016" s="5" t="e" vm="1036">
        <v>#VALUE!</v>
      </c>
      <c r="B1016" s="7" cm="1">
        <f t="array" ref="B1016">IFERROR(_FV(T_STOCK_DATA[[#This Row],[SYMBOL]],"Change"),"")</f>
        <v>-1.1000000000000001</v>
      </c>
      <c r="C1016" s="8" cm="1">
        <f t="array" ref="C1016">IFERROR(IF(T_STOCK_DATA[[#This Row],[SYMBOL]]="","",_FV(T_STOCK_DATA[[#This Row],[SYMBOL]],"Change (%)",TRUE)),"")</f>
        <v>-2.7990000000000001E-2</v>
      </c>
      <c r="D1016" s="8" t="str">
        <f>IF(T_STOCK_DATA[[#This Row],[Change (%)]]&gt;0,T_STOCK_DATA[[#This Row],[Change (%)]],"")</f>
        <v/>
      </c>
      <c r="E1016" s="8">
        <f>IF(T_STOCK_DATA[[#This Row],[Change (%)]]&lt;0,T_STOCK_DATA[[#This Row],[Change (%)]],"")</f>
        <v>-2.7990000000000001E-2</v>
      </c>
      <c r="F1016" s="7" t="str" cm="1">
        <f t="array" ref="F1016">IFERROR(_FV(T_STOCK_DATA[[#This Row],[SYMBOL]],"Exchange"),"")</f>
        <v>National Stock Exchange of India</v>
      </c>
      <c r="G1016" s="7" cm="1">
        <f t="array" ref="G1016">IFERROR(_FV(T_STOCK_DATA[[#This Row],[SYMBOL]],"Price"),"")</f>
        <v>38.200000000000003</v>
      </c>
      <c r="H1016" s="9" cm="1">
        <f t="array" ref="H1016">IFERROR(_FV(T_STOCK_DATA[[#This Row],[SYMBOL]],"Volume"),"")</f>
        <v>703</v>
      </c>
      <c r="I1016" s="7" t="str" cm="1">
        <f t="array" ref="I1016">IFERROR(_FV(T_STOCK_DATA[[#This Row],[SYMBOL]],"Ticker symbol",TRUE),"")</f>
        <v>NKIND</v>
      </c>
      <c r="J1016" s="10" t="str">
        <f>IFERROR(RANK(T_STOCK_DATA[[#This Row],[Positive Change %]],T_STOCK_DATA[Positive Change %],0)+COUNTIF($D$3:$D1015,T_STOCK_DATA[[#This Row],[Positive Change %]]),"")</f>
        <v/>
      </c>
      <c r="K1016" s="10">
        <f>IFERROR(RANK(T_STOCK_DATA[[#This Row],[Negative Change %]],T_STOCK_DATA[Negative Change %],1)+COUNTIF($E$3:$E1015,T_STOCK_DATA[[#This Row],[Negative Change %]]),"")</f>
        <v>1282</v>
      </c>
      <c r="L1016" s="10">
        <f>IFERROR(RANK(T_STOCK_DATA[[#This Row],[Volume]],T_STOCK_DATA[Volume],0)+COUNTIF($H$3:$H1015,T_STOCK_DATA[[#This Row],[Volume]]),"")</f>
        <v>1626</v>
      </c>
      <c r="M1016" s="18" cm="1">
        <f t="array" ref="M1016">IFERROR(_FV(T_STOCK_DATA[[#This Row],[SYMBOL]],"Last trade time",TRUE),"")</f>
        <v>44585.469965277778</v>
      </c>
    </row>
    <row r="1017" spans="1:13">
      <c r="A1017" s="5" t="e" vm="1037">
        <v>#VALUE!</v>
      </c>
      <c r="B1017" s="7" cm="1">
        <f t="array" ref="B1017">IFERROR(_FV(T_STOCK_DATA[[#This Row],[SYMBOL]],"Change"),"")</f>
        <v>-2.2999999999999998</v>
      </c>
      <c r="C1017" s="8" cm="1">
        <f t="array" ref="C1017">IFERROR(IF(T_STOCK_DATA[[#This Row],[SYMBOL]]="","",_FV(T_STOCK_DATA[[#This Row],[SYMBOL]],"Change (%)",TRUE)),"")</f>
        <v>-3.4225999999999999E-2</v>
      </c>
      <c r="D1017" s="8" t="str">
        <f>IF(T_STOCK_DATA[[#This Row],[Change (%)]]&gt;0,T_STOCK_DATA[[#This Row],[Change (%)]],"")</f>
        <v/>
      </c>
      <c r="E1017" s="8">
        <f>IF(T_STOCK_DATA[[#This Row],[Change (%)]]&lt;0,T_STOCK_DATA[[#This Row],[Change (%)]],"")</f>
        <v>-3.4225999999999999E-2</v>
      </c>
      <c r="F1017" s="7" t="str" cm="1">
        <f t="array" ref="F1017">IFERROR(_FV(T_STOCK_DATA[[#This Row],[SYMBOL]],"Exchange"),"")</f>
        <v>National Stock Exchange of India</v>
      </c>
      <c r="G1017" s="7" cm="1">
        <f t="array" ref="G1017">IFERROR(_FV(T_STOCK_DATA[[#This Row],[SYMBOL]],"Price"),"")</f>
        <v>64.900000000000006</v>
      </c>
      <c r="H1017" s="9" cm="1">
        <f t="array" ref="H1017">IFERROR(_FV(T_STOCK_DATA[[#This Row],[SYMBOL]],"Volume"),"")</f>
        <v>3373592</v>
      </c>
      <c r="I1017" s="7" t="str" cm="1">
        <f t="array" ref="I1017">IFERROR(_FV(T_STOCK_DATA[[#This Row],[SYMBOL]],"Ticker symbol",TRUE),"")</f>
        <v>NLCINDIA</v>
      </c>
      <c r="J1017" s="10" t="str">
        <f>IFERROR(RANK(T_STOCK_DATA[[#This Row],[Positive Change %]],T_STOCK_DATA[Positive Change %],0)+COUNTIF($D$3:$D1016,T_STOCK_DATA[[#This Row],[Positive Change %]]),"")</f>
        <v/>
      </c>
      <c r="K1017" s="10">
        <f>IFERROR(RANK(T_STOCK_DATA[[#This Row],[Negative Change %]],T_STOCK_DATA[Negative Change %],1)+COUNTIF($E$3:$E1016,T_STOCK_DATA[[#This Row],[Negative Change %]]),"")</f>
        <v>1171</v>
      </c>
      <c r="L1017" s="10">
        <f>IFERROR(RANK(T_STOCK_DATA[[#This Row],[Volume]],T_STOCK_DATA[Volume],0)+COUNTIF($H$3:$H1016,T_STOCK_DATA[[#This Row],[Volume]]),"")</f>
        <v>137</v>
      </c>
      <c r="M1017" s="18" cm="1">
        <f t="array" ref="M1017">IFERROR(_FV(T_STOCK_DATA[[#This Row],[SYMBOL]],"Last trade time",TRUE),"")</f>
        <v>44585.469965277778</v>
      </c>
    </row>
    <row r="1018" spans="1:13">
      <c r="A1018" s="5" t="e" vm="1038">
        <v>#VALUE!</v>
      </c>
      <c r="B1018" s="7" cm="1">
        <f t="array" ref="B1018">IFERROR(_FV(T_STOCK_DATA[[#This Row],[SYMBOL]],"Change"),"")</f>
        <v>-5.8</v>
      </c>
      <c r="C1018" s="8" cm="1">
        <f t="array" ref="C1018">IFERROR(IF(T_STOCK_DATA[[#This Row],[SYMBOL]]="","",_FV(T_STOCK_DATA[[#This Row],[SYMBOL]],"Change (%)",TRUE)),"")</f>
        <v>-4.1502999999999998E-2</v>
      </c>
      <c r="D1018" s="8" t="str">
        <f>IF(T_STOCK_DATA[[#This Row],[Change (%)]]&gt;0,T_STOCK_DATA[[#This Row],[Change (%)]],"")</f>
        <v/>
      </c>
      <c r="E1018" s="8">
        <f>IF(T_STOCK_DATA[[#This Row],[Change (%)]]&lt;0,T_STOCK_DATA[[#This Row],[Change (%)]],"")</f>
        <v>-4.1502999999999998E-2</v>
      </c>
      <c r="F1018" s="7" t="str" cm="1">
        <f t="array" ref="F1018">IFERROR(_FV(T_STOCK_DATA[[#This Row],[SYMBOL]],"Exchange"),"")</f>
        <v>National Stock Exchange of India</v>
      </c>
      <c r="G1018" s="7" cm="1">
        <f t="array" ref="G1018">IFERROR(_FV(T_STOCK_DATA[[#This Row],[SYMBOL]],"Price"),"")</f>
        <v>133.94999999999999</v>
      </c>
      <c r="H1018" s="9" cm="1">
        <f t="array" ref="H1018">IFERROR(_FV(T_STOCK_DATA[[#This Row],[SYMBOL]],"Volume"),"")</f>
        <v>6822893</v>
      </c>
      <c r="I1018" s="7" t="str" cm="1">
        <f t="array" ref="I1018">IFERROR(_FV(T_STOCK_DATA[[#This Row],[SYMBOL]],"Ticker symbol",TRUE),"")</f>
        <v>NMDC</v>
      </c>
      <c r="J1018" s="10" t="str">
        <f>IFERROR(RANK(T_STOCK_DATA[[#This Row],[Positive Change %]],T_STOCK_DATA[Positive Change %],0)+COUNTIF($D$3:$D1017,T_STOCK_DATA[[#This Row],[Positive Change %]]),"")</f>
        <v/>
      </c>
      <c r="K1018" s="10">
        <f>IFERROR(RANK(T_STOCK_DATA[[#This Row],[Negative Change %]],T_STOCK_DATA[Negative Change %],1)+COUNTIF($E$3:$E1017,T_STOCK_DATA[[#This Row],[Negative Change %]]),"")</f>
        <v>1002</v>
      </c>
      <c r="L1018" s="10">
        <f>IFERROR(RANK(T_STOCK_DATA[[#This Row],[Volume]],T_STOCK_DATA[Volume],0)+COUNTIF($H$3:$H1017,T_STOCK_DATA[[#This Row],[Volume]]),"")</f>
        <v>76</v>
      </c>
      <c r="M1018" s="18" cm="1">
        <f t="array" ref="M1018">IFERROR(_FV(T_STOCK_DATA[[#This Row],[SYMBOL]],"Last trade time",TRUE),"")</f>
        <v>44585.469965277778</v>
      </c>
    </row>
    <row r="1019" spans="1:13">
      <c r="A1019" s="5" t="e" vm="1039">
        <v>#VALUE!</v>
      </c>
      <c r="B1019" s="7" cm="1">
        <f t="array" ref="B1019">IFERROR(_FV(T_STOCK_DATA[[#This Row],[SYMBOL]],"Change"),"")</f>
        <v>-15.3</v>
      </c>
      <c r="C1019" s="8" cm="1">
        <f t="array" ref="C1019">IFERROR(IF(T_STOCK_DATA[[#This Row],[SYMBOL]]="","",_FV(T_STOCK_DATA[[#This Row],[SYMBOL]],"Change (%)",TRUE)),"")</f>
        <v>-6.3723000000000002E-2</v>
      </c>
      <c r="D1019" s="8" t="str">
        <f>IF(T_STOCK_DATA[[#This Row],[Change (%)]]&gt;0,T_STOCK_DATA[[#This Row],[Change (%)]],"")</f>
        <v/>
      </c>
      <c r="E1019" s="8">
        <f>IF(T_STOCK_DATA[[#This Row],[Change (%)]]&lt;0,T_STOCK_DATA[[#This Row],[Change (%)]],"")</f>
        <v>-6.3723000000000002E-2</v>
      </c>
      <c r="F1019" s="7" t="str" cm="1">
        <f t="array" ref="F1019">IFERROR(_FV(T_STOCK_DATA[[#This Row],[SYMBOL]],"Exchange"),"")</f>
        <v>National Stock Exchange of India</v>
      </c>
      <c r="G1019" s="7" cm="1">
        <f t="array" ref="G1019">IFERROR(_FV(T_STOCK_DATA[[#This Row],[SYMBOL]],"Price"),"")</f>
        <v>224.8</v>
      </c>
      <c r="H1019" s="9" cm="1">
        <f t="array" ref="H1019">IFERROR(_FV(T_STOCK_DATA[[#This Row],[SYMBOL]],"Volume"),"")</f>
        <v>889700</v>
      </c>
      <c r="I1019" s="7" t="str" cm="1">
        <f t="array" ref="I1019">IFERROR(_FV(T_STOCK_DATA[[#This Row],[SYMBOL]],"Ticker symbol",TRUE),"")</f>
        <v>NOCIL</v>
      </c>
      <c r="J1019" s="10" t="str">
        <f>IFERROR(RANK(T_STOCK_DATA[[#This Row],[Positive Change %]],T_STOCK_DATA[Positive Change %],0)+COUNTIF($D$3:$D1018,T_STOCK_DATA[[#This Row],[Positive Change %]]),"")</f>
        <v/>
      </c>
      <c r="K1019" s="10">
        <f>IFERROR(RANK(T_STOCK_DATA[[#This Row],[Negative Change %]],T_STOCK_DATA[Negative Change %],1)+COUNTIF($E$3:$E1018,T_STOCK_DATA[[#This Row],[Negative Change %]]),"")</f>
        <v>291</v>
      </c>
      <c r="L1019" s="10">
        <f>IFERROR(RANK(T_STOCK_DATA[[#This Row],[Volume]],T_STOCK_DATA[Volume],0)+COUNTIF($H$3:$H1018,T_STOCK_DATA[[#This Row],[Volume]]),"")</f>
        <v>366</v>
      </c>
      <c r="M1019" s="18" cm="1">
        <f t="array" ref="M1019">IFERROR(_FV(T_STOCK_DATA[[#This Row],[SYMBOL]],"Last trade time",TRUE),"")</f>
        <v>44585.469965277778</v>
      </c>
    </row>
    <row r="1020" spans="1:13">
      <c r="A1020" s="5" t="e" vm="1040">
        <v>#VALUE!</v>
      </c>
      <c r="B1020" s="7" cm="1">
        <f t="array" ref="B1020">IFERROR(_FV(T_STOCK_DATA[[#This Row],[SYMBOL]],"Change"),"")</f>
        <v>-0.4</v>
      </c>
      <c r="C1020" s="8" cm="1">
        <f t="array" ref="C1020">IFERROR(IF(T_STOCK_DATA[[#This Row],[SYMBOL]]="","",_FV(T_STOCK_DATA[[#This Row],[SYMBOL]],"Change (%)",TRUE)),"")</f>
        <v>-4.7336999999999997E-2</v>
      </c>
      <c r="D1020" s="8" t="str">
        <f>IF(T_STOCK_DATA[[#This Row],[Change (%)]]&gt;0,T_STOCK_DATA[[#This Row],[Change (%)]],"")</f>
        <v/>
      </c>
      <c r="E1020" s="8">
        <f>IF(T_STOCK_DATA[[#This Row],[Change (%)]]&lt;0,T_STOCK_DATA[[#This Row],[Change (%)]],"")</f>
        <v>-4.7336999999999997E-2</v>
      </c>
      <c r="F1020" s="7" t="str" cm="1">
        <f t="array" ref="F1020">IFERROR(_FV(T_STOCK_DATA[[#This Row],[SYMBOL]],"Exchange"),"")</f>
        <v>National Stock Exchange of India</v>
      </c>
      <c r="G1020" s="7" cm="1">
        <f t="array" ref="G1020">IFERROR(_FV(T_STOCK_DATA[[#This Row],[SYMBOL]],"Price"),"")</f>
        <v>8.0500000000000007</v>
      </c>
      <c r="H1020" s="9" cm="1">
        <f t="array" ref="H1020">IFERROR(_FV(T_STOCK_DATA[[#This Row],[SYMBOL]],"Volume"),"")</f>
        <v>239202</v>
      </c>
      <c r="I1020" s="7" t="str" cm="1">
        <f t="array" ref="I1020">IFERROR(_FV(T_STOCK_DATA[[#This Row],[SYMBOL]],"Ticker symbol",TRUE),"")</f>
        <v>NOIDATOLL</v>
      </c>
      <c r="J1020" s="10" t="str">
        <f>IFERROR(RANK(T_STOCK_DATA[[#This Row],[Positive Change %]],T_STOCK_DATA[Positive Change %],0)+COUNTIF($D$3:$D1019,T_STOCK_DATA[[#This Row],[Positive Change %]]),"")</f>
        <v/>
      </c>
      <c r="K1020" s="10">
        <f>IFERROR(RANK(T_STOCK_DATA[[#This Row],[Negative Change %]],T_STOCK_DATA[Negative Change %],1)+COUNTIF($E$3:$E1019,T_STOCK_DATA[[#This Row],[Negative Change %]]),"")</f>
        <v>796</v>
      </c>
      <c r="L1020" s="10">
        <f>IFERROR(RANK(T_STOCK_DATA[[#This Row],[Volume]],T_STOCK_DATA[Volume],0)+COUNTIF($H$3:$H1019,T_STOCK_DATA[[#This Row],[Volume]]),"")</f>
        <v>704</v>
      </c>
      <c r="M1020" s="18" cm="1">
        <f t="array" ref="M1020">IFERROR(_FV(T_STOCK_DATA[[#This Row],[SYMBOL]],"Last trade time",TRUE),"")</f>
        <v>44585.469965277778</v>
      </c>
    </row>
    <row r="1021" spans="1:13">
      <c r="A1021" s="5" t="e" vm="1041">
        <v>#VALUE!</v>
      </c>
      <c r="B1021" s="7" cm="1">
        <f t="array" ref="B1021">IFERROR(_FV(T_STOCK_DATA[[#This Row],[SYMBOL]],"Change"),"")</f>
        <v>-0.3</v>
      </c>
      <c r="C1021" s="8" cm="1">
        <f t="array" ref="C1021">IFERROR(IF(T_STOCK_DATA[[#This Row],[SYMBOL]]="","",_FV(T_STOCK_DATA[[#This Row],[SYMBOL]],"Change (%)",TRUE)),"")</f>
        <v>-2.9703E-2</v>
      </c>
      <c r="D1021" s="8" t="str">
        <f>IF(T_STOCK_DATA[[#This Row],[Change (%)]]&gt;0,T_STOCK_DATA[[#This Row],[Change (%)]],"")</f>
        <v/>
      </c>
      <c r="E1021" s="8">
        <f>IF(T_STOCK_DATA[[#This Row],[Change (%)]]&lt;0,T_STOCK_DATA[[#This Row],[Change (%)]],"")</f>
        <v>-2.9703E-2</v>
      </c>
      <c r="F1021" s="7" t="str" cm="1">
        <f t="array" ref="F1021">IFERROR(_FV(T_STOCK_DATA[[#This Row],[SYMBOL]],"Exchange"),"")</f>
        <v>National Stock Exchange of India</v>
      </c>
      <c r="G1021" s="7" cm="1">
        <f t="array" ref="G1021">IFERROR(_FV(T_STOCK_DATA[[#This Row],[SYMBOL]],"Price"),"")</f>
        <v>9.8000000000000007</v>
      </c>
      <c r="H1021" s="9" cm="1">
        <f t="array" ref="H1021">IFERROR(_FV(T_STOCK_DATA[[#This Row],[SYMBOL]],"Volume"),"")</f>
        <v>1308</v>
      </c>
      <c r="I1021" s="7" t="str" cm="1">
        <f t="array" ref="I1021">IFERROR(_FV(T_STOCK_DATA[[#This Row],[SYMBOL]],"Ticker symbol",TRUE),"")</f>
        <v>NORBTEAEXP</v>
      </c>
      <c r="J1021" s="10" t="str">
        <f>IFERROR(RANK(T_STOCK_DATA[[#This Row],[Positive Change %]],T_STOCK_DATA[Positive Change %],0)+COUNTIF($D$3:$D1020,T_STOCK_DATA[[#This Row],[Positive Change %]]),"")</f>
        <v/>
      </c>
      <c r="K1021" s="10">
        <f>IFERROR(RANK(T_STOCK_DATA[[#This Row],[Negative Change %]],T_STOCK_DATA[Negative Change %],1)+COUNTIF($E$3:$E1020,T_STOCK_DATA[[#This Row],[Negative Change %]]),"")</f>
        <v>1250</v>
      </c>
      <c r="L1021" s="10">
        <f>IFERROR(RANK(T_STOCK_DATA[[#This Row],[Volume]],T_STOCK_DATA[Volume],0)+COUNTIF($H$3:$H1020,T_STOCK_DATA[[#This Row],[Volume]]),"")</f>
        <v>1618</v>
      </c>
      <c r="M1021" s="18" cm="1">
        <f t="array" ref="M1021">IFERROR(_FV(T_STOCK_DATA[[#This Row],[SYMBOL]],"Last trade time",TRUE),"")</f>
        <v>44585.469965277778</v>
      </c>
    </row>
    <row r="1022" spans="1:13">
      <c r="A1022" s="5" t="e" vm="1042">
        <v>#VALUE!</v>
      </c>
      <c r="B1022" s="7" cm="1">
        <f t="array" ref="B1022">IFERROR(_FV(T_STOCK_DATA[[#This Row],[SYMBOL]],"Change"),"")</f>
        <v>-18.7</v>
      </c>
      <c r="C1022" s="8" cm="1">
        <f t="array" ref="C1022">IFERROR(IF(T_STOCK_DATA[[#This Row],[SYMBOL]]="","",_FV(T_STOCK_DATA[[#This Row],[SYMBOL]],"Change (%)",TRUE)),"")</f>
        <v>-2.4500000000000001E-2</v>
      </c>
      <c r="D1022" s="8" t="str">
        <f>IF(T_STOCK_DATA[[#This Row],[Change (%)]]&gt;0,T_STOCK_DATA[[#This Row],[Change (%)]],"")</f>
        <v/>
      </c>
      <c r="E1022" s="8">
        <f>IF(T_STOCK_DATA[[#This Row],[Change (%)]]&lt;0,T_STOCK_DATA[[#This Row],[Change (%)]],"")</f>
        <v>-2.4500000000000001E-2</v>
      </c>
      <c r="F1022" s="7" t="str" cm="1">
        <f t="array" ref="F1022">IFERROR(_FV(T_STOCK_DATA[[#This Row],[SYMBOL]],"Exchange"),"")</f>
        <v>National Stock Exchange of India</v>
      </c>
      <c r="G1022" s="7" cm="1">
        <f t="array" ref="G1022">IFERROR(_FV(T_STOCK_DATA[[#This Row],[SYMBOL]],"Price"),"")</f>
        <v>744.55</v>
      </c>
      <c r="H1022" s="9" cm="1">
        <f t="array" ref="H1022">IFERROR(_FV(T_STOCK_DATA[[#This Row],[SYMBOL]],"Volume"),"")</f>
        <v>14253</v>
      </c>
      <c r="I1022" s="7" t="str" cm="1">
        <f t="array" ref="I1022">IFERROR(_FV(T_STOCK_DATA[[#This Row],[SYMBOL]],"Ticker symbol",TRUE),"")</f>
        <v>NOVARTIND</v>
      </c>
      <c r="J1022" s="10" t="str">
        <f>IFERROR(RANK(T_STOCK_DATA[[#This Row],[Positive Change %]],T_STOCK_DATA[Positive Change %],0)+COUNTIF($D$3:$D1021,T_STOCK_DATA[[#This Row],[Positive Change %]]),"")</f>
        <v/>
      </c>
      <c r="K1022" s="10">
        <f>IFERROR(RANK(T_STOCK_DATA[[#This Row],[Negative Change %]],T_STOCK_DATA[Negative Change %],1)+COUNTIF($E$3:$E1021,T_STOCK_DATA[[#This Row],[Negative Change %]]),"")</f>
        <v>1346</v>
      </c>
      <c r="L1022" s="10">
        <f>IFERROR(RANK(T_STOCK_DATA[[#This Row],[Volume]],T_STOCK_DATA[Volume],0)+COUNTIF($H$3:$H1021,T_STOCK_DATA[[#This Row],[Volume]]),"")</f>
        <v>1454</v>
      </c>
      <c r="M1022" s="18" cm="1">
        <f t="array" ref="M1022">IFERROR(_FV(T_STOCK_DATA[[#This Row],[SYMBOL]],"Last trade time",TRUE),"")</f>
        <v>44585.469965277778</v>
      </c>
    </row>
    <row r="1023" spans="1:13">
      <c r="A1023" s="5" t="e" vm="1043">
        <v>#VALUE!</v>
      </c>
      <c r="B1023" s="7" cm="1">
        <f t="array" ref="B1023">IFERROR(_FV(T_STOCK_DATA[[#This Row],[SYMBOL]],"Change"),"")</f>
        <v>-1.05</v>
      </c>
      <c r="C1023" s="8" cm="1">
        <f t="array" ref="C1023">IFERROR(IF(T_STOCK_DATA[[#This Row],[SYMBOL]]="","",_FV(T_STOCK_DATA[[#This Row],[SYMBOL]],"Change (%)",TRUE)),"")</f>
        <v>-4.0939999999999995E-3</v>
      </c>
      <c r="D1023" s="8" t="str">
        <f>IF(T_STOCK_DATA[[#This Row],[Change (%)]]&gt;0,T_STOCK_DATA[[#This Row],[Change (%)]],"")</f>
        <v/>
      </c>
      <c r="E1023" s="8">
        <f>IF(T_STOCK_DATA[[#This Row],[Change (%)]]&lt;0,T_STOCK_DATA[[#This Row],[Change (%)]],"")</f>
        <v>-4.0939999999999995E-3</v>
      </c>
      <c r="F1023" s="7" t="str" cm="1">
        <f t="array" ref="F1023">IFERROR(_FV(T_STOCK_DATA[[#This Row],[SYMBOL]],"Exchange"),"")</f>
        <v>National Stock Exchange of India</v>
      </c>
      <c r="G1023" s="7" cm="1">
        <f t="array" ref="G1023">IFERROR(_FV(T_STOCK_DATA[[#This Row],[SYMBOL]],"Price"),"")</f>
        <v>255.45</v>
      </c>
      <c r="H1023" s="9" cm="1">
        <f t="array" ref="H1023">IFERROR(_FV(T_STOCK_DATA[[#This Row],[SYMBOL]],"Volume"),"")</f>
        <v>43298</v>
      </c>
      <c r="I1023" s="7" t="str" cm="1">
        <f t="array" ref="I1023">IFERROR(_FV(T_STOCK_DATA[[#This Row],[SYMBOL]],"Ticker symbol",TRUE),"")</f>
        <v>NRAIL</v>
      </c>
      <c r="J1023" s="10" t="str">
        <f>IFERROR(RANK(T_STOCK_DATA[[#This Row],[Positive Change %]],T_STOCK_DATA[Positive Change %],0)+COUNTIF($D$3:$D1022,T_STOCK_DATA[[#This Row],[Positive Change %]]),"")</f>
        <v/>
      </c>
      <c r="K1023" s="10">
        <f>IFERROR(RANK(T_STOCK_DATA[[#This Row],[Negative Change %]],T_STOCK_DATA[Negative Change %],1)+COUNTIF($E$3:$E1022,T_STOCK_DATA[[#This Row],[Negative Change %]]),"")</f>
        <v>1556</v>
      </c>
      <c r="L1023" s="10">
        <f>IFERROR(RANK(T_STOCK_DATA[[#This Row],[Volume]],T_STOCK_DATA[Volume],0)+COUNTIF($H$3:$H1022,T_STOCK_DATA[[#This Row],[Volume]]),"")</f>
        <v>1211</v>
      </c>
      <c r="M1023" s="18" cm="1">
        <f t="array" ref="M1023">IFERROR(_FV(T_STOCK_DATA[[#This Row],[SYMBOL]],"Last trade time",TRUE),"")</f>
        <v>44585.469965277778</v>
      </c>
    </row>
    <row r="1024" spans="1:13">
      <c r="A1024" s="5" t="e" vm="1044">
        <v>#VALUE!</v>
      </c>
      <c r="B1024" s="7" cm="1">
        <f t="array" ref="B1024">IFERROR(_FV(T_STOCK_DATA[[#This Row],[SYMBOL]],"Change"),"")</f>
        <v>-9.85</v>
      </c>
      <c r="C1024" s="8" cm="1">
        <f t="array" ref="C1024">IFERROR(IF(T_STOCK_DATA[[#This Row],[SYMBOL]]="","",_FV(T_STOCK_DATA[[#This Row],[SYMBOL]],"Change (%)",TRUE)),"")</f>
        <v>-5.8250000000000003E-2</v>
      </c>
      <c r="D1024" s="8" t="str">
        <f>IF(T_STOCK_DATA[[#This Row],[Change (%)]]&gt;0,T_STOCK_DATA[[#This Row],[Change (%)]],"")</f>
        <v/>
      </c>
      <c r="E1024" s="8">
        <f>IF(T_STOCK_DATA[[#This Row],[Change (%)]]&lt;0,T_STOCK_DATA[[#This Row],[Change (%)]],"")</f>
        <v>-5.8250000000000003E-2</v>
      </c>
      <c r="F1024" s="7" t="str" cm="1">
        <f t="array" ref="F1024">IFERROR(_FV(T_STOCK_DATA[[#This Row],[SYMBOL]],"Exchange"),"")</f>
        <v>National Stock Exchange of India</v>
      </c>
      <c r="G1024" s="7" cm="1">
        <f t="array" ref="G1024">IFERROR(_FV(T_STOCK_DATA[[#This Row],[SYMBOL]],"Price"),"")</f>
        <v>159.25</v>
      </c>
      <c r="H1024" s="9" cm="1">
        <f t="array" ref="H1024">IFERROR(_FV(T_STOCK_DATA[[#This Row],[SYMBOL]],"Volume"),"")</f>
        <v>431936</v>
      </c>
      <c r="I1024" s="7" t="str" cm="1">
        <f t="array" ref="I1024">IFERROR(_FV(T_STOCK_DATA[[#This Row],[SYMBOL]],"Ticker symbol",TRUE),"")</f>
        <v>NRBBEARING</v>
      </c>
      <c r="J1024" s="10" t="str">
        <f>IFERROR(RANK(T_STOCK_DATA[[#This Row],[Positive Change %]],T_STOCK_DATA[Positive Change %],0)+COUNTIF($D$3:$D1023,T_STOCK_DATA[[#This Row],[Positive Change %]]),"")</f>
        <v/>
      </c>
      <c r="K1024" s="10">
        <f>IFERROR(RANK(T_STOCK_DATA[[#This Row],[Negative Change %]],T_STOCK_DATA[Negative Change %],1)+COUNTIF($E$3:$E1023,T_STOCK_DATA[[#This Row],[Negative Change %]]),"")</f>
        <v>369</v>
      </c>
      <c r="L1024" s="10">
        <f>IFERROR(RANK(T_STOCK_DATA[[#This Row],[Volume]],T_STOCK_DATA[Volume],0)+COUNTIF($H$3:$H1023,T_STOCK_DATA[[#This Row],[Volume]]),"")</f>
        <v>537</v>
      </c>
      <c r="M1024" s="18" cm="1">
        <f t="array" ref="M1024">IFERROR(_FV(T_STOCK_DATA[[#This Row],[SYMBOL]],"Last trade time",TRUE),"")</f>
        <v>44585.469965277778</v>
      </c>
    </row>
    <row r="1025" spans="1:13">
      <c r="A1025" s="5" t="e" vm="1045">
        <v>#VALUE!</v>
      </c>
      <c r="B1025" s="7" cm="1">
        <f t="array" ref="B1025">IFERROR(_FV(T_STOCK_DATA[[#This Row],[SYMBOL]],"Change"),"")</f>
        <v>-126.65</v>
      </c>
      <c r="C1025" s="8" cm="1">
        <f t="array" ref="C1025">IFERROR(IF(T_STOCK_DATA[[#This Row],[SYMBOL]]="","",_FV(T_STOCK_DATA[[#This Row],[SYMBOL]],"Change (%)",TRUE)),"")</f>
        <v>-7.5844999999999996E-2</v>
      </c>
      <c r="D1025" s="8" t="str">
        <f>IF(T_STOCK_DATA[[#This Row],[Change (%)]]&gt;0,T_STOCK_DATA[[#This Row],[Change (%)]],"")</f>
        <v/>
      </c>
      <c r="E1025" s="8">
        <f>IF(T_STOCK_DATA[[#This Row],[Change (%)]]&lt;0,T_STOCK_DATA[[#This Row],[Change (%)]],"")</f>
        <v>-7.5844999999999996E-2</v>
      </c>
      <c r="F1025" s="7" t="str" cm="1">
        <f t="array" ref="F1025">IFERROR(_FV(T_STOCK_DATA[[#This Row],[SYMBOL]],"Exchange"),"")</f>
        <v>National Stock Exchange of India</v>
      </c>
      <c r="G1025" s="7" cm="1">
        <f t="array" ref="G1025">IFERROR(_FV(T_STOCK_DATA[[#This Row],[SYMBOL]],"Price"),"")</f>
        <v>1543.2</v>
      </c>
      <c r="H1025" s="9" cm="1">
        <f t="array" ref="H1025">IFERROR(_FV(T_STOCK_DATA[[#This Row],[SYMBOL]],"Volume"),"")</f>
        <v>1918</v>
      </c>
      <c r="I1025" s="7" t="str" cm="1">
        <f t="array" ref="I1025">IFERROR(_FV(T_STOCK_DATA[[#This Row],[SYMBOL]],"Ticker symbol",TRUE),"")</f>
        <v>NSIL</v>
      </c>
      <c r="J1025" s="10" t="str">
        <f>IFERROR(RANK(T_STOCK_DATA[[#This Row],[Positive Change %]],T_STOCK_DATA[Positive Change %],0)+COUNTIF($D$3:$D1024,T_STOCK_DATA[[#This Row],[Positive Change %]]),"")</f>
        <v/>
      </c>
      <c r="K1025" s="10">
        <f>IFERROR(RANK(T_STOCK_DATA[[#This Row],[Negative Change %]],T_STOCK_DATA[Negative Change %],1)+COUNTIF($E$3:$E1024,T_STOCK_DATA[[#This Row],[Negative Change %]]),"")</f>
        <v>138</v>
      </c>
      <c r="L1025" s="10">
        <f>IFERROR(RANK(T_STOCK_DATA[[#This Row],[Volume]],T_STOCK_DATA[Volume],0)+COUNTIF($H$3:$H1024,T_STOCK_DATA[[#This Row],[Volume]]),"")</f>
        <v>1611</v>
      </c>
      <c r="M1025" s="18" cm="1">
        <f t="array" ref="M1025">IFERROR(_FV(T_STOCK_DATA[[#This Row],[SYMBOL]],"Last trade time",TRUE),"")</f>
        <v>44585.469965277778</v>
      </c>
    </row>
    <row r="1026" spans="1:13">
      <c r="A1026" s="5" t="e" vm="1046">
        <v>#VALUE!</v>
      </c>
      <c r="B1026" s="7" cm="1">
        <f t="array" ref="B1026">IFERROR(_FV(T_STOCK_DATA[[#This Row],[SYMBOL]],"Change"),"")</f>
        <v>-0.15</v>
      </c>
      <c r="C1026" s="8" cm="1">
        <f t="array" ref="C1026">IFERROR(IF(T_STOCK_DATA[[#This Row],[SYMBOL]]="","",_FV(T_STOCK_DATA[[#This Row],[SYMBOL]],"Change (%)",TRUE)),"")</f>
        <v>-4.4775999999999996E-2</v>
      </c>
      <c r="D1026" s="8" t="str">
        <f>IF(T_STOCK_DATA[[#This Row],[Change (%)]]&gt;0,T_STOCK_DATA[[#This Row],[Change (%)]],"")</f>
        <v/>
      </c>
      <c r="E1026" s="8">
        <f>IF(T_STOCK_DATA[[#This Row],[Change (%)]]&lt;0,T_STOCK_DATA[[#This Row],[Change (%)]],"")</f>
        <v>-4.4775999999999996E-2</v>
      </c>
      <c r="F1026" s="7" t="str" cm="1">
        <f t="array" ref="F1026">IFERROR(_FV(T_STOCK_DATA[[#This Row],[SYMBOL]],"Exchange"),"")</f>
        <v>National Stock Exchange of India</v>
      </c>
      <c r="G1026" s="7" cm="1">
        <f t="array" ref="G1026">IFERROR(_FV(T_STOCK_DATA[[#This Row],[SYMBOL]],"Price"),"")</f>
        <v>3.2</v>
      </c>
      <c r="H1026" s="9" cm="1">
        <f t="array" ref="H1026">IFERROR(_FV(T_STOCK_DATA[[#This Row],[SYMBOL]],"Volume"),"")</f>
        <v>7865</v>
      </c>
      <c r="I1026" s="7" t="str" cm="1">
        <f t="array" ref="I1026">IFERROR(_FV(T_STOCK_DATA[[#This Row],[SYMBOL]],"Ticker symbol",TRUE),"")</f>
        <v>NTL</v>
      </c>
      <c r="J1026" s="10" t="str">
        <f>IFERROR(RANK(T_STOCK_DATA[[#This Row],[Positive Change %]],T_STOCK_DATA[Positive Change %],0)+COUNTIF($D$3:$D1025,T_STOCK_DATA[[#This Row],[Positive Change %]]),"")</f>
        <v/>
      </c>
      <c r="K1026" s="10">
        <f>IFERROR(RANK(T_STOCK_DATA[[#This Row],[Negative Change %]],T_STOCK_DATA[Negative Change %],1)+COUNTIF($E$3:$E1025,T_STOCK_DATA[[#This Row],[Negative Change %]]),"")</f>
        <v>903</v>
      </c>
      <c r="L1026" s="10">
        <f>IFERROR(RANK(T_STOCK_DATA[[#This Row],[Volume]],T_STOCK_DATA[Volume],0)+COUNTIF($H$3:$H1025,T_STOCK_DATA[[#This Row],[Volume]]),"")</f>
        <v>1528</v>
      </c>
      <c r="M1026" s="18" cm="1">
        <f t="array" ref="M1026">IFERROR(_FV(T_STOCK_DATA[[#This Row],[SYMBOL]],"Last trade time",TRUE),"")</f>
        <v>44566.500520833331</v>
      </c>
    </row>
    <row r="1027" spans="1:13">
      <c r="A1027" s="5" t="e" vm="1047">
        <v>#VALUE!</v>
      </c>
      <c r="B1027" s="7" cm="1">
        <f t="array" ref="B1027">IFERROR(_FV(T_STOCK_DATA[[#This Row],[SYMBOL]],"Change"),"")</f>
        <v>-1.5</v>
      </c>
      <c r="C1027" s="8" cm="1">
        <f t="array" ref="C1027">IFERROR(IF(T_STOCK_DATA[[#This Row],[SYMBOL]]="","",_FV(T_STOCK_DATA[[#This Row],[SYMBOL]],"Change (%)",TRUE)),"")</f>
        <v>-1.1186E-2</v>
      </c>
      <c r="D1027" s="8" t="str">
        <f>IF(T_STOCK_DATA[[#This Row],[Change (%)]]&gt;0,T_STOCK_DATA[[#This Row],[Change (%)]],"")</f>
        <v/>
      </c>
      <c r="E1027" s="8">
        <f>IF(T_STOCK_DATA[[#This Row],[Change (%)]]&lt;0,T_STOCK_DATA[[#This Row],[Change (%)]],"")</f>
        <v>-1.1186E-2</v>
      </c>
      <c r="F1027" s="7" t="str" cm="1">
        <f t="array" ref="F1027">IFERROR(_FV(T_STOCK_DATA[[#This Row],[SYMBOL]],"Exchange"),"")</f>
        <v>National Stock Exchange of India</v>
      </c>
      <c r="G1027" s="7" cm="1">
        <f t="array" ref="G1027">IFERROR(_FV(T_STOCK_DATA[[#This Row],[SYMBOL]],"Price"),"")</f>
        <v>132.6</v>
      </c>
      <c r="H1027" s="9" cm="1">
        <f t="array" ref="H1027">IFERROR(_FV(T_STOCK_DATA[[#This Row],[SYMBOL]],"Volume"),"")</f>
        <v>14284658</v>
      </c>
      <c r="I1027" s="7" t="str" cm="1">
        <f t="array" ref="I1027">IFERROR(_FV(T_STOCK_DATA[[#This Row],[SYMBOL]],"Ticker symbol",TRUE),"")</f>
        <v>NTPC</v>
      </c>
      <c r="J1027" s="10" t="str">
        <f>IFERROR(RANK(T_STOCK_DATA[[#This Row],[Positive Change %]],T_STOCK_DATA[Positive Change %],0)+COUNTIF($D$3:$D1026,T_STOCK_DATA[[#This Row],[Positive Change %]]),"")</f>
        <v/>
      </c>
      <c r="K1027" s="10">
        <f>IFERROR(RANK(T_STOCK_DATA[[#This Row],[Negative Change %]],T_STOCK_DATA[Negative Change %],1)+COUNTIF($E$3:$E1026,T_STOCK_DATA[[#This Row],[Negative Change %]]),"")</f>
        <v>1512</v>
      </c>
      <c r="L1027" s="10">
        <f>IFERROR(RANK(T_STOCK_DATA[[#This Row],[Volume]],T_STOCK_DATA[Volume],0)+COUNTIF($H$3:$H1026,T_STOCK_DATA[[#This Row],[Volume]]),"")</f>
        <v>33</v>
      </c>
      <c r="M1027" s="18" cm="1">
        <f t="array" ref="M1027">IFERROR(_FV(T_STOCK_DATA[[#This Row],[SYMBOL]],"Last trade time",TRUE),"")</f>
        <v>44585.469965277778</v>
      </c>
    </row>
    <row r="1028" spans="1:13">
      <c r="A1028" s="5" t="e" vm="1048">
        <v>#VALUE!</v>
      </c>
      <c r="B1028" s="7" cm="1">
        <f t="array" ref="B1028">IFERROR(_FV(T_STOCK_DATA[[#This Row],[SYMBOL]],"Change"),"")</f>
        <v>-9.25</v>
      </c>
      <c r="C1028" s="8" cm="1">
        <f t="array" ref="C1028">IFERROR(IF(T_STOCK_DATA[[#This Row],[SYMBOL]]="","",_FV(T_STOCK_DATA[[#This Row],[SYMBOL]],"Change (%)",TRUE)),"")</f>
        <v>-1.6475E-2</v>
      </c>
      <c r="D1028" s="8" t="str">
        <f>IF(T_STOCK_DATA[[#This Row],[Change (%)]]&gt;0,T_STOCK_DATA[[#This Row],[Change (%)]],"")</f>
        <v/>
      </c>
      <c r="E1028" s="8">
        <f>IF(T_STOCK_DATA[[#This Row],[Change (%)]]&lt;0,T_STOCK_DATA[[#This Row],[Change (%)]],"")</f>
        <v>-1.6475E-2</v>
      </c>
      <c r="F1028" s="7" t="str" cm="1">
        <f t="array" ref="F1028">IFERROR(_FV(T_STOCK_DATA[[#This Row],[SYMBOL]],"Exchange"),"")</f>
        <v>National Stock Exchange of India</v>
      </c>
      <c r="G1028" s="7" cm="1">
        <f t="array" ref="G1028">IFERROR(_FV(T_STOCK_DATA[[#This Row],[SYMBOL]],"Price"),"")</f>
        <v>552.20000000000005</v>
      </c>
      <c r="H1028" s="9" cm="1">
        <f t="array" ref="H1028">IFERROR(_FV(T_STOCK_DATA[[#This Row],[SYMBOL]],"Volume"),"")</f>
        <v>195979</v>
      </c>
      <c r="I1028" s="7" t="str" cm="1">
        <f t="array" ref="I1028">IFERROR(_FV(T_STOCK_DATA[[#This Row],[SYMBOL]],"Ticker symbol",TRUE),"")</f>
        <v>NUCLEUS</v>
      </c>
      <c r="J1028" s="10" t="str">
        <f>IFERROR(RANK(T_STOCK_DATA[[#This Row],[Positive Change %]],T_STOCK_DATA[Positive Change %],0)+COUNTIF($D$3:$D1027,T_STOCK_DATA[[#This Row],[Positive Change %]]),"")</f>
        <v/>
      </c>
      <c r="K1028" s="10">
        <f>IFERROR(RANK(T_STOCK_DATA[[#This Row],[Negative Change %]],T_STOCK_DATA[Negative Change %],1)+COUNTIF($E$3:$E1027,T_STOCK_DATA[[#This Row],[Negative Change %]]),"")</f>
        <v>1468</v>
      </c>
      <c r="L1028" s="10">
        <f>IFERROR(RANK(T_STOCK_DATA[[#This Row],[Volume]],T_STOCK_DATA[Volume],0)+COUNTIF($H$3:$H1027,T_STOCK_DATA[[#This Row],[Volume]]),"")</f>
        <v>765</v>
      </c>
      <c r="M1028" s="18" cm="1">
        <f t="array" ref="M1028">IFERROR(_FV(T_STOCK_DATA[[#This Row],[SYMBOL]],"Last trade time",TRUE),"")</f>
        <v>44585.469965277778</v>
      </c>
    </row>
    <row r="1029" spans="1:13">
      <c r="A1029" s="5" t="e" vm="1049">
        <v>#VALUE!</v>
      </c>
      <c r="B1029" s="7" cm="1">
        <f t="array" ref="B1029">IFERROR(_FV(T_STOCK_DATA[[#This Row],[SYMBOL]],"Change"),"")</f>
        <v>-9.6999999999999993</v>
      </c>
      <c r="C1029" s="8" cm="1">
        <f t="array" ref="C1029">IFERROR(IF(T_STOCK_DATA[[#This Row],[SYMBOL]]="","",_FV(T_STOCK_DATA[[#This Row],[SYMBOL]],"Change (%)",TRUE)),"")</f>
        <v>-2.4077999999999999E-2</v>
      </c>
      <c r="D1029" s="8" t="str">
        <f>IF(T_STOCK_DATA[[#This Row],[Change (%)]]&gt;0,T_STOCK_DATA[[#This Row],[Change (%)]],"")</f>
        <v/>
      </c>
      <c r="E1029" s="8">
        <f>IF(T_STOCK_DATA[[#This Row],[Change (%)]]&lt;0,T_STOCK_DATA[[#This Row],[Change (%)]],"")</f>
        <v>-2.4077999999999999E-2</v>
      </c>
      <c r="F1029" s="7" t="str" cm="1">
        <f t="array" ref="F1029">IFERROR(_FV(T_STOCK_DATA[[#This Row],[SYMBOL]],"Exchange"),"")</f>
        <v>National Stock Exchange of India</v>
      </c>
      <c r="G1029" s="7" cm="1">
        <f t="array" ref="G1029">IFERROR(_FV(T_STOCK_DATA[[#This Row],[SYMBOL]],"Price"),"")</f>
        <v>393.15</v>
      </c>
      <c r="H1029" s="9" cm="1">
        <f t="array" ref="H1029">IFERROR(_FV(T_STOCK_DATA[[#This Row],[SYMBOL]],"Volume"),"")</f>
        <v>45528</v>
      </c>
      <c r="I1029" s="7" t="str" cm="1">
        <f t="array" ref="I1029">IFERROR(_FV(T_STOCK_DATA[[#This Row],[SYMBOL]],"Ticker symbol",TRUE),"")</f>
        <v>NXTDIGITAL</v>
      </c>
      <c r="J1029" s="10" t="str">
        <f>IFERROR(RANK(T_STOCK_DATA[[#This Row],[Positive Change %]],T_STOCK_DATA[Positive Change %],0)+COUNTIF($D$3:$D1028,T_STOCK_DATA[[#This Row],[Positive Change %]]),"")</f>
        <v/>
      </c>
      <c r="K1029" s="10">
        <f>IFERROR(RANK(T_STOCK_DATA[[#This Row],[Negative Change %]],T_STOCK_DATA[Negative Change %],1)+COUNTIF($E$3:$E1028,T_STOCK_DATA[[#This Row],[Negative Change %]]),"")</f>
        <v>1362</v>
      </c>
      <c r="L1029" s="10">
        <f>IFERROR(RANK(T_STOCK_DATA[[#This Row],[Volume]],T_STOCK_DATA[Volume],0)+COUNTIF($H$3:$H1028,T_STOCK_DATA[[#This Row],[Volume]]),"")</f>
        <v>1205</v>
      </c>
      <c r="M1029" s="18" cm="1">
        <f t="array" ref="M1029">IFERROR(_FV(T_STOCK_DATA[[#This Row],[SYMBOL]],"Last trade time",TRUE),"")</f>
        <v>44585.469965277778</v>
      </c>
    </row>
    <row r="1030" spans="1:13">
      <c r="A1030" s="5" t="e" vm="1050">
        <v>#VALUE!</v>
      </c>
      <c r="B1030" s="7" cm="1">
        <f t="array" ref="B1030">IFERROR(_FV(T_STOCK_DATA[[#This Row],[SYMBOL]],"Change"),"")</f>
        <v>-56.85</v>
      </c>
      <c r="C1030" s="8" cm="1">
        <f t="array" ref="C1030">IFERROR(IF(T_STOCK_DATA[[#This Row],[SYMBOL]]="","",_FV(T_STOCK_DATA[[#This Row],[SYMBOL]],"Change (%)",TRUE)),"")</f>
        <v>-7.6881000000000005E-2</v>
      </c>
      <c r="D1030" s="8" t="str">
        <f>IF(T_STOCK_DATA[[#This Row],[Change (%)]]&gt;0,T_STOCK_DATA[[#This Row],[Change (%)]],"")</f>
        <v/>
      </c>
      <c r="E1030" s="8">
        <f>IF(T_STOCK_DATA[[#This Row],[Change (%)]]&lt;0,T_STOCK_DATA[[#This Row],[Change (%)]],"")</f>
        <v>-7.6881000000000005E-2</v>
      </c>
      <c r="F1030" s="7" t="str" cm="1">
        <f t="array" ref="F1030">IFERROR(_FV(T_STOCK_DATA[[#This Row],[SYMBOL]],"Exchange"),"")</f>
        <v>National Stock Exchange of India</v>
      </c>
      <c r="G1030" s="7" cm="1">
        <f t="array" ref="G1030">IFERROR(_FV(T_STOCK_DATA[[#This Row],[SYMBOL]],"Price"),"")</f>
        <v>682.6</v>
      </c>
      <c r="H1030" s="9" cm="1">
        <f t="array" ref="H1030">IFERROR(_FV(T_STOCK_DATA[[#This Row],[SYMBOL]],"Volume"),"")</f>
        <v>108108</v>
      </c>
      <c r="I1030" s="7" t="str" cm="1">
        <f t="array" ref="I1030">IFERROR(_FV(T_STOCK_DATA[[#This Row],[SYMBOL]],"Ticker symbol",TRUE),"")</f>
        <v>OAL</v>
      </c>
      <c r="J1030" s="10" t="str">
        <f>IFERROR(RANK(T_STOCK_DATA[[#This Row],[Positive Change %]],T_STOCK_DATA[Positive Change %],0)+COUNTIF($D$3:$D1029,T_STOCK_DATA[[#This Row],[Positive Change %]]),"")</f>
        <v/>
      </c>
      <c r="K1030" s="10">
        <f>IFERROR(RANK(T_STOCK_DATA[[#This Row],[Negative Change %]],T_STOCK_DATA[Negative Change %],1)+COUNTIF($E$3:$E1029,T_STOCK_DATA[[#This Row],[Negative Change %]]),"")</f>
        <v>128</v>
      </c>
      <c r="L1030" s="10">
        <f>IFERROR(RANK(T_STOCK_DATA[[#This Row],[Volume]],T_STOCK_DATA[Volume],0)+COUNTIF($H$3:$H1029,T_STOCK_DATA[[#This Row],[Volume]]),"")</f>
        <v>949</v>
      </c>
      <c r="M1030" s="18" cm="1">
        <f t="array" ref="M1030">IFERROR(_FV(T_STOCK_DATA[[#This Row],[SYMBOL]],"Last trade time",TRUE),"")</f>
        <v>44585.469965277778</v>
      </c>
    </row>
    <row r="1031" spans="1:13">
      <c r="A1031" s="5" t="e" vm="1051">
        <v>#VALUE!</v>
      </c>
      <c r="B1031" s="7" cm="1">
        <f t="array" ref="B1031">IFERROR(_FV(T_STOCK_DATA[[#This Row],[SYMBOL]],"Change"),"")</f>
        <v>-38.75</v>
      </c>
      <c r="C1031" s="8" cm="1">
        <f t="array" ref="C1031">IFERROR(IF(T_STOCK_DATA[[#This Row],[SYMBOL]]="","",_FV(T_STOCK_DATA[[#This Row],[SYMBOL]],"Change (%)",TRUE)),"")</f>
        <v>-4.1558999999999999E-2</v>
      </c>
      <c r="D1031" s="8" t="str">
        <f>IF(T_STOCK_DATA[[#This Row],[Change (%)]]&gt;0,T_STOCK_DATA[[#This Row],[Change (%)]],"")</f>
        <v/>
      </c>
      <c r="E1031" s="8">
        <f>IF(T_STOCK_DATA[[#This Row],[Change (%)]]&lt;0,T_STOCK_DATA[[#This Row],[Change (%)]],"")</f>
        <v>-4.1558999999999999E-2</v>
      </c>
      <c r="F1031" s="7" t="str" cm="1">
        <f t="array" ref="F1031">IFERROR(_FV(T_STOCK_DATA[[#This Row],[SYMBOL]],"Exchange"),"")</f>
        <v>National Stock Exchange of India</v>
      </c>
      <c r="G1031" s="7" cm="1">
        <f t="array" ref="G1031">IFERROR(_FV(T_STOCK_DATA[[#This Row],[SYMBOL]],"Price"),"")</f>
        <v>893.65</v>
      </c>
      <c r="H1031" s="9" cm="1">
        <f t="array" ref="H1031">IFERROR(_FV(T_STOCK_DATA[[#This Row],[SYMBOL]],"Volume"),"")</f>
        <v>1496897</v>
      </c>
      <c r="I1031" s="7" t="str" cm="1">
        <f t="array" ref="I1031">IFERROR(_FV(T_STOCK_DATA[[#This Row],[SYMBOL]],"Ticker symbol",TRUE),"")</f>
        <v>OBEROIRLTY</v>
      </c>
      <c r="J1031" s="10" t="str">
        <f>IFERROR(RANK(T_STOCK_DATA[[#This Row],[Positive Change %]],T_STOCK_DATA[Positive Change %],0)+COUNTIF($D$3:$D1030,T_STOCK_DATA[[#This Row],[Positive Change %]]),"")</f>
        <v/>
      </c>
      <c r="K1031" s="10">
        <f>IFERROR(RANK(T_STOCK_DATA[[#This Row],[Negative Change %]],T_STOCK_DATA[Negative Change %],1)+COUNTIF($E$3:$E1030,T_STOCK_DATA[[#This Row],[Negative Change %]]),"")</f>
        <v>999</v>
      </c>
      <c r="L1031" s="10">
        <f>IFERROR(RANK(T_STOCK_DATA[[#This Row],[Volume]],T_STOCK_DATA[Volume],0)+COUNTIF($H$3:$H1030,T_STOCK_DATA[[#This Row],[Volume]]),"")</f>
        <v>255</v>
      </c>
      <c r="M1031" s="18" cm="1">
        <f t="array" ref="M1031">IFERROR(_FV(T_STOCK_DATA[[#This Row],[SYMBOL]],"Last trade time",TRUE),"")</f>
        <v>44585.469965277778</v>
      </c>
    </row>
    <row r="1032" spans="1:13">
      <c r="A1032" s="5" t="e" vm="1052">
        <v>#VALUE!</v>
      </c>
      <c r="B1032" s="7" cm="1">
        <f t="array" ref="B1032">IFERROR(_FV(T_STOCK_DATA[[#This Row],[SYMBOL]],"Change"),"")</f>
        <v>-28.8</v>
      </c>
      <c r="C1032" s="8" cm="1">
        <f t="array" ref="C1032">IFERROR(IF(T_STOCK_DATA[[#This Row],[SYMBOL]]="","",_FV(T_STOCK_DATA[[#This Row],[SYMBOL]],"Change (%)",TRUE)),"")</f>
        <v>-3.0381000000000002E-2</v>
      </c>
      <c r="D1032" s="8" t="str">
        <f>IF(T_STOCK_DATA[[#This Row],[Change (%)]]&gt;0,T_STOCK_DATA[[#This Row],[Change (%)]],"")</f>
        <v/>
      </c>
      <c r="E1032" s="8">
        <f>IF(T_STOCK_DATA[[#This Row],[Change (%)]]&lt;0,T_STOCK_DATA[[#This Row],[Change (%)]],"")</f>
        <v>-3.0381000000000002E-2</v>
      </c>
      <c r="F1032" s="7" t="str" cm="1">
        <f t="array" ref="F1032">IFERROR(_FV(T_STOCK_DATA[[#This Row],[SYMBOL]],"Exchange"),"")</f>
        <v>National Stock Exchange of India</v>
      </c>
      <c r="G1032" s="7" cm="1">
        <f t="array" ref="G1032">IFERROR(_FV(T_STOCK_DATA[[#This Row],[SYMBOL]],"Price"),"")</f>
        <v>919.15</v>
      </c>
      <c r="H1032" s="9" cm="1">
        <f t="array" ref="H1032">IFERROR(_FV(T_STOCK_DATA[[#This Row],[SYMBOL]],"Volume"),"")</f>
        <v>15849</v>
      </c>
      <c r="I1032" s="7" t="str" cm="1">
        <f t="array" ref="I1032">IFERROR(_FV(T_STOCK_DATA[[#This Row],[SYMBOL]],"Ticker symbol",TRUE),"")</f>
        <v>OCCL</v>
      </c>
      <c r="J1032" s="10" t="str">
        <f>IFERROR(RANK(T_STOCK_DATA[[#This Row],[Positive Change %]],T_STOCK_DATA[Positive Change %],0)+COUNTIF($D$3:$D1031,T_STOCK_DATA[[#This Row],[Positive Change %]]),"")</f>
        <v/>
      </c>
      <c r="K1032" s="10">
        <f>IFERROR(RANK(T_STOCK_DATA[[#This Row],[Negative Change %]],T_STOCK_DATA[Negative Change %],1)+COUNTIF($E$3:$E1031,T_STOCK_DATA[[#This Row],[Negative Change %]]),"")</f>
        <v>1239</v>
      </c>
      <c r="L1032" s="10">
        <f>IFERROR(RANK(T_STOCK_DATA[[#This Row],[Volume]],T_STOCK_DATA[Volume],0)+COUNTIF($H$3:$H1031,T_STOCK_DATA[[#This Row],[Volume]]),"")</f>
        <v>1437</v>
      </c>
      <c r="M1032" s="18" cm="1">
        <f t="array" ref="M1032">IFERROR(_FV(T_STOCK_DATA[[#This Row],[SYMBOL]],"Last trade time",TRUE),"")</f>
        <v>44585.469965277778</v>
      </c>
    </row>
    <row r="1033" spans="1:13">
      <c r="A1033" s="5" t="e" vm="1053">
        <v>#VALUE!</v>
      </c>
      <c r="B1033" s="7" cm="1">
        <f t="array" ref="B1033">IFERROR(_FV(T_STOCK_DATA[[#This Row],[SYMBOL]],"Change"),"")</f>
        <v>-165.5</v>
      </c>
      <c r="C1033" s="8" cm="1">
        <f t="array" ref="C1033">IFERROR(IF(T_STOCK_DATA[[#This Row],[SYMBOL]]="","",_FV(T_STOCK_DATA[[#This Row],[SYMBOL]],"Change (%)",TRUE)),"")</f>
        <v>-4.5044000000000001E-2</v>
      </c>
      <c r="D1033" s="8" t="str">
        <f>IF(T_STOCK_DATA[[#This Row],[Change (%)]]&gt;0,T_STOCK_DATA[[#This Row],[Change (%)]],"")</f>
        <v/>
      </c>
      <c r="E1033" s="8">
        <f>IF(T_STOCK_DATA[[#This Row],[Change (%)]]&lt;0,T_STOCK_DATA[[#This Row],[Change (%)]],"")</f>
        <v>-4.5044000000000001E-2</v>
      </c>
      <c r="F1033" s="7" t="str" cm="1">
        <f t="array" ref="F1033">IFERROR(_FV(T_STOCK_DATA[[#This Row],[SYMBOL]],"Exchange"),"")</f>
        <v>National Stock Exchange of India</v>
      </c>
      <c r="G1033" s="7" cm="1">
        <f t="array" ref="G1033">IFERROR(_FV(T_STOCK_DATA[[#This Row],[SYMBOL]],"Price"),"")</f>
        <v>3508.65</v>
      </c>
      <c r="H1033" s="9" cm="1">
        <f t="array" ref="H1033">IFERROR(_FV(T_STOCK_DATA[[#This Row],[SYMBOL]],"Volume"),"")</f>
        <v>241332</v>
      </c>
      <c r="I1033" s="7" t="str" cm="1">
        <f t="array" ref="I1033">IFERROR(_FV(T_STOCK_DATA[[#This Row],[SYMBOL]],"Ticker symbol",TRUE),"")</f>
        <v>OFSS</v>
      </c>
      <c r="J1033" s="10" t="str">
        <f>IFERROR(RANK(T_STOCK_DATA[[#This Row],[Positive Change %]],T_STOCK_DATA[Positive Change %],0)+COUNTIF($D$3:$D1032,T_STOCK_DATA[[#This Row],[Positive Change %]]),"")</f>
        <v/>
      </c>
      <c r="K1033" s="10">
        <f>IFERROR(RANK(T_STOCK_DATA[[#This Row],[Negative Change %]],T_STOCK_DATA[Negative Change %],1)+COUNTIF($E$3:$E1032,T_STOCK_DATA[[#This Row],[Negative Change %]]),"")</f>
        <v>896</v>
      </c>
      <c r="L1033" s="10">
        <f>IFERROR(RANK(T_STOCK_DATA[[#This Row],[Volume]],T_STOCK_DATA[Volume],0)+COUNTIF($H$3:$H1032,T_STOCK_DATA[[#This Row],[Volume]]),"")</f>
        <v>696</v>
      </c>
      <c r="M1033" s="18" cm="1">
        <f t="array" ref="M1033">IFERROR(_FV(T_STOCK_DATA[[#This Row],[SYMBOL]],"Last trade time",TRUE),"")</f>
        <v>44585.469965277778</v>
      </c>
    </row>
    <row r="1034" spans="1:13">
      <c r="A1034" s="5" t="e" vm="1054">
        <v>#VALUE!</v>
      </c>
      <c r="B1034" s="7" cm="1">
        <f t="array" ref="B1034">IFERROR(_FV(T_STOCK_DATA[[#This Row],[SYMBOL]],"Change"),"")</f>
        <v>-3.85</v>
      </c>
      <c r="C1034" s="8" cm="1">
        <f t="array" ref="C1034">IFERROR(IF(T_STOCK_DATA[[#This Row],[SYMBOL]]="","",_FV(T_STOCK_DATA[[#This Row],[SYMBOL]],"Change (%)",TRUE)),"")</f>
        <v>-1.7408999999999997E-2</v>
      </c>
      <c r="D1034" s="8" t="str">
        <f>IF(T_STOCK_DATA[[#This Row],[Change (%)]]&gt;0,T_STOCK_DATA[[#This Row],[Change (%)]],"")</f>
        <v/>
      </c>
      <c r="E1034" s="8">
        <f>IF(T_STOCK_DATA[[#This Row],[Change (%)]]&lt;0,T_STOCK_DATA[[#This Row],[Change (%)]],"")</f>
        <v>-1.7408999999999997E-2</v>
      </c>
      <c r="F1034" s="7" t="str" cm="1">
        <f t="array" ref="F1034">IFERROR(_FV(T_STOCK_DATA[[#This Row],[SYMBOL]],"Exchange"),"")</f>
        <v>National Stock Exchange of India</v>
      </c>
      <c r="G1034" s="7" cm="1">
        <f t="array" ref="G1034">IFERROR(_FV(T_STOCK_DATA[[#This Row],[SYMBOL]],"Price"),"")</f>
        <v>217.3</v>
      </c>
      <c r="H1034" s="9" cm="1">
        <f t="array" ref="H1034">IFERROR(_FV(T_STOCK_DATA[[#This Row],[SYMBOL]],"Volume"),"")</f>
        <v>1212933</v>
      </c>
      <c r="I1034" s="7" t="str" cm="1">
        <f t="array" ref="I1034">IFERROR(_FV(T_STOCK_DATA[[#This Row],[SYMBOL]],"Ticker symbol",TRUE),"")</f>
        <v>OIL</v>
      </c>
      <c r="J1034" s="10" t="str">
        <f>IFERROR(RANK(T_STOCK_DATA[[#This Row],[Positive Change %]],T_STOCK_DATA[Positive Change %],0)+COUNTIF($D$3:$D1033,T_STOCK_DATA[[#This Row],[Positive Change %]]),"")</f>
        <v/>
      </c>
      <c r="K1034" s="10">
        <f>IFERROR(RANK(T_STOCK_DATA[[#This Row],[Negative Change %]],T_STOCK_DATA[Negative Change %],1)+COUNTIF($E$3:$E1033,T_STOCK_DATA[[#This Row],[Negative Change %]]),"")</f>
        <v>1453</v>
      </c>
      <c r="L1034" s="10">
        <f>IFERROR(RANK(T_STOCK_DATA[[#This Row],[Volume]],T_STOCK_DATA[Volume],0)+COUNTIF($H$3:$H1033,T_STOCK_DATA[[#This Row],[Volume]]),"")</f>
        <v>298</v>
      </c>
      <c r="M1034" s="18" cm="1">
        <f t="array" ref="M1034">IFERROR(_FV(T_STOCK_DATA[[#This Row],[SYMBOL]],"Last trade time",TRUE),"")</f>
        <v>44585.469965277778</v>
      </c>
    </row>
    <row r="1035" spans="1:13">
      <c r="A1035" s="5" t="e" vm="1055">
        <v>#VALUE!</v>
      </c>
      <c r="B1035" s="7" cm="1">
        <f t="array" ref="B1035">IFERROR(_FV(T_STOCK_DATA[[#This Row],[SYMBOL]],"Change"),"")</f>
        <v>-0.45</v>
      </c>
      <c r="C1035" s="8" cm="1">
        <f t="array" ref="C1035">IFERROR(IF(T_STOCK_DATA[[#This Row],[SYMBOL]]="","",_FV(T_STOCK_DATA[[#This Row],[SYMBOL]],"Change (%)",TRUE)),"")</f>
        <v>-4.5685000000000003E-2</v>
      </c>
      <c r="D1035" s="8" t="str">
        <f>IF(T_STOCK_DATA[[#This Row],[Change (%)]]&gt;0,T_STOCK_DATA[[#This Row],[Change (%)]],"")</f>
        <v/>
      </c>
      <c r="E1035" s="8">
        <f>IF(T_STOCK_DATA[[#This Row],[Change (%)]]&lt;0,T_STOCK_DATA[[#This Row],[Change (%)]],"")</f>
        <v>-4.5685000000000003E-2</v>
      </c>
      <c r="F1035" s="7" t="str" cm="1">
        <f t="array" ref="F1035">IFERROR(_FV(T_STOCK_DATA[[#This Row],[SYMBOL]],"Exchange"),"")</f>
        <v>National Stock Exchange of India</v>
      </c>
      <c r="G1035" s="7" cm="1">
        <f t="array" ref="G1035">IFERROR(_FV(T_STOCK_DATA[[#This Row],[SYMBOL]],"Price"),"")</f>
        <v>9.4</v>
      </c>
      <c r="H1035" s="9" cm="1">
        <f t="array" ref="H1035">IFERROR(_FV(T_STOCK_DATA[[#This Row],[SYMBOL]],"Volume"),"")</f>
        <v>34045</v>
      </c>
      <c r="I1035" s="7" t="str" cm="1">
        <f t="array" ref="I1035">IFERROR(_FV(T_STOCK_DATA[[#This Row],[SYMBOL]],"Ticker symbol",TRUE),"")</f>
        <v>OILCOUNTUB</v>
      </c>
      <c r="J1035" s="10" t="str">
        <f>IFERROR(RANK(T_STOCK_DATA[[#This Row],[Positive Change %]],T_STOCK_DATA[Positive Change %],0)+COUNTIF($D$3:$D1034,T_STOCK_DATA[[#This Row],[Positive Change %]]),"")</f>
        <v/>
      </c>
      <c r="K1035" s="10">
        <f>IFERROR(RANK(T_STOCK_DATA[[#This Row],[Negative Change %]],T_STOCK_DATA[Negative Change %],1)+COUNTIF($E$3:$E1034,T_STOCK_DATA[[#This Row],[Negative Change %]]),"")</f>
        <v>874</v>
      </c>
      <c r="L1035" s="10">
        <f>IFERROR(RANK(T_STOCK_DATA[[#This Row],[Volume]],T_STOCK_DATA[Volume],0)+COUNTIF($H$3:$H1034,T_STOCK_DATA[[#This Row],[Volume]]),"")</f>
        <v>1279</v>
      </c>
      <c r="M1035" s="18" cm="1">
        <f t="array" ref="M1035">IFERROR(_FV(T_STOCK_DATA[[#This Row],[SYMBOL]],"Last trade time",TRUE),"")</f>
        <v>44585.469965277778</v>
      </c>
    </row>
    <row r="1036" spans="1:13">
      <c r="A1036" s="5" t="e" vm="1056">
        <v>#VALUE!</v>
      </c>
      <c r="B1036" s="7" cm="1">
        <f t="array" ref="B1036">IFERROR(_FV(T_STOCK_DATA[[#This Row],[SYMBOL]],"Change"),"")</f>
        <v>-35.299999999999997</v>
      </c>
      <c r="C1036" s="8" cm="1">
        <f t="array" ref="C1036">IFERROR(IF(T_STOCK_DATA[[#This Row],[SYMBOL]]="","",_FV(T_STOCK_DATA[[#This Row],[SYMBOL]],"Change (%)",TRUE)),"")</f>
        <v>-4.4207999999999997E-2</v>
      </c>
      <c r="D1036" s="8" t="str">
        <f>IF(T_STOCK_DATA[[#This Row],[Change (%)]]&gt;0,T_STOCK_DATA[[#This Row],[Change (%)]],"")</f>
        <v/>
      </c>
      <c r="E1036" s="8">
        <f>IF(T_STOCK_DATA[[#This Row],[Change (%)]]&lt;0,T_STOCK_DATA[[#This Row],[Change (%)]],"")</f>
        <v>-4.4207999999999997E-2</v>
      </c>
      <c r="F1036" s="7" t="str" cm="1">
        <f t="array" ref="F1036">IFERROR(_FV(T_STOCK_DATA[[#This Row],[SYMBOL]],"Exchange"),"")</f>
        <v>National Stock Exchange of India</v>
      </c>
      <c r="G1036" s="7" cm="1">
        <f t="array" ref="G1036">IFERROR(_FV(T_STOCK_DATA[[#This Row],[SYMBOL]],"Price"),"")</f>
        <v>763.2</v>
      </c>
      <c r="H1036" s="9" cm="1">
        <f t="array" ref="H1036">IFERROR(_FV(T_STOCK_DATA[[#This Row],[SYMBOL]],"Volume"),"")</f>
        <v>325310</v>
      </c>
      <c r="I1036" s="7" t="str" cm="1">
        <f t="array" ref="I1036">IFERROR(_FV(T_STOCK_DATA[[#This Row],[SYMBOL]],"Ticker symbol",TRUE),"")</f>
        <v>OLECTRA</v>
      </c>
      <c r="J1036" s="10" t="str">
        <f>IFERROR(RANK(T_STOCK_DATA[[#This Row],[Positive Change %]],T_STOCK_DATA[Positive Change %],0)+COUNTIF($D$3:$D1035,T_STOCK_DATA[[#This Row],[Positive Change %]]),"")</f>
        <v/>
      </c>
      <c r="K1036" s="10">
        <f>IFERROR(RANK(T_STOCK_DATA[[#This Row],[Negative Change %]],T_STOCK_DATA[Negative Change %],1)+COUNTIF($E$3:$E1035,T_STOCK_DATA[[#This Row],[Negative Change %]]),"")</f>
        <v>925</v>
      </c>
      <c r="L1036" s="10">
        <f>IFERROR(RANK(T_STOCK_DATA[[#This Row],[Volume]],T_STOCK_DATA[Volume],0)+COUNTIF($H$3:$H1035,T_STOCK_DATA[[#This Row],[Volume]]),"")</f>
        <v>623</v>
      </c>
      <c r="M1036" s="18" cm="1">
        <f t="array" ref="M1036">IFERROR(_FV(T_STOCK_DATA[[#This Row],[SYMBOL]],"Last trade time",TRUE),"")</f>
        <v>44585.469965277778</v>
      </c>
    </row>
    <row r="1037" spans="1:13">
      <c r="A1037" s="5" t="e" vm="1057">
        <v>#VALUE!</v>
      </c>
      <c r="B1037" s="7" cm="1">
        <f t="array" ref="B1037">IFERROR(_FV(T_STOCK_DATA[[#This Row],[SYMBOL]],"Change"),"")</f>
        <v>-4.3</v>
      </c>
      <c r="C1037" s="8" cm="1">
        <f t="array" ref="C1037">IFERROR(IF(T_STOCK_DATA[[#This Row],[SYMBOL]]="","",_FV(T_STOCK_DATA[[#This Row],[SYMBOL]],"Change (%)",TRUE)),"")</f>
        <v>-7.4718000000000007E-2</v>
      </c>
      <c r="D1037" s="8" t="str">
        <f>IF(T_STOCK_DATA[[#This Row],[Change (%)]]&gt;0,T_STOCK_DATA[[#This Row],[Change (%)]],"")</f>
        <v/>
      </c>
      <c r="E1037" s="8">
        <f>IF(T_STOCK_DATA[[#This Row],[Change (%)]]&lt;0,T_STOCK_DATA[[#This Row],[Change (%)]],"")</f>
        <v>-7.4718000000000007E-2</v>
      </c>
      <c r="F1037" s="7" t="str" cm="1">
        <f t="array" ref="F1037">IFERROR(_FV(T_STOCK_DATA[[#This Row],[SYMBOL]],"Exchange"),"")</f>
        <v>National Stock Exchange of India</v>
      </c>
      <c r="G1037" s="7" cm="1">
        <f t="array" ref="G1037">IFERROR(_FV(T_STOCK_DATA[[#This Row],[SYMBOL]],"Price"),"")</f>
        <v>53.25</v>
      </c>
      <c r="H1037" s="9" cm="1">
        <f t="array" ref="H1037">IFERROR(_FV(T_STOCK_DATA[[#This Row],[SYMBOL]],"Volume"),"")</f>
        <v>39665</v>
      </c>
      <c r="I1037" s="7" t="str" cm="1">
        <f t="array" ref="I1037">IFERROR(_FV(T_STOCK_DATA[[#This Row],[SYMBOL]],"Ticker symbol",TRUE),"")</f>
        <v>OMAXAUTO</v>
      </c>
      <c r="J1037" s="10" t="str">
        <f>IFERROR(RANK(T_STOCK_DATA[[#This Row],[Positive Change %]],T_STOCK_DATA[Positive Change %],0)+COUNTIF($D$3:$D1036,T_STOCK_DATA[[#This Row],[Positive Change %]]),"")</f>
        <v/>
      </c>
      <c r="K1037" s="10">
        <f>IFERROR(RANK(T_STOCK_DATA[[#This Row],[Negative Change %]],T_STOCK_DATA[Negative Change %],1)+COUNTIF($E$3:$E1036,T_STOCK_DATA[[#This Row],[Negative Change %]]),"")</f>
        <v>150</v>
      </c>
      <c r="L1037" s="10">
        <f>IFERROR(RANK(T_STOCK_DATA[[#This Row],[Volume]],T_STOCK_DATA[Volume],0)+COUNTIF($H$3:$H1036,T_STOCK_DATA[[#This Row],[Volume]]),"")</f>
        <v>1236</v>
      </c>
      <c r="M1037" s="18" cm="1">
        <f t="array" ref="M1037">IFERROR(_FV(T_STOCK_DATA[[#This Row],[SYMBOL]],"Last trade time",TRUE),"")</f>
        <v>44585.469965277778</v>
      </c>
    </row>
    <row r="1038" spans="1:13">
      <c r="A1038" s="5" t="e" vm="1058">
        <v>#VALUE!</v>
      </c>
      <c r="B1038" s="7" cm="1">
        <f t="array" ref="B1038">IFERROR(_FV(T_STOCK_DATA[[#This Row],[SYMBOL]],"Change"),"")</f>
        <v>-6.7</v>
      </c>
      <c r="C1038" s="8" cm="1">
        <f t="array" ref="C1038">IFERROR(IF(T_STOCK_DATA[[#This Row],[SYMBOL]]="","",_FV(T_STOCK_DATA[[#This Row],[SYMBOL]],"Change (%)",TRUE)),"")</f>
        <v>-7.5791999999999998E-2</v>
      </c>
      <c r="D1038" s="8" t="str">
        <f>IF(T_STOCK_DATA[[#This Row],[Change (%)]]&gt;0,T_STOCK_DATA[[#This Row],[Change (%)]],"")</f>
        <v/>
      </c>
      <c r="E1038" s="8">
        <f>IF(T_STOCK_DATA[[#This Row],[Change (%)]]&lt;0,T_STOCK_DATA[[#This Row],[Change (%)]],"")</f>
        <v>-7.5791999999999998E-2</v>
      </c>
      <c r="F1038" s="7" t="str" cm="1">
        <f t="array" ref="F1038">IFERROR(_FV(T_STOCK_DATA[[#This Row],[SYMBOL]],"Exchange"),"")</f>
        <v>National Stock Exchange of India</v>
      </c>
      <c r="G1038" s="7" cm="1">
        <f t="array" ref="G1038">IFERROR(_FV(T_STOCK_DATA[[#This Row],[SYMBOL]],"Price"),"")</f>
        <v>81.7</v>
      </c>
      <c r="H1038" s="9" cm="1">
        <f t="array" ref="H1038">IFERROR(_FV(T_STOCK_DATA[[#This Row],[SYMBOL]],"Volume"),"")</f>
        <v>193049</v>
      </c>
      <c r="I1038" s="7" t="str" cm="1">
        <f t="array" ref="I1038">IFERROR(_FV(T_STOCK_DATA[[#This Row],[SYMBOL]],"Ticker symbol",TRUE),"")</f>
        <v>OMAXE</v>
      </c>
      <c r="J1038" s="10" t="str">
        <f>IFERROR(RANK(T_STOCK_DATA[[#This Row],[Positive Change %]],T_STOCK_DATA[Positive Change %],0)+COUNTIF($D$3:$D1037,T_STOCK_DATA[[#This Row],[Positive Change %]]),"")</f>
        <v/>
      </c>
      <c r="K1038" s="10">
        <f>IFERROR(RANK(T_STOCK_DATA[[#This Row],[Negative Change %]],T_STOCK_DATA[Negative Change %],1)+COUNTIF($E$3:$E1037,T_STOCK_DATA[[#This Row],[Negative Change %]]),"")</f>
        <v>139</v>
      </c>
      <c r="L1038" s="10">
        <f>IFERROR(RANK(T_STOCK_DATA[[#This Row],[Volume]],T_STOCK_DATA[Volume],0)+COUNTIF($H$3:$H1037,T_STOCK_DATA[[#This Row],[Volume]]),"")</f>
        <v>769</v>
      </c>
      <c r="M1038" s="18" cm="1">
        <f t="array" ref="M1038">IFERROR(_FV(T_STOCK_DATA[[#This Row],[SYMBOL]],"Last trade time",TRUE),"")</f>
        <v>44585.469965277778</v>
      </c>
    </row>
    <row r="1039" spans="1:13">
      <c r="A1039" s="5" t="e" vm="1059">
        <v>#VALUE!</v>
      </c>
      <c r="B1039" s="7" cm="1">
        <f t="array" ref="B1039">IFERROR(_FV(T_STOCK_DATA[[#This Row],[SYMBOL]],"Change"),"")</f>
        <v>-1.9</v>
      </c>
      <c r="C1039" s="8" cm="1">
        <f t="array" ref="C1039">IFERROR(IF(T_STOCK_DATA[[#This Row],[SYMBOL]]="","",_FV(T_STOCK_DATA[[#This Row],[SYMBOL]],"Change (%)",TRUE)),"")</f>
        <v>-4.9351000000000006E-2</v>
      </c>
      <c r="D1039" s="8" t="str">
        <f>IF(T_STOCK_DATA[[#This Row],[Change (%)]]&gt;0,T_STOCK_DATA[[#This Row],[Change (%)]],"")</f>
        <v/>
      </c>
      <c r="E1039" s="8">
        <f>IF(T_STOCK_DATA[[#This Row],[Change (%)]]&lt;0,T_STOCK_DATA[[#This Row],[Change (%)]],"")</f>
        <v>-4.9351000000000006E-2</v>
      </c>
      <c r="F1039" s="7" t="str" cm="1">
        <f t="array" ref="F1039">IFERROR(_FV(T_STOCK_DATA[[#This Row],[SYMBOL]],"Exchange"),"")</f>
        <v>National Stock Exchange of India</v>
      </c>
      <c r="G1039" s="7" cm="1">
        <f t="array" ref="G1039">IFERROR(_FV(T_STOCK_DATA[[#This Row],[SYMBOL]],"Price"),"")</f>
        <v>36.6</v>
      </c>
      <c r="H1039" s="9" cm="1">
        <f t="array" ref="H1039">IFERROR(_FV(T_STOCK_DATA[[#This Row],[SYMBOL]],"Volume"),"")</f>
        <v>92411</v>
      </c>
      <c r="I1039" s="7" t="str" cm="1">
        <f t="array" ref="I1039">IFERROR(_FV(T_STOCK_DATA[[#This Row],[SYMBOL]],"Ticker symbol",TRUE),"")</f>
        <v>OMKARCHEM</v>
      </c>
      <c r="J1039" s="10" t="str">
        <f>IFERROR(RANK(T_STOCK_DATA[[#This Row],[Positive Change %]],T_STOCK_DATA[Positive Change %],0)+COUNTIF($D$3:$D1038,T_STOCK_DATA[[#This Row],[Positive Change %]]),"")</f>
        <v/>
      </c>
      <c r="K1039" s="10">
        <f>IFERROR(RANK(T_STOCK_DATA[[#This Row],[Negative Change %]],T_STOCK_DATA[Negative Change %],1)+COUNTIF($E$3:$E1038,T_STOCK_DATA[[#This Row],[Negative Change %]]),"")</f>
        <v>659</v>
      </c>
      <c r="L1039" s="10">
        <f>IFERROR(RANK(T_STOCK_DATA[[#This Row],[Volume]],T_STOCK_DATA[Volume],0)+COUNTIF($H$3:$H1038,T_STOCK_DATA[[#This Row],[Volume]]),"")</f>
        <v>998</v>
      </c>
      <c r="M1039" s="18" cm="1">
        <f t="array" ref="M1039">IFERROR(_FV(T_STOCK_DATA[[#This Row],[SYMBOL]],"Last trade time",TRUE),"")</f>
        <v>44585.469965277778</v>
      </c>
    </row>
    <row r="1040" spans="1:13">
      <c r="A1040" s="5" t="e" vm="1060">
        <v>#VALUE!</v>
      </c>
      <c r="B1040" s="7" cm="1">
        <f t="array" ref="B1040">IFERROR(_FV(T_STOCK_DATA[[#This Row],[SYMBOL]],"Change"),"")</f>
        <v>-0.75</v>
      </c>
      <c r="C1040" s="8" cm="1">
        <f t="array" ref="C1040">IFERROR(IF(T_STOCK_DATA[[#This Row],[SYMBOL]]="","",_FV(T_STOCK_DATA[[#This Row],[SYMBOL]],"Change (%)",TRUE)),"")</f>
        <v>-4.7022000000000001E-2</v>
      </c>
      <c r="D1040" s="8" t="str">
        <f>IF(T_STOCK_DATA[[#This Row],[Change (%)]]&gt;0,T_STOCK_DATA[[#This Row],[Change (%)]],"")</f>
        <v/>
      </c>
      <c r="E1040" s="8">
        <f>IF(T_STOCK_DATA[[#This Row],[Change (%)]]&lt;0,T_STOCK_DATA[[#This Row],[Change (%)]],"")</f>
        <v>-4.7022000000000001E-2</v>
      </c>
      <c r="F1040" s="7" t="str" cm="1">
        <f t="array" ref="F1040">IFERROR(_FV(T_STOCK_DATA[[#This Row],[SYMBOL]],"Exchange"),"")</f>
        <v>National Stock Exchange of India</v>
      </c>
      <c r="G1040" s="7" cm="1">
        <f t="array" ref="G1040">IFERROR(_FV(T_STOCK_DATA[[#This Row],[SYMBOL]],"Price"),"")</f>
        <v>15.2</v>
      </c>
      <c r="H1040" s="9" cm="1">
        <f t="array" ref="H1040">IFERROR(_FV(T_STOCK_DATA[[#This Row],[SYMBOL]],"Volume"),"")</f>
        <v>40311</v>
      </c>
      <c r="I1040" s="7" t="str" cm="1">
        <f t="array" ref="I1040">IFERROR(_FV(T_STOCK_DATA[[#This Row],[SYMBOL]],"Ticker symbol",TRUE),"")</f>
        <v>ONELIFECAP</v>
      </c>
      <c r="J1040" s="10" t="str">
        <f>IFERROR(RANK(T_STOCK_DATA[[#This Row],[Positive Change %]],T_STOCK_DATA[Positive Change %],0)+COUNTIF($D$3:$D1039,T_STOCK_DATA[[#This Row],[Positive Change %]]),"")</f>
        <v/>
      </c>
      <c r="K1040" s="10">
        <f>IFERROR(RANK(T_STOCK_DATA[[#This Row],[Negative Change %]],T_STOCK_DATA[Negative Change %],1)+COUNTIF($E$3:$E1039,T_STOCK_DATA[[#This Row],[Negative Change %]]),"")</f>
        <v>811</v>
      </c>
      <c r="L1040" s="10">
        <f>IFERROR(RANK(T_STOCK_DATA[[#This Row],[Volume]],T_STOCK_DATA[Volume],0)+COUNTIF($H$3:$H1039,T_STOCK_DATA[[#This Row],[Volume]]),"")</f>
        <v>1233</v>
      </c>
      <c r="M1040" s="18" cm="1">
        <f t="array" ref="M1040">IFERROR(_FV(T_STOCK_DATA[[#This Row],[SYMBOL]],"Last trade time",TRUE),"")</f>
        <v>44585.469965277778</v>
      </c>
    </row>
    <row r="1041" spans="1:13">
      <c r="A1041" s="5" t="e" vm="1061">
        <v>#VALUE!</v>
      </c>
      <c r="B1041" s="7" cm="1">
        <f t="array" ref="B1041">IFERROR(_FV(T_STOCK_DATA[[#This Row],[SYMBOL]],"Change"),"")</f>
        <v>-0.65</v>
      </c>
      <c r="C1041" s="8" cm="1">
        <f t="array" ref="C1041">IFERROR(IF(T_STOCK_DATA[[#This Row],[SYMBOL]]="","",_FV(T_STOCK_DATA[[#This Row],[SYMBOL]],"Change (%)",TRUE)),"")</f>
        <v>-4.8871999999999999E-2</v>
      </c>
      <c r="D1041" s="8" t="str">
        <f>IF(T_STOCK_DATA[[#This Row],[Change (%)]]&gt;0,T_STOCK_DATA[[#This Row],[Change (%)]],"")</f>
        <v/>
      </c>
      <c r="E1041" s="8">
        <f>IF(T_STOCK_DATA[[#This Row],[Change (%)]]&lt;0,T_STOCK_DATA[[#This Row],[Change (%)]],"")</f>
        <v>-4.8871999999999999E-2</v>
      </c>
      <c r="F1041" s="7" t="str" cm="1">
        <f t="array" ref="F1041">IFERROR(_FV(T_STOCK_DATA[[#This Row],[SYMBOL]],"Exchange"),"")</f>
        <v>National Stock Exchange of India</v>
      </c>
      <c r="G1041" s="7" cm="1">
        <f t="array" ref="G1041">IFERROR(_FV(T_STOCK_DATA[[#This Row],[SYMBOL]],"Price"),"")</f>
        <v>12.65</v>
      </c>
      <c r="H1041" s="9" cm="1">
        <f t="array" ref="H1041">IFERROR(_FV(T_STOCK_DATA[[#This Row],[SYMBOL]],"Volume"),"")</f>
        <v>110850</v>
      </c>
      <c r="I1041" s="7" t="str" cm="1">
        <f t="array" ref="I1041">IFERROR(_FV(T_STOCK_DATA[[#This Row],[SYMBOL]],"Ticker symbol",TRUE),"")</f>
        <v>ONEPOINT</v>
      </c>
      <c r="J1041" s="10" t="str">
        <f>IFERROR(RANK(T_STOCK_DATA[[#This Row],[Positive Change %]],T_STOCK_DATA[Positive Change %],0)+COUNTIF($D$3:$D1040,T_STOCK_DATA[[#This Row],[Positive Change %]]),"")</f>
        <v/>
      </c>
      <c r="K1041" s="10">
        <f>IFERROR(RANK(T_STOCK_DATA[[#This Row],[Negative Change %]],T_STOCK_DATA[Negative Change %],1)+COUNTIF($E$3:$E1040,T_STOCK_DATA[[#This Row],[Negative Change %]]),"")</f>
        <v>699</v>
      </c>
      <c r="L1041" s="10">
        <f>IFERROR(RANK(T_STOCK_DATA[[#This Row],[Volume]],T_STOCK_DATA[Volume],0)+COUNTIF($H$3:$H1040,T_STOCK_DATA[[#This Row],[Volume]]),"")</f>
        <v>943</v>
      </c>
      <c r="M1041" s="18" cm="1">
        <f t="array" ref="M1041">IFERROR(_FV(T_STOCK_DATA[[#This Row],[SYMBOL]],"Last trade time",TRUE),"")</f>
        <v>44585.469965277778</v>
      </c>
    </row>
    <row r="1042" spans="1:13">
      <c r="A1042" s="5" t="e" vm="55">
        <v>#VALUE!</v>
      </c>
      <c r="B1042" s="7" cm="1">
        <f t="array" ref="B1042">IFERROR(_FV(T_STOCK_DATA[[#This Row],[SYMBOL]],"Change"),"")</f>
        <v>2.0499999999999998</v>
      </c>
      <c r="C1042" s="8" cm="1">
        <f t="array" ref="C1042">IFERROR(IF(T_STOCK_DATA[[#This Row],[SYMBOL]]="","",_FV(T_STOCK_DATA[[#This Row],[SYMBOL]],"Change (%)",TRUE)),"")</f>
        <v>1.2527E-2</v>
      </c>
      <c r="D1042" s="8">
        <f>IF(T_STOCK_DATA[[#This Row],[Change (%)]]&gt;0,T_STOCK_DATA[[#This Row],[Change (%)]],"")</f>
        <v>1.2527E-2</v>
      </c>
      <c r="E1042" s="8" t="str">
        <f>IF(T_STOCK_DATA[[#This Row],[Change (%)]]&lt;0,T_STOCK_DATA[[#This Row],[Change (%)]],"")</f>
        <v/>
      </c>
      <c r="F1042" s="7" t="str" cm="1">
        <f t="array" ref="F1042">IFERROR(_FV(T_STOCK_DATA[[#This Row],[SYMBOL]],"Exchange"),"")</f>
        <v>National Stock Exchange of India</v>
      </c>
      <c r="G1042" s="7" cm="1">
        <f t="array" ref="G1042">IFERROR(_FV(T_STOCK_DATA[[#This Row],[SYMBOL]],"Price"),"")</f>
        <v>165.7</v>
      </c>
      <c r="H1042" s="9" cm="1">
        <f t="array" ref="H1042">IFERROR(_FV(T_STOCK_DATA[[#This Row],[SYMBOL]],"Volume"),"")</f>
        <v>28783449</v>
      </c>
      <c r="I1042" s="7" t="str" cm="1">
        <f t="array" ref="I1042">IFERROR(_FV(T_STOCK_DATA[[#This Row],[SYMBOL]],"Ticker symbol",TRUE),"")</f>
        <v>ONGC</v>
      </c>
      <c r="J1042" s="10">
        <f>IFERROR(RANK(T_STOCK_DATA[[#This Row],[Positive Change %]],T_STOCK_DATA[Positive Change %],0)+COUNTIF($D$3:$D1041,T_STOCK_DATA[[#This Row],[Positive Change %]]),"")</f>
        <v>41</v>
      </c>
      <c r="K1042" s="10" t="str">
        <f>IFERROR(RANK(T_STOCK_DATA[[#This Row],[Negative Change %]],T_STOCK_DATA[Negative Change %],1)+COUNTIF($E$3:$E1041,T_STOCK_DATA[[#This Row],[Negative Change %]]),"")</f>
        <v/>
      </c>
      <c r="L1042" s="10">
        <f>IFERROR(RANK(T_STOCK_DATA[[#This Row],[Volume]],T_STOCK_DATA[Volume],0)+COUNTIF($H$3:$H1041,T_STOCK_DATA[[#This Row],[Volume]]),"")</f>
        <v>17</v>
      </c>
      <c r="M1042" s="18" cm="1">
        <f t="array" ref="M1042">IFERROR(_FV(T_STOCK_DATA[[#This Row],[SYMBOL]],"Last trade time",TRUE),"")</f>
        <v>44585.469965277778</v>
      </c>
    </row>
    <row r="1043" spans="1:13">
      <c r="A1043" s="5" t="e" vm="1062">
        <v>#VALUE!</v>
      </c>
      <c r="B1043" s="7" cm="1">
        <f t="array" ref="B1043">IFERROR(_FV(T_STOCK_DATA[[#This Row],[SYMBOL]],"Change"),"")</f>
        <v>-11.15</v>
      </c>
      <c r="C1043" s="8" cm="1">
        <f t="array" ref="C1043">IFERROR(IF(T_STOCK_DATA[[#This Row],[SYMBOL]]="","",_FV(T_STOCK_DATA[[#This Row],[SYMBOL]],"Change (%)",TRUE)),"")</f>
        <v>-7.2075E-2</v>
      </c>
      <c r="D1043" s="8" t="str">
        <f>IF(T_STOCK_DATA[[#This Row],[Change (%)]]&gt;0,T_STOCK_DATA[[#This Row],[Change (%)]],"")</f>
        <v/>
      </c>
      <c r="E1043" s="8">
        <f>IF(T_STOCK_DATA[[#This Row],[Change (%)]]&lt;0,T_STOCK_DATA[[#This Row],[Change (%)]],"")</f>
        <v>-7.2075E-2</v>
      </c>
      <c r="F1043" s="7" t="str" cm="1">
        <f t="array" ref="F1043">IFERROR(_FV(T_STOCK_DATA[[#This Row],[SYMBOL]],"Exchange"),"")</f>
        <v>National Stock Exchange of India</v>
      </c>
      <c r="G1043" s="7" cm="1">
        <f t="array" ref="G1043">IFERROR(_FV(T_STOCK_DATA[[#This Row],[SYMBOL]],"Price"),"")</f>
        <v>143.55000000000001</v>
      </c>
      <c r="H1043" s="9" cm="1">
        <f t="array" ref="H1043">IFERROR(_FV(T_STOCK_DATA[[#This Row],[SYMBOL]],"Volume"),"")</f>
        <v>7410110</v>
      </c>
      <c r="I1043" s="7" t="str" cm="1">
        <f t="array" ref="I1043">IFERROR(_FV(T_STOCK_DATA[[#This Row],[SYMBOL]],"Ticker symbol",TRUE),"")</f>
        <v>ONMOBILE</v>
      </c>
      <c r="J1043" s="10" t="str">
        <f>IFERROR(RANK(T_STOCK_DATA[[#This Row],[Positive Change %]],T_STOCK_DATA[Positive Change %],0)+COUNTIF($D$3:$D1042,T_STOCK_DATA[[#This Row],[Positive Change %]]),"")</f>
        <v/>
      </c>
      <c r="K1043" s="10">
        <f>IFERROR(RANK(T_STOCK_DATA[[#This Row],[Negative Change %]],T_STOCK_DATA[Negative Change %],1)+COUNTIF($E$3:$E1042,T_STOCK_DATA[[#This Row],[Negative Change %]]),"")</f>
        <v>175</v>
      </c>
      <c r="L1043" s="10">
        <f>IFERROR(RANK(T_STOCK_DATA[[#This Row],[Volume]],T_STOCK_DATA[Volume],0)+COUNTIF($H$3:$H1042,T_STOCK_DATA[[#This Row],[Volume]]),"")</f>
        <v>70</v>
      </c>
      <c r="M1043" s="18" cm="1">
        <f t="array" ref="M1043">IFERROR(_FV(T_STOCK_DATA[[#This Row],[SYMBOL]],"Last trade time",TRUE),"")</f>
        <v>44585.469965277778</v>
      </c>
    </row>
    <row r="1044" spans="1:13">
      <c r="A1044" s="5" t="e" vm="1063">
        <v>#VALUE!</v>
      </c>
      <c r="B1044" s="7" cm="1">
        <f t="array" ref="B1044">IFERROR(_FV(T_STOCK_DATA[[#This Row],[SYMBOL]],"Change"),"")</f>
        <v>-17.850000000000001</v>
      </c>
      <c r="C1044" s="8" cm="1">
        <f t="array" ref="C1044">IFERROR(IF(T_STOCK_DATA[[#This Row],[SYMBOL]]="","",_FV(T_STOCK_DATA[[#This Row],[SYMBOL]],"Change (%)",TRUE)),"")</f>
        <v>-4.9916000000000002E-2</v>
      </c>
      <c r="D1044" s="8" t="str">
        <f>IF(T_STOCK_DATA[[#This Row],[Change (%)]]&gt;0,T_STOCK_DATA[[#This Row],[Change (%)]],"")</f>
        <v/>
      </c>
      <c r="E1044" s="8">
        <f>IF(T_STOCK_DATA[[#This Row],[Change (%)]]&lt;0,T_STOCK_DATA[[#This Row],[Change (%)]],"")</f>
        <v>-4.9916000000000002E-2</v>
      </c>
      <c r="F1044" s="7" t="str" cm="1">
        <f t="array" ref="F1044">IFERROR(_FV(T_STOCK_DATA[[#This Row],[SYMBOL]],"Exchange"),"")</f>
        <v>National Stock Exchange of India</v>
      </c>
      <c r="G1044" s="7" cm="1">
        <f t="array" ref="G1044">IFERROR(_FV(T_STOCK_DATA[[#This Row],[SYMBOL]],"Price"),"")</f>
        <v>339.75</v>
      </c>
      <c r="H1044" s="9" cm="1">
        <f t="array" ref="H1044">IFERROR(_FV(T_STOCK_DATA[[#This Row],[SYMBOL]],"Volume"),"")</f>
        <v>56228</v>
      </c>
      <c r="I1044" s="7" t="str" cm="1">
        <f t="array" ref="I1044">IFERROR(_FV(T_STOCK_DATA[[#This Row],[SYMBOL]],"Ticker symbol",TRUE),"")</f>
        <v>ONWARDTEC</v>
      </c>
      <c r="J1044" s="10" t="str">
        <f>IFERROR(RANK(T_STOCK_DATA[[#This Row],[Positive Change %]],T_STOCK_DATA[Positive Change %],0)+COUNTIF($D$3:$D1043,T_STOCK_DATA[[#This Row],[Positive Change %]]),"")</f>
        <v/>
      </c>
      <c r="K1044" s="10">
        <f>IFERROR(RANK(T_STOCK_DATA[[#This Row],[Negative Change %]],T_STOCK_DATA[Negative Change %],1)+COUNTIF($E$3:$E1043,T_STOCK_DATA[[#This Row],[Negative Change %]]),"")</f>
        <v>554</v>
      </c>
      <c r="L1044" s="10">
        <f>IFERROR(RANK(T_STOCK_DATA[[#This Row],[Volume]],T_STOCK_DATA[Volume],0)+COUNTIF($H$3:$H1043,T_STOCK_DATA[[#This Row],[Volume]]),"")</f>
        <v>1129</v>
      </c>
      <c r="M1044" s="18" cm="1">
        <f t="array" ref="M1044">IFERROR(_FV(T_STOCK_DATA[[#This Row],[SYMBOL]],"Last trade time",TRUE),"")</f>
        <v>44585.469965277778</v>
      </c>
    </row>
    <row r="1045" spans="1:13">
      <c r="A1045" s="5" t="e" vm="1064">
        <v>#VALUE!</v>
      </c>
      <c r="B1045" s="7" cm="1">
        <f t="array" ref="B1045">IFERROR(_FV(T_STOCK_DATA[[#This Row],[SYMBOL]],"Change"),"")</f>
        <v>-11</v>
      </c>
      <c r="C1045" s="8" cm="1">
        <f t="array" ref="C1045">IFERROR(IF(T_STOCK_DATA[[#This Row],[SYMBOL]]="","",_FV(T_STOCK_DATA[[#This Row],[SYMBOL]],"Change (%)",TRUE)),"")</f>
        <v>-3.6143000000000002E-2</v>
      </c>
      <c r="D1045" s="8" t="str">
        <f>IF(T_STOCK_DATA[[#This Row],[Change (%)]]&gt;0,T_STOCK_DATA[[#This Row],[Change (%)]],"")</f>
        <v/>
      </c>
      <c r="E1045" s="8">
        <f>IF(T_STOCK_DATA[[#This Row],[Change (%)]]&lt;0,T_STOCK_DATA[[#This Row],[Change (%)]],"")</f>
        <v>-3.6143000000000002E-2</v>
      </c>
      <c r="F1045" s="7" t="str" cm="1">
        <f t="array" ref="F1045">IFERROR(_FV(T_STOCK_DATA[[#This Row],[SYMBOL]],"Exchange"),"")</f>
        <v>National Stock Exchange of India</v>
      </c>
      <c r="G1045" s="7" cm="1">
        <f t="array" ref="G1045">IFERROR(_FV(T_STOCK_DATA[[#This Row],[SYMBOL]],"Price"),"")</f>
        <v>293.35000000000002</v>
      </c>
      <c r="H1045" s="9" cm="1">
        <f t="array" ref="H1045">IFERROR(_FV(T_STOCK_DATA[[#This Row],[SYMBOL]],"Volume"),"")</f>
        <v>128578</v>
      </c>
      <c r="I1045" s="7" t="str" cm="1">
        <f t="array" ref="I1045">IFERROR(_FV(T_STOCK_DATA[[#This Row],[SYMBOL]],"Ticker symbol",TRUE),"")</f>
        <v>OPTIEMUS</v>
      </c>
      <c r="J1045" s="10" t="str">
        <f>IFERROR(RANK(T_STOCK_DATA[[#This Row],[Positive Change %]],T_STOCK_DATA[Positive Change %],0)+COUNTIF($D$3:$D1044,T_STOCK_DATA[[#This Row],[Positive Change %]]),"")</f>
        <v/>
      </c>
      <c r="K1045" s="10">
        <f>IFERROR(RANK(T_STOCK_DATA[[#This Row],[Negative Change %]],T_STOCK_DATA[Negative Change %],1)+COUNTIF($E$3:$E1044,T_STOCK_DATA[[#This Row],[Negative Change %]]),"")</f>
        <v>1128</v>
      </c>
      <c r="L1045" s="10">
        <f>IFERROR(RANK(T_STOCK_DATA[[#This Row],[Volume]],T_STOCK_DATA[Volume],0)+COUNTIF($H$3:$H1044,T_STOCK_DATA[[#This Row],[Volume]]),"")</f>
        <v>896</v>
      </c>
      <c r="M1045" s="18" cm="1">
        <f t="array" ref="M1045">IFERROR(_FV(T_STOCK_DATA[[#This Row],[SYMBOL]],"Last trade time",TRUE),"")</f>
        <v>44585.469965277778</v>
      </c>
    </row>
    <row r="1046" spans="1:13">
      <c r="A1046" s="5" t="e" vm="1065">
        <v>#VALUE!</v>
      </c>
      <c r="B1046" s="7" cm="1">
        <f t="array" ref="B1046">IFERROR(_FV(T_STOCK_DATA[[#This Row],[SYMBOL]],"Change"),"")</f>
        <v>0.1</v>
      </c>
      <c r="C1046" s="8" cm="1">
        <f t="array" ref="C1046">IFERROR(IF(T_STOCK_DATA[[#This Row],[SYMBOL]]="","",_FV(T_STOCK_DATA[[#This Row],[SYMBOL]],"Change (%)",TRUE)),"")</f>
        <v>3.6364E-2</v>
      </c>
      <c r="D1046" s="8">
        <f>IF(T_STOCK_DATA[[#This Row],[Change (%)]]&gt;0,T_STOCK_DATA[[#This Row],[Change (%)]],"")</f>
        <v>3.6364E-2</v>
      </c>
      <c r="E1046" s="8" t="str">
        <f>IF(T_STOCK_DATA[[#This Row],[Change (%)]]&lt;0,T_STOCK_DATA[[#This Row],[Change (%)]],"")</f>
        <v/>
      </c>
      <c r="F1046" s="7" t="str" cm="1">
        <f t="array" ref="F1046">IFERROR(_FV(T_STOCK_DATA[[#This Row],[SYMBOL]],"Exchange"),"")</f>
        <v>National Stock Exchange of India</v>
      </c>
      <c r="G1046" s="7" cm="1">
        <f t="array" ref="G1046">IFERROR(_FV(T_STOCK_DATA[[#This Row],[SYMBOL]],"Price"),"")</f>
        <v>2.85</v>
      </c>
      <c r="H1046" s="9" cm="1">
        <f t="array" ref="H1046">IFERROR(_FV(T_STOCK_DATA[[#This Row],[SYMBOL]],"Volume"),"")</f>
        <v>591936</v>
      </c>
      <c r="I1046" s="7" t="str" cm="1">
        <f t="array" ref="I1046">IFERROR(_FV(T_STOCK_DATA[[#This Row],[SYMBOL]],"Ticker symbol",TRUE),"")</f>
        <v>OPTOCIRCUI</v>
      </c>
      <c r="J1046" s="10">
        <f>IFERROR(RANK(T_STOCK_DATA[[#This Row],[Positive Change %]],T_STOCK_DATA[Positive Change %],0)+COUNTIF($D$3:$D1045,T_STOCK_DATA[[#This Row],[Positive Change %]]),"")</f>
        <v>21</v>
      </c>
      <c r="K1046" s="10" t="str">
        <f>IFERROR(RANK(T_STOCK_DATA[[#This Row],[Negative Change %]],T_STOCK_DATA[Negative Change %],1)+COUNTIF($E$3:$E1045,T_STOCK_DATA[[#This Row],[Negative Change %]]),"")</f>
        <v/>
      </c>
      <c r="L1046" s="10">
        <f>IFERROR(RANK(T_STOCK_DATA[[#This Row],[Volume]],T_STOCK_DATA[Volume],0)+COUNTIF($H$3:$H1045,T_STOCK_DATA[[#This Row],[Volume]]),"")</f>
        <v>457</v>
      </c>
      <c r="M1046" s="18" cm="1">
        <f t="array" ref="M1046">IFERROR(_FV(T_STOCK_DATA[[#This Row],[SYMBOL]],"Last trade time",TRUE),"")</f>
        <v>44585.484942129631</v>
      </c>
    </row>
    <row r="1047" spans="1:13">
      <c r="A1047" s="5" t="e" vm="23">
        <v>#VALUE!</v>
      </c>
      <c r="B1047" s="7" cm="1">
        <f t="array" ref="B1047">IFERROR(_FV(T_STOCK_DATA[[#This Row],[SYMBOL]],"Change"),"")</f>
        <v>-12.65</v>
      </c>
      <c r="C1047" s="8" cm="1">
        <f t="array" ref="C1047">IFERROR(IF(T_STOCK_DATA[[#This Row],[SYMBOL]]="","",_FV(T_STOCK_DATA[[#This Row],[SYMBOL]],"Change (%)",TRUE)),"")</f>
        <v>-0.125496</v>
      </c>
      <c r="D1047" s="8" t="str">
        <f>IF(T_STOCK_DATA[[#This Row],[Change (%)]]&gt;0,T_STOCK_DATA[[#This Row],[Change (%)]],"")</f>
        <v/>
      </c>
      <c r="E1047" s="8">
        <f>IF(T_STOCK_DATA[[#This Row],[Change (%)]]&lt;0,T_STOCK_DATA[[#This Row],[Change (%)]],"")</f>
        <v>-0.125496</v>
      </c>
      <c r="F1047" s="7" t="str" cm="1">
        <f t="array" ref="F1047">IFERROR(_FV(T_STOCK_DATA[[#This Row],[SYMBOL]],"Exchange"),"")</f>
        <v>National Stock Exchange of India</v>
      </c>
      <c r="G1047" s="7" cm="1">
        <f t="array" ref="G1047">IFERROR(_FV(T_STOCK_DATA[[#This Row],[SYMBOL]],"Price"),"")</f>
        <v>88.15</v>
      </c>
      <c r="H1047" s="9" cm="1">
        <f t="array" ref="H1047">IFERROR(_FV(T_STOCK_DATA[[#This Row],[SYMBOL]],"Volume"),"")</f>
        <v>214173</v>
      </c>
      <c r="I1047" s="7" t="str" cm="1">
        <f t="array" ref="I1047">IFERROR(_FV(T_STOCK_DATA[[#This Row],[SYMBOL]],"Ticker symbol",TRUE),"")</f>
        <v>ORBTEXP</v>
      </c>
      <c r="J1047" s="10" t="str">
        <f>IFERROR(RANK(T_STOCK_DATA[[#This Row],[Positive Change %]],T_STOCK_DATA[Positive Change %],0)+COUNTIF($D$3:$D1046,T_STOCK_DATA[[#This Row],[Positive Change %]]),"")</f>
        <v/>
      </c>
      <c r="K1047" s="10">
        <f>IFERROR(RANK(T_STOCK_DATA[[#This Row],[Negative Change %]],T_STOCK_DATA[Negative Change %],1)+COUNTIF($E$3:$E1046,T_STOCK_DATA[[#This Row],[Negative Change %]]),"")</f>
        <v>3</v>
      </c>
      <c r="L1047" s="10">
        <f>IFERROR(RANK(T_STOCK_DATA[[#This Row],[Volume]],T_STOCK_DATA[Volume],0)+COUNTIF($H$3:$H1046,T_STOCK_DATA[[#This Row],[Volume]]),"")</f>
        <v>739</v>
      </c>
      <c r="M1047" s="18" cm="1">
        <f t="array" ref="M1047">IFERROR(_FV(T_STOCK_DATA[[#This Row],[SYMBOL]],"Last trade time",TRUE),"")</f>
        <v>44585.469965277778</v>
      </c>
    </row>
    <row r="1048" spans="1:13">
      <c r="A1048" s="5" t="e" vm="1066">
        <v>#VALUE!</v>
      </c>
      <c r="B1048" s="7" cm="1">
        <f t="array" ref="B1048">IFERROR(_FV(T_STOCK_DATA[[#This Row],[SYMBOL]],"Change"),"")</f>
        <v>-17.7</v>
      </c>
      <c r="C1048" s="8" cm="1">
        <f t="array" ref="C1048">IFERROR(IF(T_STOCK_DATA[[#This Row],[SYMBOL]]="","",_FV(T_STOCK_DATA[[#This Row],[SYMBOL]],"Change (%)",TRUE)),"")</f>
        <v>-4.3865999999999995E-2</v>
      </c>
      <c r="D1048" s="8" t="str">
        <f>IF(T_STOCK_DATA[[#This Row],[Change (%)]]&gt;0,T_STOCK_DATA[[#This Row],[Change (%)]],"")</f>
        <v/>
      </c>
      <c r="E1048" s="8">
        <f>IF(T_STOCK_DATA[[#This Row],[Change (%)]]&lt;0,T_STOCK_DATA[[#This Row],[Change (%)]],"")</f>
        <v>-4.3865999999999995E-2</v>
      </c>
      <c r="F1048" s="7" t="str" cm="1">
        <f t="array" ref="F1048">IFERROR(_FV(T_STOCK_DATA[[#This Row],[SYMBOL]],"Exchange"),"")</f>
        <v>National Stock Exchange of India</v>
      </c>
      <c r="G1048" s="7" cm="1">
        <f t="array" ref="G1048">IFERROR(_FV(T_STOCK_DATA[[#This Row],[SYMBOL]],"Price"),"")</f>
        <v>385.8</v>
      </c>
      <c r="H1048" s="9" cm="1">
        <f t="array" ref="H1048">IFERROR(_FV(T_STOCK_DATA[[#This Row],[SYMBOL]],"Volume"),"")</f>
        <v>12941</v>
      </c>
      <c r="I1048" s="7" t="str" cm="1">
        <f t="array" ref="I1048">IFERROR(_FV(T_STOCK_DATA[[#This Row],[SYMBOL]],"Ticker symbol",TRUE),"")</f>
        <v>ORCHPHARMA</v>
      </c>
      <c r="J1048" s="10" t="str">
        <f>IFERROR(RANK(T_STOCK_DATA[[#This Row],[Positive Change %]],T_STOCK_DATA[Positive Change %],0)+COUNTIF($D$3:$D1047,T_STOCK_DATA[[#This Row],[Positive Change %]]),"")</f>
        <v/>
      </c>
      <c r="K1048" s="10">
        <f>IFERROR(RANK(T_STOCK_DATA[[#This Row],[Negative Change %]],T_STOCK_DATA[Negative Change %],1)+COUNTIF($E$3:$E1047,T_STOCK_DATA[[#This Row],[Negative Change %]]),"")</f>
        <v>933</v>
      </c>
      <c r="L1048" s="10">
        <f>IFERROR(RANK(T_STOCK_DATA[[#This Row],[Volume]],T_STOCK_DATA[Volume],0)+COUNTIF($H$3:$H1047,T_STOCK_DATA[[#This Row],[Volume]]),"")</f>
        <v>1472</v>
      </c>
      <c r="M1048" s="18" cm="1">
        <f t="array" ref="M1048">IFERROR(_FV(T_STOCK_DATA[[#This Row],[SYMBOL]],"Last trade time",TRUE),"")</f>
        <v>44585.469965277778</v>
      </c>
    </row>
    <row r="1049" spans="1:13">
      <c r="A1049" s="5" t="e" vm="1067">
        <v>#VALUE!</v>
      </c>
      <c r="B1049" s="7" cm="1">
        <f t="array" ref="B1049">IFERROR(_FV(T_STOCK_DATA[[#This Row],[SYMBOL]],"Change"),"")</f>
        <v>-3.2</v>
      </c>
      <c r="C1049" s="8" cm="1">
        <f t="array" ref="C1049">IFERROR(IF(T_STOCK_DATA[[#This Row],[SYMBOL]]="","",_FV(T_STOCK_DATA[[#This Row],[SYMBOL]],"Change (%)",TRUE)),"")</f>
        <v>-7.9602000000000006E-2</v>
      </c>
      <c r="D1049" s="8" t="str">
        <f>IF(T_STOCK_DATA[[#This Row],[Change (%)]]&gt;0,T_STOCK_DATA[[#This Row],[Change (%)]],"")</f>
        <v/>
      </c>
      <c r="E1049" s="8">
        <f>IF(T_STOCK_DATA[[#This Row],[Change (%)]]&lt;0,T_STOCK_DATA[[#This Row],[Change (%)]],"")</f>
        <v>-7.9602000000000006E-2</v>
      </c>
      <c r="F1049" s="7" t="str" cm="1">
        <f t="array" ref="F1049">IFERROR(_FV(T_STOCK_DATA[[#This Row],[SYMBOL]],"Exchange"),"")</f>
        <v>National Stock Exchange of India</v>
      </c>
      <c r="G1049" s="7" cm="1">
        <f t="array" ref="G1049">IFERROR(_FV(T_STOCK_DATA[[#This Row],[SYMBOL]],"Price"),"")</f>
        <v>37</v>
      </c>
      <c r="H1049" s="9" cm="1">
        <f t="array" ref="H1049">IFERROR(_FV(T_STOCK_DATA[[#This Row],[SYMBOL]],"Volume"),"")</f>
        <v>488492</v>
      </c>
      <c r="I1049" s="7" t="str" cm="1">
        <f t="array" ref="I1049">IFERROR(_FV(T_STOCK_DATA[[#This Row],[SYMBOL]],"Ticker symbol",TRUE),"")</f>
        <v>ORICONENT</v>
      </c>
      <c r="J1049" s="10" t="str">
        <f>IFERROR(RANK(T_STOCK_DATA[[#This Row],[Positive Change %]],T_STOCK_DATA[Positive Change %],0)+COUNTIF($D$3:$D1048,T_STOCK_DATA[[#This Row],[Positive Change %]]),"")</f>
        <v/>
      </c>
      <c r="K1049" s="10">
        <f>IFERROR(RANK(T_STOCK_DATA[[#This Row],[Negative Change %]],T_STOCK_DATA[Negative Change %],1)+COUNTIF($E$3:$E1048,T_STOCK_DATA[[#This Row],[Negative Change %]]),"")</f>
        <v>110</v>
      </c>
      <c r="L1049" s="10">
        <f>IFERROR(RANK(T_STOCK_DATA[[#This Row],[Volume]],T_STOCK_DATA[Volume],0)+COUNTIF($H$3:$H1048,T_STOCK_DATA[[#This Row],[Volume]]),"")</f>
        <v>504</v>
      </c>
      <c r="M1049" s="18" cm="1">
        <f t="array" ref="M1049">IFERROR(_FV(T_STOCK_DATA[[#This Row],[SYMBOL]],"Last trade time",TRUE),"")</f>
        <v>44585.469965277778</v>
      </c>
    </row>
    <row r="1050" spans="1:13">
      <c r="A1050" s="5" t="e" vm="1068">
        <v>#VALUE!</v>
      </c>
      <c r="B1050" s="7" cm="1">
        <f t="array" ref="B1050">IFERROR(_FV(T_STOCK_DATA[[#This Row],[SYMBOL]],"Change"),"")</f>
        <v>-2.15</v>
      </c>
      <c r="C1050" s="8" cm="1">
        <f t="array" ref="C1050">IFERROR(IF(T_STOCK_DATA[[#This Row],[SYMBOL]]="","",_FV(T_STOCK_DATA[[#This Row],[SYMBOL]],"Change (%)",TRUE)),"")</f>
        <v>-6.9131999999999999E-2</v>
      </c>
      <c r="D1050" s="8" t="str">
        <f>IF(T_STOCK_DATA[[#This Row],[Change (%)]]&gt;0,T_STOCK_DATA[[#This Row],[Change (%)]],"")</f>
        <v/>
      </c>
      <c r="E1050" s="8">
        <f>IF(T_STOCK_DATA[[#This Row],[Change (%)]]&lt;0,T_STOCK_DATA[[#This Row],[Change (%)]],"")</f>
        <v>-6.9131999999999999E-2</v>
      </c>
      <c r="F1050" s="7" t="str" cm="1">
        <f t="array" ref="F1050">IFERROR(_FV(T_STOCK_DATA[[#This Row],[SYMBOL]],"Exchange"),"")</f>
        <v>National Stock Exchange of India</v>
      </c>
      <c r="G1050" s="7" cm="1">
        <f t="array" ref="G1050">IFERROR(_FV(T_STOCK_DATA[[#This Row],[SYMBOL]],"Price"),"")</f>
        <v>28.95</v>
      </c>
      <c r="H1050" s="9" cm="1">
        <f t="array" ref="H1050">IFERROR(_FV(T_STOCK_DATA[[#This Row],[SYMBOL]],"Volume"),"")</f>
        <v>181104</v>
      </c>
      <c r="I1050" s="7" t="str" cm="1">
        <f t="array" ref="I1050">IFERROR(_FV(T_STOCK_DATA[[#This Row],[SYMBOL]],"Ticker symbol",TRUE),"")</f>
        <v>ORIENTABRA</v>
      </c>
      <c r="J1050" s="10" t="str">
        <f>IFERROR(RANK(T_STOCK_DATA[[#This Row],[Positive Change %]],T_STOCK_DATA[Positive Change %],0)+COUNTIF($D$3:$D1049,T_STOCK_DATA[[#This Row],[Positive Change %]]),"")</f>
        <v/>
      </c>
      <c r="K1050" s="10">
        <f>IFERROR(RANK(T_STOCK_DATA[[#This Row],[Negative Change %]],T_STOCK_DATA[Negative Change %],1)+COUNTIF($E$3:$E1049,T_STOCK_DATA[[#This Row],[Negative Change %]]),"")</f>
        <v>218</v>
      </c>
      <c r="L1050" s="10">
        <f>IFERROR(RANK(T_STOCK_DATA[[#This Row],[Volume]],T_STOCK_DATA[Volume],0)+COUNTIF($H$3:$H1049,T_STOCK_DATA[[#This Row],[Volume]]),"")</f>
        <v>788</v>
      </c>
      <c r="M1050" s="18" cm="1">
        <f t="array" ref="M1050">IFERROR(_FV(T_STOCK_DATA[[#This Row],[SYMBOL]],"Last trade time",TRUE),"")</f>
        <v>44585.469965277778</v>
      </c>
    </row>
    <row r="1051" spans="1:13">
      <c r="A1051" s="5" t="e" vm="1069">
        <v>#VALUE!</v>
      </c>
      <c r="B1051" s="7" cm="1">
        <f t="array" ref="B1051">IFERROR(_FV(T_STOCK_DATA[[#This Row],[SYMBOL]],"Change"),"")</f>
        <v>-0.6</v>
      </c>
      <c r="C1051" s="8" cm="1">
        <f t="array" ref="C1051">IFERROR(IF(T_STOCK_DATA[[#This Row],[SYMBOL]]="","",_FV(T_STOCK_DATA[[#This Row],[SYMBOL]],"Change (%)",TRUE)),"")</f>
        <v>-4.7431000000000001E-2</v>
      </c>
      <c r="D1051" s="8" t="str">
        <f>IF(T_STOCK_DATA[[#This Row],[Change (%)]]&gt;0,T_STOCK_DATA[[#This Row],[Change (%)]],"")</f>
        <v/>
      </c>
      <c r="E1051" s="8">
        <f>IF(T_STOCK_DATA[[#This Row],[Change (%)]]&lt;0,T_STOCK_DATA[[#This Row],[Change (%)]],"")</f>
        <v>-4.7431000000000001E-2</v>
      </c>
      <c r="F1051" s="7" t="str" cm="1">
        <f t="array" ref="F1051">IFERROR(_FV(T_STOCK_DATA[[#This Row],[SYMBOL]],"Exchange"),"")</f>
        <v>National Stock Exchange of India</v>
      </c>
      <c r="G1051" s="7" cm="1">
        <f t="array" ref="G1051">IFERROR(_FV(T_STOCK_DATA[[#This Row],[SYMBOL]],"Price"),"")</f>
        <v>12.05</v>
      </c>
      <c r="H1051" s="9" cm="1">
        <f t="array" ref="H1051">IFERROR(_FV(T_STOCK_DATA[[#This Row],[SYMBOL]],"Volume"),"")</f>
        <v>162587</v>
      </c>
      <c r="I1051" s="7" t="str" cm="1">
        <f t="array" ref="I1051">IFERROR(_FV(T_STOCK_DATA[[#This Row],[SYMBOL]],"Ticker symbol",TRUE),"")</f>
        <v>ORIENTALTL</v>
      </c>
      <c r="J1051" s="10" t="str">
        <f>IFERROR(RANK(T_STOCK_DATA[[#This Row],[Positive Change %]],T_STOCK_DATA[Positive Change %],0)+COUNTIF($D$3:$D1050,T_STOCK_DATA[[#This Row],[Positive Change %]]),"")</f>
        <v/>
      </c>
      <c r="K1051" s="10">
        <f>IFERROR(RANK(T_STOCK_DATA[[#This Row],[Negative Change %]],T_STOCK_DATA[Negative Change %],1)+COUNTIF($E$3:$E1050,T_STOCK_DATA[[#This Row],[Negative Change %]]),"")</f>
        <v>794</v>
      </c>
      <c r="L1051" s="10">
        <f>IFERROR(RANK(T_STOCK_DATA[[#This Row],[Volume]],T_STOCK_DATA[Volume],0)+COUNTIF($H$3:$H1050,T_STOCK_DATA[[#This Row],[Volume]]),"")</f>
        <v>821</v>
      </c>
      <c r="M1051" s="18" cm="1">
        <f t="array" ref="M1051">IFERROR(_FV(T_STOCK_DATA[[#This Row],[SYMBOL]],"Last trade time",TRUE),"")</f>
        <v>44585.469965277778</v>
      </c>
    </row>
    <row r="1052" spans="1:13">
      <c r="A1052" s="5" t="e" vm="1070">
        <v>#VALUE!</v>
      </c>
      <c r="B1052" s="7" cm="1">
        <f t="array" ref="B1052">IFERROR(_FV(T_STOCK_DATA[[#This Row],[SYMBOL]],"Change"),"")</f>
        <v>-13.55</v>
      </c>
      <c r="C1052" s="8" cm="1">
        <f t="array" ref="C1052">IFERROR(IF(T_STOCK_DATA[[#This Row],[SYMBOL]]="","",_FV(T_STOCK_DATA[[#This Row],[SYMBOL]],"Change (%)",TRUE)),"")</f>
        <v>-3.5899E-2</v>
      </c>
      <c r="D1052" s="8" t="str">
        <f>IF(T_STOCK_DATA[[#This Row],[Change (%)]]&gt;0,T_STOCK_DATA[[#This Row],[Change (%)]],"")</f>
        <v/>
      </c>
      <c r="E1052" s="8">
        <f>IF(T_STOCK_DATA[[#This Row],[Change (%)]]&lt;0,T_STOCK_DATA[[#This Row],[Change (%)]],"")</f>
        <v>-3.5899E-2</v>
      </c>
      <c r="F1052" s="7" t="str" cm="1">
        <f t="array" ref="F1052">IFERROR(_FV(T_STOCK_DATA[[#This Row],[SYMBOL]],"Exchange"),"")</f>
        <v>National Stock Exchange of India</v>
      </c>
      <c r="G1052" s="7" cm="1">
        <f t="array" ref="G1052">IFERROR(_FV(T_STOCK_DATA[[#This Row],[SYMBOL]],"Price"),"")</f>
        <v>363.9</v>
      </c>
      <c r="H1052" s="9" cm="1">
        <f t="array" ref="H1052">IFERROR(_FV(T_STOCK_DATA[[#This Row],[SYMBOL]],"Volume"),"")</f>
        <v>25578</v>
      </c>
      <c r="I1052" s="7" t="str" cm="1">
        <f t="array" ref="I1052">IFERROR(_FV(T_STOCK_DATA[[#This Row],[SYMBOL]],"Ticker symbol",TRUE),"")</f>
        <v>ORIENTBELL</v>
      </c>
      <c r="J1052" s="10" t="str">
        <f>IFERROR(RANK(T_STOCK_DATA[[#This Row],[Positive Change %]],T_STOCK_DATA[Positive Change %],0)+COUNTIF($D$3:$D1051,T_STOCK_DATA[[#This Row],[Positive Change %]]),"")</f>
        <v/>
      </c>
      <c r="K1052" s="10">
        <f>IFERROR(RANK(T_STOCK_DATA[[#This Row],[Negative Change %]],T_STOCK_DATA[Negative Change %],1)+COUNTIF($E$3:$E1051,T_STOCK_DATA[[#This Row],[Negative Change %]]),"")</f>
        <v>1136</v>
      </c>
      <c r="L1052" s="10">
        <f>IFERROR(RANK(T_STOCK_DATA[[#This Row],[Volume]],T_STOCK_DATA[Volume],0)+COUNTIF($H$3:$H1051,T_STOCK_DATA[[#This Row],[Volume]]),"")</f>
        <v>1343</v>
      </c>
      <c r="M1052" s="18" cm="1">
        <f t="array" ref="M1052">IFERROR(_FV(T_STOCK_DATA[[#This Row],[SYMBOL]],"Last trade time",TRUE),"")</f>
        <v>44585.469965277778</v>
      </c>
    </row>
    <row r="1053" spans="1:13">
      <c r="A1053" s="5" t="e" vm="1071">
        <v>#VALUE!</v>
      </c>
      <c r="B1053" s="7" cm="1">
        <f t="array" ref="B1053">IFERROR(_FV(T_STOCK_DATA[[#This Row],[SYMBOL]],"Change"),"")</f>
        <v>-7.4</v>
      </c>
      <c r="C1053" s="8" cm="1">
        <f t="array" ref="C1053">IFERROR(IF(T_STOCK_DATA[[#This Row],[SYMBOL]]="","",_FV(T_STOCK_DATA[[#This Row],[SYMBOL]],"Change (%)",TRUE)),"")</f>
        <v>-4.3541999999999997E-2</v>
      </c>
      <c r="D1053" s="8" t="str">
        <f>IF(T_STOCK_DATA[[#This Row],[Change (%)]]&gt;0,T_STOCK_DATA[[#This Row],[Change (%)]],"")</f>
        <v/>
      </c>
      <c r="E1053" s="8">
        <f>IF(T_STOCK_DATA[[#This Row],[Change (%)]]&lt;0,T_STOCK_DATA[[#This Row],[Change (%)]],"")</f>
        <v>-4.3541999999999997E-2</v>
      </c>
      <c r="F1053" s="7" t="str" cm="1">
        <f t="array" ref="F1053">IFERROR(_FV(T_STOCK_DATA[[#This Row],[SYMBOL]],"Exchange"),"")</f>
        <v>National Stock Exchange of India</v>
      </c>
      <c r="G1053" s="7" cm="1">
        <f t="array" ref="G1053">IFERROR(_FV(T_STOCK_DATA[[#This Row],[SYMBOL]],"Price"),"")</f>
        <v>162.55000000000001</v>
      </c>
      <c r="H1053" s="9" cm="1">
        <f t="array" ref="H1053">IFERROR(_FV(T_STOCK_DATA[[#This Row],[SYMBOL]],"Volume"),"")</f>
        <v>1251453</v>
      </c>
      <c r="I1053" s="7" t="str" cm="1">
        <f t="array" ref="I1053">IFERROR(_FV(T_STOCK_DATA[[#This Row],[SYMBOL]],"Ticker symbol",TRUE),"")</f>
        <v>ORIENTCEM</v>
      </c>
      <c r="J1053" s="10" t="str">
        <f>IFERROR(RANK(T_STOCK_DATA[[#This Row],[Positive Change %]],T_STOCK_DATA[Positive Change %],0)+COUNTIF($D$3:$D1052,T_STOCK_DATA[[#This Row],[Positive Change %]]),"")</f>
        <v/>
      </c>
      <c r="K1053" s="10">
        <f>IFERROR(RANK(T_STOCK_DATA[[#This Row],[Negative Change %]],T_STOCK_DATA[Negative Change %],1)+COUNTIF($E$3:$E1052,T_STOCK_DATA[[#This Row],[Negative Change %]]),"")</f>
        <v>942</v>
      </c>
      <c r="L1053" s="10">
        <f>IFERROR(RANK(T_STOCK_DATA[[#This Row],[Volume]],T_STOCK_DATA[Volume],0)+COUNTIF($H$3:$H1052,T_STOCK_DATA[[#This Row],[Volume]]),"")</f>
        <v>291</v>
      </c>
      <c r="M1053" s="18" cm="1">
        <f t="array" ref="M1053">IFERROR(_FV(T_STOCK_DATA[[#This Row],[SYMBOL]],"Last trade time",TRUE),"")</f>
        <v>44585.469965277778</v>
      </c>
    </row>
    <row r="1054" spans="1:13">
      <c r="A1054" s="5" t="e" vm="1072">
        <v>#VALUE!</v>
      </c>
      <c r="B1054" s="7" cm="1">
        <f t="array" ref="B1054">IFERROR(_FV(T_STOCK_DATA[[#This Row],[SYMBOL]],"Change"),"")</f>
        <v>-9.9</v>
      </c>
      <c r="C1054" s="8" cm="1">
        <f t="array" ref="C1054">IFERROR(IF(T_STOCK_DATA[[#This Row],[SYMBOL]]="","",_FV(T_STOCK_DATA[[#This Row],[SYMBOL]],"Change (%)",TRUE)),"")</f>
        <v>-2.8260999999999998E-2</v>
      </c>
      <c r="D1054" s="8" t="str">
        <f>IF(T_STOCK_DATA[[#This Row],[Change (%)]]&gt;0,T_STOCK_DATA[[#This Row],[Change (%)]],"")</f>
        <v/>
      </c>
      <c r="E1054" s="8">
        <f>IF(T_STOCK_DATA[[#This Row],[Change (%)]]&lt;0,T_STOCK_DATA[[#This Row],[Change (%)]],"")</f>
        <v>-2.8260999999999998E-2</v>
      </c>
      <c r="F1054" s="7" t="str" cm="1">
        <f t="array" ref="F1054">IFERROR(_FV(T_STOCK_DATA[[#This Row],[SYMBOL]],"Exchange"),"")</f>
        <v>National Stock Exchange of India</v>
      </c>
      <c r="G1054" s="7" cm="1">
        <f t="array" ref="G1054">IFERROR(_FV(T_STOCK_DATA[[#This Row],[SYMBOL]],"Price"),"")</f>
        <v>340.4</v>
      </c>
      <c r="H1054" s="9" cm="1">
        <f t="array" ref="H1054">IFERROR(_FV(T_STOCK_DATA[[#This Row],[SYMBOL]],"Volume"),"")</f>
        <v>500410</v>
      </c>
      <c r="I1054" s="7" t="str" cm="1">
        <f t="array" ref="I1054">IFERROR(_FV(T_STOCK_DATA[[#This Row],[SYMBOL]],"Ticker symbol",TRUE),"")</f>
        <v>ORIENTELEC</v>
      </c>
      <c r="J1054" s="10" t="str">
        <f>IFERROR(RANK(T_STOCK_DATA[[#This Row],[Positive Change %]],T_STOCK_DATA[Positive Change %],0)+COUNTIF($D$3:$D1053,T_STOCK_DATA[[#This Row],[Positive Change %]]),"")</f>
        <v/>
      </c>
      <c r="K1054" s="10">
        <f>IFERROR(RANK(T_STOCK_DATA[[#This Row],[Negative Change %]],T_STOCK_DATA[Negative Change %],1)+COUNTIF($E$3:$E1053,T_STOCK_DATA[[#This Row],[Negative Change %]]),"")</f>
        <v>1275</v>
      </c>
      <c r="L1054" s="10">
        <f>IFERROR(RANK(T_STOCK_DATA[[#This Row],[Volume]],T_STOCK_DATA[Volume],0)+COUNTIF($H$3:$H1053,T_STOCK_DATA[[#This Row],[Volume]]),"")</f>
        <v>498</v>
      </c>
      <c r="M1054" s="18" cm="1">
        <f t="array" ref="M1054">IFERROR(_FV(T_STOCK_DATA[[#This Row],[SYMBOL]],"Last trade time",TRUE),"")</f>
        <v>44585.469965277778</v>
      </c>
    </row>
    <row r="1055" spans="1:13">
      <c r="A1055" s="5" t="e" vm="1073">
        <v>#VALUE!</v>
      </c>
      <c r="B1055" s="7" cm="1">
        <f t="array" ref="B1055">IFERROR(_FV(T_STOCK_DATA[[#This Row],[SYMBOL]],"Change"),"")</f>
        <v>-4.8499999999999996</v>
      </c>
      <c r="C1055" s="8" cm="1">
        <f t="array" ref="C1055">IFERROR(IF(T_STOCK_DATA[[#This Row],[SYMBOL]]="","",_FV(T_STOCK_DATA[[#This Row],[SYMBOL]],"Change (%)",TRUE)),"")</f>
        <v>-8.4863999999999995E-2</v>
      </c>
      <c r="D1055" s="8" t="str">
        <f>IF(T_STOCK_DATA[[#This Row],[Change (%)]]&gt;0,T_STOCK_DATA[[#This Row],[Change (%)]],"")</f>
        <v/>
      </c>
      <c r="E1055" s="8">
        <f>IF(T_STOCK_DATA[[#This Row],[Change (%)]]&lt;0,T_STOCK_DATA[[#This Row],[Change (%)]],"")</f>
        <v>-8.4863999999999995E-2</v>
      </c>
      <c r="F1055" s="7" t="str" cm="1">
        <f t="array" ref="F1055">IFERROR(_FV(T_STOCK_DATA[[#This Row],[SYMBOL]],"Exchange"),"")</f>
        <v>National Stock Exchange of India</v>
      </c>
      <c r="G1055" s="7" cm="1">
        <f t="array" ref="G1055">IFERROR(_FV(T_STOCK_DATA[[#This Row],[SYMBOL]],"Price"),"")</f>
        <v>52.3</v>
      </c>
      <c r="H1055" s="9" cm="1">
        <f t="array" ref="H1055">IFERROR(_FV(T_STOCK_DATA[[#This Row],[SYMBOL]],"Volume"),"")</f>
        <v>1220162</v>
      </c>
      <c r="I1055" s="7" t="str" cm="1">
        <f t="array" ref="I1055">IFERROR(_FV(T_STOCK_DATA[[#This Row],[SYMBOL]],"Ticker symbol",TRUE),"")</f>
        <v>ORIENTHOT</v>
      </c>
      <c r="J1055" s="10" t="str">
        <f>IFERROR(RANK(T_STOCK_DATA[[#This Row],[Positive Change %]],T_STOCK_DATA[Positive Change %],0)+COUNTIF($D$3:$D1054,T_STOCK_DATA[[#This Row],[Positive Change %]]),"")</f>
        <v/>
      </c>
      <c r="K1055" s="10">
        <f>IFERROR(RANK(T_STOCK_DATA[[#This Row],[Negative Change %]],T_STOCK_DATA[Negative Change %],1)+COUNTIF($E$3:$E1054,T_STOCK_DATA[[#This Row],[Negative Change %]]),"")</f>
        <v>77</v>
      </c>
      <c r="L1055" s="10">
        <f>IFERROR(RANK(T_STOCK_DATA[[#This Row],[Volume]],T_STOCK_DATA[Volume],0)+COUNTIF($H$3:$H1054,T_STOCK_DATA[[#This Row],[Volume]]),"")</f>
        <v>295</v>
      </c>
      <c r="M1055" s="18" cm="1">
        <f t="array" ref="M1055">IFERROR(_FV(T_STOCK_DATA[[#This Row],[SYMBOL]],"Last trade time",TRUE),"")</f>
        <v>44585.469965277778</v>
      </c>
    </row>
    <row r="1056" spans="1:13">
      <c r="A1056" s="5" t="e" vm="1074">
        <v>#VALUE!</v>
      </c>
      <c r="B1056" s="7" cm="1">
        <f t="array" ref="B1056">IFERROR(_FV(T_STOCK_DATA[[#This Row],[SYMBOL]],"Change"),"")</f>
        <v>-3.9</v>
      </c>
      <c r="C1056" s="8" cm="1">
        <f t="array" ref="C1056">IFERROR(IF(T_STOCK_DATA[[#This Row],[SYMBOL]]="","",_FV(T_STOCK_DATA[[#This Row],[SYMBOL]],"Change (%)",TRUE)),"")</f>
        <v>-4.8627999999999998E-2</v>
      </c>
      <c r="D1056" s="8" t="str">
        <f>IF(T_STOCK_DATA[[#This Row],[Change (%)]]&gt;0,T_STOCK_DATA[[#This Row],[Change (%)]],"")</f>
        <v/>
      </c>
      <c r="E1056" s="8">
        <f>IF(T_STOCK_DATA[[#This Row],[Change (%)]]&lt;0,T_STOCK_DATA[[#This Row],[Change (%)]],"")</f>
        <v>-4.8627999999999998E-2</v>
      </c>
      <c r="F1056" s="7" t="str" cm="1">
        <f t="array" ref="F1056">IFERROR(_FV(T_STOCK_DATA[[#This Row],[SYMBOL]],"Exchange"),"")</f>
        <v>National Stock Exchange of India</v>
      </c>
      <c r="G1056" s="7" cm="1">
        <f t="array" ref="G1056">IFERROR(_FV(T_STOCK_DATA[[#This Row],[SYMBOL]],"Price"),"")</f>
        <v>76.3</v>
      </c>
      <c r="H1056" s="9" cm="1">
        <f t="array" ref="H1056">IFERROR(_FV(T_STOCK_DATA[[#This Row],[SYMBOL]],"Volume"),"")</f>
        <v>13647</v>
      </c>
      <c r="I1056" s="7" t="str" cm="1">
        <f t="array" ref="I1056">IFERROR(_FV(T_STOCK_DATA[[#This Row],[SYMBOL]],"Ticker symbol",TRUE),"")</f>
        <v>ORIENTLTD</v>
      </c>
      <c r="J1056" s="10" t="str">
        <f>IFERROR(RANK(T_STOCK_DATA[[#This Row],[Positive Change %]],T_STOCK_DATA[Positive Change %],0)+COUNTIF($D$3:$D1055,T_STOCK_DATA[[#This Row],[Positive Change %]]),"")</f>
        <v/>
      </c>
      <c r="K1056" s="10">
        <f>IFERROR(RANK(T_STOCK_DATA[[#This Row],[Negative Change %]],T_STOCK_DATA[Negative Change %],1)+COUNTIF($E$3:$E1055,T_STOCK_DATA[[#This Row],[Negative Change %]]),"")</f>
        <v>723</v>
      </c>
      <c r="L1056" s="10">
        <f>IFERROR(RANK(T_STOCK_DATA[[#This Row],[Volume]],T_STOCK_DATA[Volume],0)+COUNTIF($H$3:$H1055,T_STOCK_DATA[[#This Row],[Volume]]),"")</f>
        <v>1465</v>
      </c>
      <c r="M1056" s="18" cm="1">
        <f t="array" ref="M1056">IFERROR(_FV(T_STOCK_DATA[[#This Row],[SYMBOL]],"Last trade time",TRUE),"")</f>
        <v>44585.469965277778</v>
      </c>
    </row>
    <row r="1057" spans="1:13">
      <c r="A1057" s="5" t="e" vm="1075">
        <v>#VALUE!</v>
      </c>
      <c r="B1057" s="7" cm="1">
        <f t="array" ref="B1057">IFERROR(_FV(T_STOCK_DATA[[#This Row],[SYMBOL]],"Change"),"")</f>
        <v>-2.4</v>
      </c>
      <c r="C1057" s="8" cm="1">
        <f t="array" ref="C1057">IFERROR(IF(T_STOCK_DATA[[#This Row],[SYMBOL]]="","",_FV(T_STOCK_DATA[[#This Row],[SYMBOL]],"Change (%)",TRUE)),"")</f>
        <v>-7.2398000000000004E-2</v>
      </c>
      <c r="D1057" s="8" t="str">
        <f>IF(T_STOCK_DATA[[#This Row],[Change (%)]]&gt;0,T_STOCK_DATA[[#This Row],[Change (%)]],"")</f>
        <v/>
      </c>
      <c r="E1057" s="8">
        <f>IF(T_STOCK_DATA[[#This Row],[Change (%)]]&lt;0,T_STOCK_DATA[[#This Row],[Change (%)]],"")</f>
        <v>-7.2398000000000004E-2</v>
      </c>
      <c r="F1057" s="7" t="str" cm="1">
        <f t="array" ref="F1057">IFERROR(_FV(T_STOCK_DATA[[#This Row],[SYMBOL]],"Exchange"),"")</f>
        <v>National Stock Exchange of India</v>
      </c>
      <c r="G1057" s="7" cm="1">
        <f t="array" ref="G1057">IFERROR(_FV(T_STOCK_DATA[[#This Row],[SYMBOL]],"Price"),"")</f>
        <v>30.75</v>
      </c>
      <c r="H1057" s="9" cm="1">
        <f t="array" ref="H1057">IFERROR(_FV(T_STOCK_DATA[[#This Row],[SYMBOL]],"Volume"),"")</f>
        <v>1161102</v>
      </c>
      <c r="I1057" s="7" t="str" cm="1">
        <f t="array" ref="I1057">IFERROR(_FV(T_STOCK_DATA[[#This Row],[SYMBOL]],"Ticker symbol",TRUE),"")</f>
        <v>ORIENTPPR</v>
      </c>
      <c r="J1057" s="10" t="str">
        <f>IFERROR(RANK(T_STOCK_DATA[[#This Row],[Positive Change %]],T_STOCK_DATA[Positive Change %],0)+COUNTIF($D$3:$D1056,T_STOCK_DATA[[#This Row],[Positive Change %]]),"")</f>
        <v/>
      </c>
      <c r="K1057" s="10">
        <f>IFERROR(RANK(T_STOCK_DATA[[#This Row],[Negative Change %]],T_STOCK_DATA[Negative Change %],1)+COUNTIF($E$3:$E1056,T_STOCK_DATA[[#This Row],[Negative Change %]]),"")</f>
        <v>170</v>
      </c>
      <c r="L1057" s="10">
        <f>IFERROR(RANK(T_STOCK_DATA[[#This Row],[Volume]],T_STOCK_DATA[Volume],0)+COUNTIF($H$3:$H1056,T_STOCK_DATA[[#This Row],[Volume]]),"")</f>
        <v>304</v>
      </c>
      <c r="M1057" s="18" cm="1">
        <f t="array" ref="M1057">IFERROR(_FV(T_STOCK_DATA[[#This Row],[SYMBOL]],"Last trade time",TRUE),"")</f>
        <v>44585.469965277778</v>
      </c>
    </row>
    <row r="1058" spans="1:13">
      <c r="A1058" s="5" t="e" vm="1076">
        <v>#VALUE!</v>
      </c>
      <c r="B1058" s="7" cm="1">
        <f t="array" ref="B1058">IFERROR(_FV(T_STOCK_DATA[[#This Row],[SYMBOL]],"Change"),"")</f>
        <v>-21.8</v>
      </c>
      <c r="C1058" s="8" cm="1">
        <f t="array" ref="C1058">IFERROR(IF(T_STOCK_DATA[[#This Row],[SYMBOL]]="","",_FV(T_STOCK_DATA[[#This Row],[SYMBOL]],"Change (%)",TRUE)),"")</f>
        <v>-5.0039999999999994E-2</v>
      </c>
      <c r="D1058" s="8" t="str">
        <f>IF(T_STOCK_DATA[[#This Row],[Change (%)]]&gt;0,T_STOCK_DATA[[#This Row],[Change (%)]],"")</f>
        <v/>
      </c>
      <c r="E1058" s="8">
        <f>IF(T_STOCK_DATA[[#This Row],[Change (%)]]&lt;0,T_STOCK_DATA[[#This Row],[Change (%)]],"")</f>
        <v>-5.0039999999999994E-2</v>
      </c>
      <c r="F1058" s="7" t="str" cm="1">
        <f t="array" ref="F1058">IFERROR(_FV(T_STOCK_DATA[[#This Row],[SYMBOL]],"Exchange"),"")</f>
        <v>National Stock Exchange of India</v>
      </c>
      <c r="G1058" s="7" cm="1">
        <f t="array" ref="G1058">IFERROR(_FV(T_STOCK_DATA[[#This Row],[SYMBOL]],"Price"),"")</f>
        <v>413.85</v>
      </c>
      <c r="H1058" s="9" cm="1">
        <f t="array" ref="H1058">IFERROR(_FV(T_STOCK_DATA[[#This Row],[SYMBOL]],"Volume"),"")</f>
        <v>233779</v>
      </c>
      <c r="I1058" s="7" t="str" cm="1">
        <f t="array" ref="I1058">IFERROR(_FV(T_STOCK_DATA[[#This Row],[SYMBOL]],"Ticker symbol",TRUE),"")</f>
        <v>RHIM</v>
      </c>
      <c r="J1058" s="10" t="str">
        <f>IFERROR(RANK(T_STOCK_DATA[[#This Row],[Positive Change %]],T_STOCK_DATA[Positive Change %],0)+COUNTIF($D$3:$D1057,T_STOCK_DATA[[#This Row],[Positive Change %]]),"")</f>
        <v/>
      </c>
      <c r="K1058" s="10">
        <f>IFERROR(RANK(T_STOCK_DATA[[#This Row],[Negative Change %]],T_STOCK_DATA[Negative Change %],1)+COUNTIF($E$3:$E1057,T_STOCK_DATA[[#This Row],[Negative Change %]]),"")</f>
        <v>502</v>
      </c>
      <c r="L1058" s="10">
        <f>IFERROR(RANK(T_STOCK_DATA[[#This Row],[Volume]],T_STOCK_DATA[Volume],0)+COUNTIF($H$3:$H1057,T_STOCK_DATA[[#This Row],[Volume]]),"")</f>
        <v>710</v>
      </c>
      <c r="M1058" s="18" cm="1">
        <f t="array" ref="M1058">IFERROR(_FV(T_STOCK_DATA[[#This Row],[SYMBOL]],"Last trade time",TRUE),"")</f>
        <v>44585.469965277778</v>
      </c>
    </row>
    <row r="1059" spans="1:13">
      <c r="A1059" s="5" t="e" vm="1077">
        <v>#VALUE!</v>
      </c>
      <c r="B1059" s="7" cm="1">
        <f t="array" ref="B1059">IFERROR(_FV(T_STOCK_DATA[[#This Row],[SYMBOL]],"Change"),"")</f>
        <v>-168.7</v>
      </c>
      <c r="C1059" s="8" cm="1">
        <f t="array" ref="C1059">IFERROR(IF(T_STOCK_DATA[[#This Row],[SYMBOL]]="","",_FV(T_STOCK_DATA[[#This Row],[SYMBOL]],"Change (%)",TRUE)),"")</f>
        <v>-5.8390000000000004E-2</v>
      </c>
      <c r="D1059" s="8" t="str">
        <f>IF(T_STOCK_DATA[[#This Row],[Change (%)]]&gt;0,T_STOCK_DATA[[#This Row],[Change (%)]],"")</f>
        <v/>
      </c>
      <c r="E1059" s="8">
        <f>IF(T_STOCK_DATA[[#This Row],[Change (%)]]&lt;0,T_STOCK_DATA[[#This Row],[Change (%)]],"")</f>
        <v>-5.8390000000000004E-2</v>
      </c>
      <c r="F1059" s="7" t="str" cm="1">
        <f t="array" ref="F1059">IFERROR(_FV(T_STOCK_DATA[[#This Row],[SYMBOL]],"Exchange"),"")</f>
        <v>National Stock Exchange of India</v>
      </c>
      <c r="G1059" s="7" cm="1">
        <f t="array" ref="G1059">IFERROR(_FV(T_STOCK_DATA[[#This Row],[SYMBOL]],"Price"),"")</f>
        <v>2720.5</v>
      </c>
      <c r="H1059" s="9" cm="1">
        <f t="array" ref="H1059">IFERROR(_FV(T_STOCK_DATA[[#This Row],[SYMBOL]],"Volume"),"")</f>
        <v>22660</v>
      </c>
      <c r="I1059" s="7" t="str" cm="1">
        <f t="array" ref="I1059">IFERROR(_FV(T_STOCK_DATA[[#This Row],[SYMBOL]],"Ticker symbol",TRUE),"")</f>
        <v>ORISSAMINE</v>
      </c>
      <c r="J1059" s="10" t="str">
        <f>IFERROR(RANK(T_STOCK_DATA[[#This Row],[Positive Change %]],T_STOCK_DATA[Positive Change %],0)+COUNTIF($D$3:$D1058,T_STOCK_DATA[[#This Row],[Positive Change %]]),"")</f>
        <v/>
      </c>
      <c r="K1059" s="10">
        <f>IFERROR(RANK(T_STOCK_DATA[[#This Row],[Negative Change %]],T_STOCK_DATA[Negative Change %],1)+COUNTIF($E$3:$E1058,T_STOCK_DATA[[#This Row],[Negative Change %]]),"")</f>
        <v>367</v>
      </c>
      <c r="L1059" s="10">
        <f>IFERROR(RANK(T_STOCK_DATA[[#This Row],[Volume]],T_STOCK_DATA[Volume],0)+COUNTIF($H$3:$H1058,T_STOCK_DATA[[#This Row],[Volume]]),"")</f>
        <v>1366</v>
      </c>
      <c r="M1059" s="18" cm="1">
        <f t="array" ref="M1059">IFERROR(_FV(T_STOCK_DATA[[#This Row],[SYMBOL]],"Last trade time",TRUE),"")</f>
        <v>44585.469965277778</v>
      </c>
    </row>
    <row r="1060" spans="1:13">
      <c r="A1060" s="5" t="e" vm="1078">
        <v>#VALUE!</v>
      </c>
      <c r="B1060" s="7" cm="1">
        <f t="array" ref="B1060">IFERROR(_FV(T_STOCK_DATA[[#This Row],[SYMBOL]],"Change"),"")</f>
        <v>-0.05</v>
      </c>
      <c r="C1060" s="8" cm="1">
        <f t="array" ref="C1060">IFERROR(IF(T_STOCK_DATA[[#This Row],[SYMBOL]]="","",_FV(T_STOCK_DATA[[#This Row],[SYMBOL]],"Change (%)",TRUE)),"")</f>
        <v>-3.2258000000000002E-2</v>
      </c>
      <c r="D1060" s="8" t="str">
        <f>IF(T_STOCK_DATA[[#This Row],[Change (%)]]&gt;0,T_STOCK_DATA[[#This Row],[Change (%)]],"")</f>
        <v/>
      </c>
      <c r="E1060" s="8">
        <f>IF(T_STOCK_DATA[[#This Row],[Change (%)]]&lt;0,T_STOCK_DATA[[#This Row],[Change (%)]],"")</f>
        <v>-3.2258000000000002E-2</v>
      </c>
      <c r="F1060" s="7" t="str" cm="1">
        <f t="array" ref="F1060">IFERROR(_FV(T_STOCK_DATA[[#This Row],[SYMBOL]],"Exchange"),"")</f>
        <v>National Stock Exchange of India</v>
      </c>
      <c r="G1060" s="7" cm="1">
        <f t="array" ref="G1060">IFERROR(_FV(T_STOCK_DATA[[#This Row],[SYMBOL]],"Price"),"")</f>
        <v>1.5</v>
      </c>
      <c r="H1060" s="9" cm="1">
        <f t="array" ref="H1060">IFERROR(_FV(T_STOCK_DATA[[#This Row],[SYMBOL]],"Volume"),"")</f>
        <v>16000</v>
      </c>
      <c r="I1060" s="7" t="str" cm="1">
        <f t="array" ref="I1060">IFERROR(_FV(T_STOCK_DATA[[#This Row],[SYMBOL]],"Ticker symbol",TRUE),"")</f>
        <v>ORTEL</v>
      </c>
      <c r="J1060" s="10" t="str">
        <f>IFERROR(RANK(T_STOCK_DATA[[#This Row],[Positive Change %]],T_STOCK_DATA[Positive Change %],0)+COUNTIF($D$3:$D1059,T_STOCK_DATA[[#This Row],[Positive Change %]]),"")</f>
        <v/>
      </c>
      <c r="K1060" s="10">
        <f>IFERROR(RANK(T_STOCK_DATA[[#This Row],[Negative Change %]],T_STOCK_DATA[Negative Change %],1)+COUNTIF($E$3:$E1059,T_STOCK_DATA[[#This Row],[Negative Change %]]),"")</f>
        <v>1208</v>
      </c>
      <c r="L1060" s="10">
        <f>IFERROR(RANK(T_STOCK_DATA[[#This Row],[Volume]],T_STOCK_DATA[Volume],0)+COUNTIF($H$3:$H1059,T_STOCK_DATA[[#This Row],[Volume]]),"")</f>
        <v>1435</v>
      </c>
      <c r="M1060" s="18" cm="1">
        <f t="array" ref="M1060">IFERROR(_FV(T_STOCK_DATA[[#This Row],[SYMBOL]],"Last trade time",TRUE),"")</f>
        <v>44585.469965277778</v>
      </c>
    </row>
    <row r="1061" spans="1:13">
      <c r="A1061" s="5" t="e" vm="1079">
        <v>#VALUE!</v>
      </c>
      <c r="B1061" s="7" cm="1">
        <f t="array" ref="B1061">IFERROR(_FV(T_STOCK_DATA[[#This Row],[SYMBOL]],"Change"),"")</f>
        <v>-1.6</v>
      </c>
      <c r="C1061" s="8" cm="1">
        <f t="array" ref="C1061">IFERROR(IF(T_STOCK_DATA[[#This Row],[SYMBOL]]="","",_FV(T_STOCK_DATA[[#This Row],[SYMBOL]],"Change (%)",TRUE)),"")</f>
        <v>-4.8855000000000003E-2</v>
      </c>
      <c r="D1061" s="8" t="str">
        <f>IF(T_STOCK_DATA[[#This Row],[Change (%)]]&gt;0,T_STOCK_DATA[[#This Row],[Change (%)]],"")</f>
        <v/>
      </c>
      <c r="E1061" s="8">
        <f>IF(T_STOCK_DATA[[#This Row],[Change (%)]]&lt;0,T_STOCK_DATA[[#This Row],[Change (%)]],"")</f>
        <v>-4.8855000000000003E-2</v>
      </c>
      <c r="F1061" s="7" t="str" cm="1">
        <f t="array" ref="F1061">IFERROR(_FV(T_STOCK_DATA[[#This Row],[SYMBOL]],"Exchange"),"")</f>
        <v>National Stock Exchange of India</v>
      </c>
      <c r="G1061" s="7" cm="1">
        <f t="array" ref="G1061">IFERROR(_FV(T_STOCK_DATA[[#This Row],[SYMBOL]],"Price"),"")</f>
        <v>31.15</v>
      </c>
      <c r="H1061" s="9" cm="1">
        <f t="array" ref="H1061">IFERROR(_FV(T_STOCK_DATA[[#This Row],[SYMBOL]],"Volume"),"")</f>
        <v>80412</v>
      </c>
      <c r="I1061" s="7" t="str" cm="1">
        <f t="array" ref="I1061">IFERROR(_FV(T_STOCK_DATA[[#This Row],[SYMBOL]],"Ticker symbol",TRUE),"")</f>
        <v>OSWALAGRO</v>
      </c>
      <c r="J1061" s="10" t="str">
        <f>IFERROR(RANK(T_STOCK_DATA[[#This Row],[Positive Change %]],T_STOCK_DATA[Positive Change %],0)+COUNTIF($D$3:$D1060,T_STOCK_DATA[[#This Row],[Positive Change %]]),"")</f>
        <v/>
      </c>
      <c r="K1061" s="10">
        <f>IFERROR(RANK(T_STOCK_DATA[[#This Row],[Negative Change %]],T_STOCK_DATA[Negative Change %],1)+COUNTIF($E$3:$E1060,T_STOCK_DATA[[#This Row],[Negative Change %]]),"")</f>
        <v>704</v>
      </c>
      <c r="L1061" s="10">
        <f>IFERROR(RANK(T_STOCK_DATA[[#This Row],[Volume]],T_STOCK_DATA[Volume],0)+COUNTIF($H$3:$H1060,T_STOCK_DATA[[#This Row],[Volume]]),"")</f>
        <v>1040</v>
      </c>
      <c r="M1061" s="18" cm="1">
        <f t="array" ref="M1061">IFERROR(_FV(T_STOCK_DATA[[#This Row],[SYMBOL]],"Last trade time",TRUE),"")</f>
        <v>44585.469965277778</v>
      </c>
    </row>
    <row r="1062" spans="1:13">
      <c r="A1062" s="5" t="e" vm="1080">
        <v>#VALUE!</v>
      </c>
      <c r="B1062" s="7" cm="1">
        <f t="array" ref="B1062">IFERROR(_FV(T_STOCK_DATA[[#This Row],[SYMBOL]],"Change"),"")</f>
        <v>-0.25</v>
      </c>
      <c r="C1062" s="8" cm="1">
        <f t="array" ref="C1062">IFERROR(IF(T_STOCK_DATA[[#This Row],[SYMBOL]]="","",_FV(T_STOCK_DATA[[#This Row],[SYMBOL]],"Change (%)",TRUE)),"")</f>
        <v>-4.2735000000000002E-2</v>
      </c>
      <c r="D1062" s="8" t="str">
        <f>IF(T_STOCK_DATA[[#This Row],[Change (%)]]&gt;0,T_STOCK_DATA[[#This Row],[Change (%)]],"")</f>
        <v/>
      </c>
      <c r="E1062" s="8">
        <f>IF(T_STOCK_DATA[[#This Row],[Change (%)]]&lt;0,T_STOCK_DATA[[#This Row],[Change (%)]],"")</f>
        <v>-4.2735000000000002E-2</v>
      </c>
      <c r="F1062" s="7" t="str" cm="1">
        <f t="array" ref="F1062">IFERROR(_FV(T_STOCK_DATA[[#This Row],[SYMBOL]],"Exchange"),"")</f>
        <v>National Stock Exchange of India</v>
      </c>
      <c r="G1062" s="7" cm="1">
        <f t="array" ref="G1062">IFERROR(_FV(T_STOCK_DATA[[#This Row],[SYMBOL]],"Price"),"")</f>
        <v>5.6</v>
      </c>
      <c r="H1062" s="9" cm="1">
        <f t="array" ref="H1062">IFERROR(_FV(T_STOCK_DATA[[#This Row],[SYMBOL]],"Volume"),"")</f>
        <v>21438</v>
      </c>
      <c r="I1062" s="7" t="str" cm="1">
        <f t="array" ref="I1062">IFERROR(_FV(T_STOCK_DATA[[#This Row],[SYMBOL]],"Ticker symbol",TRUE),"")</f>
        <v>PAEL</v>
      </c>
      <c r="J1062" s="10" t="str">
        <f>IFERROR(RANK(T_STOCK_DATA[[#This Row],[Positive Change %]],T_STOCK_DATA[Positive Change %],0)+COUNTIF($D$3:$D1061,T_STOCK_DATA[[#This Row],[Positive Change %]]),"")</f>
        <v/>
      </c>
      <c r="K1062" s="10">
        <f>IFERROR(RANK(T_STOCK_DATA[[#This Row],[Negative Change %]],T_STOCK_DATA[Negative Change %],1)+COUNTIF($E$3:$E1061,T_STOCK_DATA[[#This Row],[Negative Change %]]),"")</f>
        <v>976</v>
      </c>
      <c r="L1062" s="10">
        <f>IFERROR(RANK(T_STOCK_DATA[[#This Row],[Volume]],T_STOCK_DATA[Volume],0)+COUNTIF($H$3:$H1061,T_STOCK_DATA[[#This Row],[Volume]]),"")</f>
        <v>1373</v>
      </c>
      <c r="M1062" s="18" cm="1">
        <f t="array" ref="M1062">IFERROR(_FV(T_STOCK_DATA[[#This Row],[SYMBOL]],"Last trade time",TRUE),"")</f>
        <v>44585.484942129631</v>
      </c>
    </row>
    <row r="1063" spans="1:13">
      <c r="A1063" s="5" t="e" vm="1081">
        <v>#VALUE!</v>
      </c>
      <c r="B1063" s="7" cm="1">
        <f t="array" ref="B1063">IFERROR(_FV(T_STOCK_DATA[[#This Row],[SYMBOL]],"Change"),"")</f>
        <v>-2624.35</v>
      </c>
      <c r="C1063" s="8" cm="1">
        <f t="array" ref="C1063">IFERROR(IF(T_STOCK_DATA[[#This Row],[SYMBOL]]="","",_FV(T_STOCK_DATA[[#This Row],[SYMBOL]],"Change (%)",TRUE)),"")</f>
        <v>-6.1691000000000003E-2</v>
      </c>
      <c r="D1063" s="8" t="str">
        <f>IF(T_STOCK_DATA[[#This Row],[Change (%)]]&gt;0,T_STOCK_DATA[[#This Row],[Change (%)]],"")</f>
        <v/>
      </c>
      <c r="E1063" s="8">
        <f>IF(T_STOCK_DATA[[#This Row],[Change (%)]]&lt;0,T_STOCK_DATA[[#This Row],[Change (%)]],"")</f>
        <v>-6.1691000000000003E-2</v>
      </c>
      <c r="F1063" s="7" t="str" cm="1">
        <f t="array" ref="F1063">IFERROR(_FV(T_STOCK_DATA[[#This Row],[SYMBOL]],"Exchange"),"")</f>
        <v>National Stock Exchange of India</v>
      </c>
      <c r="G1063" s="7" cm="1">
        <f t="array" ref="G1063">IFERROR(_FV(T_STOCK_DATA[[#This Row],[SYMBOL]],"Price"),"")</f>
        <v>39915.599999999999</v>
      </c>
      <c r="H1063" s="9" cm="1">
        <f t="array" ref="H1063">IFERROR(_FV(T_STOCK_DATA[[#This Row],[SYMBOL]],"Volume"),"")</f>
        <v>24258</v>
      </c>
      <c r="I1063" s="7" t="str" cm="1">
        <f t="array" ref="I1063">IFERROR(_FV(T_STOCK_DATA[[#This Row],[SYMBOL]],"Ticker symbol",TRUE),"")</f>
        <v>PAGEIND</v>
      </c>
      <c r="J1063" s="10" t="str">
        <f>IFERROR(RANK(T_STOCK_DATA[[#This Row],[Positive Change %]],T_STOCK_DATA[Positive Change %],0)+COUNTIF($D$3:$D1062,T_STOCK_DATA[[#This Row],[Positive Change %]]),"")</f>
        <v/>
      </c>
      <c r="K1063" s="10">
        <f>IFERROR(RANK(T_STOCK_DATA[[#This Row],[Negative Change %]],T_STOCK_DATA[Negative Change %],1)+COUNTIF($E$3:$E1062,T_STOCK_DATA[[#This Row],[Negative Change %]]),"")</f>
        <v>316</v>
      </c>
      <c r="L1063" s="10">
        <f>IFERROR(RANK(T_STOCK_DATA[[#This Row],[Volume]],T_STOCK_DATA[Volume],0)+COUNTIF($H$3:$H1062,T_STOCK_DATA[[#This Row],[Volume]]),"")</f>
        <v>1354</v>
      </c>
      <c r="M1063" s="18" cm="1">
        <f t="array" ref="M1063">IFERROR(_FV(T_STOCK_DATA[[#This Row],[SYMBOL]],"Last trade time",TRUE),"")</f>
        <v>44585.469965277778</v>
      </c>
    </row>
    <row r="1064" spans="1:13">
      <c r="A1064" s="5" t="e" vm="1082">
        <v>#VALUE!</v>
      </c>
      <c r="B1064" s="7" cm="1">
        <f t="array" ref="B1064">IFERROR(_FV(T_STOCK_DATA[[#This Row],[SYMBOL]],"Change"),"")</f>
        <v>-51.1</v>
      </c>
      <c r="C1064" s="8" cm="1">
        <f t="array" ref="C1064">IFERROR(IF(T_STOCK_DATA[[#This Row],[SYMBOL]]="","",_FV(T_STOCK_DATA[[#This Row],[SYMBOL]],"Change (%)",TRUE)),"")</f>
        <v>-6.6115000000000007E-2</v>
      </c>
      <c r="D1064" s="8" t="str">
        <f>IF(T_STOCK_DATA[[#This Row],[Change (%)]]&gt;0,T_STOCK_DATA[[#This Row],[Change (%)]],"")</f>
        <v/>
      </c>
      <c r="E1064" s="8">
        <f>IF(T_STOCK_DATA[[#This Row],[Change (%)]]&lt;0,T_STOCK_DATA[[#This Row],[Change (%)]],"")</f>
        <v>-6.6115000000000007E-2</v>
      </c>
      <c r="F1064" s="7" t="str" cm="1">
        <f t="array" ref="F1064">IFERROR(_FV(T_STOCK_DATA[[#This Row],[SYMBOL]],"Exchange"),"")</f>
        <v>National Stock Exchange of India</v>
      </c>
      <c r="G1064" s="7" cm="1">
        <f t="array" ref="G1064">IFERROR(_FV(T_STOCK_DATA[[#This Row],[SYMBOL]],"Price"),"")</f>
        <v>721.8</v>
      </c>
      <c r="H1064" s="9" cm="1">
        <f t="array" ref="H1064">IFERROR(_FV(T_STOCK_DATA[[#This Row],[SYMBOL]],"Volume"),"")</f>
        <v>22369</v>
      </c>
      <c r="I1064" s="7" t="str" cm="1">
        <f t="array" ref="I1064">IFERROR(_FV(T_STOCK_DATA[[#This Row],[SYMBOL]],"Ticker symbol",TRUE),"")</f>
        <v>PAISALO</v>
      </c>
      <c r="J1064" s="10" t="str">
        <f>IFERROR(RANK(T_STOCK_DATA[[#This Row],[Positive Change %]],T_STOCK_DATA[Positive Change %],0)+COUNTIF($D$3:$D1063,T_STOCK_DATA[[#This Row],[Positive Change %]]),"")</f>
        <v/>
      </c>
      <c r="K1064" s="10">
        <f>IFERROR(RANK(T_STOCK_DATA[[#This Row],[Negative Change %]],T_STOCK_DATA[Negative Change %],1)+COUNTIF($E$3:$E1063,T_STOCK_DATA[[#This Row],[Negative Change %]]),"")</f>
        <v>252</v>
      </c>
      <c r="L1064" s="10">
        <f>IFERROR(RANK(T_STOCK_DATA[[#This Row],[Volume]],T_STOCK_DATA[Volume],0)+COUNTIF($H$3:$H1063,T_STOCK_DATA[[#This Row],[Volume]]),"")</f>
        <v>1368</v>
      </c>
      <c r="M1064" s="18" cm="1">
        <f t="array" ref="M1064">IFERROR(_FV(T_STOCK_DATA[[#This Row],[SYMBOL]],"Last trade time",TRUE),"")</f>
        <v>44585.469965277778</v>
      </c>
    </row>
    <row r="1065" spans="1:13">
      <c r="A1065" s="5" t="e" vm="1083">
        <v>#VALUE!</v>
      </c>
      <c r="B1065" s="7" cm="1">
        <f t="array" ref="B1065">IFERROR(_FV(T_STOCK_DATA[[#This Row],[SYMBOL]],"Change"),"")</f>
        <v>-3.15</v>
      </c>
      <c r="C1065" s="8" cm="1">
        <f t="array" ref="C1065">IFERROR(IF(T_STOCK_DATA[[#This Row],[SYMBOL]]="","",_FV(T_STOCK_DATA[[#This Row],[SYMBOL]],"Change (%)",TRUE)),"")</f>
        <v>-3.7883E-2</v>
      </c>
      <c r="D1065" s="8" t="str">
        <f>IF(T_STOCK_DATA[[#This Row],[Change (%)]]&gt;0,T_STOCK_DATA[[#This Row],[Change (%)]],"")</f>
        <v/>
      </c>
      <c r="E1065" s="8">
        <f>IF(T_STOCK_DATA[[#This Row],[Change (%)]]&lt;0,T_STOCK_DATA[[#This Row],[Change (%)]],"")</f>
        <v>-3.7883E-2</v>
      </c>
      <c r="F1065" s="7" t="str" cm="1">
        <f t="array" ref="F1065">IFERROR(_FV(T_STOCK_DATA[[#This Row],[SYMBOL]],"Exchange"),"")</f>
        <v>National Stock Exchange of India</v>
      </c>
      <c r="G1065" s="7" cm="1">
        <f t="array" ref="G1065">IFERROR(_FV(T_STOCK_DATA[[#This Row],[SYMBOL]],"Price"),"")</f>
        <v>80</v>
      </c>
      <c r="H1065" s="9" cm="1">
        <f t="array" ref="H1065">IFERROR(_FV(T_STOCK_DATA[[#This Row],[SYMBOL]],"Volume"),"")</f>
        <v>2903</v>
      </c>
      <c r="I1065" s="7" t="str" cm="1">
        <f t="array" ref="I1065">IFERROR(_FV(T_STOCK_DATA[[#This Row],[SYMBOL]],"Ticker symbol",TRUE),"")</f>
        <v>PALASHSECU</v>
      </c>
      <c r="J1065" s="10" t="str">
        <f>IFERROR(RANK(T_STOCK_DATA[[#This Row],[Positive Change %]],T_STOCK_DATA[Positive Change %],0)+COUNTIF($D$3:$D1064,T_STOCK_DATA[[#This Row],[Positive Change %]]),"")</f>
        <v/>
      </c>
      <c r="K1065" s="10">
        <f>IFERROR(RANK(T_STOCK_DATA[[#This Row],[Negative Change %]],T_STOCK_DATA[Negative Change %],1)+COUNTIF($E$3:$E1064,T_STOCK_DATA[[#This Row],[Negative Change %]]),"")</f>
        <v>1095</v>
      </c>
      <c r="L1065" s="10">
        <f>IFERROR(RANK(T_STOCK_DATA[[#This Row],[Volume]],T_STOCK_DATA[Volume],0)+COUNTIF($H$3:$H1064,T_STOCK_DATA[[#This Row],[Volume]]),"")</f>
        <v>1593</v>
      </c>
      <c r="M1065" s="18" cm="1">
        <f t="array" ref="M1065">IFERROR(_FV(T_STOCK_DATA[[#This Row],[SYMBOL]],"Last trade time",TRUE),"")</f>
        <v>44585.469965277778</v>
      </c>
    </row>
    <row r="1066" spans="1:13">
      <c r="A1066" s="5" t="e" vm="1084">
        <v>#VALUE!</v>
      </c>
      <c r="B1066" s="7" cm="1">
        <f t="array" ref="B1066">IFERROR(_FV(T_STOCK_DATA[[#This Row],[SYMBOL]],"Change"),"")</f>
        <v>-11.8</v>
      </c>
      <c r="C1066" s="8" cm="1">
        <f t="array" ref="C1066">IFERROR(IF(T_STOCK_DATA[[#This Row],[SYMBOL]]="","",_FV(T_STOCK_DATA[[#This Row],[SYMBOL]],"Change (%)",TRUE)),"")</f>
        <v>-4.1051000000000004E-2</v>
      </c>
      <c r="D1066" s="8" t="str">
        <f>IF(T_STOCK_DATA[[#This Row],[Change (%)]]&gt;0,T_STOCK_DATA[[#This Row],[Change (%)]],"")</f>
        <v/>
      </c>
      <c r="E1066" s="8">
        <f>IF(T_STOCK_DATA[[#This Row],[Change (%)]]&lt;0,T_STOCK_DATA[[#This Row],[Change (%)]],"")</f>
        <v>-4.1051000000000004E-2</v>
      </c>
      <c r="F1066" s="7" t="str" cm="1">
        <f t="array" ref="F1066">IFERROR(_FV(T_STOCK_DATA[[#This Row],[SYMBOL]],"Exchange"),"")</f>
        <v>National Stock Exchange of India</v>
      </c>
      <c r="G1066" s="7" cm="1">
        <f t="array" ref="G1066">IFERROR(_FV(T_STOCK_DATA[[#This Row],[SYMBOL]],"Price"),"")</f>
        <v>275.64999999999998</v>
      </c>
      <c r="H1066" s="9" cm="1">
        <f t="array" ref="H1066">IFERROR(_FV(T_STOCK_DATA[[#This Row],[SYMBOL]],"Volume"),"")</f>
        <v>312383</v>
      </c>
      <c r="I1066" s="7" t="str" cm="1">
        <f t="array" ref="I1066">IFERROR(_FV(T_STOCK_DATA[[#This Row],[SYMBOL]],"Ticker symbol",TRUE),"")</f>
        <v>PALREDTEC</v>
      </c>
      <c r="J1066" s="10" t="str">
        <f>IFERROR(RANK(T_STOCK_DATA[[#This Row],[Positive Change %]],T_STOCK_DATA[Positive Change %],0)+COUNTIF($D$3:$D1065,T_STOCK_DATA[[#This Row],[Positive Change %]]),"")</f>
        <v/>
      </c>
      <c r="K1066" s="10">
        <f>IFERROR(RANK(T_STOCK_DATA[[#This Row],[Negative Change %]],T_STOCK_DATA[Negative Change %],1)+COUNTIF($E$3:$E1065,T_STOCK_DATA[[#This Row],[Negative Change %]]),"")</f>
        <v>1015</v>
      </c>
      <c r="L1066" s="10">
        <f>IFERROR(RANK(T_STOCK_DATA[[#This Row],[Volume]],T_STOCK_DATA[Volume],0)+COUNTIF($H$3:$H1065,T_STOCK_DATA[[#This Row],[Volume]]),"")</f>
        <v>635</v>
      </c>
      <c r="M1066" s="18" cm="1">
        <f t="array" ref="M1066">IFERROR(_FV(T_STOCK_DATA[[#This Row],[SYMBOL]],"Last trade time",TRUE),"")</f>
        <v>44585.469965277778</v>
      </c>
    </row>
    <row r="1067" spans="1:13">
      <c r="A1067" s="5" t="e" vm="1085">
        <v>#VALUE!</v>
      </c>
      <c r="B1067" s="7" cm="1">
        <f t="array" ref="B1067">IFERROR(_FV(T_STOCK_DATA[[#This Row],[SYMBOL]],"Change"),"")</f>
        <v>-0.9</v>
      </c>
      <c r="C1067" s="8" cm="1">
        <f t="array" ref="C1067">IFERROR(IF(T_STOCK_DATA[[#This Row],[SYMBOL]]="","",_FV(T_STOCK_DATA[[#This Row],[SYMBOL]],"Change (%)",TRUE)),"")</f>
        <v>-4.2599999999999999E-3</v>
      </c>
      <c r="D1067" s="8" t="str">
        <f>IF(T_STOCK_DATA[[#This Row],[Change (%)]]&gt;0,T_STOCK_DATA[[#This Row],[Change (%)]],"")</f>
        <v/>
      </c>
      <c r="E1067" s="8">
        <f>IF(T_STOCK_DATA[[#This Row],[Change (%)]]&lt;0,T_STOCK_DATA[[#This Row],[Change (%)]],"")</f>
        <v>-4.2599999999999999E-3</v>
      </c>
      <c r="F1067" s="7" t="str" cm="1">
        <f t="array" ref="F1067">IFERROR(_FV(T_STOCK_DATA[[#This Row],[SYMBOL]],"Exchange"),"")</f>
        <v>National Stock Exchange of India</v>
      </c>
      <c r="G1067" s="7" cm="1">
        <f t="array" ref="G1067">IFERROR(_FV(T_STOCK_DATA[[#This Row],[SYMBOL]],"Price"),"")</f>
        <v>210.35</v>
      </c>
      <c r="H1067" s="9" cm="1">
        <f t="array" ref="H1067">IFERROR(_FV(T_STOCK_DATA[[#This Row],[SYMBOL]],"Volume"),"")</f>
        <v>422289</v>
      </c>
      <c r="I1067" s="7" t="str" cm="1">
        <f t="array" ref="I1067">IFERROR(_FV(T_STOCK_DATA[[#This Row],[SYMBOL]],"Ticker symbol",TRUE),"")</f>
        <v>PANACEABIO</v>
      </c>
      <c r="J1067" s="10" t="str">
        <f>IFERROR(RANK(T_STOCK_DATA[[#This Row],[Positive Change %]],T_STOCK_DATA[Positive Change %],0)+COUNTIF($D$3:$D1066,T_STOCK_DATA[[#This Row],[Positive Change %]]),"")</f>
        <v/>
      </c>
      <c r="K1067" s="10">
        <f>IFERROR(RANK(T_STOCK_DATA[[#This Row],[Negative Change %]],T_STOCK_DATA[Negative Change %],1)+COUNTIF($E$3:$E1066,T_STOCK_DATA[[#This Row],[Negative Change %]]),"")</f>
        <v>1555</v>
      </c>
      <c r="L1067" s="10">
        <f>IFERROR(RANK(T_STOCK_DATA[[#This Row],[Volume]],T_STOCK_DATA[Volume],0)+COUNTIF($H$3:$H1066,T_STOCK_DATA[[#This Row],[Volume]]),"")</f>
        <v>542</v>
      </c>
      <c r="M1067" s="18" cm="1">
        <f t="array" ref="M1067">IFERROR(_FV(T_STOCK_DATA[[#This Row],[SYMBOL]],"Last trade time",TRUE),"")</f>
        <v>44585.469965277778</v>
      </c>
    </row>
    <row r="1068" spans="1:13">
      <c r="A1068" s="5" t="e" vm="1086">
        <v>#VALUE!</v>
      </c>
      <c r="B1068" s="7" cm="1">
        <f t="array" ref="B1068">IFERROR(_FV(T_STOCK_DATA[[#This Row],[SYMBOL]],"Change"),"")</f>
        <v>-4.6500000000000004</v>
      </c>
      <c r="C1068" s="8" cm="1">
        <f t="array" ref="C1068">IFERROR(IF(T_STOCK_DATA[[#This Row],[SYMBOL]]="","",_FV(T_STOCK_DATA[[#This Row],[SYMBOL]],"Change (%)",TRUE)),"")</f>
        <v>-6.8583999999999992E-2</v>
      </c>
      <c r="D1068" s="8" t="str">
        <f>IF(T_STOCK_DATA[[#This Row],[Change (%)]]&gt;0,T_STOCK_DATA[[#This Row],[Change (%)]],"")</f>
        <v/>
      </c>
      <c r="E1068" s="8">
        <f>IF(T_STOCK_DATA[[#This Row],[Change (%)]]&lt;0,T_STOCK_DATA[[#This Row],[Change (%)]],"")</f>
        <v>-6.8583999999999992E-2</v>
      </c>
      <c r="F1068" s="7" t="str" cm="1">
        <f t="array" ref="F1068">IFERROR(_FV(T_STOCK_DATA[[#This Row],[SYMBOL]],"Exchange"),"")</f>
        <v>National Stock Exchange of India</v>
      </c>
      <c r="G1068" s="7" cm="1">
        <f t="array" ref="G1068">IFERROR(_FV(T_STOCK_DATA[[#This Row],[SYMBOL]],"Price"),"")</f>
        <v>63.15</v>
      </c>
      <c r="H1068" s="9" cm="1">
        <f t="array" ref="H1068">IFERROR(_FV(T_STOCK_DATA[[#This Row],[SYMBOL]],"Volume"),"")</f>
        <v>6012</v>
      </c>
      <c r="I1068" s="7" t="str" cm="1">
        <f t="array" ref="I1068">IFERROR(_FV(T_STOCK_DATA[[#This Row],[SYMBOL]],"Ticker symbol",TRUE),"")</f>
        <v>PANACHE</v>
      </c>
      <c r="J1068" s="10" t="str">
        <f>IFERROR(RANK(T_STOCK_DATA[[#This Row],[Positive Change %]],T_STOCK_DATA[Positive Change %],0)+COUNTIF($D$3:$D1067,T_STOCK_DATA[[#This Row],[Positive Change %]]),"")</f>
        <v/>
      </c>
      <c r="K1068" s="10">
        <f>IFERROR(RANK(T_STOCK_DATA[[#This Row],[Negative Change %]],T_STOCK_DATA[Negative Change %],1)+COUNTIF($E$3:$E1067,T_STOCK_DATA[[#This Row],[Negative Change %]]),"")</f>
        <v>225</v>
      </c>
      <c r="L1068" s="10">
        <f>IFERROR(RANK(T_STOCK_DATA[[#This Row],[Volume]],T_STOCK_DATA[Volume],0)+COUNTIF($H$3:$H1067,T_STOCK_DATA[[#This Row],[Volume]]),"")</f>
        <v>1558</v>
      </c>
      <c r="M1068" s="18" cm="1">
        <f t="array" ref="M1068">IFERROR(_FV(T_STOCK_DATA[[#This Row],[SYMBOL]],"Last trade time",TRUE),"")</f>
        <v>44585.469965277778</v>
      </c>
    </row>
    <row r="1069" spans="1:13">
      <c r="A1069" s="5" t="e" vm="1087">
        <v>#VALUE!</v>
      </c>
      <c r="B1069" s="7" cm="1">
        <f t="array" ref="B1069">IFERROR(_FV(T_STOCK_DATA[[#This Row],[SYMBOL]],"Change"),"")</f>
        <v>-17.2</v>
      </c>
      <c r="C1069" s="8" cm="1">
        <f t="array" ref="C1069">IFERROR(IF(T_STOCK_DATA[[#This Row],[SYMBOL]]="","",_FV(T_STOCK_DATA[[#This Row],[SYMBOL]],"Change (%)",TRUE)),"")</f>
        <v>-5.6081000000000006E-2</v>
      </c>
      <c r="D1069" s="8" t="str">
        <f>IF(T_STOCK_DATA[[#This Row],[Change (%)]]&gt;0,T_STOCK_DATA[[#This Row],[Change (%)]],"")</f>
        <v/>
      </c>
      <c r="E1069" s="8">
        <f>IF(T_STOCK_DATA[[#This Row],[Change (%)]]&lt;0,T_STOCK_DATA[[#This Row],[Change (%)]],"")</f>
        <v>-5.6081000000000006E-2</v>
      </c>
      <c r="F1069" s="7" t="str" cm="1">
        <f t="array" ref="F1069">IFERROR(_FV(T_STOCK_DATA[[#This Row],[SYMBOL]],"Exchange"),"")</f>
        <v>National Stock Exchange of India</v>
      </c>
      <c r="G1069" s="7" cm="1">
        <f t="array" ref="G1069">IFERROR(_FV(T_STOCK_DATA[[#This Row],[SYMBOL]],"Price"),"")</f>
        <v>289.5</v>
      </c>
      <c r="H1069" s="9" cm="1">
        <f t="array" ref="H1069">IFERROR(_FV(T_STOCK_DATA[[#This Row],[SYMBOL]],"Volume"),"")</f>
        <v>486301</v>
      </c>
      <c r="I1069" s="7" t="str" cm="1">
        <f t="array" ref="I1069">IFERROR(_FV(T_STOCK_DATA[[#This Row],[SYMBOL]],"Ticker symbol",TRUE),"")</f>
        <v>PANAMAPET</v>
      </c>
      <c r="J1069" s="10" t="str">
        <f>IFERROR(RANK(T_STOCK_DATA[[#This Row],[Positive Change %]],T_STOCK_DATA[Positive Change %],0)+COUNTIF($D$3:$D1068,T_STOCK_DATA[[#This Row],[Positive Change %]]),"")</f>
        <v/>
      </c>
      <c r="K1069" s="10">
        <f>IFERROR(RANK(T_STOCK_DATA[[#This Row],[Negative Change %]],T_STOCK_DATA[Negative Change %],1)+COUNTIF($E$3:$E1068,T_STOCK_DATA[[#This Row],[Negative Change %]]),"")</f>
        <v>397</v>
      </c>
      <c r="L1069" s="10">
        <f>IFERROR(RANK(T_STOCK_DATA[[#This Row],[Volume]],T_STOCK_DATA[Volume],0)+COUNTIF($H$3:$H1068,T_STOCK_DATA[[#This Row],[Volume]]),"")</f>
        <v>507</v>
      </c>
      <c r="M1069" s="18" cm="1">
        <f t="array" ref="M1069">IFERROR(_FV(T_STOCK_DATA[[#This Row],[SYMBOL]],"Last trade time",TRUE),"")</f>
        <v>44585.469965277778</v>
      </c>
    </row>
    <row r="1070" spans="1:13">
      <c r="A1070" s="5" t="e" vm="1088">
        <v>#VALUE!</v>
      </c>
      <c r="B1070" s="7" cm="1">
        <f t="array" ref="B1070">IFERROR(_FV(T_STOCK_DATA[[#This Row],[SYMBOL]],"Change"),"")</f>
        <v>-0.6</v>
      </c>
      <c r="C1070" s="8" cm="1">
        <f t="array" ref="C1070">IFERROR(IF(T_STOCK_DATA[[#This Row],[SYMBOL]]="","",_FV(T_STOCK_DATA[[#This Row],[SYMBOL]],"Change (%)",TRUE)),"")</f>
        <v>-4.428E-2</v>
      </c>
      <c r="D1070" s="8" t="str">
        <f>IF(T_STOCK_DATA[[#This Row],[Change (%)]]&gt;0,T_STOCK_DATA[[#This Row],[Change (%)]],"")</f>
        <v/>
      </c>
      <c r="E1070" s="8">
        <f>IF(T_STOCK_DATA[[#This Row],[Change (%)]]&lt;0,T_STOCK_DATA[[#This Row],[Change (%)]],"")</f>
        <v>-4.428E-2</v>
      </c>
      <c r="F1070" s="7" t="str" cm="1">
        <f t="array" ref="F1070">IFERROR(_FV(T_STOCK_DATA[[#This Row],[SYMBOL]],"Exchange"),"")</f>
        <v>National Stock Exchange of India</v>
      </c>
      <c r="G1070" s="7" cm="1">
        <f t="array" ref="G1070">IFERROR(_FV(T_STOCK_DATA[[#This Row],[SYMBOL]],"Price"),"")</f>
        <v>12.95</v>
      </c>
      <c r="H1070" s="9" cm="1">
        <f t="array" ref="H1070">IFERROR(_FV(T_STOCK_DATA[[#This Row],[SYMBOL]],"Volume"),"")</f>
        <v>302980</v>
      </c>
      <c r="I1070" s="7" t="str" cm="1">
        <f t="array" ref="I1070">IFERROR(_FV(T_STOCK_DATA[[#This Row],[SYMBOL]],"Ticker symbol",TRUE),"")</f>
        <v>PARACABLES</v>
      </c>
      <c r="J1070" s="10" t="str">
        <f>IFERROR(RANK(T_STOCK_DATA[[#This Row],[Positive Change %]],T_STOCK_DATA[Positive Change %],0)+COUNTIF($D$3:$D1069,T_STOCK_DATA[[#This Row],[Positive Change %]]),"")</f>
        <v/>
      </c>
      <c r="K1070" s="10">
        <f>IFERROR(RANK(T_STOCK_DATA[[#This Row],[Negative Change %]],T_STOCK_DATA[Negative Change %],1)+COUNTIF($E$3:$E1069,T_STOCK_DATA[[#This Row],[Negative Change %]]),"")</f>
        <v>919</v>
      </c>
      <c r="L1070" s="10">
        <f>IFERROR(RANK(T_STOCK_DATA[[#This Row],[Volume]],T_STOCK_DATA[Volume],0)+COUNTIF($H$3:$H1069,T_STOCK_DATA[[#This Row],[Volume]]),"")</f>
        <v>642</v>
      </c>
      <c r="M1070" s="18" cm="1">
        <f t="array" ref="M1070">IFERROR(_FV(T_STOCK_DATA[[#This Row],[SYMBOL]],"Last trade time",TRUE),"")</f>
        <v>44585.469965277778</v>
      </c>
    </row>
    <row r="1071" spans="1:13">
      <c r="A1071" s="5" t="e" vm="1089">
        <v>#VALUE!</v>
      </c>
      <c r="B1071" s="7" cm="1">
        <f t="array" ref="B1071">IFERROR(_FV(T_STOCK_DATA[[#This Row],[SYMBOL]],"Change"),"")</f>
        <v>-5.0999999999999996</v>
      </c>
      <c r="C1071" s="8" cm="1">
        <f t="array" ref="C1071">IFERROR(IF(T_STOCK_DATA[[#This Row],[SYMBOL]]="","",_FV(T_STOCK_DATA[[#This Row],[SYMBOL]],"Change (%)",TRUE)),"")</f>
        <v>-4.3422999999999996E-2</v>
      </c>
      <c r="D1071" s="8" t="str">
        <f>IF(T_STOCK_DATA[[#This Row],[Change (%)]]&gt;0,T_STOCK_DATA[[#This Row],[Change (%)]],"")</f>
        <v/>
      </c>
      <c r="E1071" s="8">
        <f>IF(T_STOCK_DATA[[#This Row],[Change (%)]]&lt;0,T_STOCK_DATA[[#This Row],[Change (%)]],"")</f>
        <v>-4.3422999999999996E-2</v>
      </c>
      <c r="F1071" s="7" t="str" cm="1">
        <f t="array" ref="F1071">IFERROR(_FV(T_STOCK_DATA[[#This Row],[SYMBOL]],"Exchange"),"")</f>
        <v>National Stock Exchange of India</v>
      </c>
      <c r="G1071" s="7" cm="1">
        <f t="array" ref="G1071">IFERROR(_FV(T_STOCK_DATA[[#This Row],[SYMBOL]],"Price"),"")</f>
        <v>112.35</v>
      </c>
      <c r="H1071" s="9" cm="1">
        <f t="array" ref="H1071">IFERROR(_FV(T_STOCK_DATA[[#This Row],[SYMBOL]],"Volume"),"")</f>
        <v>403842</v>
      </c>
      <c r="I1071" s="7" t="str" cm="1">
        <f t="array" ref="I1071">IFERROR(_FV(T_STOCK_DATA[[#This Row],[SYMBOL]],"Ticker symbol",TRUE),"")</f>
        <v>PARAGMILK</v>
      </c>
      <c r="J1071" s="10" t="str">
        <f>IFERROR(RANK(T_STOCK_DATA[[#This Row],[Positive Change %]],T_STOCK_DATA[Positive Change %],0)+COUNTIF($D$3:$D1070,T_STOCK_DATA[[#This Row],[Positive Change %]]),"")</f>
        <v/>
      </c>
      <c r="K1071" s="10">
        <f>IFERROR(RANK(T_STOCK_DATA[[#This Row],[Negative Change %]],T_STOCK_DATA[Negative Change %],1)+COUNTIF($E$3:$E1070,T_STOCK_DATA[[#This Row],[Negative Change %]]),"")</f>
        <v>949</v>
      </c>
      <c r="L1071" s="10">
        <f>IFERROR(RANK(T_STOCK_DATA[[#This Row],[Volume]],T_STOCK_DATA[Volume],0)+COUNTIF($H$3:$H1070,T_STOCK_DATA[[#This Row],[Volume]]),"")</f>
        <v>561</v>
      </c>
      <c r="M1071" s="18" cm="1">
        <f t="array" ref="M1071">IFERROR(_FV(T_STOCK_DATA[[#This Row],[SYMBOL]],"Last trade time",TRUE),"")</f>
        <v>44585.469965277778</v>
      </c>
    </row>
    <row r="1072" spans="1:13">
      <c r="A1072" s="5" t="e" vm="1090">
        <v>#VALUE!</v>
      </c>
      <c r="B1072" s="7" cm="1">
        <f t="array" ref="B1072">IFERROR(_FV(T_STOCK_DATA[[#This Row],[SYMBOL]],"Change"),"")</f>
        <v>-0.7</v>
      </c>
      <c r="C1072" s="8" cm="1">
        <f t="array" ref="C1072">IFERROR(IF(T_STOCK_DATA[[#This Row],[SYMBOL]]="","",_FV(T_STOCK_DATA[[#This Row],[SYMBOL]],"Change (%)",TRUE)),"")</f>
        <v>-3.4738999999999999E-2</v>
      </c>
      <c r="D1072" s="8" t="str">
        <f>IF(T_STOCK_DATA[[#This Row],[Change (%)]]&gt;0,T_STOCK_DATA[[#This Row],[Change (%)]],"")</f>
        <v/>
      </c>
      <c r="E1072" s="8">
        <f>IF(T_STOCK_DATA[[#This Row],[Change (%)]]&lt;0,T_STOCK_DATA[[#This Row],[Change (%)]],"")</f>
        <v>-3.4738999999999999E-2</v>
      </c>
      <c r="F1072" s="7" t="str" cm="1">
        <f t="array" ref="F1072">IFERROR(_FV(T_STOCK_DATA[[#This Row],[SYMBOL]],"Exchange"),"")</f>
        <v>National Stock Exchange of India</v>
      </c>
      <c r="G1072" s="7" cm="1">
        <f t="array" ref="G1072">IFERROR(_FV(T_STOCK_DATA[[#This Row],[SYMBOL]],"Price"),"")</f>
        <v>19.45</v>
      </c>
      <c r="H1072" s="9" cm="1">
        <f t="array" ref="H1072">IFERROR(_FV(T_STOCK_DATA[[#This Row],[SYMBOL]],"Volume"),"")</f>
        <v>416073</v>
      </c>
      <c r="I1072" s="7" t="str" cm="1">
        <f t="array" ref="I1072">IFERROR(_FV(T_STOCK_DATA[[#This Row],[SYMBOL]],"Ticker symbol",TRUE),"")</f>
        <v>PARSVNATH</v>
      </c>
      <c r="J1072" s="10" t="str">
        <f>IFERROR(RANK(T_STOCK_DATA[[#This Row],[Positive Change %]],T_STOCK_DATA[Positive Change %],0)+COUNTIF($D$3:$D1071,T_STOCK_DATA[[#This Row],[Positive Change %]]),"")</f>
        <v/>
      </c>
      <c r="K1072" s="10">
        <f>IFERROR(RANK(T_STOCK_DATA[[#This Row],[Negative Change %]],T_STOCK_DATA[Negative Change %],1)+COUNTIF($E$3:$E1071,T_STOCK_DATA[[#This Row],[Negative Change %]]),"")</f>
        <v>1162</v>
      </c>
      <c r="L1072" s="10">
        <f>IFERROR(RANK(T_STOCK_DATA[[#This Row],[Volume]],T_STOCK_DATA[Volume],0)+COUNTIF($H$3:$H1071,T_STOCK_DATA[[#This Row],[Volume]]),"")</f>
        <v>550</v>
      </c>
      <c r="M1072" s="18" cm="1">
        <f t="array" ref="M1072">IFERROR(_FV(T_STOCK_DATA[[#This Row],[SYMBOL]],"Last trade time",TRUE),"")</f>
        <v>44585.469965277778</v>
      </c>
    </row>
    <row r="1073" spans="1:13">
      <c r="A1073" s="5" t="e" vm="1091">
        <v>#VALUE!</v>
      </c>
      <c r="B1073" s="7" cm="1">
        <f t="array" ref="B1073">IFERROR(_FV(T_STOCK_DATA[[#This Row],[SYMBOL]],"Change"),"")</f>
        <v>-1.4</v>
      </c>
      <c r="C1073" s="8" cm="1">
        <f t="array" ref="C1073">IFERROR(IF(T_STOCK_DATA[[#This Row],[SYMBOL]]="","",_FV(T_STOCK_DATA[[#This Row],[SYMBOL]],"Change (%)",TRUE)),"")</f>
        <v>-4.7058999999999997E-2</v>
      </c>
      <c r="D1073" s="8" t="str">
        <f>IF(T_STOCK_DATA[[#This Row],[Change (%)]]&gt;0,T_STOCK_DATA[[#This Row],[Change (%)]],"")</f>
        <v/>
      </c>
      <c r="E1073" s="8">
        <f>IF(T_STOCK_DATA[[#This Row],[Change (%)]]&lt;0,T_STOCK_DATA[[#This Row],[Change (%)]],"")</f>
        <v>-4.7058999999999997E-2</v>
      </c>
      <c r="F1073" s="7" t="str" cm="1">
        <f t="array" ref="F1073">IFERROR(_FV(T_STOCK_DATA[[#This Row],[SYMBOL]],"Exchange"),"")</f>
        <v>National Stock Exchange of India</v>
      </c>
      <c r="G1073" s="7" cm="1">
        <f t="array" ref="G1073">IFERROR(_FV(T_STOCK_DATA[[#This Row],[SYMBOL]],"Price"),"")</f>
        <v>28.35</v>
      </c>
      <c r="H1073" s="9" cm="1">
        <f t="array" ref="H1073">IFERROR(_FV(T_STOCK_DATA[[#This Row],[SYMBOL]],"Volume"),"")</f>
        <v>777690</v>
      </c>
      <c r="I1073" s="7" t="str" cm="1">
        <f t="array" ref="I1073">IFERROR(_FV(T_STOCK_DATA[[#This Row],[SYMBOL]],"Ticker symbol",TRUE),"")</f>
        <v>PATELENG</v>
      </c>
      <c r="J1073" s="10" t="str">
        <f>IFERROR(RANK(T_STOCK_DATA[[#This Row],[Positive Change %]],T_STOCK_DATA[Positive Change %],0)+COUNTIF($D$3:$D1072,T_STOCK_DATA[[#This Row],[Positive Change %]]),"")</f>
        <v/>
      </c>
      <c r="K1073" s="10">
        <f>IFERROR(RANK(T_STOCK_DATA[[#This Row],[Negative Change %]],T_STOCK_DATA[Negative Change %],1)+COUNTIF($E$3:$E1072,T_STOCK_DATA[[#This Row],[Negative Change %]]),"")</f>
        <v>809</v>
      </c>
      <c r="L1073" s="10">
        <f>IFERROR(RANK(T_STOCK_DATA[[#This Row],[Volume]],T_STOCK_DATA[Volume],0)+COUNTIF($H$3:$H1072,T_STOCK_DATA[[#This Row],[Volume]]),"")</f>
        <v>389</v>
      </c>
      <c r="M1073" s="18" cm="1">
        <f t="array" ref="M1073">IFERROR(_FV(T_STOCK_DATA[[#This Row],[SYMBOL]],"Last trade time",TRUE),"")</f>
        <v>44585.469965277778</v>
      </c>
    </row>
    <row r="1074" spans="1:13">
      <c r="A1074" s="5" t="e" vm="1092">
        <v>#VALUE!</v>
      </c>
      <c r="B1074" s="7" cm="1">
        <f t="array" ref="B1074">IFERROR(_FV(T_STOCK_DATA[[#This Row],[SYMBOL]],"Change"),"")</f>
        <v>-1</v>
      </c>
      <c r="C1074" s="8" cm="1">
        <f t="array" ref="C1074">IFERROR(IF(T_STOCK_DATA[[#This Row],[SYMBOL]]="","",_FV(T_STOCK_DATA[[#This Row],[SYMBOL]],"Change (%)",TRUE)),"")</f>
        <v>-5.5865999999999999E-2</v>
      </c>
      <c r="D1074" s="8" t="str">
        <f>IF(T_STOCK_DATA[[#This Row],[Change (%)]]&gt;0,T_STOCK_DATA[[#This Row],[Change (%)]],"")</f>
        <v/>
      </c>
      <c r="E1074" s="8">
        <f>IF(T_STOCK_DATA[[#This Row],[Change (%)]]&lt;0,T_STOCK_DATA[[#This Row],[Change (%)]],"")</f>
        <v>-5.5865999999999999E-2</v>
      </c>
      <c r="F1074" s="7" t="str" cm="1">
        <f t="array" ref="F1074">IFERROR(_FV(T_STOCK_DATA[[#This Row],[SYMBOL]],"Exchange"),"")</f>
        <v>National Stock Exchange of India</v>
      </c>
      <c r="G1074" s="7" cm="1">
        <f t="array" ref="G1074">IFERROR(_FV(T_STOCK_DATA[[#This Row],[SYMBOL]],"Price"),"")</f>
        <v>16.899999999999999</v>
      </c>
      <c r="H1074" s="9" cm="1">
        <f t="array" ref="H1074">IFERROR(_FV(T_STOCK_DATA[[#This Row],[SYMBOL]],"Volume"),"")</f>
        <v>140106</v>
      </c>
      <c r="I1074" s="7" t="str" cm="1">
        <f t="array" ref="I1074">IFERROR(_FV(T_STOCK_DATA[[#This Row],[SYMBOL]],"Ticker symbol",TRUE),"")</f>
        <v>PATINTLOG</v>
      </c>
      <c r="J1074" s="10" t="str">
        <f>IFERROR(RANK(T_STOCK_DATA[[#This Row],[Positive Change %]],T_STOCK_DATA[Positive Change %],0)+COUNTIF($D$3:$D1073,T_STOCK_DATA[[#This Row],[Positive Change %]]),"")</f>
        <v/>
      </c>
      <c r="K1074" s="10">
        <f>IFERROR(RANK(T_STOCK_DATA[[#This Row],[Negative Change %]],T_STOCK_DATA[Negative Change %],1)+COUNTIF($E$3:$E1073,T_STOCK_DATA[[#This Row],[Negative Change %]]),"")</f>
        <v>399</v>
      </c>
      <c r="L1074" s="10">
        <f>IFERROR(RANK(T_STOCK_DATA[[#This Row],[Volume]],T_STOCK_DATA[Volume],0)+COUNTIF($H$3:$H1073,T_STOCK_DATA[[#This Row],[Volume]]),"")</f>
        <v>870</v>
      </c>
      <c r="M1074" s="18" cm="1">
        <f t="array" ref="M1074">IFERROR(_FV(T_STOCK_DATA[[#This Row],[SYMBOL]],"Last trade time",TRUE),"")</f>
        <v>44585.469965277778</v>
      </c>
    </row>
    <row r="1075" spans="1:13">
      <c r="A1075" s="5" t="e" vm="1093">
        <v>#VALUE!</v>
      </c>
      <c r="B1075" s="7" cm="1">
        <f t="array" ref="B1075">IFERROR(_FV(T_STOCK_DATA[[#This Row],[SYMBOL]],"Change"),"")</f>
        <v>0.1</v>
      </c>
      <c r="C1075" s="8" cm="1">
        <f t="array" ref="C1075">IFERROR(IF(T_STOCK_DATA[[#This Row],[SYMBOL]]="","",_FV(T_STOCK_DATA[[#This Row],[SYMBOL]],"Change (%)",TRUE)),"")</f>
        <v>7.143E-3</v>
      </c>
      <c r="D1075" s="8">
        <f>IF(T_STOCK_DATA[[#This Row],[Change (%)]]&gt;0,T_STOCK_DATA[[#This Row],[Change (%)]],"")</f>
        <v>7.143E-3</v>
      </c>
      <c r="E1075" s="8" t="str">
        <f>IF(T_STOCK_DATA[[#This Row],[Change (%)]]&lt;0,T_STOCK_DATA[[#This Row],[Change (%)]],"")</f>
        <v/>
      </c>
      <c r="F1075" s="7" t="str" cm="1">
        <f t="array" ref="F1075">IFERROR(_FV(T_STOCK_DATA[[#This Row],[SYMBOL]],"Exchange"),"")</f>
        <v>National Stock Exchange of India</v>
      </c>
      <c r="G1075" s="7" cm="1">
        <f t="array" ref="G1075">IFERROR(_FV(T_STOCK_DATA[[#This Row],[SYMBOL]],"Price"),"")</f>
        <v>14.1</v>
      </c>
      <c r="H1075" s="9" cm="1">
        <f t="array" ref="H1075">IFERROR(_FV(T_STOCK_DATA[[#This Row],[SYMBOL]],"Volume"),"")</f>
        <v>29679</v>
      </c>
      <c r="I1075" s="7" t="str" cm="1">
        <f t="array" ref="I1075">IFERROR(_FV(T_STOCK_DATA[[#This Row],[SYMBOL]],"Ticker symbol",TRUE),"")</f>
        <v>PATSPINLTD</v>
      </c>
      <c r="J1075" s="10">
        <f>IFERROR(RANK(T_STOCK_DATA[[#This Row],[Positive Change %]],T_STOCK_DATA[Positive Change %],0)+COUNTIF($D$3:$D1074,T_STOCK_DATA[[#This Row],[Positive Change %]]),"")</f>
        <v>48</v>
      </c>
      <c r="K1075" s="10" t="str">
        <f>IFERROR(RANK(T_STOCK_DATA[[#This Row],[Negative Change %]],T_STOCK_DATA[Negative Change %],1)+COUNTIF($E$3:$E1074,T_STOCK_DATA[[#This Row],[Negative Change %]]),"")</f>
        <v/>
      </c>
      <c r="L1075" s="10">
        <f>IFERROR(RANK(T_STOCK_DATA[[#This Row],[Volume]],T_STOCK_DATA[Volume],0)+COUNTIF($H$3:$H1074,T_STOCK_DATA[[#This Row],[Volume]]),"")</f>
        <v>1315</v>
      </c>
      <c r="M1075" s="18" cm="1">
        <f t="array" ref="M1075">IFERROR(_FV(T_STOCK_DATA[[#This Row],[SYMBOL]],"Last trade time",TRUE),"")</f>
        <v>44572.483981481484</v>
      </c>
    </row>
    <row r="1076" spans="1:13">
      <c r="A1076" s="5" t="e" vm="1094">
        <v>#VALUE!</v>
      </c>
      <c r="B1076" s="7" cm="1">
        <f t="array" ref="B1076">IFERROR(_FV(T_STOCK_DATA[[#This Row],[SYMBOL]],"Change"),"")</f>
        <v>-1.05</v>
      </c>
      <c r="C1076" s="8" cm="1">
        <f t="array" ref="C1076">IFERROR(IF(T_STOCK_DATA[[#This Row],[SYMBOL]]="","",_FV(T_STOCK_DATA[[#This Row],[SYMBOL]],"Change (%)",TRUE)),"")</f>
        <v>-4.0461999999999998E-2</v>
      </c>
      <c r="D1076" s="8" t="str">
        <f>IF(T_STOCK_DATA[[#This Row],[Change (%)]]&gt;0,T_STOCK_DATA[[#This Row],[Change (%)]],"")</f>
        <v/>
      </c>
      <c r="E1076" s="8">
        <f>IF(T_STOCK_DATA[[#This Row],[Change (%)]]&lt;0,T_STOCK_DATA[[#This Row],[Change (%)]],"")</f>
        <v>-4.0461999999999998E-2</v>
      </c>
      <c r="F1076" s="7" t="str" cm="1">
        <f t="array" ref="F1076">IFERROR(_FV(T_STOCK_DATA[[#This Row],[SYMBOL]],"Exchange"),"")</f>
        <v>National Stock Exchange of India</v>
      </c>
      <c r="G1076" s="7" cm="1">
        <f t="array" ref="G1076">IFERROR(_FV(T_STOCK_DATA[[#This Row],[SYMBOL]],"Price"),"")</f>
        <v>24.9</v>
      </c>
      <c r="H1076" s="9" cm="1">
        <f t="array" ref="H1076">IFERROR(_FV(T_STOCK_DATA[[#This Row],[SYMBOL]],"Volume"),"")</f>
        <v>1222688</v>
      </c>
      <c r="I1076" s="7" t="str" cm="1">
        <f t="array" ref="I1076">IFERROR(_FV(T_STOCK_DATA[[#This Row],[SYMBOL]],"Ticker symbol",TRUE),"")</f>
        <v>PCJEWELLER</v>
      </c>
      <c r="J1076" s="10" t="str">
        <f>IFERROR(RANK(T_STOCK_DATA[[#This Row],[Positive Change %]],T_STOCK_DATA[Positive Change %],0)+COUNTIF($D$3:$D1075,T_STOCK_DATA[[#This Row],[Positive Change %]]),"")</f>
        <v/>
      </c>
      <c r="K1076" s="10">
        <f>IFERROR(RANK(T_STOCK_DATA[[#This Row],[Negative Change %]],T_STOCK_DATA[Negative Change %],1)+COUNTIF($E$3:$E1075,T_STOCK_DATA[[#This Row],[Negative Change %]]),"")</f>
        <v>1033</v>
      </c>
      <c r="L1076" s="10">
        <f>IFERROR(RANK(T_STOCK_DATA[[#This Row],[Volume]],T_STOCK_DATA[Volume],0)+COUNTIF($H$3:$H1075,T_STOCK_DATA[[#This Row],[Volume]]),"")</f>
        <v>294</v>
      </c>
      <c r="M1076" s="18" cm="1">
        <f t="array" ref="M1076">IFERROR(_FV(T_STOCK_DATA[[#This Row],[SYMBOL]],"Last trade time",TRUE),"")</f>
        <v>44585.469965277778</v>
      </c>
    </row>
    <row r="1077" spans="1:13">
      <c r="A1077" s="5" t="e" vm="1095">
        <v>#VALUE!</v>
      </c>
      <c r="B1077" s="7" cm="1">
        <f t="array" ref="B1077">IFERROR(_FV(T_STOCK_DATA[[#This Row],[SYMBOL]],"Change"),"")</f>
        <v>-2.7</v>
      </c>
      <c r="C1077" s="8" cm="1">
        <f t="array" ref="C1077">IFERROR(IF(T_STOCK_DATA[[#This Row],[SYMBOL]]="","",_FV(T_STOCK_DATA[[#This Row],[SYMBOL]],"Change (%)",TRUE)),"")</f>
        <v>-6.4438999999999996E-2</v>
      </c>
      <c r="D1077" s="8" t="str">
        <f>IF(T_STOCK_DATA[[#This Row],[Change (%)]]&gt;0,T_STOCK_DATA[[#This Row],[Change (%)]],"")</f>
        <v/>
      </c>
      <c r="E1077" s="8">
        <f>IF(T_STOCK_DATA[[#This Row],[Change (%)]]&lt;0,T_STOCK_DATA[[#This Row],[Change (%)]],"")</f>
        <v>-6.4438999999999996E-2</v>
      </c>
      <c r="F1077" s="7" t="str" cm="1">
        <f t="array" ref="F1077">IFERROR(_FV(T_STOCK_DATA[[#This Row],[SYMBOL]],"Exchange"),"")</f>
        <v>National Stock Exchange of India</v>
      </c>
      <c r="G1077" s="7" cm="1">
        <f t="array" ref="G1077">IFERROR(_FV(T_STOCK_DATA[[#This Row],[SYMBOL]],"Price"),"")</f>
        <v>39.200000000000003</v>
      </c>
      <c r="H1077" s="9" cm="1">
        <f t="array" ref="H1077">IFERROR(_FV(T_STOCK_DATA[[#This Row],[SYMBOL]],"Volume"),"")</f>
        <v>248340</v>
      </c>
      <c r="I1077" s="7" t="str" cm="1">
        <f t="array" ref="I1077">IFERROR(_FV(T_STOCK_DATA[[#This Row],[SYMBOL]],"Ticker symbol",TRUE),"")</f>
        <v>PDMJEPAPER</v>
      </c>
      <c r="J1077" s="10" t="str">
        <f>IFERROR(RANK(T_STOCK_DATA[[#This Row],[Positive Change %]],T_STOCK_DATA[Positive Change %],0)+COUNTIF($D$3:$D1076,T_STOCK_DATA[[#This Row],[Positive Change %]]),"")</f>
        <v/>
      </c>
      <c r="K1077" s="10">
        <f>IFERROR(RANK(T_STOCK_DATA[[#This Row],[Negative Change %]],T_STOCK_DATA[Negative Change %],1)+COUNTIF($E$3:$E1076,T_STOCK_DATA[[#This Row],[Negative Change %]]),"")</f>
        <v>278</v>
      </c>
      <c r="L1077" s="10">
        <f>IFERROR(RANK(T_STOCK_DATA[[#This Row],[Volume]],T_STOCK_DATA[Volume],0)+COUNTIF($H$3:$H1076,T_STOCK_DATA[[#This Row],[Volume]]),"")</f>
        <v>691</v>
      </c>
      <c r="M1077" s="18" cm="1">
        <f t="array" ref="M1077">IFERROR(_FV(T_STOCK_DATA[[#This Row],[SYMBOL]],"Last trade time",TRUE),"")</f>
        <v>44585.469965277778</v>
      </c>
    </row>
    <row r="1078" spans="1:13">
      <c r="A1078" s="5" t="e" vm="1096">
        <v>#VALUE!</v>
      </c>
      <c r="B1078" s="7" cm="1">
        <f t="array" ref="B1078">IFERROR(_FV(T_STOCK_DATA[[#This Row],[SYMBOL]],"Change"),"")</f>
        <v>-43.75</v>
      </c>
      <c r="C1078" s="8" cm="1">
        <f t="array" ref="C1078">IFERROR(IF(T_STOCK_DATA[[#This Row],[SYMBOL]]="","",_FV(T_STOCK_DATA[[#This Row],[SYMBOL]],"Change (%)",TRUE)),"")</f>
        <v>-2.4437E-2</v>
      </c>
      <c r="D1078" s="8" t="str">
        <f>IF(T_STOCK_DATA[[#This Row],[Change (%)]]&gt;0,T_STOCK_DATA[[#This Row],[Change (%)]],"")</f>
        <v/>
      </c>
      <c r="E1078" s="8">
        <f>IF(T_STOCK_DATA[[#This Row],[Change (%)]]&lt;0,T_STOCK_DATA[[#This Row],[Change (%)]],"")</f>
        <v>-2.4437E-2</v>
      </c>
      <c r="F1078" s="7" t="str" cm="1">
        <f t="array" ref="F1078">IFERROR(_FV(T_STOCK_DATA[[#This Row],[SYMBOL]],"Exchange"),"")</f>
        <v>National Stock Exchange of India</v>
      </c>
      <c r="G1078" s="7" cm="1">
        <f t="array" ref="G1078">IFERROR(_FV(T_STOCK_DATA[[#This Row],[SYMBOL]],"Price"),"")</f>
        <v>1746.6</v>
      </c>
      <c r="H1078" s="9" cm="1">
        <f t="array" ref="H1078">IFERROR(_FV(T_STOCK_DATA[[#This Row],[SYMBOL]],"Volume"),"")</f>
        <v>16960</v>
      </c>
      <c r="I1078" s="7" t="str" cm="1">
        <f t="array" ref="I1078">IFERROR(_FV(T_STOCK_DATA[[#This Row],[SYMBOL]],"Ticker symbol",TRUE),"")</f>
        <v>PDSMFL</v>
      </c>
      <c r="J1078" s="10" t="str">
        <f>IFERROR(RANK(T_STOCK_DATA[[#This Row],[Positive Change %]],T_STOCK_DATA[Positive Change %],0)+COUNTIF($D$3:$D1077,T_STOCK_DATA[[#This Row],[Positive Change %]]),"")</f>
        <v/>
      </c>
      <c r="K1078" s="10">
        <f>IFERROR(RANK(T_STOCK_DATA[[#This Row],[Negative Change %]],T_STOCK_DATA[Negative Change %],1)+COUNTIF($E$3:$E1077,T_STOCK_DATA[[#This Row],[Negative Change %]]),"")</f>
        <v>1348</v>
      </c>
      <c r="L1078" s="10">
        <f>IFERROR(RANK(T_STOCK_DATA[[#This Row],[Volume]],T_STOCK_DATA[Volume],0)+COUNTIF($H$3:$H1077,T_STOCK_DATA[[#This Row],[Volume]]),"")</f>
        <v>1427</v>
      </c>
      <c r="M1078" s="18" cm="1">
        <f t="array" ref="M1078">IFERROR(_FV(T_STOCK_DATA[[#This Row],[SYMBOL]],"Last trade time",TRUE),"")</f>
        <v>44585.469965277778</v>
      </c>
    </row>
    <row r="1079" spans="1:13">
      <c r="A1079" s="5" t="e" vm="1097">
        <v>#VALUE!</v>
      </c>
      <c r="B1079" s="7" cm="1">
        <f t="array" ref="B1079">IFERROR(_FV(T_STOCK_DATA[[#This Row],[SYMBOL]],"Change"),"")</f>
        <v>-0.9</v>
      </c>
      <c r="C1079" s="8" cm="1">
        <f t="array" ref="C1079">IFERROR(IF(T_STOCK_DATA[[#This Row],[SYMBOL]]="","",_FV(T_STOCK_DATA[[#This Row],[SYMBOL]],"Change (%)",TRUE)),"")</f>
        <v>-4.6512000000000005E-2</v>
      </c>
      <c r="D1079" s="8" t="str">
        <f>IF(T_STOCK_DATA[[#This Row],[Change (%)]]&gt;0,T_STOCK_DATA[[#This Row],[Change (%)]],"")</f>
        <v/>
      </c>
      <c r="E1079" s="8">
        <f>IF(T_STOCK_DATA[[#This Row],[Change (%)]]&lt;0,T_STOCK_DATA[[#This Row],[Change (%)]],"")</f>
        <v>-4.6512000000000005E-2</v>
      </c>
      <c r="F1079" s="7" t="str" cm="1">
        <f t="array" ref="F1079">IFERROR(_FV(T_STOCK_DATA[[#This Row],[SYMBOL]],"Exchange"),"")</f>
        <v>National Stock Exchange of India</v>
      </c>
      <c r="G1079" s="7" cm="1">
        <f t="array" ref="G1079">IFERROR(_FV(T_STOCK_DATA[[#This Row],[SYMBOL]],"Price"),"")</f>
        <v>18.45</v>
      </c>
      <c r="H1079" s="9" cm="1">
        <f t="array" ref="H1079">IFERROR(_FV(T_STOCK_DATA[[#This Row],[SYMBOL]],"Volume"),"")</f>
        <v>82919</v>
      </c>
      <c r="I1079" s="7" t="str" cm="1">
        <f t="array" ref="I1079">IFERROR(_FV(T_STOCK_DATA[[#This Row],[SYMBOL]],"Ticker symbol",TRUE),"")</f>
        <v>PEARLPOLY</v>
      </c>
      <c r="J1079" s="10" t="str">
        <f>IFERROR(RANK(T_STOCK_DATA[[#This Row],[Positive Change %]],T_STOCK_DATA[Positive Change %],0)+COUNTIF($D$3:$D1078,T_STOCK_DATA[[#This Row],[Positive Change %]]),"")</f>
        <v/>
      </c>
      <c r="K1079" s="10">
        <f>IFERROR(RANK(T_STOCK_DATA[[#This Row],[Negative Change %]],T_STOCK_DATA[Negative Change %],1)+COUNTIF($E$3:$E1078,T_STOCK_DATA[[#This Row],[Negative Change %]]),"")</f>
        <v>841</v>
      </c>
      <c r="L1079" s="10">
        <f>IFERROR(RANK(T_STOCK_DATA[[#This Row],[Volume]],T_STOCK_DATA[Volume],0)+COUNTIF($H$3:$H1078,T_STOCK_DATA[[#This Row],[Volume]]),"")</f>
        <v>1029</v>
      </c>
      <c r="M1079" s="18" cm="1">
        <f t="array" ref="M1079">IFERROR(_FV(T_STOCK_DATA[[#This Row],[SYMBOL]],"Last trade time",TRUE),"")</f>
        <v>44585.469965277778</v>
      </c>
    </row>
    <row r="1080" spans="1:13">
      <c r="A1080" s="5" t="e" vm="1098">
        <v>#VALUE!</v>
      </c>
      <c r="B1080" s="7" cm="1">
        <f t="array" ref="B1080">IFERROR(_FV(T_STOCK_DATA[[#This Row],[SYMBOL]],"Change"),"")</f>
        <v>-161.55000000000001</v>
      </c>
      <c r="C1080" s="8" cm="1">
        <f t="array" ref="C1080">IFERROR(IF(T_STOCK_DATA[[#This Row],[SYMBOL]]="","",_FV(T_STOCK_DATA[[#This Row],[SYMBOL]],"Change (%)",TRUE)),"")</f>
        <v>-6.3907999999999993E-2</v>
      </c>
      <c r="D1080" s="8" t="str">
        <f>IF(T_STOCK_DATA[[#This Row],[Change (%)]]&gt;0,T_STOCK_DATA[[#This Row],[Change (%)]],"")</f>
        <v/>
      </c>
      <c r="E1080" s="8">
        <f>IF(T_STOCK_DATA[[#This Row],[Change (%)]]&lt;0,T_STOCK_DATA[[#This Row],[Change (%)]],"")</f>
        <v>-6.3907999999999993E-2</v>
      </c>
      <c r="F1080" s="7" t="str" cm="1">
        <f t="array" ref="F1080">IFERROR(_FV(T_STOCK_DATA[[#This Row],[SYMBOL]],"Exchange"),"")</f>
        <v>National Stock Exchange of India</v>
      </c>
      <c r="G1080" s="7" cm="1">
        <f t="array" ref="G1080">IFERROR(_FV(T_STOCK_DATA[[#This Row],[SYMBOL]],"Price"),"")</f>
        <v>2366.3000000000002</v>
      </c>
      <c r="H1080" s="9" cm="1">
        <f t="array" ref="H1080">IFERROR(_FV(T_STOCK_DATA[[#This Row],[SYMBOL]],"Volume"),"")</f>
        <v>760579</v>
      </c>
      <c r="I1080" s="7" t="str" cm="1">
        <f t="array" ref="I1080">IFERROR(_FV(T_STOCK_DATA[[#This Row],[SYMBOL]],"Ticker symbol",TRUE),"")</f>
        <v>PEL</v>
      </c>
      <c r="J1080" s="10" t="str">
        <f>IFERROR(RANK(T_STOCK_DATA[[#This Row],[Positive Change %]],T_STOCK_DATA[Positive Change %],0)+COUNTIF($D$3:$D1079,T_STOCK_DATA[[#This Row],[Positive Change %]]),"")</f>
        <v/>
      </c>
      <c r="K1080" s="10">
        <f>IFERROR(RANK(T_STOCK_DATA[[#This Row],[Negative Change %]],T_STOCK_DATA[Negative Change %],1)+COUNTIF($E$3:$E1079,T_STOCK_DATA[[#This Row],[Negative Change %]]),"")</f>
        <v>288</v>
      </c>
      <c r="L1080" s="10">
        <f>IFERROR(RANK(T_STOCK_DATA[[#This Row],[Volume]],T_STOCK_DATA[Volume],0)+COUNTIF($H$3:$H1079,T_STOCK_DATA[[#This Row],[Volume]]),"")</f>
        <v>396</v>
      </c>
      <c r="M1080" s="18" cm="1">
        <f t="array" ref="M1080">IFERROR(_FV(T_STOCK_DATA[[#This Row],[SYMBOL]],"Last trade time",TRUE),"")</f>
        <v>44585.469965277778</v>
      </c>
    </row>
    <row r="1081" spans="1:13">
      <c r="A1081" s="5" t="e" vm="34">
        <v>#VALUE!</v>
      </c>
      <c r="B1081" s="7" cm="1">
        <f t="array" ref="B1081">IFERROR(_FV(T_STOCK_DATA[[#This Row],[SYMBOL]],"Change"),"")</f>
        <v>-4.4000000000000004</v>
      </c>
      <c r="C1081" s="8" cm="1">
        <f t="array" ref="C1081">IFERROR(IF(T_STOCK_DATA[[#This Row],[SYMBOL]]="","",_FV(T_STOCK_DATA[[#This Row],[SYMBOL]],"Change (%)",TRUE)),"")</f>
        <v>-0.101382</v>
      </c>
      <c r="D1081" s="8" t="str">
        <f>IF(T_STOCK_DATA[[#This Row],[Change (%)]]&gt;0,T_STOCK_DATA[[#This Row],[Change (%)]],"")</f>
        <v/>
      </c>
      <c r="E1081" s="8">
        <f>IF(T_STOCK_DATA[[#This Row],[Change (%)]]&lt;0,T_STOCK_DATA[[#This Row],[Change (%)]],"")</f>
        <v>-0.101382</v>
      </c>
      <c r="F1081" s="7" t="str" cm="1">
        <f t="array" ref="F1081">IFERROR(_FV(T_STOCK_DATA[[#This Row],[SYMBOL]],"Exchange"),"")</f>
        <v>National Stock Exchange of India</v>
      </c>
      <c r="G1081" s="7" cm="1">
        <f t="array" ref="G1081">IFERROR(_FV(T_STOCK_DATA[[#This Row],[SYMBOL]],"Price"),"")</f>
        <v>39</v>
      </c>
      <c r="H1081" s="9" cm="1">
        <f t="array" ref="H1081">IFERROR(_FV(T_STOCK_DATA[[#This Row],[SYMBOL]],"Volume"),"")</f>
        <v>2857792</v>
      </c>
      <c r="I1081" s="7" t="str" cm="1">
        <f t="array" ref="I1081">IFERROR(_FV(T_STOCK_DATA[[#This Row],[SYMBOL]],"Ticker symbol",TRUE),"")</f>
        <v>PENIND</v>
      </c>
      <c r="J1081" s="10" t="str">
        <f>IFERROR(RANK(T_STOCK_DATA[[#This Row],[Positive Change %]],T_STOCK_DATA[Positive Change %],0)+COUNTIF($D$3:$D1080,T_STOCK_DATA[[#This Row],[Positive Change %]]),"")</f>
        <v/>
      </c>
      <c r="K1081" s="10">
        <f>IFERROR(RANK(T_STOCK_DATA[[#This Row],[Negative Change %]],T_STOCK_DATA[Negative Change %],1)+COUNTIF($E$3:$E1080,T_STOCK_DATA[[#This Row],[Negative Change %]]),"")</f>
        <v>14</v>
      </c>
      <c r="L1081" s="10">
        <f>IFERROR(RANK(T_STOCK_DATA[[#This Row],[Volume]],T_STOCK_DATA[Volume],0)+COUNTIF($H$3:$H1080,T_STOCK_DATA[[#This Row],[Volume]]),"")</f>
        <v>155</v>
      </c>
      <c r="M1081" s="18" cm="1">
        <f t="array" ref="M1081">IFERROR(_FV(T_STOCK_DATA[[#This Row],[SYMBOL]],"Last trade time",TRUE),"")</f>
        <v>44585.469965277778</v>
      </c>
    </row>
    <row r="1082" spans="1:13">
      <c r="A1082" s="5" t="e" vm="1099">
        <v>#VALUE!</v>
      </c>
      <c r="B1082" s="7" cm="1">
        <f t="array" ref="B1082">IFERROR(_FV(T_STOCK_DATA[[#This Row],[SYMBOL]],"Change"),"")</f>
        <v>-0.7</v>
      </c>
      <c r="C1082" s="8" cm="1">
        <f t="array" ref="C1082">IFERROR(IF(T_STOCK_DATA[[#This Row],[SYMBOL]]="","",_FV(T_STOCK_DATA[[#This Row],[SYMBOL]],"Change (%)",TRUE)),"")</f>
        <v>-4.7458E-2</v>
      </c>
      <c r="D1082" s="8" t="str">
        <f>IF(T_STOCK_DATA[[#This Row],[Change (%)]]&gt;0,T_STOCK_DATA[[#This Row],[Change (%)]],"")</f>
        <v/>
      </c>
      <c r="E1082" s="8">
        <f>IF(T_STOCK_DATA[[#This Row],[Change (%)]]&lt;0,T_STOCK_DATA[[#This Row],[Change (%)]],"")</f>
        <v>-4.7458E-2</v>
      </c>
      <c r="F1082" s="7" t="str" cm="1">
        <f t="array" ref="F1082">IFERROR(_FV(T_STOCK_DATA[[#This Row],[SYMBOL]],"Exchange"),"")</f>
        <v>National Stock Exchange of India</v>
      </c>
      <c r="G1082" s="7" cm="1">
        <f t="array" ref="G1082">IFERROR(_FV(T_STOCK_DATA[[#This Row],[SYMBOL]],"Price"),"")</f>
        <v>14.05</v>
      </c>
      <c r="H1082" s="9" cm="1">
        <f t="array" ref="H1082">IFERROR(_FV(T_STOCK_DATA[[#This Row],[SYMBOL]],"Volume"),"")</f>
        <v>239871</v>
      </c>
      <c r="I1082" s="7" t="str" cm="1">
        <f t="array" ref="I1082">IFERROR(_FV(T_STOCK_DATA[[#This Row],[SYMBOL]],"Ticker symbol",TRUE),"")</f>
        <v>PENINLAND</v>
      </c>
      <c r="J1082" s="10" t="str">
        <f>IFERROR(RANK(T_STOCK_DATA[[#This Row],[Positive Change %]],T_STOCK_DATA[Positive Change %],0)+COUNTIF($D$3:$D1081,T_STOCK_DATA[[#This Row],[Positive Change %]]),"")</f>
        <v/>
      </c>
      <c r="K1082" s="10">
        <f>IFERROR(RANK(T_STOCK_DATA[[#This Row],[Negative Change %]],T_STOCK_DATA[Negative Change %],1)+COUNTIF($E$3:$E1081,T_STOCK_DATA[[#This Row],[Negative Change %]]),"")</f>
        <v>790</v>
      </c>
      <c r="L1082" s="10">
        <f>IFERROR(RANK(T_STOCK_DATA[[#This Row],[Volume]],T_STOCK_DATA[Volume],0)+COUNTIF($H$3:$H1081,T_STOCK_DATA[[#This Row],[Volume]]),"")</f>
        <v>701</v>
      </c>
      <c r="M1082" s="18" cm="1">
        <f t="array" ref="M1082">IFERROR(_FV(T_STOCK_DATA[[#This Row],[SYMBOL]],"Last trade time",TRUE),"")</f>
        <v>44585.469965277778</v>
      </c>
    </row>
    <row r="1083" spans="1:13">
      <c r="A1083" s="5" t="e" vm="1100">
        <v>#VALUE!</v>
      </c>
      <c r="B1083" s="7" cm="1">
        <f t="array" ref="B1083">IFERROR(_FV(T_STOCK_DATA[[#This Row],[SYMBOL]],"Change"),"")</f>
        <v>-235.45</v>
      </c>
      <c r="C1083" s="8" cm="1">
        <f t="array" ref="C1083">IFERROR(IF(T_STOCK_DATA[[#This Row],[SYMBOL]]="","",_FV(T_STOCK_DATA[[#This Row],[SYMBOL]],"Change (%)",TRUE)),"")</f>
        <v>-5.4734999999999999E-2</v>
      </c>
      <c r="D1083" s="8" t="str">
        <f>IF(T_STOCK_DATA[[#This Row],[Change (%)]]&gt;0,T_STOCK_DATA[[#This Row],[Change (%)]],"")</f>
        <v/>
      </c>
      <c r="E1083" s="8">
        <f>IF(T_STOCK_DATA[[#This Row],[Change (%)]]&lt;0,T_STOCK_DATA[[#This Row],[Change (%)]],"")</f>
        <v>-5.4734999999999999E-2</v>
      </c>
      <c r="F1083" s="7" t="str" cm="1">
        <f t="array" ref="F1083">IFERROR(_FV(T_STOCK_DATA[[#This Row],[SYMBOL]],"Exchange"),"")</f>
        <v>National Stock Exchange of India</v>
      </c>
      <c r="G1083" s="7" cm="1">
        <f t="array" ref="G1083">IFERROR(_FV(T_STOCK_DATA[[#This Row],[SYMBOL]],"Price"),"")</f>
        <v>4066.15</v>
      </c>
      <c r="H1083" s="9" cm="1">
        <f t="array" ref="H1083">IFERROR(_FV(T_STOCK_DATA[[#This Row],[SYMBOL]],"Volume"),"")</f>
        <v>530418</v>
      </c>
      <c r="I1083" s="7" t="str" cm="1">
        <f t="array" ref="I1083">IFERROR(_FV(T_STOCK_DATA[[#This Row],[SYMBOL]],"Ticker symbol",TRUE),"")</f>
        <v>PERSISTENT</v>
      </c>
      <c r="J1083" s="10" t="str">
        <f>IFERROR(RANK(T_STOCK_DATA[[#This Row],[Positive Change %]],T_STOCK_DATA[Positive Change %],0)+COUNTIF($D$3:$D1082,T_STOCK_DATA[[#This Row],[Positive Change %]]),"")</f>
        <v/>
      </c>
      <c r="K1083" s="10">
        <f>IFERROR(RANK(T_STOCK_DATA[[#This Row],[Negative Change %]],T_STOCK_DATA[Negative Change %],1)+COUNTIF($E$3:$E1082,T_STOCK_DATA[[#This Row],[Negative Change %]]),"")</f>
        <v>423</v>
      </c>
      <c r="L1083" s="10">
        <f>IFERROR(RANK(T_STOCK_DATA[[#This Row],[Volume]],T_STOCK_DATA[Volume],0)+COUNTIF($H$3:$H1082,T_STOCK_DATA[[#This Row],[Volume]]),"")</f>
        <v>484</v>
      </c>
      <c r="M1083" s="18" cm="1">
        <f t="array" ref="M1083">IFERROR(_FV(T_STOCK_DATA[[#This Row],[SYMBOL]],"Last trade time",TRUE),"")</f>
        <v>44585.469965277778</v>
      </c>
    </row>
    <row r="1084" spans="1:13">
      <c r="A1084" s="5" t="e" vm="1101">
        <v>#VALUE!</v>
      </c>
      <c r="B1084" s="7" cm="1">
        <f t="array" ref="B1084">IFERROR(_FV(T_STOCK_DATA[[#This Row],[SYMBOL]],"Change"),"")</f>
        <v>-3.8</v>
      </c>
      <c r="C1084" s="8" cm="1">
        <f t="array" ref="C1084">IFERROR(IF(T_STOCK_DATA[[#This Row],[SYMBOL]]="","",_FV(T_STOCK_DATA[[#This Row],[SYMBOL]],"Change (%)",TRUE)),"")</f>
        <v>-1.7853000000000001E-2</v>
      </c>
      <c r="D1084" s="8" t="str">
        <f>IF(T_STOCK_DATA[[#This Row],[Change (%)]]&gt;0,T_STOCK_DATA[[#This Row],[Change (%)]],"")</f>
        <v/>
      </c>
      <c r="E1084" s="8">
        <f>IF(T_STOCK_DATA[[#This Row],[Change (%)]]&lt;0,T_STOCK_DATA[[#This Row],[Change (%)]],"")</f>
        <v>-1.7853000000000001E-2</v>
      </c>
      <c r="F1084" s="7" t="str" cm="1">
        <f t="array" ref="F1084">IFERROR(_FV(T_STOCK_DATA[[#This Row],[SYMBOL]],"Exchange"),"")</f>
        <v>National Stock Exchange of India</v>
      </c>
      <c r="G1084" s="7" cm="1">
        <f t="array" ref="G1084">IFERROR(_FV(T_STOCK_DATA[[#This Row],[SYMBOL]],"Price"),"")</f>
        <v>209.05</v>
      </c>
      <c r="H1084" s="9" cm="1">
        <f t="array" ref="H1084">IFERROR(_FV(T_STOCK_DATA[[#This Row],[SYMBOL]],"Volume"),"")</f>
        <v>2458927</v>
      </c>
      <c r="I1084" s="7" t="str" cm="1">
        <f t="array" ref="I1084">IFERROR(_FV(T_STOCK_DATA[[#This Row],[SYMBOL]],"Ticker symbol",TRUE),"")</f>
        <v>PETRONET</v>
      </c>
      <c r="J1084" s="10" t="str">
        <f>IFERROR(RANK(T_STOCK_DATA[[#This Row],[Positive Change %]],T_STOCK_DATA[Positive Change %],0)+COUNTIF($D$3:$D1083,T_STOCK_DATA[[#This Row],[Positive Change %]]),"")</f>
        <v/>
      </c>
      <c r="K1084" s="10">
        <f>IFERROR(RANK(T_STOCK_DATA[[#This Row],[Negative Change %]],T_STOCK_DATA[Negative Change %],1)+COUNTIF($E$3:$E1083,T_STOCK_DATA[[#This Row],[Negative Change %]]),"")</f>
        <v>1446</v>
      </c>
      <c r="L1084" s="10">
        <f>IFERROR(RANK(T_STOCK_DATA[[#This Row],[Volume]],T_STOCK_DATA[Volume],0)+COUNTIF($H$3:$H1083,T_STOCK_DATA[[#This Row],[Volume]]),"")</f>
        <v>172</v>
      </c>
      <c r="M1084" s="18" cm="1">
        <f t="array" ref="M1084">IFERROR(_FV(T_STOCK_DATA[[#This Row],[SYMBOL]],"Last trade time",TRUE),"")</f>
        <v>44585.469965277778</v>
      </c>
    </row>
    <row r="1085" spans="1:13">
      <c r="A1085" s="5" t="e" vm="1102">
        <v>#VALUE!</v>
      </c>
      <c r="B1085" s="7" cm="1">
        <f t="array" ref="B1085">IFERROR(_FV(T_STOCK_DATA[[#This Row],[SYMBOL]],"Change"),"")</f>
        <v>-3.4</v>
      </c>
      <c r="C1085" s="8" cm="1">
        <f t="array" ref="C1085">IFERROR(IF(T_STOCK_DATA[[#This Row],[SYMBOL]]="","",_FV(T_STOCK_DATA[[#This Row],[SYMBOL]],"Change (%)",TRUE)),"")</f>
        <v>-2.8134000000000003E-2</v>
      </c>
      <c r="D1085" s="8" t="str">
        <f>IF(T_STOCK_DATA[[#This Row],[Change (%)]]&gt;0,T_STOCK_DATA[[#This Row],[Change (%)]],"")</f>
        <v/>
      </c>
      <c r="E1085" s="8">
        <f>IF(T_STOCK_DATA[[#This Row],[Change (%)]]&lt;0,T_STOCK_DATA[[#This Row],[Change (%)]],"")</f>
        <v>-2.8134000000000003E-2</v>
      </c>
      <c r="F1085" s="7" t="str" cm="1">
        <f t="array" ref="F1085">IFERROR(_FV(T_STOCK_DATA[[#This Row],[SYMBOL]],"Exchange"),"")</f>
        <v>National Stock Exchange of India</v>
      </c>
      <c r="G1085" s="7" cm="1">
        <f t="array" ref="G1085">IFERROR(_FV(T_STOCK_DATA[[#This Row],[SYMBOL]],"Price"),"")</f>
        <v>117.45</v>
      </c>
      <c r="H1085" s="9" cm="1">
        <f t="array" ref="H1085">IFERROR(_FV(T_STOCK_DATA[[#This Row],[SYMBOL]],"Volume"),"")</f>
        <v>4756401</v>
      </c>
      <c r="I1085" s="7" t="str" cm="1">
        <f t="array" ref="I1085">IFERROR(_FV(T_STOCK_DATA[[#This Row],[SYMBOL]],"Ticker symbol",TRUE),"")</f>
        <v>PFC</v>
      </c>
      <c r="J1085" s="10" t="str">
        <f>IFERROR(RANK(T_STOCK_DATA[[#This Row],[Positive Change %]],T_STOCK_DATA[Positive Change %],0)+COUNTIF($D$3:$D1084,T_STOCK_DATA[[#This Row],[Positive Change %]]),"")</f>
        <v/>
      </c>
      <c r="K1085" s="10">
        <f>IFERROR(RANK(T_STOCK_DATA[[#This Row],[Negative Change %]],T_STOCK_DATA[Negative Change %],1)+COUNTIF($E$3:$E1084,T_STOCK_DATA[[#This Row],[Negative Change %]]),"")</f>
        <v>1279</v>
      </c>
      <c r="L1085" s="10">
        <f>IFERROR(RANK(T_STOCK_DATA[[#This Row],[Volume]],T_STOCK_DATA[Volume],0)+COUNTIF($H$3:$H1084,T_STOCK_DATA[[#This Row],[Volume]]),"")</f>
        <v>109</v>
      </c>
      <c r="M1085" s="18" cm="1">
        <f t="array" ref="M1085">IFERROR(_FV(T_STOCK_DATA[[#This Row],[SYMBOL]],"Last trade time",TRUE),"")</f>
        <v>44585.469965277778</v>
      </c>
    </row>
    <row r="1086" spans="1:13">
      <c r="A1086" s="5" t="e" vm="1103">
        <v>#VALUE!</v>
      </c>
      <c r="B1086" s="7" cm="1">
        <f t="array" ref="B1086">IFERROR(_FV(T_STOCK_DATA[[#This Row],[SYMBOL]],"Change"),"")</f>
        <v>-156.9</v>
      </c>
      <c r="C1086" s="8" cm="1">
        <f t="array" ref="C1086">IFERROR(IF(T_STOCK_DATA[[#This Row],[SYMBOL]]="","",_FV(T_STOCK_DATA[[#This Row],[SYMBOL]],"Change (%)",TRUE)),"")</f>
        <v>-3.3048000000000001E-2</v>
      </c>
      <c r="D1086" s="8" t="str">
        <f>IF(T_STOCK_DATA[[#This Row],[Change (%)]]&gt;0,T_STOCK_DATA[[#This Row],[Change (%)]],"")</f>
        <v/>
      </c>
      <c r="E1086" s="8">
        <f>IF(T_STOCK_DATA[[#This Row],[Change (%)]]&lt;0,T_STOCK_DATA[[#This Row],[Change (%)]],"")</f>
        <v>-3.3048000000000001E-2</v>
      </c>
      <c r="F1086" s="7" t="str" cm="1">
        <f t="array" ref="F1086">IFERROR(_FV(T_STOCK_DATA[[#This Row],[SYMBOL]],"Exchange"),"")</f>
        <v>National Stock Exchange of India</v>
      </c>
      <c r="G1086" s="7" cm="1">
        <f t="array" ref="G1086">IFERROR(_FV(T_STOCK_DATA[[#This Row],[SYMBOL]],"Price"),"")</f>
        <v>4590.7</v>
      </c>
      <c r="H1086" s="9" cm="1">
        <f t="array" ref="H1086">IFERROR(_FV(T_STOCK_DATA[[#This Row],[SYMBOL]],"Volume"),"")</f>
        <v>33688</v>
      </c>
      <c r="I1086" s="7" t="str" cm="1">
        <f t="array" ref="I1086">IFERROR(_FV(T_STOCK_DATA[[#This Row],[SYMBOL]],"Ticker symbol",TRUE),"")</f>
        <v>PFIZER</v>
      </c>
      <c r="J1086" s="10" t="str">
        <f>IFERROR(RANK(T_STOCK_DATA[[#This Row],[Positive Change %]],T_STOCK_DATA[Positive Change %],0)+COUNTIF($D$3:$D1085,T_STOCK_DATA[[#This Row],[Positive Change %]]),"")</f>
        <v/>
      </c>
      <c r="K1086" s="10">
        <f>IFERROR(RANK(T_STOCK_DATA[[#This Row],[Negative Change %]],T_STOCK_DATA[Negative Change %],1)+COUNTIF($E$3:$E1085,T_STOCK_DATA[[#This Row],[Negative Change %]]),"")</f>
        <v>1198</v>
      </c>
      <c r="L1086" s="10">
        <f>IFERROR(RANK(T_STOCK_DATA[[#This Row],[Volume]],T_STOCK_DATA[Volume],0)+COUNTIF($H$3:$H1085,T_STOCK_DATA[[#This Row],[Volume]]),"")</f>
        <v>1282</v>
      </c>
      <c r="M1086" s="18" cm="1">
        <f t="array" ref="M1086">IFERROR(_FV(T_STOCK_DATA[[#This Row],[SYMBOL]],"Last trade time",TRUE),"")</f>
        <v>44585.469965277778</v>
      </c>
    </row>
    <row r="1087" spans="1:13">
      <c r="A1087" s="5" t="e" vm="1104">
        <v>#VALUE!</v>
      </c>
      <c r="B1087" s="7" cm="1">
        <f t="array" ref="B1087">IFERROR(_FV(T_STOCK_DATA[[#This Row],[SYMBOL]],"Change"),"")</f>
        <v>-2.95</v>
      </c>
      <c r="C1087" s="8" cm="1">
        <f t="array" ref="C1087">IFERROR(IF(T_STOCK_DATA[[#This Row],[SYMBOL]]="","",_FV(T_STOCK_DATA[[#This Row],[SYMBOL]],"Change (%)",TRUE)),"")</f>
        <v>-4.3478000000000003E-2</v>
      </c>
      <c r="D1087" s="8" t="str">
        <f>IF(T_STOCK_DATA[[#This Row],[Change (%)]]&gt;0,T_STOCK_DATA[[#This Row],[Change (%)]],"")</f>
        <v/>
      </c>
      <c r="E1087" s="8">
        <f>IF(T_STOCK_DATA[[#This Row],[Change (%)]]&lt;0,T_STOCK_DATA[[#This Row],[Change (%)]],"")</f>
        <v>-4.3478000000000003E-2</v>
      </c>
      <c r="F1087" s="7" t="str" cm="1">
        <f t="array" ref="F1087">IFERROR(_FV(T_STOCK_DATA[[#This Row],[SYMBOL]],"Exchange"),"")</f>
        <v>National Stock Exchange of India</v>
      </c>
      <c r="G1087" s="7" cm="1">
        <f t="array" ref="G1087">IFERROR(_FV(T_STOCK_DATA[[#This Row],[SYMBOL]],"Price"),"")</f>
        <v>64.900000000000006</v>
      </c>
      <c r="H1087" s="9" cm="1">
        <f t="array" ref="H1087">IFERROR(_FV(T_STOCK_DATA[[#This Row],[SYMBOL]],"Volume"),"")</f>
        <v>74788</v>
      </c>
      <c r="I1087" s="7" t="str" cm="1">
        <f t="array" ref="I1087">IFERROR(_FV(T_STOCK_DATA[[#This Row],[SYMBOL]],"Ticker symbol",TRUE),"")</f>
        <v>PFOCUS</v>
      </c>
      <c r="J1087" s="10" t="str">
        <f>IFERROR(RANK(T_STOCK_DATA[[#This Row],[Positive Change %]],T_STOCK_DATA[Positive Change %],0)+COUNTIF($D$3:$D1086,T_STOCK_DATA[[#This Row],[Positive Change %]]),"")</f>
        <v/>
      </c>
      <c r="K1087" s="10">
        <f>IFERROR(RANK(T_STOCK_DATA[[#This Row],[Negative Change %]],T_STOCK_DATA[Negative Change %],1)+COUNTIF($E$3:$E1086,T_STOCK_DATA[[#This Row],[Negative Change %]]),"")</f>
        <v>946</v>
      </c>
      <c r="L1087" s="10">
        <f>IFERROR(RANK(T_STOCK_DATA[[#This Row],[Volume]],T_STOCK_DATA[Volume],0)+COUNTIF($H$3:$H1086,T_STOCK_DATA[[#This Row],[Volume]]),"")</f>
        <v>1058</v>
      </c>
      <c r="M1087" s="18" cm="1">
        <f t="array" ref="M1087">IFERROR(_FV(T_STOCK_DATA[[#This Row],[SYMBOL]],"Last trade time",TRUE),"")</f>
        <v>44585.469965277778</v>
      </c>
    </row>
    <row r="1088" spans="1:13">
      <c r="A1088" s="5" t="e" vm="1105">
        <v>#VALUE!</v>
      </c>
      <c r="B1088" s="7" cm="1">
        <f t="array" ref="B1088">IFERROR(_FV(T_STOCK_DATA[[#This Row],[SYMBOL]],"Change"),"")</f>
        <v>-1.75</v>
      </c>
      <c r="C1088" s="8" cm="1">
        <f t="array" ref="C1088">IFERROR(IF(T_STOCK_DATA[[#This Row],[SYMBOL]]="","",_FV(T_STOCK_DATA[[#This Row],[SYMBOL]],"Change (%)",TRUE)),"")</f>
        <v>-8.7940000000000004E-2</v>
      </c>
      <c r="D1088" s="8" t="str">
        <f>IF(T_STOCK_DATA[[#This Row],[Change (%)]]&gt;0,T_STOCK_DATA[[#This Row],[Change (%)]],"")</f>
        <v/>
      </c>
      <c r="E1088" s="8">
        <f>IF(T_STOCK_DATA[[#This Row],[Change (%)]]&lt;0,T_STOCK_DATA[[#This Row],[Change (%)]],"")</f>
        <v>-8.7940000000000004E-2</v>
      </c>
      <c r="F1088" s="7" t="str" cm="1">
        <f t="array" ref="F1088">IFERROR(_FV(T_STOCK_DATA[[#This Row],[SYMBOL]],"Exchange"),"")</f>
        <v>National Stock Exchange of India</v>
      </c>
      <c r="G1088" s="7" cm="1">
        <f t="array" ref="G1088">IFERROR(_FV(T_STOCK_DATA[[#This Row],[SYMBOL]],"Price"),"")</f>
        <v>18.149999999999999</v>
      </c>
      <c r="H1088" s="9" cm="1">
        <f t="array" ref="H1088">IFERROR(_FV(T_STOCK_DATA[[#This Row],[SYMBOL]],"Volume"),"")</f>
        <v>5531068</v>
      </c>
      <c r="I1088" s="7" t="str" cm="1">
        <f t="array" ref="I1088">IFERROR(_FV(T_STOCK_DATA[[#This Row],[SYMBOL]],"Ticker symbol",TRUE),"")</f>
        <v>PFS</v>
      </c>
      <c r="J1088" s="10" t="str">
        <f>IFERROR(RANK(T_STOCK_DATA[[#This Row],[Positive Change %]],T_STOCK_DATA[Positive Change %],0)+COUNTIF($D$3:$D1087,T_STOCK_DATA[[#This Row],[Positive Change %]]),"")</f>
        <v/>
      </c>
      <c r="K1088" s="10">
        <f>IFERROR(RANK(T_STOCK_DATA[[#This Row],[Negative Change %]],T_STOCK_DATA[Negative Change %],1)+COUNTIF($E$3:$E1087,T_STOCK_DATA[[#This Row],[Negative Change %]]),"")</f>
        <v>62</v>
      </c>
      <c r="L1088" s="10">
        <f>IFERROR(RANK(T_STOCK_DATA[[#This Row],[Volume]],T_STOCK_DATA[Volume],0)+COUNTIF($H$3:$H1087,T_STOCK_DATA[[#This Row],[Volume]]),"")</f>
        <v>92</v>
      </c>
      <c r="M1088" s="18" cm="1">
        <f t="array" ref="M1088">IFERROR(_FV(T_STOCK_DATA[[#This Row],[SYMBOL]],"Last trade time",TRUE),"")</f>
        <v>44585.469965277778</v>
      </c>
    </row>
    <row r="1089" spans="1:13">
      <c r="A1089" s="5" t="e" vm="1106">
        <v>#VALUE!</v>
      </c>
      <c r="B1089" s="7" cm="1">
        <f t="array" ref="B1089">IFERROR(_FV(T_STOCK_DATA[[#This Row],[SYMBOL]],"Change"),"")</f>
        <v>-30.65</v>
      </c>
      <c r="C1089" s="8" cm="1">
        <f t="array" ref="C1089">IFERROR(IF(T_STOCK_DATA[[#This Row],[SYMBOL]]="","",_FV(T_STOCK_DATA[[#This Row],[SYMBOL]],"Change (%)",TRUE)),"")</f>
        <v>-4.0684999999999999E-2</v>
      </c>
      <c r="D1089" s="8" t="str">
        <f>IF(T_STOCK_DATA[[#This Row],[Change (%)]]&gt;0,T_STOCK_DATA[[#This Row],[Change (%)]],"")</f>
        <v/>
      </c>
      <c r="E1089" s="8">
        <f>IF(T_STOCK_DATA[[#This Row],[Change (%)]]&lt;0,T_STOCK_DATA[[#This Row],[Change (%)]],"")</f>
        <v>-4.0684999999999999E-2</v>
      </c>
      <c r="F1089" s="7" t="str" cm="1">
        <f t="array" ref="F1089">IFERROR(_FV(T_STOCK_DATA[[#This Row],[SYMBOL]],"Exchange"),"")</f>
        <v>National Stock Exchange of India</v>
      </c>
      <c r="G1089" s="7" cm="1">
        <f t="array" ref="G1089">IFERROR(_FV(T_STOCK_DATA[[#This Row],[SYMBOL]],"Price"),"")</f>
        <v>722.7</v>
      </c>
      <c r="H1089" s="9" cm="1">
        <f t="array" ref="H1089">IFERROR(_FV(T_STOCK_DATA[[#This Row],[SYMBOL]],"Volume"),"")</f>
        <v>94130</v>
      </c>
      <c r="I1089" s="7" t="str" cm="1">
        <f t="array" ref="I1089">IFERROR(_FV(T_STOCK_DATA[[#This Row],[SYMBOL]],"Ticker symbol",TRUE),"")</f>
        <v>PGEL</v>
      </c>
      <c r="J1089" s="10" t="str">
        <f>IFERROR(RANK(T_STOCK_DATA[[#This Row],[Positive Change %]],T_STOCK_DATA[Positive Change %],0)+COUNTIF($D$3:$D1088,T_STOCK_DATA[[#This Row],[Positive Change %]]),"")</f>
        <v/>
      </c>
      <c r="K1089" s="10">
        <f>IFERROR(RANK(T_STOCK_DATA[[#This Row],[Negative Change %]],T_STOCK_DATA[Negative Change %],1)+COUNTIF($E$3:$E1088,T_STOCK_DATA[[#This Row],[Negative Change %]]),"")</f>
        <v>1027</v>
      </c>
      <c r="L1089" s="10">
        <f>IFERROR(RANK(T_STOCK_DATA[[#This Row],[Volume]],T_STOCK_DATA[Volume],0)+COUNTIF($H$3:$H1088,T_STOCK_DATA[[#This Row],[Volume]]),"")</f>
        <v>990</v>
      </c>
      <c r="M1089" s="18" cm="1">
        <f t="array" ref="M1089">IFERROR(_FV(T_STOCK_DATA[[#This Row],[SYMBOL]],"Last trade time",TRUE),"")</f>
        <v>44585.469965277778</v>
      </c>
    </row>
    <row r="1090" spans="1:13">
      <c r="A1090" s="5" t="e" vm="1107">
        <v>#VALUE!</v>
      </c>
      <c r="B1090" s="7" cm="1">
        <f t="array" ref="B1090">IFERROR(_FV(T_STOCK_DATA[[#This Row],[SYMBOL]],"Change"),"")</f>
        <v>-570.25</v>
      </c>
      <c r="C1090" s="8" cm="1">
        <f t="array" ref="C1090">IFERROR(IF(T_STOCK_DATA[[#This Row],[SYMBOL]]="","",_FV(T_STOCK_DATA[[#This Row],[SYMBOL]],"Change (%)",TRUE)),"")</f>
        <v>-3.5937999999999998E-2</v>
      </c>
      <c r="D1090" s="8" t="str">
        <f>IF(T_STOCK_DATA[[#This Row],[Change (%)]]&gt;0,T_STOCK_DATA[[#This Row],[Change (%)]],"")</f>
        <v/>
      </c>
      <c r="E1090" s="8">
        <f>IF(T_STOCK_DATA[[#This Row],[Change (%)]]&lt;0,T_STOCK_DATA[[#This Row],[Change (%)]],"")</f>
        <v>-3.5937999999999998E-2</v>
      </c>
      <c r="F1090" s="7" t="str" cm="1">
        <f t="array" ref="F1090">IFERROR(_FV(T_STOCK_DATA[[#This Row],[SYMBOL]],"Exchange"),"")</f>
        <v>National Stock Exchange of India</v>
      </c>
      <c r="G1090" s="7" cm="1">
        <f t="array" ref="G1090">IFERROR(_FV(T_STOCK_DATA[[#This Row],[SYMBOL]],"Price"),"")</f>
        <v>15297.4</v>
      </c>
      <c r="H1090" s="9" cm="1">
        <f t="array" ref="H1090">IFERROR(_FV(T_STOCK_DATA[[#This Row],[SYMBOL]],"Volume"),"")</f>
        <v>9132</v>
      </c>
      <c r="I1090" s="7" t="str" cm="1">
        <f t="array" ref="I1090">IFERROR(_FV(T_STOCK_DATA[[#This Row],[SYMBOL]],"Ticker symbol",TRUE),"")</f>
        <v>PGHH</v>
      </c>
      <c r="J1090" s="10" t="str">
        <f>IFERROR(RANK(T_STOCK_DATA[[#This Row],[Positive Change %]],T_STOCK_DATA[Positive Change %],0)+COUNTIF($D$3:$D1089,T_STOCK_DATA[[#This Row],[Positive Change %]]),"")</f>
        <v/>
      </c>
      <c r="K1090" s="10">
        <f>IFERROR(RANK(T_STOCK_DATA[[#This Row],[Negative Change %]],T_STOCK_DATA[Negative Change %],1)+COUNTIF($E$3:$E1089,T_STOCK_DATA[[#This Row],[Negative Change %]]),"")</f>
        <v>1135</v>
      </c>
      <c r="L1090" s="10">
        <f>IFERROR(RANK(T_STOCK_DATA[[#This Row],[Volume]],T_STOCK_DATA[Volume],0)+COUNTIF($H$3:$H1089,T_STOCK_DATA[[#This Row],[Volume]]),"")</f>
        <v>1517</v>
      </c>
      <c r="M1090" s="18" cm="1">
        <f t="array" ref="M1090">IFERROR(_FV(T_STOCK_DATA[[#This Row],[SYMBOL]],"Last trade time",TRUE),"")</f>
        <v>44585.469965277778</v>
      </c>
    </row>
    <row r="1091" spans="1:13">
      <c r="A1091" s="5" t="e" vm="1108">
        <v>#VALUE!</v>
      </c>
      <c r="B1091" s="7" cm="1">
        <f t="array" ref="B1091">IFERROR(_FV(T_STOCK_DATA[[#This Row],[SYMBOL]],"Change"),"")</f>
        <v>-38.6</v>
      </c>
      <c r="C1091" s="8" cm="1">
        <f t="array" ref="C1091">IFERROR(IF(T_STOCK_DATA[[#This Row],[SYMBOL]]="","",_FV(T_STOCK_DATA[[#This Row],[SYMBOL]],"Change (%)",TRUE)),"")</f>
        <v>-7.5780000000000005E-3</v>
      </c>
      <c r="D1091" s="8" t="str">
        <f>IF(T_STOCK_DATA[[#This Row],[Change (%)]]&gt;0,T_STOCK_DATA[[#This Row],[Change (%)]],"")</f>
        <v/>
      </c>
      <c r="E1091" s="8">
        <f>IF(T_STOCK_DATA[[#This Row],[Change (%)]]&lt;0,T_STOCK_DATA[[#This Row],[Change (%)]],"")</f>
        <v>-7.5780000000000005E-3</v>
      </c>
      <c r="F1091" s="7" t="str" cm="1">
        <f t="array" ref="F1091">IFERROR(_FV(T_STOCK_DATA[[#This Row],[SYMBOL]],"Exchange"),"")</f>
        <v>National Stock Exchange of India</v>
      </c>
      <c r="G1091" s="7" cm="1">
        <f t="array" ref="G1091">IFERROR(_FV(T_STOCK_DATA[[#This Row],[SYMBOL]],"Price"),"")</f>
        <v>5055.1499999999996</v>
      </c>
      <c r="H1091" s="9" cm="1">
        <f t="array" ref="H1091">IFERROR(_FV(T_STOCK_DATA[[#This Row],[SYMBOL]],"Volume"),"")</f>
        <v>8232</v>
      </c>
      <c r="I1091" s="7" t="str" cm="1">
        <f t="array" ref="I1091">IFERROR(_FV(T_STOCK_DATA[[#This Row],[SYMBOL]],"Ticker symbol",TRUE),"")</f>
        <v>PGHL</v>
      </c>
      <c r="J1091" s="10" t="str">
        <f>IFERROR(RANK(T_STOCK_DATA[[#This Row],[Positive Change %]],T_STOCK_DATA[Positive Change %],0)+COUNTIF($D$3:$D1090,T_STOCK_DATA[[#This Row],[Positive Change %]]),"")</f>
        <v/>
      </c>
      <c r="K1091" s="10">
        <f>IFERROR(RANK(T_STOCK_DATA[[#This Row],[Negative Change %]],T_STOCK_DATA[Negative Change %],1)+COUNTIF($E$3:$E1090,T_STOCK_DATA[[#This Row],[Negative Change %]]),"")</f>
        <v>1538</v>
      </c>
      <c r="L1091" s="10">
        <f>IFERROR(RANK(T_STOCK_DATA[[#This Row],[Volume]],T_STOCK_DATA[Volume],0)+COUNTIF($H$3:$H1090,T_STOCK_DATA[[#This Row],[Volume]]),"")</f>
        <v>1525</v>
      </c>
      <c r="M1091" s="18" cm="1">
        <f t="array" ref="M1091">IFERROR(_FV(T_STOCK_DATA[[#This Row],[SYMBOL]],"Last trade time",TRUE),"")</f>
        <v>44585.469965277778</v>
      </c>
    </row>
    <row r="1092" spans="1:13">
      <c r="A1092" s="5" t="e" vm="1109">
        <v>#VALUE!</v>
      </c>
      <c r="B1092" s="7" cm="1">
        <f t="array" ref="B1092">IFERROR(_FV(T_STOCK_DATA[[#This Row],[SYMBOL]],"Change"),"")</f>
        <v>-20.95</v>
      </c>
      <c r="C1092" s="8" cm="1">
        <f t="array" ref="C1092">IFERROR(IF(T_STOCK_DATA[[#This Row],[SYMBOL]]="","",_FV(T_STOCK_DATA[[#This Row],[SYMBOL]],"Change (%)",TRUE)),"")</f>
        <v>-4.0755E-2</v>
      </c>
      <c r="D1092" s="8" t="str">
        <f>IF(T_STOCK_DATA[[#This Row],[Change (%)]]&gt;0,T_STOCK_DATA[[#This Row],[Change (%)]],"")</f>
        <v/>
      </c>
      <c r="E1092" s="8">
        <f>IF(T_STOCK_DATA[[#This Row],[Change (%)]]&lt;0,T_STOCK_DATA[[#This Row],[Change (%)]],"")</f>
        <v>-4.0755E-2</v>
      </c>
      <c r="F1092" s="7" t="str" cm="1">
        <f t="array" ref="F1092">IFERROR(_FV(T_STOCK_DATA[[#This Row],[SYMBOL]],"Exchange"),"")</f>
        <v>National Stock Exchange of India</v>
      </c>
      <c r="G1092" s="7" cm="1">
        <f t="array" ref="G1092">IFERROR(_FV(T_STOCK_DATA[[#This Row],[SYMBOL]],"Price"),"")</f>
        <v>493.1</v>
      </c>
      <c r="H1092" s="9" cm="1">
        <f t="array" ref="H1092">IFERROR(_FV(T_STOCK_DATA[[#This Row],[SYMBOL]],"Volume"),"")</f>
        <v>51387</v>
      </c>
      <c r="I1092" s="7" t="str" cm="1">
        <f t="array" ref="I1092">IFERROR(_FV(T_STOCK_DATA[[#This Row],[SYMBOL]],"Ticker symbol",TRUE),"")</f>
        <v>PGIL</v>
      </c>
      <c r="J1092" s="10" t="str">
        <f>IFERROR(RANK(T_STOCK_DATA[[#This Row],[Positive Change %]],T_STOCK_DATA[Positive Change %],0)+COUNTIF($D$3:$D1091,T_STOCK_DATA[[#This Row],[Positive Change %]]),"")</f>
        <v/>
      </c>
      <c r="K1092" s="10">
        <f>IFERROR(RANK(T_STOCK_DATA[[#This Row],[Negative Change %]],T_STOCK_DATA[Negative Change %],1)+COUNTIF($E$3:$E1091,T_STOCK_DATA[[#This Row],[Negative Change %]]),"")</f>
        <v>1025</v>
      </c>
      <c r="L1092" s="10">
        <f>IFERROR(RANK(T_STOCK_DATA[[#This Row],[Volume]],T_STOCK_DATA[Volume],0)+COUNTIF($H$3:$H1091,T_STOCK_DATA[[#This Row],[Volume]]),"")</f>
        <v>1157</v>
      </c>
      <c r="M1092" s="18" cm="1">
        <f t="array" ref="M1092">IFERROR(_FV(T_STOCK_DATA[[#This Row],[SYMBOL]],"Last trade time",TRUE),"")</f>
        <v>44585.469965277778</v>
      </c>
    </row>
    <row r="1093" spans="1:13">
      <c r="A1093" s="5" t="e" vm="1110">
        <v>#VALUE!</v>
      </c>
      <c r="B1093" s="7" cm="1">
        <f t="array" ref="B1093">IFERROR(_FV(T_STOCK_DATA[[#This Row],[SYMBOL]],"Change"),"")</f>
        <v>-3.65</v>
      </c>
      <c r="C1093" s="8" cm="1">
        <f t="array" ref="C1093">IFERROR(IF(T_STOCK_DATA[[#This Row],[SYMBOL]]="","",_FV(T_STOCK_DATA[[#This Row],[SYMBOL]],"Change (%)",TRUE)),"")</f>
        <v>-1.5654999999999999E-2</v>
      </c>
      <c r="D1093" s="8" t="str">
        <f>IF(T_STOCK_DATA[[#This Row],[Change (%)]]&gt;0,T_STOCK_DATA[[#This Row],[Change (%)]],"")</f>
        <v/>
      </c>
      <c r="E1093" s="8">
        <f>IF(T_STOCK_DATA[[#This Row],[Change (%)]]&lt;0,T_STOCK_DATA[[#This Row],[Change (%)]],"")</f>
        <v>-1.5654999999999999E-2</v>
      </c>
      <c r="F1093" s="7" t="str" cm="1">
        <f t="array" ref="F1093">IFERROR(_FV(T_STOCK_DATA[[#This Row],[SYMBOL]],"Exchange"),"")</f>
        <v>National Stock Exchange of India</v>
      </c>
      <c r="G1093" s="7" cm="1">
        <f t="array" ref="G1093">IFERROR(_FV(T_STOCK_DATA[[#This Row],[SYMBOL]],"Price"),"")</f>
        <v>229.5</v>
      </c>
      <c r="H1093" s="9" cm="1">
        <f t="array" ref="H1093">IFERROR(_FV(T_STOCK_DATA[[#This Row],[SYMBOL]],"Volume"),"")</f>
        <v>1401364</v>
      </c>
      <c r="I1093" s="7" t="str" cm="1">
        <f t="array" ref="I1093">IFERROR(_FV(T_STOCK_DATA[[#This Row],[SYMBOL]],"Ticker symbol",TRUE),"")</f>
        <v>PCBL</v>
      </c>
      <c r="J1093" s="10" t="str">
        <f>IFERROR(RANK(T_STOCK_DATA[[#This Row],[Positive Change %]],T_STOCK_DATA[Positive Change %],0)+COUNTIF($D$3:$D1092,T_STOCK_DATA[[#This Row],[Positive Change %]]),"")</f>
        <v/>
      </c>
      <c r="K1093" s="10">
        <f>IFERROR(RANK(T_STOCK_DATA[[#This Row],[Negative Change %]],T_STOCK_DATA[Negative Change %],1)+COUNTIF($E$3:$E1092,T_STOCK_DATA[[#This Row],[Negative Change %]]),"")</f>
        <v>1474</v>
      </c>
      <c r="L1093" s="10">
        <f>IFERROR(RANK(T_STOCK_DATA[[#This Row],[Volume]],T_STOCK_DATA[Volume],0)+COUNTIF($H$3:$H1092,T_STOCK_DATA[[#This Row],[Volume]]),"")</f>
        <v>271</v>
      </c>
      <c r="M1093" s="18" cm="1">
        <f t="array" ref="M1093">IFERROR(_FV(T_STOCK_DATA[[#This Row],[SYMBOL]],"Last trade time",TRUE),"")</f>
        <v>44585.469965277778</v>
      </c>
    </row>
    <row r="1094" spans="1:13">
      <c r="A1094" s="5" t="e" vm="1111">
        <v>#VALUE!</v>
      </c>
      <c r="B1094" s="7" cm="1">
        <f t="array" ref="B1094">IFERROR(_FV(T_STOCK_DATA[[#This Row],[SYMBOL]],"Change"),"")</f>
        <v>-39.15</v>
      </c>
      <c r="C1094" s="8" cm="1">
        <f t="array" ref="C1094">IFERROR(IF(T_STOCK_DATA[[#This Row],[SYMBOL]]="","",_FV(T_STOCK_DATA[[#This Row],[SYMBOL]],"Change (%)",TRUE)),"")</f>
        <v>-4.0948000000000005E-2</v>
      </c>
      <c r="D1094" s="8" t="str">
        <f>IF(T_STOCK_DATA[[#This Row],[Change (%)]]&gt;0,T_STOCK_DATA[[#This Row],[Change (%)]],"")</f>
        <v/>
      </c>
      <c r="E1094" s="8">
        <f>IF(T_STOCK_DATA[[#This Row],[Change (%)]]&lt;0,T_STOCK_DATA[[#This Row],[Change (%)]],"")</f>
        <v>-4.0948000000000005E-2</v>
      </c>
      <c r="F1094" s="7" t="str" cm="1">
        <f t="array" ref="F1094">IFERROR(_FV(T_STOCK_DATA[[#This Row],[SYMBOL]],"Exchange"),"")</f>
        <v>National Stock Exchange of India</v>
      </c>
      <c r="G1094" s="7" cm="1">
        <f t="array" ref="G1094">IFERROR(_FV(T_STOCK_DATA[[#This Row],[SYMBOL]],"Price"),"")</f>
        <v>916.95</v>
      </c>
      <c r="H1094" s="9" cm="1">
        <f t="array" ref="H1094">IFERROR(_FV(T_STOCK_DATA[[#This Row],[SYMBOL]],"Volume"),"")</f>
        <v>377758</v>
      </c>
      <c r="I1094" s="7" t="str" cm="1">
        <f t="array" ref="I1094">IFERROR(_FV(T_STOCK_DATA[[#This Row],[SYMBOL]],"Ticker symbol",TRUE),"")</f>
        <v>PHOENIXLTD</v>
      </c>
      <c r="J1094" s="10" t="str">
        <f>IFERROR(RANK(T_STOCK_DATA[[#This Row],[Positive Change %]],T_STOCK_DATA[Positive Change %],0)+COUNTIF($D$3:$D1093,T_STOCK_DATA[[#This Row],[Positive Change %]]),"")</f>
        <v/>
      </c>
      <c r="K1094" s="10">
        <f>IFERROR(RANK(T_STOCK_DATA[[#This Row],[Negative Change %]],T_STOCK_DATA[Negative Change %],1)+COUNTIF($E$3:$E1093,T_STOCK_DATA[[#This Row],[Negative Change %]]),"")</f>
        <v>1019</v>
      </c>
      <c r="L1094" s="10">
        <f>IFERROR(RANK(T_STOCK_DATA[[#This Row],[Volume]],T_STOCK_DATA[Volume],0)+COUNTIF($H$3:$H1093,T_STOCK_DATA[[#This Row],[Volume]]),"")</f>
        <v>588</v>
      </c>
      <c r="M1094" s="18" cm="1">
        <f t="array" ref="M1094">IFERROR(_FV(T_STOCK_DATA[[#This Row],[SYMBOL]],"Last trade time",TRUE),"")</f>
        <v>44585.469965277778</v>
      </c>
    </row>
    <row r="1095" spans="1:13">
      <c r="A1095" s="5" t="e" vm="1112">
        <v>#VALUE!</v>
      </c>
      <c r="B1095" s="7" cm="1">
        <f t="array" ref="B1095">IFERROR(_FV(T_STOCK_DATA[[#This Row],[SYMBOL]],"Change"),"")</f>
        <v>-60.25</v>
      </c>
      <c r="C1095" s="8" cm="1">
        <f t="array" ref="C1095">IFERROR(IF(T_STOCK_DATA[[#This Row],[SYMBOL]]="","",_FV(T_STOCK_DATA[[#This Row],[SYMBOL]],"Change (%)",TRUE)),"")</f>
        <v>-2.231E-2</v>
      </c>
      <c r="D1095" s="8" t="str">
        <f>IF(T_STOCK_DATA[[#This Row],[Change (%)]]&gt;0,T_STOCK_DATA[[#This Row],[Change (%)]],"")</f>
        <v/>
      </c>
      <c r="E1095" s="8">
        <f>IF(T_STOCK_DATA[[#This Row],[Change (%)]]&lt;0,T_STOCK_DATA[[#This Row],[Change (%)]],"")</f>
        <v>-2.231E-2</v>
      </c>
      <c r="F1095" s="7" t="str" cm="1">
        <f t="array" ref="F1095">IFERROR(_FV(T_STOCK_DATA[[#This Row],[SYMBOL]],"Exchange"),"")</f>
        <v>National Stock Exchange of India</v>
      </c>
      <c r="G1095" s="7" cm="1">
        <f t="array" ref="G1095">IFERROR(_FV(T_STOCK_DATA[[#This Row],[SYMBOL]],"Price"),"")</f>
        <v>2640.35</v>
      </c>
      <c r="H1095" s="9" cm="1">
        <f t="array" ref="H1095">IFERROR(_FV(T_STOCK_DATA[[#This Row],[SYMBOL]],"Volume"),"")</f>
        <v>663508</v>
      </c>
      <c r="I1095" s="7" t="str" cm="1">
        <f t="array" ref="I1095">IFERROR(_FV(T_STOCK_DATA[[#This Row],[SYMBOL]],"Ticker symbol",TRUE),"")</f>
        <v>PIDILITIND</v>
      </c>
      <c r="J1095" s="10" t="str">
        <f>IFERROR(RANK(T_STOCK_DATA[[#This Row],[Positive Change %]],T_STOCK_DATA[Positive Change %],0)+COUNTIF($D$3:$D1094,T_STOCK_DATA[[#This Row],[Positive Change %]]),"")</f>
        <v/>
      </c>
      <c r="K1095" s="10">
        <f>IFERROR(RANK(T_STOCK_DATA[[#This Row],[Negative Change %]],T_STOCK_DATA[Negative Change %],1)+COUNTIF($E$3:$E1094,T_STOCK_DATA[[#This Row],[Negative Change %]]),"")</f>
        <v>1387</v>
      </c>
      <c r="L1095" s="10">
        <f>IFERROR(RANK(T_STOCK_DATA[[#This Row],[Volume]],T_STOCK_DATA[Volume],0)+COUNTIF($H$3:$H1094,T_STOCK_DATA[[#This Row],[Volume]]),"")</f>
        <v>430</v>
      </c>
      <c r="M1095" s="18" cm="1">
        <f t="array" ref="M1095">IFERROR(_FV(T_STOCK_DATA[[#This Row],[SYMBOL]],"Last trade time",TRUE),"")</f>
        <v>44585.469965277778</v>
      </c>
    </row>
    <row r="1096" spans="1:13">
      <c r="A1096" s="5" t="e" vm="1113">
        <v>#VALUE!</v>
      </c>
      <c r="B1096" s="7" cm="1">
        <f t="array" ref="B1096">IFERROR(_FV(T_STOCK_DATA[[#This Row],[SYMBOL]],"Change"),"")</f>
        <v>-115.9</v>
      </c>
      <c r="C1096" s="8" cm="1">
        <f t="array" ref="C1096">IFERROR(IF(T_STOCK_DATA[[#This Row],[SYMBOL]]="","",_FV(T_STOCK_DATA[[#This Row],[SYMBOL]],"Change (%)",TRUE)),"")</f>
        <v>-4.4687999999999999E-2</v>
      </c>
      <c r="D1096" s="8" t="str">
        <f>IF(T_STOCK_DATA[[#This Row],[Change (%)]]&gt;0,T_STOCK_DATA[[#This Row],[Change (%)]],"")</f>
        <v/>
      </c>
      <c r="E1096" s="8">
        <f>IF(T_STOCK_DATA[[#This Row],[Change (%)]]&lt;0,T_STOCK_DATA[[#This Row],[Change (%)]],"")</f>
        <v>-4.4687999999999999E-2</v>
      </c>
      <c r="F1096" s="7" t="str" cm="1">
        <f t="array" ref="F1096">IFERROR(_FV(T_STOCK_DATA[[#This Row],[SYMBOL]],"Exchange"),"")</f>
        <v>National Stock Exchange of India</v>
      </c>
      <c r="G1096" s="7" cm="1">
        <f t="array" ref="G1096">IFERROR(_FV(T_STOCK_DATA[[#This Row],[SYMBOL]],"Price"),"")</f>
        <v>2477.65</v>
      </c>
      <c r="H1096" s="9" cm="1">
        <f t="array" ref="H1096">IFERROR(_FV(T_STOCK_DATA[[#This Row],[SYMBOL]],"Volume"),"")</f>
        <v>609192</v>
      </c>
      <c r="I1096" s="7" t="str" cm="1">
        <f t="array" ref="I1096">IFERROR(_FV(T_STOCK_DATA[[#This Row],[SYMBOL]],"Ticker symbol",TRUE),"")</f>
        <v>PIIND</v>
      </c>
      <c r="J1096" s="10" t="str">
        <f>IFERROR(RANK(T_STOCK_DATA[[#This Row],[Positive Change %]],T_STOCK_DATA[Positive Change %],0)+COUNTIF($D$3:$D1095,T_STOCK_DATA[[#This Row],[Positive Change %]]),"")</f>
        <v/>
      </c>
      <c r="K1096" s="10">
        <f>IFERROR(RANK(T_STOCK_DATA[[#This Row],[Negative Change %]],T_STOCK_DATA[Negative Change %],1)+COUNTIF($E$3:$E1095,T_STOCK_DATA[[#This Row],[Negative Change %]]),"")</f>
        <v>905</v>
      </c>
      <c r="L1096" s="10">
        <f>IFERROR(RANK(T_STOCK_DATA[[#This Row],[Volume]],T_STOCK_DATA[Volume],0)+COUNTIF($H$3:$H1095,T_STOCK_DATA[[#This Row],[Volume]]),"")</f>
        <v>450</v>
      </c>
      <c r="M1096" s="18" cm="1">
        <f t="array" ref="M1096">IFERROR(_FV(T_STOCK_DATA[[#This Row],[SYMBOL]],"Last trade time",TRUE),"")</f>
        <v>44585.469965277778</v>
      </c>
    </row>
    <row r="1097" spans="1:13">
      <c r="A1097" s="5" t="e" vm="1114">
        <v>#VALUE!</v>
      </c>
      <c r="B1097" s="7" cm="1">
        <f t="array" ref="B1097">IFERROR(_FV(T_STOCK_DATA[[#This Row],[SYMBOL]],"Change"),"")</f>
        <v>-60.8</v>
      </c>
      <c r="C1097" s="8" cm="1">
        <f t="array" ref="C1097">IFERROR(IF(T_STOCK_DATA[[#This Row],[SYMBOL]]="","",_FV(T_STOCK_DATA[[#This Row],[SYMBOL]],"Change (%)",TRUE)),"")</f>
        <v>-3.2436E-2</v>
      </c>
      <c r="D1097" s="8" t="str">
        <f>IF(T_STOCK_DATA[[#This Row],[Change (%)]]&gt;0,T_STOCK_DATA[[#This Row],[Change (%)]],"")</f>
        <v/>
      </c>
      <c r="E1097" s="8">
        <f>IF(T_STOCK_DATA[[#This Row],[Change (%)]]&lt;0,T_STOCK_DATA[[#This Row],[Change (%)]],"")</f>
        <v>-3.2436E-2</v>
      </c>
      <c r="F1097" s="7" t="str" cm="1">
        <f t="array" ref="F1097">IFERROR(_FV(T_STOCK_DATA[[#This Row],[SYMBOL]],"Exchange"),"")</f>
        <v>National Stock Exchange of India</v>
      </c>
      <c r="G1097" s="7" cm="1">
        <f t="array" ref="G1097">IFERROR(_FV(T_STOCK_DATA[[#This Row],[SYMBOL]],"Price"),"")</f>
        <v>1813.65</v>
      </c>
      <c r="H1097" s="9" cm="1">
        <f t="array" ref="H1097">IFERROR(_FV(T_STOCK_DATA[[#This Row],[SYMBOL]],"Volume"),"")</f>
        <v>5741</v>
      </c>
      <c r="I1097" s="7" t="str" cm="1">
        <f t="array" ref="I1097">IFERROR(_FV(T_STOCK_DATA[[#This Row],[SYMBOL]],"Ticker symbol",TRUE),"")</f>
        <v>PILANIINVS</v>
      </c>
      <c r="J1097" s="10" t="str">
        <f>IFERROR(RANK(T_STOCK_DATA[[#This Row],[Positive Change %]],T_STOCK_DATA[Positive Change %],0)+COUNTIF($D$3:$D1096,T_STOCK_DATA[[#This Row],[Positive Change %]]),"")</f>
        <v/>
      </c>
      <c r="K1097" s="10">
        <f>IFERROR(RANK(T_STOCK_DATA[[#This Row],[Negative Change %]],T_STOCK_DATA[Negative Change %],1)+COUNTIF($E$3:$E1096,T_STOCK_DATA[[#This Row],[Negative Change %]]),"")</f>
        <v>1206</v>
      </c>
      <c r="L1097" s="10">
        <f>IFERROR(RANK(T_STOCK_DATA[[#This Row],[Volume]],T_STOCK_DATA[Volume],0)+COUNTIF($H$3:$H1096,T_STOCK_DATA[[#This Row],[Volume]]),"")</f>
        <v>1560</v>
      </c>
      <c r="M1097" s="18" cm="1">
        <f t="array" ref="M1097">IFERROR(_FV(T_STOCK_DATA[[#This Row],[SYMBOL]],"Last trade time",TRUE),"")</f>
        <v>44585.469965277778</v>
      </c>
    </row>
    <row r="1098" spans="1:13">
      <c r="A1098" s="5" t="e" vm="1115">
        <v>#VALUE!</v>
      </c>
      <c r="B1098" s="7" cm="1">
        <f t="array" ref="B1098">IFERROR(_FV(T_STOCK_DATA[[#This Row],[SYMBOL]],"Change"),"")</f>
        <v>-0.65</v>
      </c>
      <c r="C1098" s="8" cm="1">
        <f t="array" ref="C1098">IFERROR(IF(T_STOCK_DATA[[#This Row],[SYMBOL]]="","",_FV(T_STOCK_DATA[[#This Row],[SYMBOL]],"Change (%)",TRUE)),"")</f>
        <v>-4.7100999999999997E-2</v>
      </c>
      <c r="D1098" s="8" t="str">
        <f>IF(T_STOCK_DATA[[#This Row],[Change (%)]]&gt;0,T_STOCK_DATA[[#This Row],[Change (%)]],"")</f>
        <v/>
      </c>
      <c r="E1098" s="8">
        <f>IF(T_STOCK_DATA[[#This Row],[Change (%)]]&lt;0,T_STOCK_DATA[[#This Row],[Change (%)]],"")</f>
        <v>-4.7100999999999997E-2</v>
      </c>
      <c r="F1098" s="7" t="str" cm="1">
        <f t="array" ref="F1098">IFERROR(_FV(T_STOCK_DATA[[#This Row],[SYMBOL]],"Exchange"),"")</f>
        <v>National Stock Exchange of India</v>
      </c>
      <c r="G1098" s="7" cm="1">
        <f t="array" ref="G1098">IFERROR(_FV(T_STOCK_DATA[[#This Row],[SYMBOL]],"Price"),"")</f>
        <v>13.15</v>
      </c>
      <c r="H1098" s="9" cm="1">
        <f t="array" ref="H1098">IFERROR(_FV(T_STOCK_DATA[[#This Row],[SYMBOL]],"Volume"),"")</f>
        <v>987679</v>
      </c>
      <c r="I1098" s="7" t="str" cm="1">
        <f t="array" ref="I1098">IFERROR(_FV(T_STOCK_DATA[[#This Row],[SYMBOL]],"Ticker symbol",TRUE),"")</f>
        <v>PILITA</v>
      </c>
      <c r="J1098" s="10" t="str">
        <f>IFERROR(RANK(T_STOCK_DATA[[#This Row],[Positive Change %]],T_STOCK_DATA[Positive Change %],0)+COUNTIF($D$3:$D1097,T_STOCK_DATA[[#This Row],[Positive Change %]]),"")</f>
        <v/>
      </c>
      <c r="K1098" s="10">
        <f>IFERROR(RANK(T_STOCK_DATA[[#This Row],[Negative Change %]],T_STOCK_DATA[Negative Change %],1)+COUNTIF($E$3:$E1097,T_STOCK_DATA[[#This Row],[Negative Change %]]),"")</f>
        <v>808</v>
      </c>
      <c r="L1098" s="10">
        <f>IFERROR(RANK(T_STOCK_DATA[[#This Row],[Volume]],T_STOCK_DATA[Volume],0)+COUNTIF($H$3:$H1097,T_STOCK_DATA[[#This Row],[Volume]]),"")</f>
        <v>343</v>
      </c>
      <c r="M1098" s="18" cm="1">
        <f t="array" ref="M1098">IFERROR(_FV(T_STOCK_DATA[[#This Row],[SYMBOL]],"Last trade time",TRUE),"")</f>
        <v>44585.469965277778</v>
      </c>
    </row>
    <row r="1099" spans="1:13">
      <c r="A1099" s="5" t="e" vm="1116">
        <v>#VALUE!</v>
      </c>
      <c r="B1099" s="7" cm="1">
        <f t="array" ref="B1099">IFERROR(_FV(T_STOCK_DATA[[#This Row],[SYMBOL]],"Change"),"")</f>
        <v>-7.7</v>
      </c>
      <c r="C1099" s="8" cm="1">
        <f t="array" ref="C1099">IFERROR(IF(T_STOCK_DATA[[#This Row],[SYMBOL]]="","",_FV(T_STOCK_DATA[[#This Row],[SYMBOL]],"Change (%)",TRUE)),"")</f>
        <v>-4.2873000000000001E-2</v>
      </c>
      <c r="D1099" s="8" t="str">
        <f>IF(T_STOCK_DATA[[#This Row],[Change (%)]]&gt;0,T_STOCK_DATA[[#This Row],[Change (%)]],"")</f>
        <v/>
      </c>
      <c r="E1099" s="8">
        <f>IF(T_STOCK_DATA[[#This Row],[Change (%)]]&lt;0,T_STOCK_DATA[[#This Row],[Change (%)]],"")</f>
        <v>-4.2873000000000001E-2</v>
      </c>
      <c r="F1099" s="7" t="str" cm="1">
        <f t="array" ref="F1099">IFERROR(_FV(T_STOCK_DATA[[#This Row],[SYMBOL]],"Exchange"),"")</f>
        <v>National Stock Exchange of India</v>
      </c>
      <c r="G1099" s="7" cm="1">
        <f t="array" ref="G1099">IFERROR(_FV(T_STOCK_DATA[[#This Row],[SYMBOL]],"Price"),"")</f>
        <v>171.9</v>
      </c>
      <c r="H1099" s="9" cm="1">
        <f t="array" ref="H1099">IFERROR(_FV(T_STOCK_DATA[[#This Row],[SYMBOL]],"Volume"),"")</f>
        <v>41404</v>
      </c>
      <c r="I1099" s="7" t="str" cm="1">
        <f t="array" ref="I1099">IFERROR(_FV(T_STOCK_DATA[[#This Row],[SYMBOL]],"Ticker symbol",TRUE),"")</f>
        <v>PIONDIST</v>
      </c>
      <c r="J1099" s="10" t="str">
        <f>IFERROR(RANK(T_STOCK_DATA[[#This Row],[Positive Change %]],T_STOCK_DATA[Positive Change %],0)+COUNTIF($D$3:$D1098,T_STOCK_DATA[[#This Row],[Positive Change %]]),"")</f>
        <v/>
      </c>
      <c r="K1099" s="10">
        <f>IFERROR(RANK(T_STOCK_DATA[[#This Row],[Negative Change %]],T_STOCK_DATA[Negative Change %],1)+COUNTIF($E$3:$E1098,T_STOCK_DATA[[#This Row],[Negative Change %]]),"")</f>
        <v>969</v>
      </c>
      <c r="L1099" s="10">
        <f>IFERROR(RANK(T_STOCK_DATA[[#This Row],[Volume]],T_STOCK_DATA[Volume],0)+COUNTIF($H$3:$H1098,T_STOCK_DATA[[#This Row],[Volume]]),"")</f>
        <v>1225</v>
      </c>
      <c r="M1099" s="18" cm="1">
        <f t="array" ref="M1099">IFERROR(_FV(T_STOCK_DATA[[#This Row],[SYMBOL]],"Last trade time",TRUE),"")</f>
        <v>44585.469965277778</v>
      </c>
    </row>
    <row r="1100" spans="1:13">
      <c r="A1100" s="5" t="e" vm="1117">
        <v>#VALUE!</v>
      </c>
      <c r="B1100" s="7" cm="1">
        <f t="array" ref="B1100">IFERROR(_FV(T_STOCK_DATA[[#This Row],[SYMBOL]],"Change"),"")</f>
        <v>-4.8499999999999996</v>
      </c>
      <c r="C1100" s="8" cm="1">
        <f t="array" ref="C1100">IFERROR(IF(T_STOCK_DATA[[#This Row],[SYMBOL]]="","",_FV(T_STOCK_DATA[[#This Row],[SYMBOL]],"Change (%)",TRUE)),"")</f>
        <v>-6.9039000000000003E-2</v>
      </c>
      <c r="D1100" s="8" t="str">
        <f>IF(T_STOCK_DATA[[#This Row],[Change (%)]]&gt;0,T_STOCK_DATA[[#This Row],[Change (%)]],"")</f>
        <v/>
      </c>
      <c r="E1100" s="8">
        <f>IF(T_STOCK_DATA[[#This Row],[Change (%)]]&lt;0,T_STOCK_DATA[[#This Row],[Change (%)]],"")</f>
        <v>-6.9039000000000003E-2</v>
      </c>
      <c r="F1100" s="7" t="str" cm="1">
        <f t="array" ref="F1100">IFERROR(_FV(T_STOCK_DATA[[#This Row],[SYMBOL]],"Exchange"),"")</f>
        <v>National Stock Exchange of India</v>
      </c>
      <c r="G1100" s="7" cm="1">
        <f t="array" ref="G1100">IFERROR(_FV(T_STOCK_DATA[[#This Row],[SYMBOL]],"Price"),"")</f>
        <v>65.400000000000006</v>
      </c>
      <c r="H1100" s="9" cm="1">
        <f t="array" ref="H1100">IFERROR(_FV(T_STOCK_DATA[[#This Row],[SYMBOL]],"Volume"),"")</f>
        <v>548718</v>
      </c>
      <c r="I1100" s="7" t="str" cm="1">
        <f t="array" ref="I1100">IFERROR(_FV(T_STOCK_DATA[[#This Row],[SYMBOL]],"Ticker symbol",TRUE),"")</f>
        <v>PIONEEREMB</v>
      </c>
      <c r="J1100" s="10" t="str">
        <f>IFERROR(RANK(T_STOCK_DATA[[#This Row],[Positive Change %]],T_STOCK_DATA[Positive Change %],0)+COUNTIF($D$3:$D1099,T_STOCK_DATA[[#This Row],[Positive Change %]]),"")</f>
        <v/>
      </c>
      <c r="K1100" s="10">
        <f>IFERROR(RANK(T_STOCK_DATA[[#This Row],[Negative Change %]],T_STOCK_DATA[Negative Change %],1)+COUNTIF($E$3:$E1099,T_STOCK_DATA[[#This Row],[Negative Change %]]),"")</f>
        <v>219</v>
      </c>
      <c r="L1100" s="10">
        <f>IFERROR(RANK(T_STOCK_DATA[[#This Row],[Volume]],T_STOCK_DATA[Volume],0)+COUNTIF($H$3:$H1099,T_STOCK_DATA[[#This Row],[Volume]]),"")</f>
        <v>475</v>
      </c>
      <c r="M1100" s="18" cm="1">
        <f t="array" ref="M1100">IFERROR(_FV(T_STOCK_DATA[[#This Row],[SYMBOL]],"Last trade time",TRUE),"")</f>
        <v>44585.469965277778</v>
      </c>
    </row>
    <row r="1101" spans="1:13">
      <c r="A1101" s="5" t="e" vm="1118">
        <v>#VALUE!</v>
      </c>
      <c r="B1101" s="7" cm="1">
        <f t="array" ref="B1101">IFERROR(_FV(T_STOCK_DATA[[#This Row],[SYMBOL]],"Change"),"")</f>
        <v>-14</v>
      </c>
      <c r="C1101" s="8" cm="1">
        <f t="array" ref="C1101">IFERROR(IF(T_STOCK_DATA[[#This Row],[SYMBOL]]="","",_FV(T_STOCK_DATA[[#This Row],[SYMBOL]],"Change (%)",TRUE)),"")</f>
        <v>-4.9893E-2</v>
      </c>
      <c r="D1101" s="8" t="str">
        <f>IF(T_STOCK_DATA[[#This Row],[Change (%)]]&gt;0,T_STOCK_DATA[[#This Row],[Change (%)]],"")</f>
        <v/>
      </c>
      <c r="E1101" s="8">
        <f>IF(T_STOCK_DATA[[#This Row],[Change (%)]]&lt;0,T_STOCK_DATA[[#This Row],[Change (%)]],"")</f>
        <v>-4.9893E-2</v>
      </c>
      <c r="F1101" s="7" t="str" cm="1">
        <f t="array" ref="F1101">IFERROR(_FV(T_STOCK_DATA[[#This Row],[SYMBOL]],"Exchange"),"")</f>
        <v>National Stock Exchange of India</v>
      </c>
      <c r="G1101" s="7" cm="1">
        <f t="array" ref="G1101">IFERROR(_FV(T_STOCK_DATA[[#This Row],[SYMBOL]],"Price"),"")</f>
        <v>266.60000000000002</v>
      </c>
      <c r="H1101" s="9" cm="1">
        <f t="array" ref="H1101">IFERROR(_FV(T_STOCK_DATA[[#This Row],[SYMBOL]],"Volume"),"")</f>
        <v>164179</v>
      </c>
      <c r="I1101" s="7" t="str" cm="1">
        <f t="array" ref="I1101">IFERROR(_FV(T_STOCK_DATA[[#This Row],[SYMBOL]],"Ticker symbol",TRUE),"")</f>
        <v>PITTIENG</v>
      </c>
      <c r="J1101" s="10" t="str">
        <f>IFERROR(RANK(T_STOCK_DATA[[#This Row],[Positive Change %]],T_STOCK_DATA[Positive Change %],0)+COUNTIF($D$3:$D1100,T_STOCK_DATA[[#This Row],[Positive Change %]]),"")</f>
        <v/>
      </c>
      <c r="K1101" s="10">
        <f>IFERROR(RANK(T_STOCK_DATA[[#This Row],[Negative Change %]],T_STOCK_DATA[Negative Change %],1)+COUNTIF($E$3:$E1100,T_STOCK_DATA[[#This Row],[Negative Change %]]),"")</f>
        <v>561</v>
      </c>
      <c r="L1101" s="10">
        <f>IFERROR(RANK(T_STOCK_DATA[[#This Row],[Volume]],T_STOCK_DATA[Volume],0)+COUNTIF($H$3:$H1100,T_STOCK_DATA[[#This Row],[Volume]]),"")</f>
        <v>816</v>
      </c>
      <c r="M1101" s="18" cm="1">
        <f t="array" ref="M1101">IFERROR(_FV(T_STOCK_DATA[[#This Row],[SYMBOL]],"Last trade time",TRUE),"")</f>
        <v>44585.469965277778</v>
      </c>
    </row>
    <row r="1102" spans="1:13">
      <c r="A1102" s="5" t="e" vm="1119">
        <v>#VALUE!</v>
      </c>
      <c r="B1102" s="7" cm="1">
        <f t="array" ref="B1102">IFERROR(_FV(T_STOCK_DATA[[#This Row],[SYMBOL]],"Change"),"")</f>
        <v>-0.65</v>
      </c>
      <c r="C1102" s="8" cm="1">
        <f t="array" ref="C1102">IFERROR(IF(T_STOCK_DATA[[#This Row],[SYMBOL]]="","",_FV(T_STOCK_DATA[[#This Row],[SYMBOL]],"Change (%)",TRUE)),"")</f>
        <v>-2.2370000000000003E-3</v>
      </c>
      <c r="D1102" s="8" t="str">
        <f>IF(T_STOCK_DATA[[#This Row],[Change (%)]]&gt;0,T_STOCK_DATA[[#This Row],[Change (%)]],"")</f>
        <v/>
      </c>
      <c r="E1102" s="8">
        <f>IF(T_STOCK_DATA[[#This Row],[Change (%)]]&lt;0,T_STOCK_DATA[[#This Row],[Change (%)]],"")</f>
        <v>-2.2370000000000003E-3</v>
      </c>
      <c r="F1102" s="7" t="str" cm="1">
        <f t="array" ref="F1102">IFERROR(_FV(T_STOCK_DATA[[#This Row],[SYMBOL]],"Exchange"),"")</f>
        <v>National Stock Exchange of India</v>
      </c>
      <c r="G1102" s="7" cm="1">
        <f t="array" ref="G1102">IFERROR(_FV(T_STOCK_DATA[[#This Row],[SYMBOL]],"Price"),"")</f>
        <v>289.95</v>
      </c>
      <c r="H1102" s="9" cm="1">
        <f t="array" ref="H1102">IFERROR(_FV(T_STOCK_DATA[[#This Row],[SYMBOL]],"Volume"),"")</f>
        <v>125</v>
      </c>
      <c r="I1102" s="7" t="str" cm="1">
        <f t="array" ref="I1102">IFERROR(_FV(T_STOCK_DATA[[#This Row],[SYMBOL]],"Ticker symbol",TRUE),"")</f>
        <v>PKTEA</v>
      </c>
      <c r="J1102" s="10" t="str">
        <f>IFERROR(RANK(T_STOCK_DATA[[#This Row],[Positive Change %]],T_STOCK_DATA[Positive Change %],0)+COUNTIF($D$3:$D1101,T_STOCK_DATA[[#This Row],[Positive Change %]]),"")</f>
        <v/>
      </c>
      <c r="K1102" s="10">
        <f>IFERROR(RANK(T_STOCK_DATA[[#This Row],[Negative Change %]],T_STOCK_DATA[Negative Change %],1)+COUNTIF($E$3:$E1101,T_STOCK_DATA[[#This Row],[Negative Change %]]),"")</f>
        <v>1563</v>
      </c>
      <c r="L1102" s="10">
        <f>IFERROR(RANK(T_STOCK_DATA[[#This Row],[Volume]],T_STOCK_DATA[Volume],0)+COUNTIF($H$3:$H1101,T_STOCK_DATA[[#This Row],[Volume]]),"")</f>
        <v>1641</v>
      </c>
      <c r="M1102" s="18" cm="1">
        <f t="array" ref="M1102">IFERROR(_FV(T_STOCK_DATA[[#This Row],[SYMBOL]],"Last trade time",TRUE),"")</f>
        <v>44585.469965277778</v>
      </c>
    </row>
    <row r="1103" spans="1:13">
      <c r="A1103" s="5" t="e" vm="1120">
        <v>#VALUE!</v>
      </c>
      <c r="B1103" s="7" cm="1">
        <f t="array" ref="B1103">IFERROR(_FV(T_STOCK_DATA[[#This Row],[SYMBOL]],"Change"),"")</f>
        <v>-15.8</v>
      </c>
      <c r="C1103" s="8" cm="1">
        <f t="array" ref="C1103">IFERROR(IF(T_STOCK_DATA[[#This Row],[SYMBOL]]="","",_FV(T_STOCK_DATA[[#This Row],[SYMBOL]],"Change (%)",TRUE)),"")</f>
        <v>-6.1935999999999998E-2</v>
      </c>
      <c r="D1103" s="8" t="str">
        <f>IF(T_STOCK_DATA[[#This Row],[Change (%)]]&gt;0,T_STOCK_DATA[[#This Row],[Change (%)]],"")</f>
        <v/>
      </c>
      <c r="E1103" s="8">
        <f>IF(T_STOCK_DATA[[#This Row],[Change (%)]]&lt;0,T_STOCK_DATA[[#This Row],[Change (%)]],"")</f>
        <v>-6.1935999999999998E-2</v>
      </c>
      <c r="F1103" s="7" t="str" cm="1">
        <f t="array" ref="F1103">IFERROR(_FV(T_STOCK_DATA[[#This Row],[SYMBOL]],"Exchange"),"")</f>
        <v>National Stock Exchange of India</v>
      </c>
      <c r="G1103" s="7" cm="1">
        <f t="array" ref="G1103">IFERROR(_FV(T_STOCK_DATA[[#This Row],[SYMBOL]],"Price"),"")</f>
        <v>239.3</v>
      </c>
      <c r="H1103" s="9" cm="1">
        <f t="array" ref="H1103">IFERROR(_FV(T_STOCK_DATA[[#This Row],[SYMBOL]],"Volume"),"")</f>
        <v>43063</v>
      </c>
      <c r="I1103" s="7" t="str" cm="1">
        <f t="array" ref="I1103">IFERROR(_FV(T_STOCK_DATA[[#This Row],[SYMBOL]],"Ticker symbol",TRUE),"")</f>
        <v>PLASTIBLEN</v>
      </c>
      <c r="J1103" s="10" t="str">
        <f>IFERROR(RANK(T_STOCK_DATA[[#This Row],[Positive Change %]],T_STOCK_DATA[Positive Change %],0)+COUNTIF($D$3:$D1102,T_STOCK_DATA[[#This Row],[Positive Change %]]),"")</f>
        <v/>
      </c>
      <c r="K1103" s="10">
        <f>IFERROR(RANK(T_STOCK_DATA[[#This Row],[Negative Change %]],T_STOCK_DATA[Negative Change %],1)+COUNTIF($E$3:$E1102,T_STOCK_DATA[[#This Row],[Negative Change %]]),"")</f>
        <v>313</v>
      </c>
      <c r="L1103" s="10">
        <f>IFERROR(RANK(T_STOCK_DATA[[#This Row],[Volume]],T_STOCK_DATA[Volume],0)+COUNTIF($H$3:$H1102,T_STOCK_DATA[[#This Row],[Volume]]),"")</f>
        <v>1212</v>
      </c>
      <c r="M1103" s="18" cm="1">
        <f t="array" ref="M1103">IFERROR(_FV(T_STOCK_DATA[[#This Row],[SYMBOL]],"Last trade time",TRUE),"")</f>
        <v>44585.469965277778</v>
      </c>
    </row>
    <row r="1104" spans="1:13">
      <c r="A1104" s="5" t="e" vm="48">
        <v>#VALUE!</v>
      </c>
      <c r="B1104" s="7" cm="1">
        <f t="array" ref="B1104">IFERROR(_FV(T_STOCK_DATA[[#This Row],[SYMBOL]],"Change"),"")</f>
        <v>-0.8</v>
      </c>
      <c r="C1104" s="8" cm="1">
        <f t="array" ref="C1104">IFERROR(IF(T_STOCK_DATA[[#This Row],[SYMBOL]]="","",_FV(T_STOCK_DATA[[#This Row],[SYMBOL]],"Change (%)",TRUE)),"")</f>
        <v>-2.0619000000000002E-2</v>
      </c>
      <c r="D1104" s="8" t="str">
        <f>IF(T_STOCK_DATA[[#This Row],[Change (%)]]&gt;0,T_STOCK_DATA[[#This Row],[Change (%)]],"")</f>
        <v/>
      </c>
      <c r="E1104" s="8">
        <f>IF(T_STOCK_DATA[[#This Row],[Change (%)]]&lt;0,T_STOCK_DATA[[#This Row],[Change (%)]],"")</f>
        <v>-2.0619000000000002E-2</v>
      </c>
      <c r="F1104" s="7" t="str" cm="1">
        <f t="array" ref="F1104">IFERROR(_FV(T_STOCK_DATA[[#This Row],[SYMBOL]],"Exchange"),"")</f>
        <v>National Stock Exchange of India</v>
      </c>
      <c r="G1104" s="7" cm="1">
        <f t="array" ref="G1104">IFERROR(_FV(T_STOCK_DATA[[#This Row],[SYMBOL]],"Price"),"")</f>
        <v>38</v>
      </c>
      <c r="H1104" s="9" cm="1">
        <f t="array" ref="H1104">IFERROR(_FV(T_STOCK_DATA[[#This Row],[SYMBOL]],"Volume"),"")</f>
        <v>51367085</v>
      </c>
      <c r="I1104" s="7" t="str" cm="1">
        <f t="array" ref="I1104">IFERROR(_FV(T_STOCK_DATA[[#This Row],[SYMBOL]],"Ticker symbol",TRUE),"")</f>
        <v>PNB</v>
      </c>
      <c r="J1104" s="10" t="str">
        <f>IFERROR(RANK(T_STOCK_DATA[[#This Row],[Positive Change %]],T_STOCK_DATA[Positive Change %],0)+COUNTIF($D$3:$D1103,T_STOCK_DATA[[#This Row],[Positive Change %]]),"")</f>
        <v/>
      </c>
      <c r="K1104" s="10">
        <f>IFERROR(RANK(T_STOCK_DATA[[#This Row],[Negative Change %]],T_STOCK_DATA[Negative Change %],1)+COUNTIF($E$3:$E1103,T_STOCK_DATA[[#This Row],[Negative Change %]]),"")</f>
        <v>1419</v>
      </c>
      <c r="L1104" s="10">
        <f>IFERROR(RANK(T_STOCK_DATA[[#This Row],[Volume]],T_STOCK_DATA[Volume],0)+COUNTIF($H$3:$H1103,T_STOCK_DATA[[#This Row],[Volume]]),"")</f>
        <v>9</v>
      </c>
      <c r="M1104" s="18" cm="1">
        <f t="array" ref="M1104">IFERROR(_FV(T_STOCK_DATA[[#This Row],[SYMBOL]],"Last trade time",TRUE),"")</f>
        <v>44585.469965277778</v>
      </c>
    </row>
    <row r="1105" spans="1:13">
      <c r="A1105" s="5" t="e" vm="29">
        <v>#VALUE!</v>
      </c>
      <c r="B1105" s="7" cm="1">
        <f t="array" ref="B1105">IFERROR(_FV(T_STOCK_DATA[[#This Row],[SYMBOL]],"Change"),"")</f>
        <v>-8.1</v>
      </c>
      <c r="C1105" s="8" cm="1">
        <f t="array" ref="C1105">IFERROR(IF(T_STOCK_DATA[[#This Row],[SYMBOL]]="","",_FV(T_STOCK_DATA[[#This Row],[SYMBOL]],"Change (%)",TRUE)),"")</f>
        <v>-0.113208</v>
      </c>
      <c r="D1105" s="8" t="str">
        <f>IF(T_STOCK_DATA[[#This Row],[Change (%)]]&gt;0,T_STOCK_DATA[[#This Row],[Change (%)]],"")</f>
        <v/>
      </c>
      <c r="E1105" s="8">
        <f>IF(T_STOCK_DATA[[#This Row],[Change (%)]]&lt;0,T_STOCK_DATA[[#This Row],[Change (%)]],"")</f>
        <v>-0.113208</v>
      </c>
      <c r="F1105" s="7" t="str" cm="1">
        <f t="array" ref="F1105">IFERROR(_FV(T_STOCK_DATA[[#This Row],[SYMBOL]],"Exchange"),"")</f>
        <v>National Stock Exchange of India</v>
      </c>
      <c r="G1105" s="7" cm="1">
        <f t="array" ref="G1105">IFERROR(_FV(T_STOCK_DATA[[#This Row],[SYMBOL]],"Price"),"")</f>
        <v>63.45</v>
      </c>
      <c r="H1105" s="9" cm="1">
        <f t="array" ref="H1105">IFERROR(_FV(T_STOCK_DATA[[#This Row],[SYMBOL]],"Volume"),"")</f>
        <v>1578227</v>
      </c>
      <c r="I1105" s="7" t="str" cm="1">
        <f t="array" ref="I1105">IFERROR(_FV(T_STOCK_DATA[[#This Row],[SYMBOL]],"Ticker symbol",TRUE),"")</f>
        <v>PNBGILTS</v>
      </c>
      <c r="J1105" s="10" t="str">
        <f>IFERROR(RANK(T_STOCK_DATA[[#This Row],[Positive Change %]],T_STOCK_DATA[Positive Change %],0)+COUNTIF($D$3:$D1104,T_STOCK_DATA[[#This Row],[Positive Change %]]),"")</f>
        <v/>
      </c>
      <c r="K1105" s="10">
        <f>IFERROR(RANK(T_STOCK_DATA[[#This Row],[Negative Change %]],T_STOCK_DATA[Negative Change %],1)+COUNTIF($E$3:$E1104,T_STOCK_DATA[[#This Row],[Negative Change %]]),"")</f>
        <v>9</v>
      </c>
      <c r="L1105" s="10">
        <f>IFERROR(RANK(T_STOCK_DATA[[#This Row],[Volume]],T_STOCK_DATA[Volume],0)+COUNTIF($H$3:$H1104,T_STOCK_DATA[[#This Row],[Volume]]),"")</f>
        <v>246</v>
      </c>
      <c r="M1105" s="18" cm="1">
        <f t="array" ref="M1105">IFERROR(_FV(T_STOCK_DATA[[#This Row],[SYMBOL]],"Last trade time",TRUE),"")</f>
        <v>44585.469965277778</v>
      </c>
    </row>
    <row r="1106" spans="1:13">
      <c r="A1106" s="5" t="e" vm="1121">
        <v>#VALUE!</v>
      </c>
      <c r="B1106" s="7" cm="1">
        <f t="array" ref="B1106">IFERROR(_FV(T_STOCK_DATA[[#This Row],[SYMBOL]],"Change"),"")</f>
        <v>-23.1</v>
      </c>
      <c r="C1106" s="8" cm="1">
        <f t="array" ref="C1106">IFERROR(IF(T_STOCK_DATA[[#This Row],[SYMBOL]]="","",_FV(T_STOCK_DATA[[#This Row],[SYMBOL]],"Change (%)",TRUE)),"")</f>
        <v>-4.9946000000000004E-2</v>
      </c>
      <c r="D1106" s="8" t="str">
        <f>IF(T_STOCK_DATA[[#This Row],[Change (%)]]&gt;0,T_STOCK_DATA[[#This Row],[Change (%)]],"")</f>
        <v/>
      </c>
      <c r="E1106" s="8">
        <f>IF(T_STOCK_DATA[[#This Row],[Change (%)]]&lt;0,T_STOCK_DATA[[#This Row],[Change (%)]],"")</f>
        <v>-4.9946000000000004E-2</v>
      </c>
      <c r="F1106" s="7" t="str" cm="1">
        <f t="array" ref="F1106">IFERROR(_FV(T_STOCK_DATA[[#This Row],[SYMBOL]],"Exchange"),"")</f>
        <v>National Stock Exchange of India</v>
      </c>
      <c r="G1106" s="7" cm="1">
        <f t="array" ref="G1106">IFERROR(_FV(T_STOCK_DATA[[#This Row],[SYMBOL]],"Price"),"")</f>
        <v>439.4</v>
      </c>
      <c r="H1106" s="9" cm="1">
        <f t="array" ref="H1106">IFERROR(_FV(T_STOCK_DATA[[#This Row],[SYMBOL]],"Volume"),"")</f>
        <v>210562</v>
      </c>
      <c r="I1106" s="7" t="str" cm="1">
        <f t="array" ref="I1106">IFERROR(_FV(T_STOCK_DATA[[#This Row],[SYMBOL]],"Ticker symbol",TRUE),"")</f>
        <v>PNBHOUSING</v>
      </c>
      <c r="J1106" s="10" t="str">
        <f>IFERROR(RANK(T_STOCK_DATA[[#This Row],[Positive Change %]],T_STOCK_DATA[Positive Change %],0)+COUNTIF($D$3:$D1105,T_STOCK_DATA[[#This Row],[Positive Change %]]),"")</f>
        <v/>
      </c>
      <c r="K1106" s="10">
        <f>IFERROR(RANK(T_STOCK_DATA[[#This Row],[Negative Change %]],T_STOCK_DATA[Negative Change %],1)+COUNTIF($E$3:$E1105,T_STOCK_DATA[[#This Row],[Negative Change %]]),"")</f>
        <v>541</v>
      </c>
      <c r="L1106" s="10">
        <f>IFERROR(RANK(T_STOCK_DATA[[#This Row],[Volume]],T_STOCK_DATA[Volume],0)+COUNTIF($H$3:$H1105,T_STOCK_DATA[[#This Row],[Volume]]),"")</f>
        <v>744</v>
      </c>
      <c r="M1106" s="18" cm="1">
        <f t="array" ref="M1106">IFERROR(_FV(T_STOCK_DATA[[#This Row],[SYMBOL]],"Last trade time",TRUE),"")</f>
        <v>44585.469965277778</v>
      </c>
    </row>
    <row r="1107" spans="1:13">
      <c r="A1107" s="5" t="e" vm="1122">
        <v>#VALUE!</v>
      </c>
      <c r="B1107" s="7" cm="1">
        <f t="array" ref="B1107">IFERROR(_FV(T_STOCK_DATA[[#This Row],[SYMBOL]],"Change"),"")</f>
        <v>-3.95</v>
      </c>
      <c r="C1107" s="8" cm="1">
        <f t="array" ref="C1107">IFERROR(IF(T_STOCK_DATA[[#This Row],[SYMBOL]]="","",_FV(T_STOCK_DATA[[#This Row],[SYMBOL]],"Change (%)",TRUE)),"")</f>
        <v>-6.7752999999999994E-2</v>
      </c>
      <c r="D1107" s="8" t="str">
        <f>IF(T_STOCK_DATA[[#This Row],[Change (%)]]&gt;0,T_STOCK_DATA[[#This Row],[Change (%)]],"")</f>
        <v/>
      </c>
      <c r="E1107" s="8">
        <f>IF(T_STOCK_DATA[[#This Row],[Change (%)]]&lt;0,T_STOCK_DATA[[#This Row],[Change (%)]],"")</f>
        <v>-6.7752999999999994E-2</v>
      </c>
      <c r="F1107" s="7" t="str" cm="1">
        <f t="array" ref="F1107">IFERROR(_FV(T_STOCK_DATA[[#This Row],[SYMBOL]],"Exchange"),"")</f>
        <v>National Stock Exchange of India</v>
      </c>
      <c r="G1107" s="7" cm="1">
        <f t="array" ref="G1107">IFERROR(_FV(T_STOCK_DATA[[#This Row],[SYMBOL]],"Price"),"")</f>
        <v>54.35</v>
      </c>
      <c r="H1107" s="9" cm="1">
        <f t="array" ref="H1107">IFERROR(_FV(T_STOCK_DATA[[#This Row],[SYMBOL]],"Volume"),"")</f>
        <v>95638</v>
      </c>
      <c r="I1107" s="7" t="str" cm="1">
        <f t="array" ref="I1107">IFERROR(_FV(T_STOCK_DATA[[#This Row],[SYMBOL]],"Ticker symbol",TRUE),"")</f>
        <v>PNC</v>
      </c>
      <c r="J1107" s="10" t="str">
        <f>IFERROR(RANK(T_STOCK_DATA[[#This Row],[Positive Change %]],T_STOCK_DATA[Positive Change %],0)+COUNTIF($D$3:$D1106,T_STOCK_DATA[[#This Row],[Positive Change %]]),"")</f>
        <v/>
      </c>
      <c r="K1107" s="10">
        <f>IFERROR(RANK(T_STOCK_DATA[[#This Row],[Negative Change %]],T_STOCK_DATA[Negative Change %],1)+COUNTIF($E$3:$E1106,T_STOCK_DATA[[#This Row],[Negative Change %]]),"")</f>
        <v>231</v>
      </c>
      <c r="L1107" s="10">
        <f>IFERROR(RANK(T_STOCK_DATA[[#This Row],[Volume]],T_STOCK_DATA[Volume],0)+COUNTIF($H$3:$H1106,T_STOCK_DATA[[#This Row],[Volume]]),"")</f>
        <v>980</v>
      </c>
      <c r="M1107" s="18" cm="1">
        <f t="array" ref="M1107">IFERROR(_FV(T_STOCK_DATA[[#This Row],[SYMBOL]],"Last trade time",TRUE),"")</f>
        <v>44585.469965277778</v>
      </c>
    </row>
    <row r="1108" spans="1:13">
      <c r="A1108" s="5" t="e" vm="1123">
        <v>#VALUE!</v>
      </c>
      <c r="B1108" s="7" cm="1">
        <f t="array" ref="B1108">IFERROR(_FV(T_STOCK_DATA[[#This Row],[SYMBOL]],"Change"),"")</f>
        <v>-20.7</v>
      </c>
      <c r="C1108" s="8" cm="1">
        <f t="array" ref="C1108">IFERROR(IF(T_STOCK_DATA[[#This Row],[SYMBOL]]="","",_FV(T_STOCK_DATA[[#This Row],[SYMBOL]],"Change (%)",TRUE)),"")</f>
        <v>-6.9347000000000006E-2</v>
      </c>
      <c r="D1108" s="8" t="str">
        <f>IF(T_STOCK_DATA[[#This Row],[Change (%)]]&gt;0,T_STOCK_DATA[[#This Row],[Change (%)]],"")</f>
        <v/>
      </c>
      <c r="E1108" s="8">
        <f>IF(T_STOCK_DATA[[#This Row],[Change (%)]]&lt;0,T_STOCK_DATA[[#This Row],[Change (%)]],"")</f>
        <v>-6.9347000000000006E-2</v>
      </c>
      <c r="F1108" s="7" t="str" cm="1">
        <f t="array" ref="F1108">IFERROR(_FV(T_STOCK_DATA[[#This Row],[SYMBOL]],"Exchange"),"")</f>
        <v>National Stock Exchange of India</v>
      </c>
      <c r="G1108" s="7" cm="1">
        <f t="array" ref="G1108">IFERROR(_FV(T_STOCK_DATA[[#This Row],[SYMBOL]],"Price"),"")</f>
        <v>277.8</v>
      </c>
      <c r="H1108" s="9" cm="1">
        <f t="array" ref="H1108">IFERROR(_FV(T_STOCK_DATA[[#This Row],[SYMBOL]],"Volume"),"")</f>
        <v>436747</v>
      </c>
      <c r="I1108" s="7" t="str" cm="1">
        <f t="array" ref="I1108">IFERROR(_FV(T_STOCK_DATA[[#This Row],[SYMBOL]],"Ticker symbol",TRUE),"")</f>
        <v>PNCINFRA</v>
      </c>
      <c r="J1108" s="10" t="str">
        <f>IFERROR(RANK(T_STOCK_DATA[[#This Row],[Positive Change %]],T_STOCK_DATA[Positive Change %],0)+COUNTIF($D$3:$D1107,T_STOCK_DATA[[#This Row],[Positive Change %]]),"")</f>
        <v/>
      </c>
      <c r="K1108" s="10">
        <f>IFERROR(RANK(T_STOCK_DATA[[#This Row],[Negative Change %]],T_STOCK_DATA[Negative Change %],1)+COUNTIF($E$3:$E1107,T_STOCK_DATA[[#This Row],[Negative Change %]]),"")</f>
        <v>216</v>
      </c>
      <c r="L1108" s="10">
        <f>IFERROR(RANK(T_STOCK_DATA[[#This Row],[Volume]],T_STOCK_DATA[Volume],0)+COUNTIF($H$3:$H1107,T_STOCK_DATA[[#This Row],[Volume]]),"")</f>
        <v>535</v>
      </c>
      <c r="M1108" s="18" cm="1">
        <f t="array" ref="M1108">IFERROR(_FV(T_STOCK_DATA[[#This Row],[SYMBOL]],"Last trade time",TRUE),"")</f>
        <v>44585.469965277778</v>
      </c>
    </row>
    <row r="1109" spans="1:13">
      <c r="A1109" s="5" t="e" vm="1124">
        <v>#VALUE!</v>
      </c>
      <c r="B1109" s="7" cm="1">
        <f t="array" ref="B1109">IFERROR(_FV(T_STOCK_DATA[[#This Row],[SYMBOL]],"Change"),"")</f>
        <v>-2.25</v>
      </c>
      <c r="C1109" s="8" cm="1">
        <f t="array" ref="C1109">IFERROR(IF(T_STOCK_DATA[[#This Row],[SYMBOL]]="","",_FV(T_STOCK_DATA[[#This Row],[SYMBOL]],"Change (%)",TRUE)),"")</f>
        <v>-1.0562999999999999E-2</v>
      </c>
      <c r="D1109" s="8" t="str">
        <f>IF(T_STOCK_DATA[[#This Row],[Change (%)]]&gt;0,T_STOCK_DATA[[#This Row],[Change (%)]],"")</f>
        <v/>
      </c>
      <c r="E1109" s="8">
        <f>IF(T_STOCK_DATA[[#This Row],[Change (%)]]&lt;0,T_STOCK_DATA[[#This Row],[Change (%)]],"")</f>
        <v>-1.0562999999999999E-2</v>
      </c>
      <c r="F1109" s="7" t="str" cm="1">
        <f t="array" ref="F1109">IFERROR(_FV(T_STOCK_DATA[[#This Row],[SYMBOL]],"Exchange"),"")</f>
        <v>National Stock Exchange of India</v>
      </c>
      <c r="G1109" s="7" cm="1">
        <f t="array" ref="G1109">IFERROR(_FV(T_STOCK_DATA[[#This Row],[SYMBOL]],"Price"),"")</f>
        <v>210.75</v>
      </c>
      <c r="H1109" s="9" cm="1">
        <f t="array" ref="H1109">IFERROR(_FV(T_STOCK_DATA[[#This Row],[SYMBOL]],"Volume"),"")</f>
        <v>12225</v>
      </c>
      <c r="I1109" s="7" t="str" cm="1">
        <f t="array" ref="I1109">IFERROR(_FV(T_STOCK_DATA[[#This Row],[SYMBOL]],"Ticker symbol",TRUE),"")</f>
        <v>PODDARHOUS</v>
      </c>
      <c r="J1109" s="10" t="str">
        <f>IFERROR(RANK(T_STOCK_DATA[[#This Row],[Positive Change %]],T_STOCK_DATA[Positive Change %],0)+COUNTIF($D$3:$D1108,T_STOCK_DATA[[#This Row],[Positive Change %]]),"")</f>
        <v/>
      </c>
      <c r="K1109" s="10">
        <f>IFERROR(RANK(T_STOCK_DATA[[#This Row],[Negative Change %]],T_STOCK_DATA[Negative Change %],1)+COUNTIF($E$3:$E1108,T_STOCK_DATA[[#This Row],[Negative Change %]]),"")</f>
        <v>1521</v>
      </c>
      <c r="L1109" s="10">
        <f>IFERROR(RANK(T_STOCK_DATA[[#This Row],[Volume]],T_STOCK_DATA[Volume],0)+COUNTIF($H$3:$H1108,T_STOCK_DATA[[#This Row],[Volume]]),"")</f>
        <v>1482</v>
      </c>
      <c r="M1109" s="18" cm="1">
        <f t="array" ref="M1109">IFERROR(_FV(T_STOCK_DATA[[#This Row],[SYMBOL]],"Last trade time",TRUE),"")</f>
        <v>44585.469965277778</v>
      </c>
    </row>
    <row r="1110" spans="1:13">
      <c r="A1110" s="5" t="e" vm="1125">
        <v>#VALUE!</v>
      </c>
      <c r="B1110" s="7" cm="1">
        <f t="array" ref="B1110">IFERROR(_FV(T_STOCK_DATA[[#This Row],[SYMBOL]],"Change"),"")</f>
        <v>-12.3</v>
      </c>
      <c r="C1110" s="8" cm="1">
        <f t="array" ref="C1110">IFERROR(IF(T_STOCK_DATA[[#This Row],[SYMBOL]]="","",_FV(T_STOCK_DATA[[#This Row],[SYMBOL]],"Change (%)",TRUE)),"")</f>
        <v>-3.9837999999999998E-2</v>
      </c>
      <c r="D1110" s="8" t="str">
        <f>IF(T_STOCK_DATA[[#This Row],[Change (%)]]&gt;0,T_STOCK_DATA[[#This Row],[Change (%)]],"")</f>
        <v/>
      </c>
      <c r="E1110" s="8">
        <f>IF(T_STOCK_DATA[[#This Row],[Change (%)]]&lt;0,T_STOCK_DATA[[#This Row],[Change (%)]],"")</f>
        <v>-3.9837999999999998E-2</v>
      </c>
      <c r="F1110" s="7" t="str" cm="1">
        <f t="array" ref="F1110">IFERROR(_FV(T_STOCK_DATA[[#This Row],[SYMBOL]],"Exchange"),"")</f>
        <v>National Stock Exchange of India</v>
      </c>
      <c r="G1110" s="7" cm="1">
        <f t="array" ref="G1110">IFERROR(_FV(T_STOCK_DATA[[#This Row],[SYMBOL]],"Price"),"")</f>
        <v>296.45</v>
      </c>
      <c r="H1110" s="9" cm="1">
        <f t="array" ref="H1110">IFERROR(_FV(T_STOCK_DATA[[#This Row],[SYMBOL]],"Volume"),"")</f>
        <v>15341</v>
      </c>
      <c r="I1110" s="7" t="str" cm="1">
        <f t="array" ref="I1110">IFERROR(_FV(T_STOCK_DATA[[#This Row],[SYMBOL]],"Ticker symbol",TRUE),"")</f>
        <v>PODDARMENT</v>
      </c>
      <c r="J1110" s="10" t="str">
        <f>IFERROR(RANK(T_STOCK_DATA[[#This Row],[Positive Change %]],T_STOCK_DATA[Positive Change %],0)+COUNTIF($D$3:$D1109,T_STOCK_DATA[[#This Row],[Positive Change %]]),"")</f>
        <v/>
      </c>
      <c r="K1110" s="10">
        <f>IFERROR(RANK(T_STOCK_DATA[[#This Row],[Negative Change %]],T_STOCK_DATA[Negative Change %],1)+COUNTIF($E$3:$E1109,T_STOCK_DATA[[#This Row],[Negative Change %]]),"")</f>
        <v>1047</v>
      </c>
      <c r="L1110" s="10">
        <f>IFERROR(RANK(T_STOCK_DATA[[#This Row],[Volume]],T_STOCK_DATA[Volume],0)+COUNTIF($H$3:$H1109,T_STOCK_DATA[[#This Row],[Volume]]),"")</f>
        <v>1443</v>
      </c>
      <c r="M1110" s="18" cm="1">
        <f t="array" ref="M1110">IFERROR(_FV(T_STOCK_DATA[[#This Row],[SYMBOL]],"Last trade time",TRUE),"")</f>
        <v>44585.469965277778</v>
      </c>
    </row>
    <row r="1111" spans="1:13">
      <c r="A1111" s="5" t="e" vm="1126">
        <v>#VALUE!</v>
      </c>
      <c r="B1111" s="7" cm="1">
        <f t="array" ref="B1111">IFERROR(_FV(T_STOCK_DATA[[#This Row],[SYMBOL]],"Change"),"")</f>
        <v>-29.5</v>
      </c>
      <c r="C1111" s="8" cm="1">
        <f t="array" ref="C1111">IFERROR(IF(T_STOCK_DATA[[#This Row],[SYMBOL]]="","",_FV(T_STOCK_DATA[[#This Row],[SYMBOL]],"Change (%)",TRUE)),"")</f>
        <v>-4.1253000000000005E-2</v>
      </c>
      <c r="D1111" s="8" t="str">
        <f>IF(T_STOCK_DATA[[#This Row],[Change (%)]]&gt;0,T_STOCK_DATA[[#This Row],[Change (%)]],"")</f>
        <v/>
      </c>
      <c r="E1111" s="8">
        <f>IF(T_STOCK_DATA[[#This Row],[Change (%)]]&lt;0,T_STOCK_DATA[[#This Row],[Change (%)]],"")</f>
        <v>-4.1253000000000005E-2</v>
      </c>
      <c r="F1111" s="7" t="str" cm="1">
        <f t="array" ref="F1111">IFERROR(_FV(T_STOCK_DATA[[#This Row],[SYMBOL]],"Exchange"),"")</f>
        <v>National Stock Exchange of India</v>
      </c>
      <c r="G1111" s="7" cm="1">
        <f t="array" ref="G1111">IFERROR(_FV(T_STOCK_DATA[[#This Row],[SYMBOL]],"Price"),"")</f>
        <v>685.6</v>
      </c>
      <c r="H1111" s="9" cm="1">
        <f t="array" ref="H1111">IFERROR(_FV(T_STOCK_DATA[[#This Row],[SYMBOL]],"Volume"),"")</f>
        <v>91763</v>
      </c>
      <c r="I1111" s="7" t="str" cm="1">
        <f t="array" ref="I1111">IFERROR(_FV(T_STOCK_DATA[[#This Row],[SYMBOL]],"Ticker symbol",TRUE),"")</f>
        <v>POKARNA</v>
      </c>
      <c r="J1111" s="10" t="str">
        <f>IFERROR(RANK(T_STOCK_DATA[[#This Row],[Positive Change %]],T_STOCK_DATA[Positive Change %],0)+COUNTIF($D$3:$D1110,T_STOCK_DATA[[#This Row],[Positive Change %]]),"")</f>
        <v/>
      </c>
      <c r="K1111" s="10">
        <f>IFERROR(RANK(T_STOCK_DATA[[#This Row],[Negative Change %]],T_STOCK_DATA[Negative Change %],1)+COUNTIF($E$3:$E1110,T_STOCK_DATA[[#This Row],[Negative Change %]]),"")</f>
        <v>1009</v>
      </c>
      <c r="L1111" s="10">
        <f>IFERROR(RANK(T_STOCK_DATA[[#This Row],[Volume]],T_STOCK_DATA[Volume],0)+COUNTIF($H$3:$H1110,T_STOCK_DATA[[#This Row],[Volume]]),"")</f>
        <v>1000</v>
      </c>
      <c r="M1111" s="18" cm="1">
        <f t="array" ref="M1111">IFERROR(_FV(T_STOCK_DATA[[#This Row],[SYMBOL]],"Last trade time",TRUE),"")</f>
        <v>44585.469965277778</v>
      </c>
    </row>
    <row r="1112" spans="1:13">
      <c r="A1112" s="5" t="e" vm="1127">
        <v>#VALUE!</v>
      </c>
      <c r="B1112" s="7" cm="1">
        <f t="array" ref="B1112">IFERROR(_FV(T_STOCK_DATA[[#This Row],[SYMBOL]],"Change"),"")</f>
        <v>-47.45</v>
      </c>
      <c r="C1112" s="8" cm="1">
        <f t="array" ref="C1112">IFERROR(IF(T_STOCK_DATA[[#This Row],[SYMBOL]]="","",_FV(T_STOCK_DATA[[#This Row],[SYMBOL]],"Change (%)",TRUE)),"")</f>
        <v>-1.8897999999999998E-2</v>
      </c>
      <c r="D1112" s="8" t="str">
        <f>IF(T_STOCK_DATA[[#This Row],[Change (%)]]&gt;0,T_STOCK_DATA[[#This Row],[Change (%)]],"")</f>
        <v/>
      </c>
      <c r="E1112" s="8">
        <f>IF(T_STOCK_DATA[[#This Row],[Change (%)]]&lt;0,T_STOCK_DATA[[#This Row],[Change (%)]],"")</f>
        <v>-1.8897999999999998E-2</v>
      </c>
      <c r="F1112" s="7" t="str" cm="1">
        <f t="array" ref="F1112">IFERROR(_FV(T_STOCK_DATA[[#This Row],[SYMBOL]],"Exchange"),"")</f>
        <v>National Stock Exchange of India</v>
      </c>
      <c r="G1112" s="7" cm="1">
        <f t="array" ref="G1112">IFERROR(_FV(T_STOCK_DATA[[#This Row],[SYMBOL]],"Price"),"")</f>
        <v>2463.4</v>
      </c>
      <c r="H1112" s="9" cm="1">
        <f t="array" ref="H1112">IFERROR(_FV(T_STOCK_DATA[[#This Row],[SYMBOL]],"Volume"),"")</f>
        <v>887506</v>
      </c>
      <c r="I1112" s="7" t="str" cm="1">
        <f t="array" ref="I1112">IFERROR(_FV(T_STOCK_DATA[[#This Row],[SYMBOL]],"Ticker symbol",TRUE),"")</f>
        <v>POLYCAB</v>
      </c>
      <c r="J1112" s="10" t="str">
        <f>IFERROR(RANK(T_STOCK_DATA[[#This Row],[Positive Change %]],T_STOCK_DATA[Positive Change %],0)+COUNTIF($D$3:$D1111,T_STOCK_DATA[[#This Row],[Positive Change %]]),"")</f>
        <v/>
      </c>
      <c r="K1112" s="10">
        <f>IFERROR(RANK(T_STOCK_DATA[[#This Row],[Negative Change %]],T_STOCK_DATA[Negative Change %],1)+COUNTIF($E$3:$E1111,T_STOCK_DATA[[#This Row],[Negative Change %]]),"")</f>
        <v>1438</v>
      </c>
      <c r="L1112" s="10">
        <f>IFERROR(RANK(T_STOCK_DATA[[#This Row],[Volume]],T_STOCK_DATA[Volume],0)+COUNTIF($H$3:$H1111,T_STOCK_DATA[[#This Row],[Volume]]),"")</f>
        <v>368</v>
      </c>
      <c r="M1112" s="18" cm="1">
        <f t="array" ref="M1112">IFERROR(_FV(T_STOCK_DATA[[#This Row],[SYMBOL]],"Last trade time",TRUE),"")</f>
        <v>44585.469965277778</v>
      </c>
    </row>
    <row r="1113" spans="1:13">
      <c r="A1113" s="5" t="e" vm="1128">
        <v>#VALUE!</v>
      </c>
      <c r="B1113" s="7" cm="1">
        <f t="array" ref="B1113">IFERROR(_FV(T_STOCK_DATA[[#This Row],[SYMBOL]],"Change"),"")</f>
        <v>-36.1</v>
      </c>
      <c r="C1113" s="8" cm="1">
        <f t="array" ref="C1113">IFERROR(IF(T_STOCK_DATA[[#This Row],[SYMBOL]]="","",_FV(T_STOCK_DATA[[#This Row],[SYMBOL]],"Change (%)",TRUE)),"")</f>
        <v>-4.0481999999999997E-2</v>
      </c>
      <c r="D1113" s="8" t="str">
        <f>IF(T_STOCK_DATA[[#This Row],[Change (%)]]&gt;0,T_STOCK_DATA[[#This Row],[Change (%)]],"")</f>
        <v/>
      </c>
      <c r="E1113" s="8">
        <f>IF(T_STOCK_DATA[[#This Row],[Change (%)]]&lt;0,T_STOCK_DATA[[#This Row],[Change (%)]],"")</f>
        <v>-4.0481999999999997E-2</v>
      </c>
      <c r="F1113" s="7" t="str" cm="1">
        <f t="array" ref="F1113">IFERROR(_FV(T_STOCK_DATA[[#This Row],[SYMBOL]],"Exchange"),"")</f>
        <v>National Stock Exchange of India</v>
      </c>
      <c r="G1113" s="7" cm="1">
        <f t="array" ref="G1113">IFERROR(_FV(T_STOCK_DATA[[#This Row],[SYMBOL]],"Price"),"")</f>
        <v>855.65</v>
      </c>
      <c r="H1113" s="9" cm="1">
        <f t="array" ref="H1113">IFERROR(_FV(T_STOCK_DATA[[#This Row],[SYMBOL]],"Volume"),"")</f>
        <v>60350</v>
      </c>
      <c r="I1113" s="7" t="str" cm="1">
        <f t="array" ref="I1113">IFERROR(_FV(T_STOCK_DATA[[#This Row],[SYMBOL]],"Ticker symbol",TRUE),"")</f>
        <v>POLYMED</v>
      </c>
      <c r="J1113" s="10" t="str">
        <f>IFERROR(RANK(T_STOCK_DATA[[#This Row],[Positive Change %]],T_STOCK_DATA[Positive Change %],0)+COUNTIF($D$3:$D1112,T_STOCK_DATA[[#This Row],[Positive Change %]]),"")</f>
        <v/>
      </c>
      <c r="K1113" s="10">
        <f>IFERROR(RANK(T_STOCK_DATA[[#This Row],[Negative Change %]],T_STOCK_DATA[Negative Change %],1)+COUNTIF($E$3:$E1112,T_STOCK_DATA[[#This Row],[Negative Change %]]),"")</f>
        <v>1032</v>
      </c>
      <c r="L1113" s="10">
        <f>IFERROR(RANK(T_STOCK_DATA[[#This Row],[Volume]],T_STOCK_DATA[Volume],0)+COUNTIF($H$3:$H1112,T_STOCK_DATA[[#This Row],[Volume]]),"")</f>
        <v>1117</v>
      </c>
      <c r="M1113" s="18" cm="1">
        <f t="array" ref="M1113">IFERROR(_FV(T_STOCK_DATA[[#This Row],[SYMBOL]],"Last trade time",TRUE),"")</f>
        <v>44585.469965277778</v>
      </c>
    </row>
    <row r="1114" spans="1:13">
      <c r="A1114" s="5" t="e" vm="1129">
        <v>#VALUE!</v>
      </c>
      <c r="B1114" s="7" cm="1">
        <f t="array" ref="B1114">IFERROR(_FV(T_STOCK_DATA[[#This Row],[SYMBOL]],"Change"),"")</f>
        <v>-85.35</v>
      </c>
      <c r="C1114" s="8" cm="1">
        <f t="array" ref="C1114">IFERROR(IF(T_STOCK_DATA[[#This Row],[SYMBOL]]="","",_FV(T_STOCK_DATA[[#This Row],[SYMBOL]],"Change (%)",TRUE)),"")</f>
        <v>-4.6856999999999996E-2</v>
      </c>
      <c r="D1114" s="8" t="str">
        <f>IF(T_STOCK_DATA[[#This Row],[Change (%)]]&gt;0,T_STOCK_DATA[[#This Row],[Change (%)]],"")</f>
        <v/>
      </c>
      <c r="E1114" s="8">
        <f>IF(T_STOCK_DATA[[#This Row],[Change (%)]]&lt;0,T_STOCK_DATA[[#This Row],[Change (%)]],"")</f>
        <v>-4.6856999999999996E-2</v>
      </c>
      <c r="F1114" s="7" t="str" cm="1">
        <f t="array" ref="F1114">IFERROR(_FV(T_STOCK_DATA[[#This Row],[SYMBOL]],"Exchange"),"")</f>
        <v>National Stock Exchange of India</v>
      </c>
      <c r="G1114" s="7" cm="1">
        <f t="array" ref="G1114">IFERROR(_FV(T_STOCK_DATA[[#This Row],[SYMBOL]],"Price"),"")</f>
        <v>1736.15</v>
      </c>
      <c r="H1114" s="9" cm="1">
        <f t="array" ref="H1114">IFERROR(_FV(T_STOCK_DATA[[#This Row],[SYMBOL]],"Volume"),"")</f>
        <v>182226</v>
      </c>
      <c r="I1114" s="7" t="str" cm="1">
        <f t="array" ref="I1114">IFERROR(_FV(T_STOCK_DATA[[#This Row],[SYMBOL]],"Ticker symbol",TRUE),"")</f>
        <v>POLYPLEX</v>
      </c>
      <c r="J1114" s="10" t="str">
        <f>IFERROR(RANK(T_STOCK_DATA[[#This Row],[Positive Change %]],T_STOCK_DATA[Positive Change %],0)+COUNTIF($D$3:$D1113,T_STOCK_DATA[[#This Row],[Positive Change %]]),"")</f>
        <v/>
      </c>
      <c r="K1114" s="10">
        <f>IFERROR(RANK(T_STOCK_DATA[[#This Row],[Negative Change %]],T_STOCK_DATA[Negative Change %],1)+COUNTIF($E$3:$E1113,T_STOCK_DATA[[#This Row],[Negative Change %]]),"")</f>
        <v>823</v>
      </c>
      <c r="L1114" s="10">
        <f>IFERROR(RANK(T_STOCK_DATA[[#This Row],[Volume]],T_STOCK_DATA[Volume],0)+COUNTIF($H$3:$H1113,T_STOCK_DATA[[#This Row],[Volume]]),"")</f>
        <v>785</v>
      </c>
      <c r="M1114" s="18" cm="1">
        <f t="array" ref="M1114">IFERROR(_FV(T_STOCK_DATA[[#This Row],[SYMBOL]],"Last trade time",TRUE),"")</f>
        <v>44585.469965277778</v>
      </c>
    </row>
    <row r="1115" spans="1:13">
      <c r="A1115" s="5" t="e" vm="1130">
        <v>#VALUE!</v>
      </c>
      <c r="B1115" s="7" cm="1">
        <f t="array" ref="B1115">IFERROR(_FV(T_STOCK_DATA[[#This Row],[SYMBOL]],"Change"),"")</f>
        <v>-13.6</v>
      </c>
      <c r="C1115" s="8" cm="1">
        <f t="array" ref="C1115">IFERROR(IF(T_STOCK_DATA[[#This Row],[SYMBOL]]="","",_FV(T_STOCK_DATA[[#This Row],[SYMBOL]],"Change (%)",TRUE)),"")</f>
        <v>-4.9916999999999996E-2</v>
      </c>
      <c r="D1115" s="8" t="str">
        <f>IF(T_STOCK_DATA[[#This Row],[Change (%)]]&gt;0,T_STOCK_DATA[[#This Row],[Change (%)]],"")</f>
        <v/>
      </c>
      <c r="E1115" s="8">
        <f>IF(T_STOCK_DATA[[#This Row],[Change (%)]]&lt;0,T_STOCK_DATA[[#This Row],[Change (%)]],"")</f>
        <v>-4.9916999999999996E-2</v>
      </c>
      <c r="F1115" s="7" t="str" cm="1">
        <f t="array" ref="F1115">IFERROR(_FV(T_STOCK_DATA[[#This Row],[SYMBOL]],"Exchange"),"")</f>
        <v>National Stock Exchange of India</v>
      </c>
      <c r="G1115" s="7" cm="1">
        <f t="array" ref="G1115">IFERROR(_FV(T_STOCK_DATA[[#This Row],[SYMBOL]],"Price"),"")</f>
        <v>258.85000000000002</v>
      </c>
      <c r="H1115" s="9" cm="1">
        <f t="array" ref="H1115">IFERROR(_FV(T_STOCK_DATA[[#This Row],[SYMBOL]],"Volume"),"")</f>
        <v>61288</v>
      </c>
      <c r="I1115" s="7" t="str" cm="1">
        <f t="array" ref="I1115">IFERROR(_FV(T_STOCK_DATA[[#This Row],[SYMBOL]],"Ticker symbol",TRUE),"")</f>
        <v>PONNIERODE</v>
      </c>
      <c r="J1115" s="10" t="str">
        <f>IFERROR(RANK(T_STOCK_DATA[[#This Row],[Positive Change %]],T_STOCK_DATA[Positive Change %],0)+COUNTIF($D$3:$D1114,T_STOCK_DATA[[#This Row],[Positive Change %]]),"")</f>
        <v/>
      </c>
      <c r="K1115" s="10">
        <f>IFERROR(RANK(T_STOCK_DATA[[#This Row],[Negative Change %]],T_STOCK_DATA[Negative Change %],1)+COUNTIF($E$3:$E1114,T_STOCK_DATA[[#This Row],[Negative Change %]]),"")</f>
        <v>553</v>
      </c>
      <c r="L1115" s="10">
        <f>IFERROR(RANK(T_STOCK_DATA[[#This Row],[Volume]],T_STOCK_DATA[Volume],0)+COUNTIF($H$3:$H1114,T_STOCK_DATA[[#This Row],[Volume]]),"")</f>
        <v>1111</v>
      </c>
      <c r="M1115" s="18" cm="1">
        <f t="array" ref="M1115">IFERROR(_FV(T_STOCK_DATA[[#This Row],[SYMBOL]],"Last trade time",TRUE),"")</f>
        <v>44585.469965277778</v>
      </c>
    </row>
    <row r="1116" spans="1:13">
      <c r="A1116" s="5" t="e" vm="1131">
        <v>#VALUE!</v>
      </c>
      <c r="B1116" s="7" cm="1">
        <f t="array" ref="B1116">IFERROR(_FV(T_STOCK_DATA[[#This Row],[SYMBOL]],"Change"),"")</f>
        <v>-1.1000000000000001</v>
      </c>
      <c r="C1116" s="8" cm="1">
        <f t="array" ref="C1116">IFERROR(IF(T_STOCK_DATA[[#This Row],[SYMBOL]]="","",_FV(T_STOCK_DATA[[#This Row],[SYMBOL]],"Change (%)",TRUE)),"")</f>
        <v>-5.1139999999999996E-3</v>
      </c>
      <c r="D1116" s="8" t="str">
        <f>IF(T_STOCK_DATA[[#This Row],[Change (%)]]&gt;0,T_STOCK_DATA[[#This Row],[Change (%)]],"")</f>
        <v/>
      </c>
      <c r="E1116" s="8">
        <f>IF(T_STOCK_DATA[[#This Row],[Change (%)]]&lt;0,T_STOCK_DATA[[#This Row],[Change (%)]],"")</f>
        <v>-5.1139999999999996E-3</v>
      </c>
      <c r="F1116" s="7" t="str" cm="1">
        <f t="array" ref="F1116">IFERROR(_FV(T_STOCK_DATA[[#This Row],[SYMBOL]],"Exchange"),"")</f>
        <v>National Stock Exchange of India</v>
      </c>
      <c r="G1116" s="7" cm="1">
        <f t="array" ref="G1116">IFERROR(_FV(T_STOCK_DATA[[#This Row],[SYMBOL]],"Price"),"")</f>
        <v>214</v>
      </c>
      <c r="H1116" s="9" cm="1">
        <f t="array" ref="H1116">IFERROR(_FV(T_STOCK_DATA[[#This Row],[SYMBOL]],"Volume"),"")</f>
        <v>9637642</v>
      </c>
      <c r="I1116" s="7" t="str" cm="1">
        <f t="array" ref="I1116">IFERROR(_FV(T_STOCK_DATA[[#This Row],[SYMBOL]],"Ticker symbol",TRUE),"")</f>
        <v>POWERGRID</v>
      </c>
      <c r="J1116" s="10" t="str">
        <f>IFERROR(RANK(T_STOCK_DATA[[#This Row],[Positive Change %]],T_STOCK_DATA[Positive Change %],0)+COUNTIF($D$3:$D1115,T_STOCK_DATA[[#This Row],[Positive Change %]]),"")</f>
        <v/>
      </c>
      <c r="K1116" s="10">
        <f>IFERROR(RANK(T_STOCK_DATA[[#This Row],[Negative Change %]],T_STOCK_DATA[Negative Change %],1)+COUNTIF($E$3:$E1115,T_STOCK_DATA[[#This Row],[Negative Change %]]),"")</f>
        <v>1545</v>
      </c>
      <c r="L1116" s="10">
        <f>IFERROR(RANK(T_STOCK_DATA[[#This Row],[Volume]],T_STOCK_DATA[Volume],0)+COUNTIF($H$3:$H1115,T_STOCK_DATA[[#This Row],[Volume]]),"")</f>
        <v>56</v>
      </c>
      <c r="M1116" s="18" cm="1">
        <f t="array" ref="M1116">IFERROR(_FV(T_STOCK_DATA[[#This Row],[SYMBOL]],"Last trade time",TRUE),"")</f>
        <v>44585.469965277778</v>
      </c>
    </row>
    <row r="1117" spans="1:13">
      <c r="A1117" s="5" t="e" vm="1132">
        <v>#VALUE!</v>
      </c>
      <c r="B1117" s="7" cm="1">
        <f t="array" ref="B1117">IFERROR(_FV(T_STOCK_DATA[[#This Row],[SYMBOL]],"Change"),"")</f>
        <v>-119.8</v>
      </c>
      <c r="C1117" s="8" cm="1">
        <f t="array" ref="C1117">IFERROR(IF(T_STOCK_DATA[[#This Row],[SYMBOL]]="","",_FV(T_STOCK_DATA[[#This Row],[SYMBOL]],"Change (%)",TRUE)),"")</f>
        <v>-3.9528000000000001E-2</v>
      </c>
      <c r="D1117" s="8" t="str">
        <f>IF(T_STOCK_DATA[[#This Row],[Change (%)]]&gt;0,T_STOCK_DATA[[#This Row],[Change (%)]],"")</f>
        <v/>
      </c>
      <c r="E1117" s="8">
        <f>IF(T_STOCK_DATA[[#This Row],[Change (%)]]&lt;0,T_STOCK_DATA[[#This Row],[Change (%)]],"")</f>
        <v>-3.9528000000000001E-2</v>
      </c>
      <c r="F1117" s="7" t="str" cm="1">
        <f t="array" ref="F1117">IFERROR(_FV(T_STOCK_DATA[[#This Row],[SYMBOL]],"Exchange"),"")</f>
        <v>National Stock Exchange of India</v>
      </c>
      <c r="G1117" s="7" cm="1">
        <f t="array" ref="G1117">IFERROR(_FV(T_STOCK_DATA[[#This Row],[SYMBOL]],"Price"),"")</f>
        <v>2910.95</v>
      </c>
      <c r="H1117" s="9" cm="1">
        <f t="array" ref="H1117">IFERROR(_FV(T_STOCK_DATA[[#This Row],[SYMBOL]],"Volume"),"")</f>
        <v>164982</v>
      </c>
      <c r="I1117" s="7" t="str" cm="1">
        <f t="array" ref="I1117">IFERROR(_FV(T_STOCK_DATA[[#This Row],[SYMBOL]],"Ticker symbol",TRUE),"")</f>
        <v>POWERINDIA</v>
      </c>
      <c r="J1117" s="10" t="str">
        <f>IFERROR(RANK(T_STOCK_DATA[[#This Row],[Positive Change %]],T_STOCK_DATA[Positive Change %],0)+COUNTIF($D$3:$D1116,T_STOCK_DATA[[#This Row],[Positive Change %]]),"")</f>
        <v/>
      </c>
      <c r="K1117" s="10">
        <f>IFERROR(RANK(T_STOCK_DATA[[#This Row],[Negative Change %]],T_STOCK_DATA[Negative Change %],1)+COUNTIF($E$3:$E1116,T_STOCK_DATA[[#This Row],[Negative Change %]]),"")</f>
        <v>1051</v>
      </c>
      <c r="L1117" s="10">
        <f>IFERROR(RANK(T_STOCK_DATA[[#This Row],[Volume]],T_STOCK_DATA[Volume],0)+COUNTIF($H$3:$H1116,T_STOCK_DATA[[#This Row],[Volume]]),"")</f>
        <v>814</v>
      </c>
      <c r="M1117" s="18" cm="1">
        <f t="array" ref="M1117">IFERROR(_FV(T_STOCK_DATA[[#This Row],[SYMBOL]],"Last trade time",TRUE),"")</f>
        <v>44585.469965277778</v>
      </c>
    </row>
    <row r="1118" spans="1:13">
      <c r="A1118" s="5" t="e" vm="1133">
        <v>#VALUE!</v>
      </c>
      <c r="B1118" s="7" cm="1">
        <f t="array" ref="B1118">IFERROR(_FV(T_STOCK_DATA[[#This Row],[SYMBOL]],"Change"),"")</f>
        <v>-55.3</v>
      </c>
      <c r="C1118" s="8" cm="1">
        <f t="array" ref="C1118">IFERROR(IF(T_STOCK_DATA[[#This Row],[SYMBOL]]="","",_FV(T_STOCK_DATA[[#This Row],[SYMBOL]],"Change (%)",TRUE)),"")</f>
        <v>-5.7229000000000002E-2</v>
      </c>
      <c r="D1118" s="8" t="str">
        <f>IF(T_STOCK_DATA[[#This Row],[Change (%)]]&gt;0,T_STOCK_DATA[[#This Row],[Change (%)]],"")</f>
        <v/>
      </c>
      <c r="E1118" s="8">
        <f>IF(T_STOCK_DATA[[#This Row],[Change (%)]]&lt;0,T_STOCK_DATA[[#This Row],[Change (%)]],"")</f>
        <v>-5.7229000000000002E-2</v>
      </c>
      <c r="F1118" s="7" t="str" cm="1">
        <f t="array" ref="F1118">IFERROR(_FV(T_STOCK_DATA[[#This Row],[SYMBOL]],"Exchange"),"")</f>
        <v>National Stock Exchange of India</v>
      </c>
      <c r="G1118" s="7" cm="1">
        <f t="array" ref="G1118">IFERROR(_FV(T_STOCK_DATA[[#This Row],[SYMBOL]],"Price"),"")</f>
        <v>911</v>
      </c>
      <c r="H1118" s="9" cm="1">
        <f t="array" ref="H1118">IFERROR(_FV(T_STOCK_DATA[[#This Row],[SYMBOL]],"Volume"),"")</f>
        <v>32835</v>
      </c>
      <c r="I1118" s="7" t="str" cm="1">
        <f t="array" ref="I1118">IFERROR(_FV(T_STOCK_DATA[[#This Row],[SYMBOL]],"Ticker symbol",TRUE),"")</f>
        <v>POWERMECH</v>
      </c>
      <c r="J1118" s="10" t="str">
        <f>IFERROR(RANK(T_STOCK_DATA[[#This Row],[Positive Change %]],T_STOCK_DATA[Positive Change %],0)+COUNTIF($D$3:$D1117,T_STOCK_DATA[[#This Row],[Positive Change %]]),"")</f>
        <v/>
      </c>
      <c r="K1118" s="10">
        <f>IFERROR(RANK(T_STOCK_DATA[[#This Row],[Negative Change %]],T_STOCK_DATA[Negative Change %],1)+COUNTIF($E$3:$E1117,T_STOCK_DATA[[#This Row],[Negative Change %]]),"")</f>
        <v>382</v>
      </c>
      <c r="L1118" s="10">
        <f>IFERROR(RANK(T_STOCK_DATA[[#This Row],[Volume]],T_STOCK_DATA[Volume],0)+COUNTIF($H$3:$H1117,T_STOCK_DATA[[#This Row],[Volume]]),"")</f>
        <v>1290</v>
      </c>
      <c r="M1118" s="18" cm="1">
        <f t="array" ref="M1118">IFERROR(_FV(T_STOCK_DATA[[#This Row],[SYMBOL]],"Last trade time",TRUE),"")</f>
        <v>44585.469965277778</v>
      </c>
    </row>
    <row r="1119" spans="1:13">
      <c r="A1119" s="5" t="e" vm="1134">
        <v>#VALUE!</v>
      </c>
      <c r="B1119" s="7" cm="1">
        <f t="array" ref="B1119">IFERROR(_FV(T_STOCK_DATA[[#This Row],[SYMBOL]],"Change"),"")</f>
        <v>-4.7</v>
      </c>
      <c r="C1119" s="8" cm="1">
        <f t="array" ref="C1119">IFERROR(IF(T_STOCK_DATA[[#This Row],[SYMBOL]]="","",_FV(T_STOCK_DATA[[#This Row],[SYMBOL]],"Change (%)",TRUE)),"")</f>
        <v>-1.9640999999999999E-2</v>
      </c>
      <c r="D1119" s="8" t="str">
        <f>IF(T_STOCK_DATA[[#This Row],[Change (%)]]&gt;0,T_STOCK_DATA[[#This Row],[Change (%)]],"")</f>
        <v/>
      </c>
      <c r="E1119" s="8">
        <f>IF(T_STOCK_DATA[[#This Row],[Change (%)]]&lt;0,T_STOCK_DATA[[#This Row],[Change (%)]],"")</f>
        <v>-1.9640999999999999E-2</v>
      </c>
      <c r="F1119" s="7" t="str" cm="1">
        <f t="array" ref="F1119">IFERROR(_FV(T_STOCK_DATA[[#This Row],[SYMBOL]],"Exchange"),"")</f>
        <v>National Stock Exchange of India</v>
      </c>
      <c r="G1119" s="7" cm="1">
        <f t="array" ref="G1119">IFERROR(_FV(T_STOCK_DATA[[#This Row],[SYMBOL]],"Price"),"")</f>
        <v>234.6</v>
      </c>
      <c r="H1119" s="9" cm="1">
        <f t="array" ref="H1119">IFERROR(_FV(T_STOCK_DATA[[#This Row],[SYMBOL]],"Volume"),"")</f>
        <v>38765</v>
      </c>
      <c r="I1119" s="7" t="str" cm="1">
        <f t="array" ref="I1119">IFERROR(_FV(T_STOCK_DATA[[#This Row],[SYMBOL]],"Ticker symbol",TRUE),"")</f>
        <v>PPAP</v>
      </c>
      <c r="J1119" s="10" t="str">
        <f>IFERROR(RANK(T_STOCK_DATA[[#This Row],[Positive Change %]],T_STOCK_DATA[Positive Change %],0)+COUNTIF($D$3:$D1118,T_STOCK_DATA[[#This Row],[Positive Change %]]),"")</f>
        <v/>
      </c>
      <c r="K1119" s="10">
        <f>IFERROR(RANK(T_STOCK_DATA[[#This Row],[Negative Change %]],T_STOCK_DATA[Negative Change %],1)+COUNTIF($E$3:$E1118,T_STOCK_DATA[[#This Row],[Negative Change %]]),"")</f>
        <v>1430</v>
      </c>
      <c r="L1119" s="10">
        <f>IFERROR(RANK(T_STOCK_DATA[[#This Row],[Volume]],T_STOCK_DATA[Volume],0)+COUNTIF($H$3:$H1118,T_STOCK_DATA[[#This Row],[Volume]]),"")</f>
        <v>1244</v>
      </c>
      <c r="M1119" s="18" cm="1">
        <f t="array" ref="M1119">IFERROR(_FV(T_STOCK_DATA[[#This Row],[SYMBOL]],"Last trade time",TRUE),"")</f>
        <v>44585.469965277778</v>
      </c>
    </row>
    <row r="1120" spans="1:13">
      <c r="A1120" s="5" t="e" vm="1135">
        <v>#VALUE!</v>
      </c>
      <c r="B1120" s="7" cm="1">
        <f t="array" ref="B1120">IFERROR(_FV(T_STOCK_DATA[[#This Row],[SYMBOL]],"Change"),"")</f>
        <v>-7</v>
      </c>
      <c r="C1120" s="8" cm="1">
        <f t="array" ref="C1120">IFERROR(IF(T_STOCK_DATA[[#This Row],[SYMBOL]]="","",_FV(T_STOCK_DATA[[#This Row],[SYMBOL]],"Change (%)",TRUE)),"")</f>
        <v>-4.2695999999999998E-2</v>
      </c>
      <c r="D1120" s="8" t="str">
        <f>IF(T_STOCK_DATA[[#This Row],[Change (%)]]&gt;0,T_STOCK_DATA[[#This Row],[Change (%)]],"")</f>
        <v/>
      </c>
      <c r="E1120" s="8">
        <f>IF(T_STOCK_DATA[[#This Row],[Change (%)]]&lt;0,T_STOCK_DATA[[#This Row],[Change (%)]],"")</f>
        <v>-4.2695999999999998E-2</v>
      </c>
      <c r="F1120" s="7" t="str" cm="1">
        <f t="array" ref="F1120">IFERROR(_FV(T_STOCK_DATA[[#This Row],[SYMBOL]],"Exchange"),"")</f>
        <v>National Stock Exchange of India</v>
      </c>
      <c r="G1120" s="7" cm="1">
        <f t="array" ref="G1120">IFERROR(_FV(T_STOCK_DATA[[#This Row],[SYMBOL]],"Price"),"")</f>
        <v>156.94999999999999</v>
      </c>
      <c r="H1120" s="9" cm="1">
        <f t="array" ref="H1120">IFERROR(_FV(T_STOCK_DATA[[#This Row],[SYMBOL]],"Volume"),"")</f>
        <v>255134</v>
      </c>
      <c r="I1120" s="7" t="str" cm="1">
        <f t="array" ref="I1120">IFERROR(_FV(T_STOCK_DATA[[#This Row],[SYMBOL]],"Ticker symbol",TRUE),"")</f>
        <v>PPL</v>
      </c>
      <c r="J1120" s="10" t="str">
        <f>IFERROR(RANK(T_STOCK_DATA[[#This Row],[Positive Change %]],T_STOCK_DATA[Positive Change %],0)+COUNTIF($D$3:$D1119,T_STOCK_DATA[[#This Row],[Positive Change %]]),"")</f>
        <v/>
      </c>
      <c r="K1120" s="10">
        <f>IFERROR(RANK(T_STOCK_DATA[[#This Row],[Negative Change %]],T_STOCK_DATA[Negative Change %],1)+COUNTIF($E$3:$E1119,T_STOCK_DATA[[#This Row],[Negative Change %]]),"")</f>
        <v>977</v>
      </c>
      <c r="L1120" s="10">
        <f>IFERROR(RANK(T_STOCK_DATA[[#This Row],[Volume]],T_STOCK_DATA[Volume],0)+COUNTIF($H$3:$H1119,T_STOCK_DATA[[#This Row],[Volume]]),"")</f>
        <v>683</v>
      </c>
      <c r="M1120" s="18" cm="1">
        <f t="array" ref="M1120">IFERROR(_FV(T_STOCK_DATA[[#This Row],[SYMBOL]],"Last trade time",TRUE),"")</f>
        <v>44585.469965277778</v>
      </c>
    </row>
    <row r="1121" spans="1:13">
      <c r="A1121" s="5" t="e" vm="1136">
        <v>#VALUE!</v>
      </c>
      <c r="B1121" s="7" cm="1">
        <f t="array" ref="B1121">IFERROR(_FV(T_STOCK_DATA[[#This Row],[SYMBOL]],"Change"),"")</f>
        <v>-1.05</v>
      </c>
      <c r="C1121" s="8" cm="1">
        <f t="array" ref="C1121">IFERROR(IF(T_STOCK_DATA[[#This Row],[SYMBOL]]="","",_FV(T_STOCK_DATA[[#This Row],[SYMBOL]],"Change (%)",TRUE)),"")</f>
        <v>-4.9763000000000002E-2</v>
      </c>
      <c r="D1121" s="8" t="str">
        <f>IF(T_STOCK_DATA[[#This Row],[Change (%)]]&gt;0,T_STOCK_DATA[[#This Row],[Change (%)]],"")</f>
        <v/>
      </c>
      <c r="E1121" s="8">
        <f>IF(T_STOCK_DATA[[#This Row],[Change (%)]]&lt;0,T_STOCK_DATA[[#This Row],[Change (%)]],"")</f>
        <v>-4.9763000000000002E-2</v>
      </c>
      <c r="F1121" s="7" t="str" cm="1">
        <f t="array" ref="F1121">IFERROR(_FV(T_STOCK_DATA[[#This Row],[SYMBOL]],"Exchange"),"")</f>
        <v>National Stock Exchange of India</v>
      </c>
      <c r="G1121" s="7" cm="1">
        <f t="array" ref="G1121">IFERROR(_FV(T_STOCK_DATA[[#This Row],[SYMBOL]],"Price"),"")</f>
        <v>20.05</v>
      </c>
      <c r="H1121" s="9" cm="1">
        <f t="array" ref="H1121">IFERROR(_FV(T_STOCK_DATA[[#This Row],[SYMBOL]],"Volume"),"")</f>
        <v>85420</v>
      </c>
      <c r="I1121" s="7" t="str" cm="1">
        <f t="array" ref="I1121">IFERROR(_FV(T_STOCK_DATA[[#This Row],[SYMBOL]],"Ticker symbol",TRUE),"")</f>
        <v>PRAENG</v>
      </c>
      <c r="J1121" s="10" t="str">
        <f>IFERROR(RANK(T_STOCK_DATA[[#This Row],[Positive Change %]],T_STOCK_DATA[Positive Change %],0)+COUNTIF($D$3:$D1120,T_STOCK_DATA[[#This Row],[Positive Change %]]),"")</f>
        <v/>
      </c>
      <c r="K1121" s="10">
        <f>IFERROR(RANK(T_STOCK_DATA[[#This Row],[Negative Change %]],T_STOCK_DATA[Negative Change %],1)+COUNTIF($E$3:$E1120,T_STOCK_DATA[[#This Row],[Negative Change %]]),"")</f>
        <v>598</v>
      </c>
      <c r="L1121" s="10">
        <f>IFERROR(RANK(T_STOCK_DATA[[#This Row],[Volume]],T_STOCK_DATA[Volume],0)+COUNTIF($H$3:$H1120,T_STOCK_DATA[[#This Row],[Volume]]),"")</f>
        <v>1019</v>
      </c>
      <c r="M1121" s="18" cm="1">
        <f t="array" ref="M1121">IFERROR(_FV(T_STOCK_DATA[[#This Row],[SYMBOL]],"Last trade time",TRUE),"")</f>
        <v>44585.469965277778</v>
      </c>
    </row>
    <row r="1122" spans="1:13">
      <c r="A1122" s="5" t="e" vm="1137">
        <v>#VALUE!</v>
      </c>
      <c r="B1122" s="7" cm="1">
        <f t="array" ref="B1122">IFERROR(_FV(T_STOCK_DATA[[#This Row],[SYMBOL]],"Change"),"")</f>
        <v>-24.15</v>
      </c>
      <c r="C1122" s="8" cm="1">
        <f t="array" ref="C1122">IFERROR(IF(T_STOCK_DATA[[#This Row],[SYMBOL]]="","",_FV(T_STOCK_DATA[[#This Row],[SYMBOL]],"Change (%)",TRUE)),"")</f>
        <v>-5.7610000000000001E-2</v>
      </c>
      <c r="D1122" s="8" t="str">
        <f>IF(T_STOCK_DATA[[#This Row],[Change (%)]]&gt;0,T_STOCK_DATA[[#This Row],[Change (%)]],"")</f>
        <v/>
      </c>
      <c r="E1122" s="8">
        <f>IF(T_STOCK_DATA[[#This Row],[Change (%)]]&lt;0,T_STOCK_DATA[[#This Row],[Change (%)]],"")</f>
        <v>-5.7610000000000001E-2</v>
      </c>
      <c r="F1122" s="7" t="str" cm="1">
        <f t="array" ref="F1122">IFERROR(_FV(T_STOCK_DATA[[#This Row],[SYMBOL]],"Exchange"),"")</f>
        <v>National Stock Exchange of India</v>
      </c>
      <c r="G1122" s="7" cm="1">
        <f t="array" ref="G1122">IFERROR(_FV(T_STOCK_DATA[[#This Row],[SYMBOL]],"Price"),"")</f>
        <v>395.05</v>
      </c>
      <c r="H1122" s="9" cm="1">
        <f t="array" ref="H1122">IFERROR(_FV(T_STOCK_DATA[[#This Row],[SYMBOL]],"Volume"),"")</f>
        <v>2240720</v>
      </c>
      <c r="I1122" s="7" t="str" cm="1">
        <f t="array" ref="I1122">IFERROR(_FV(T_STOCK_DATA[[#This Row],[SYMBOL]],"Ticker symbol",TRUE),"")</f>
        <v>PRAJIND</v>
      </c>
      <c r="J1122" s="10" t="str">
        <f>IFERROR(RANK(T_STOCK_DATA[[#This Row],[Positive Change %]],T_STOCK_DATA[Positive Change %],0)+COUNTIF($D$3:$D1121,T_STOCK_DATA[[#This Row],[Positive Change %]]),"")</f>
        <v/>
      </c>
      <c r="K1122" s="10">
        <f>IFERROR(RANK(T_STOCK_DATA[[#This Row],[Negative Change %]],T_STOCK_DATA[Negative Change %],1)+COUNTIF($E$3:$E1121,T_STOCK_DATA[[#This Row],[Negative Change %]]),"")</f>
        <v>378</v>
      </c>
      <c r="L1122" s="10">
        <f>IFERROR(RANK(T_STOCK_DATA[[#This Row],[Volume]],T_STOCK_DATA[Volume],0)+COUNTIF($H$3:$H1121,T_STOCK_DATA[[#This Row],[Volume]]),"")</f>
        <v>188</v>
      </c>
      <c r="M1122" s="18" cm="1">
        <f t="array" ref="M1122">IFERROR(_FV(T_STOCK_DATA[[#This Row],[SYMBOL]],"Last trade time",TRUE),"")</f>
        <v>44585.469965277778</v>
      </c>
    </row>
    <row r="1123" spans="1:13">
      <c r="A1123" s="5" t="e" vm="1138">
        <v>#VALUE!</v>
      </c>
      <c r="B1123" s="7" cm="1">
        <f t="array" ref="B1123">IFERROR(_FV(T_STOCK_DATA[[#This Row],[SYMBOL]],"Change"),"")</f>
        <v>-3.8</v>
      </c>
      <c r="C1123" s="8" cm="1">
        <f t="array" ref="C1123">IFERROR(IF(T_STOCK_DATA[[#This Row],[SYMBOL]]="","",_FV(T_STOCK_DATA[[#This Row],[SYMBOL]],"Change (%)",TRUE)),"")</f>
        <v>-6.25E-2</v>
      </c>
      <c r="D1123" s="8" t="str">
        <f>IF(T_STOCK_DATA[[#This Row],[Change (%)]]&gt;0,T_STOCK_DATA[[#This Row],[Change (%)]],"")</f>
        <v/>
      </c>
      <c r="E1123" s="8">
        <f>IF(T_STOCK_DATA[[#This Row],[Change (%)]]&lt;0,T_STOCK_DATA[[#This Row],[Change (%)]],"")</f>
        <v>-6.25E-2</v>
      </c>
      <c r="F1123" s="7" t="str" cm="1">
        <f t="array" ref="F1123">IFERROR(_FV(T_STOCK_DATA[[#This Row],[SYMBOL]],"Exchange"),"")</f>
        <v>National Stock Exchange of India</v>
      </c>
      <c r="G1123" s="7" cm="1">
        <f t="array" ref="G1123">IFERROR(_FV(T_STOCK_DATA[[#This Row],[SYMBOL]],"Price"),"")</f>
        <v>57</v>
      </c>
      <c r="H1123" s="9" cm="1">
        <f t="array" ref="H1123">IFERROR(_FV(T_STOCK_DATA[[#This Row],[SYMBOL]],"Volume"),"")</f>
        <v>859498</v>
      </c>
      <c r="I1123" s="7" t="str" cm="1">
        <f t="array" ref="I1123">IFERROR(_FV(T_STOCK_DATA[[#This Row],[SYMBOL]],"Ticker symbol",TRUE),"")</f>
        <v>PRAKASH</v>
      </c>
      <c r="J1123" s="10" t="str">
        <f>IFERROR(RANK(T_STOCK_DATA[[#This Row],[Positive Change %]],T_STOCK_DATA[Positive Change %],0)+COUNTIF($D$3:$D1122,T_STOCK_DATA[[#This Row],[Positive Change %]]),"")</f>
        <v/>
      </c>
      <c r="K1123" s="10">
        <f>IFERROR(RANK(T_STOCK_DATA[[#This Row],[Negative Change %]],T_STOCK_DATA[Negative Change %],1)+COUNTIF($E$3:$E1122,T_STOCK_DATA[[#This Row],[Negative Change %]]),"")</f>
        <v>307</v>
      </c>
      <c r="L1123" s="10">
        <f>IFERROR(RANK(T_STOCK_DATA[[#This Row],[Volume]],T_STOCK_DATA[Volume],0)+COUNTIF($H$3:$H1122,T_STOCK_DATA[[#This Row],[Volume]]),"")</f>
        <v>376</v>
      </c>
      <c r="M1123" s="18" cm="1">
        <f t="array" ref="M1123">IFERROR(_FV(T_STOCK_DATA[[#This Row],[SYMBOL]],"Last trade time",TRUE),"")</f>
        <v>44585.469965277778</v>
      </c>
    </row>
    <row r="1124" spans="1:13">
      <c r="A1124" s="5" t="e" vm="1139">
        <v>#VALUE!</v>
      </c>
      <c r="B1124" s="7" cm="1">
        <f t="array" ref="B1124">IFERROR(_FV(T_STOCK_DATA[[#This Row],[SYMBOL]],"Change"),"")</f>
        <v>-0.35</v>
      </c>
      <c r="C1124" s="8" cm="1">
        <f t="array" ref="C1124">IFERROR(IF(T_STOCK_DATA[[#This Row],[SYMBOL]]="","",_FV(T_STOCK_DATA[[#This Row],[SYMBOL]],"Change (%)",TRUE)),"")</f>
        <v>-4.5161E-2</v>
      </c>
      <c r="D1124" s="8" t="str">
        <f>IF(T_STOCK_DATA[[#This Row],[Change (%)]]&gt;0,T_STOCK_DATA[[#This Row],[Change (%)]],"")</f>
        <v/>
      </c>
      <c r="E1124" s="8">
        <f>IF(T_STOCK_DATA[[#This Row],[Change (%)]]&lt;0,T_STOCK_DATA[[#This Row],[Change (%)]],"")</f>
        <v>-4.5161E-2</v>
      </c>
      <c r="F1124" s="7" t="str" cm="1">
        <f t="array" ref="F1124">IFERROR(_FV(T_STOCK_DATA[[#This Row],[SYMBOL]],"Exchange"),"")</f>
        <v>National Stock Exchange of India</v>
      </c>
      <c r="G1124" s="7" cm="1">
        <f t="array" ref="G1124">IFERROR(_FV(T_STOCK_DATA[[#This Row],[SYMBOL]],"Price"),"")</f>
        <v>7.4</v>
      </c>
      <c r="H1124" s="9" cm="1">
        <f t="array" ref="H1124">IFERROR(_FV(T_STOCK_DATA[[#This Row],[SYMBOL]],"Volume"),"")</f>
        <v>1283305</v>
      </c>
      <c r="I1124" s="7" t="str" cm="1">
        <f t="array" ref="I1124">IFERROR(_FV(T_STOCK_DATA[[#This Row],[SYMBOL]],"Ticker symbol",TRUE),"")</f>
        <v>PRAKASHSTL</v>
      </c>
      <c r="J1124" s="10" t="str">
        <f>IFERROR(RANK(T_STOCK_DATA[[#This Row],[Positive Change %]],T_STOCK_DATA[Positive Change %],0)+COUNTIF($D$3:$D1123,T_STOCK_DATA[[#This Row],[Positive Change %]]),"")</f>
        <v/>
      </c>
      <c r="K1124" s="10">
        <f>IFERROR(RANK(T_STOCK_DATA[[#This Row],[Negative Change %]],T_STOCK_DATA[Negative Change %],1)+COUNTIF($E$3:$E1123,T_STOCK_DATA[[#This Row],[Negative Change %]]),"")</f>
        <v>891</v>
      </c>
      <c r="L1124" s="10">
        <f>IFERROR(RANK(T_STOCK_DATA[[#This Row],[Volume]],T_STOCK_DATA[Volume],0)+COUNTIF($H$3:$H1123,T_STOCK_DATA[[#This Row],[Volume]]),"")</f>
        <v>281</v>
      </c>
      <c r="M1124" s="18" cm="1">
        <f t="array" ref="M1124">IFERROR(_FV(T_STOCK_DATA[[#This Row],[SYMBOL]],"Last trade time",TRUE),"")</f>
        <v>44585.469965277778</v>
      </c>
    </row>
    <row r="1125" spans="1:13">
      <c r="A1125" s="5" t="e" vm="1140">
        <v>#VALUE!</v>
      </c>
      <c r="B1125" s="7" cm="1">
        <f t="array" ref="B1125">IFERROR(_FV(T_STOCK_DATA[[#This Row],[SYMBOL]],"Change"),"")</f>
        <v>-3.6</v>
      </c>
      <c r="C1125" s="8" cm="1">
        <f t="array" ref="C1125">IFERROR(IF(T_STOCK_DATA[[#This Row],[SYMBOL]]="","",_FV(T_STOCK_DATA[[#This Row],[SYMBOL]],"Change (%)",TRUE)),"")</f>
        <v>-4.9688999999999997E-2</v>
      </c>
      <c r="D1125" s="8" t="str">
        <f>IF(T_STOCK_DATA[[#This Row],[Change (%)]]&gt;0,T_STOCK_DATA[[#This Row],[Change (%)]],"")</f>
        <v/>
      </c>
      <c r="E1125" s="8">
        <f>IF(T_STOCK_DATA[[#This Row],[Change (%)]]&lt;0,T_STOCK_DATA[[#This Row],[Change (%)]],"")</f>
        <v>-4.9688999999999997E-2</v>
      </c>
      <c r="F1125" s="7" t="str" cm="1">
        <f t="array" ref="F1125">IFERROR(_FV(T_STOCK_DATA[[#This Row],[SYMBOL]],"Exchange"),"")</f>
        <v>National Stock Exchange of India</v>
      </c>
      <c r="G1125" s="7" cm="1">
        <f t="array" ref="G1125">IFERROR(_FV(T_STOCK_DATA[[#This Row],[SYMBOL]],"Price"),"")</f>
        <v>68.849999999999994</v>
      </c>
      <c r="H1125" s="9" cm="1">
        <f t="array" ref="H1125">IFERROR(_FV(T_STOCK_DATA[[#This Row],[SYMBOL]],"Volume"),"")</f>
        <v>111529</v>
      </c>
      <c r="I1125" s="7" t="str" cm="1">
        <f t="array" ref="I1125">IFERROR(_FV(T_STOCK_DATA[[#This Row],[SYMBOL]],"Ticker symbol",TRUE),"")</f>
        <v>PRAXIS</v>
      </c>
      <c r="J1125" s="10" t="str">
        <f>IFERROR(RANK(T_STOCK_DATA[[#This Row],[Positive Change %]],T_STOCK_DATA[Positive Change %],0)+COUNTIF($D$3:$D1124,T_STOCK_DATA[[#This Row],[Positive Change %]]),"")</f>
        <v/>
      </c>
      <c r="K1125" s="10">
        <f>IFERROR(RANK(T_STOCK_DATA[[#This Row],[Negative Change %]],T_STOCK_DATA[Negative Change %],1)+COUNTIF($E$3:$E1124,T_STOCK_DATA[[#This Row],[Negative Change %]]),"")</f>
        <v>610</v>
      </c>
      <c r="L1125" s="10">
        <f>IFERROR(RANK(T_STOCK_DATA[[#This Row],[Volume]],T_STOCK_DATA[Volume],0)+COUNTIF($H$3:$H1124,T_STOCK_DATA[[#This Row],[Volume]]),"")</f>
        <v>941</v>
      </c>
      <c r="M1125" s="18" cm="1">
        <f t="array" ref="M1125">IFERROR(_FV(T_STOCK_DATA[[#This Row],[SYMBOL]],"Last trade time",TRUE),"")</f>
        <v>44585.469965277778</v>
      </c>
    </row>
    <row r="1126" spans="1:13">
      <c r="A1126" s="5" t="e" vm="1141">
        <v>#VALUE!</v>
      </c>
      <c r="B1126" s="7" cm="1">
        <f t="array" ref="B1126">IFERROR(_FV(T_STOCK_DATA[[#This Row],[SYMBOL]],"Change"),"")</f>
        <v>-9.65</v>
      </c>
      <c r="C1126" s="8" cm="1">
        <f t="array" ref="C1126">IFERROR(IF(T_STOCK_DATA[[#This Row],[SYMBOL]]="","",_FV(T_STOCK_DATA[[#This Row],[SYMBOL]],"Change (%)",TRUE)),"")</f>
        <v>-5.5143000000000005E-2</v>
      </c>
      <c r="D1126" s="8" t="str">
        <f>IF(T_STOCK_DATA[[#This Row],[Change (%)]]&gt;0,T_STOCK_DATA[[#This Row],[Change (%)]],"")</f>
        <v/>
      </c>
      <c r="E1126" s="8">
        <f>IF(T_STOCK_DATA[[#This Row],[Change (%)]]&lt;0,T_STOCK_DATA[[#This Row],[Change (%)]],"")</f>
        <v>-5.5143000000000005E-2</v>
      </c>
      <c r="F1126" s="7" t="str" cm="1">
        <f t="array" ref="F1126">IFERROR(_FV(T_STOCK_DATA[[#This Row],[SYMBOL]],"Exchange"),"")</f>
        <v>National Stock Exchange of India</v>
      </c>
      <c r="G1126" s="7" cm="1">
        <f t="array" ref="G1126">IFERROR(_FV(T_STOCK_DATA[[#This Row],[SYMBOL]],"Price"),"")</f>
        <v>165.35</v>
      </c>
      <c r="H1126" s="9" cm="1">
        <f t="array" ref="H1126">IFERROR(_FV(T_STOCK_DATA[[#This Row],[SYMBOL]],"Volume"),"")</f>
        <v>510497</v>
      </c>
      <c r="I1126" s="7" t="str" cm="1">
        <f t="array" ref="I1126">IFERROR(_FV(T_STOCK_DATA[[#This Row],[SYMBOL]],"Ticker symbol",TRUE),"")</f>
        <v>PRECAM</v>
      </c>
      <c r="J1126" s="10" t="str">
        <f>IFERROR(RANK(T_STOCK_DATA[[#This Row],[Positive Change %]],T_STOCK_DATA[Positive Change %],0)+COUNTIF($D$3:$D1125,T_STOCK_DATA[[#This Row],[Positive Change %]]),"")</f>
        <v/>
      </c>
      <c r="K1126" s="10">
        <f>IFERROR(RANK(T_STOCK_DATA[[#This Row],[Negative Change %]],T_STOCK_DATA[Negative Change %],1)+COUNTIF($E$3:$E1125,T_STOCK_DATA[[#This Row],[Negative Change %]]),"")</f>
        <v>414</v>
      </c>
      <c r="L1126" s="10">
        <f>IFERROR(RANK(T_STOCK_DATA[[#This Row],[Volume]],T_STOCK_DATA[Volume],0)+COUNTIF($H$3:$H1125,T_STOCK_DATA[[#This Row],[Volume]]),"")</f>
        <v>496</v>
      </c>
      <c r="M1126" s="18" cm="1">
        <f t="array" ref="M1126">IFERROR(_FV(T_STOCK_DATA[[#This Row],[SYMBOL]],"Last trade time",TRUE),"")</f>
        <v>44585.469965277778</v>
      </c>
    </row>
    <row r="1127" spans="1:13">
      <c r="A1127" s="5" t="e" vm="1142">
        <v>#VALUE!</v>
      </c>
      <c r="B1127" s="7" cm="1">
        <f t="array" ref="B1127">IFERROR(_FV(T_STOCK_DATA[[#This Row],[SYMBOL]],"Change"),"")</f>
        <v>-17.7</v>
      </c>
      <c r="C1127" s="8" cm="1">
        <f t="array" ref="C1127">IFERROR(IF(T_STOCK_DATA[[#This Row],[SYMBOL]]="","",_FV(T_STOCK_DATA[[#This Row],[SYMBOL]],"Change (%)",TRUE)),"")</f>
        <v>-4.9992999999999996E-2</v>
      </c>
      <c r="D1127" s="8" t="str">
        <f>IF(T_STOCK_DATA[[#This Row],[Change (%)]]&gt;0,T_STOCK_DATA[[#This Row],[Change (%)]],"")</f>
        <v/>
      </c>
      <c r="E1127" s="8">
        <f>IF(T_STOCK_DATA[[#This Row],[Change (%)]]&lt;0,T_STOCK_DATA[[#This Row],[Change (%)]],"")</f>
        <v>-4.9992999999999996E-2</v>
      </c>
      <c r="F1127" s="7" t="str" cm="1">
        <f t="array" ref="F1127">IFERROR(_FV(T_STOCK_DATA[[#This Row],[SYMBOL]],"Exchange"),"")</f>
        <v>National Stock Exchange of India</v>
      </c>
      <c r="G1127" s="7" cm="1">
        <f t="array" ref="G1127">IFERROR(_FV(T_STOCK_DATA[[#This Row],[SYMBOL]],"Price"),"")</f>
        <v>336.35</v>
      </c>
      <c r="H1127" s="9" cm="1">
        <f t="array" ref="H1127">IFERROR(_FV(T_STOCK_DATA[[#This Row],[SYMBOL]],"Volume"),"")</f>
        <v>26142</v>
      </c>
      <c r="I1127" s="7" t="str" cm="1">
        <f t="array" ref="I1127">IFERROR(_FV(T_STOCK_DATA[[#This Row],[SYMBOL]],"Ticker symbol",TRUE),"")</f>
        <v>PRECOT</v>
      </c>
      <c r="J1127" s="10" t="str">
        <f>IFERROR(RANK(T_STOCK_DATA[[#This Row],[Positive Change %]],T_STOCK_DATA[Positive Change %],0)+COUNTIF($D$3:$D1126,T_STOCK_DATA[[#This Row],[Positive Change %]]),"")</f>
        <v/>
      </c>
      <c r="K1127" s="10">
        <f>IFERROR(RANK(T_STOCK_DATA[[#This Row],[Negative Change %]],T_STOCK_DATA[Negative Change %],1)+COUNTIF($E$3:$E1126,T_STOCK_DATA[[#This Row],[Negative Change %]]),"")</f>
        <v>519</v>
      </c>
      <c r="L1127" s="10">
        <f>IFERROR(RANK(T_STOCK_DATA[[#This Row],[Volume]],T_STOCK_DATA[Volume],0)+COUNTIF($H$3:$H1126,T_STOCK_DATA[[#This Row],[Volume]]),"")</f>
        <v>1334</v>
      </c>
      <c r="M1127" s="18" cm="1">
        <f t="array" ref="M1127">IFERROR(_FV(T_STOCK_DATA[[#This Row],[SYMBOL]],"Last trade time",TRUE),"")</f>
        <v>44585.469965277778</v>
      </c>
    </row>
    <row r="1128" spans="1:13">
      <c r="A1128" s="5" t="e" vm="1143">
        <v>#VALUE!</v>
      </c>
      <c r="B1128" s="7" cm="1">
        <f t="array" ref="B1128">IFERROR(_FV(T_STOCK_DATA[[#This Row],[SYMBOL]],"Change"),"")</f>
        <v>-11.05</v>
      </c>
      <c r="C1128" s="8" cm="1">
        <f t="array" ref="C1128">IFERROR(IF(T_STOCK_DATA[[#This Row],[SYMBOL]]="","",_FV(T_STOCK_DATA[[#This Row],[SYMBOL]],"Change (%)",TRUE)),"")</f>
        <v>-9.4605999999999996E-2</v>
      </c>
      <c r="D1128" s="8" t="str">
        <f>IF(T_STOCK_DATA[[#This Row],[Change (%)]]&gt;0,T_STOCK_DATA[[#This Row],[Change (%)]],"")</f>
        <v/>
      </c>
      <c r="E1128" s="8">
        <f>IF(T_STOCK_DATA[[#This Row],[Change (%)]]&lt;0,T_STOCK_DATA[[#This Row],[Change (%)]],"")</f>
        <v>-9.4605999999999996E-2</v>
      </c>
      <c r="F1128" s="7" t="str" cm="1">
        <f t="array" ref="F1128">IFERROR(_FV(T_STOCK_DATA[[#This Row],[SYMBOL]],"Exchange"),"")</f>
        <v>National Stock Exchange of India</v>
      </c>
      <c r="G1128" s="7" cm="1">
        <f t="array" ref="G1128">IFERROR(_FV(T_STOCK_DATA[[#This Row],[SYMBOL]],"Price"),"")</f>
        <v>105.75</v>
      </c>
      <c r="H1128" s="9" cm="1">
        <f t="array" ref="H1128">IFERROR(_FV(T_STOCK_DATA[[#This Row],[SYMBOL]],"Volume"),"")</f>
        <v>921774</v>
      </c>
      <c r="I1128" s="7" t="str" cm="1">
        <f t="array" ref="I1128">IFERROR(_FV(T_STOCK_DATA[[#This Row],[SYMBOL]],"Ticker symbol",TRUE),"")</f>
        <v>PRECWIRE</v>
      </c>
      <c r="J1128" s="10" t="str">
        <f>IFERROR(RANK(T_STOCK_DATA[[#This Row],[Positive Change %]],T_STOCK_DATA[Positive Change %],0)+COUNTIF($D$3:$D1127,T_STOCK_DATA[[#This Row],[Positive Change %]]),"")</f>
        <v/>
      </c>
      <c r="K1128" s="10">
        <f>IFERROR(RANK(T_STOCK_DATA[[#This Row],[Negative Change %]],T_STOCK_DATA[Negative Change %],1)+COUNTIF($E$3:$E1127,T_STOCK_DATA[[#This Row],[Negative Change %]]),"")</f>
        <v>42</v>
      </c>
      <c r="L1128" s="10">
        <f>IFERROR(RANK(T_STOCK_DATA[[#This Row],[Volume]],T_STOCK_DATA[Volume],0)+COUNTIF($H$3:$H1127,T_STOCK_DATA[[#This Row],[Volume]]),"")</f>
        <v>355</v>
      </c>
      <c r="M1128" s="18" cm="1">
        <f t="array" ref="M1128">IFERROR(_FV(T_STOCK_DATA[[#This Row],[SYMBOL]],"Last trade time",TRUE),"")</f>
        <v>44585.469965277778</v>
      </c>
    </row>
    <row r="1129" spans="1:13">
      <c r="A1129" s="5" t="e" vm="1144">
        <v>#VALUE!</v>
      </c>
      <c r="B1129" s="7" cm="1">
        <f t="array" ref="B1129">IFERROR(_FV(T_STOCK_DATA[[#This Row],[SYMBOL]],"Change"),"")</f>
        <v>-0.6</v>
      </c>
      <c r="C1129" s="8" cm="1">
        <f t="array" ref="C1129">IFERROR(IF(T_STOCK_DATA[[#This Row],[SYMBOL]]="","",_FV(T_STOCK_DATA[[#This Row],[SYMBOL]],"Change (%)",TRUE)),"")</f>
        <v>-2.1310000000000001E-3</v>
      </c>
      <c r="D1129" s="8" t="str">
        <f>IF(T_STOCK_DATA[[#This Row],[Change (%)]]&gt;0,T_STOCK_DATA[[#This Row],[Change (%)]],"")</f>
        <v/>
      </c>
      <c r="E1129" s="8">
        <f>IF(T_STOCK_DATA[[#This Row],[Change (%)]]&lt;0,T_STOCK_DATA[[#This Row],[Change (%)]],"")</f>
        <v>-2.1310000000000001E-3</v>
      </c>
      <c r="F1129" s="7" t="str" cm="1">
        <f t="array" ref="F1129">IFERROR(_FV(T_STOCK_DATA[[#This Row],[SYMBOL]],"Exchange"),"")</f>
        <v>National Stock Exchange of India</v>
      </c>
      <c r="G1129" s="7" cm="1">
        <f t="array" ref="G1129">IFERROR(_FV(T_STOCK_DATA[[#This Row],[SYMBOL]],"Price"),"")</f>
        <v>280.89999999999998</v>
      </c>
      <c r="H1129" s="9" cm="1">
        <f t="array" ref="H1129">IFERROR(_FV(T_STOCK_DATA[[#This Row],[SYMBOL]],"Volume"),"")</f>
        <v>259906</v>
      </c>
      <c r="I1129" s="7" t="str" cm="1">
        <f t="array" ref="I1129">IFERROR(_FV(T_STOCK_DATA[[#This Row],[SYMBOL]],"Ticker symbol",TRUE),"")</f>
        <v>PREMEXPLN</v>
      </c>
      <c r="J1129" s="10" t="str">
        <f>IFERROR(RANK(T_STOCK_DATA[[#This Row],[Positive Change %]],T_STOCK_DATA[Positive Change %],0)+COUNTIF($D$3:$D1128,T_STOCK_DATA[[#This Row],[Positive Change %]]),"")</f>
        <v/>
      </c>
      <c r="K1129" s="10">
        <f>IFERROR(RANK(T_STOCK_DATA[[#This Row],[Negative Change %]],T_STOCK_DATA[Negative Change %],1)+COUNTIF($E$3:$E1128,T_STOCK_DATA[[#This Row],[Negative Change %]]),"")</f>
        <v>1564</v>
      </c>
      <c r="L1129" s="10">
        <f>IFERROR(RANK(T_STOCK_DATA[[#This Row],[Volume]],T_STOCK_DATA[Volume],0)+COUNTIF($H$3:$H1128,T_STOCK_DATA[[#This Row],[Volume]]),"")</f>
        <v>682</v>
      </c>
      <c r="M1129" s="18" cm="1">
        <f t="array" ref="M1129">IFERROR(_FV(T_STOCK_DATA[[#This Row],[SYMBOL]],"Last trade time",TRUE),"")</f>
        <v>44585.469965277778</v>
      </c>
    </row>
    <row r="1130" spans="1:13">
      <c r="A1130" s="5" t="e" vm="1145">
        <v>#VALUE!</v>
      </c>
      <c r="B1130" s="7" cm="1">
        <f t="array" ref="B1130">IFERROR(_FV(T_STOCK_DATA[[#This Row],[SYMBOL]],"Change"),"")</f>
        <v>-0.4</v>
      </c>
      <c r="C1130" s="8" cm="1">
        <f t="array" ref="C1130">IFERROR(IF(T_STOCK_DATA[[#This Row],[SYMBOL]]="","",_FV(T_STOCK_DATA[[#This Row],[SYMBOL]],"Change (%)",TRUE)),"")</f>
        <v>-4.5454999999999995E-2</v>
      </c>
      <c r="D1130" s="8" t="str">
        <f>IF(T_STOCK_DATA[[#This Row],[Change (%)]]&gt;0,T_STOCK_DATA[[#This Row],[Change (%)]],"")</f>
        <v/>
      </c>
      <c r="E1130" s="8">
        <f>IF(T_STOCK_DATA[[#This Row],[Change (%)]]&lt;0,T_STOCK_DATA[[#This Row],[Change (%)]],"")</f>
        <v>-4.5454999999999995E-2</v>
      </c>
      <c r="F1130" s="7" t="str" cm="1">
        <f t="array" ref="F1130">IFERROR(_FV(T_STOCK_DATA[[#This Row],[SYMBOL]],"Exchange"),"")</f>
        <v>National Stock Exchange of India</v>
      </c>
      <c r="G1130" s="7" cm="1">
        <f t="array" ref="G1130">IFERROR(_FV(T_STOCK_DATA[[#This Row],[SYMBOL]],"Price"),"")</f>
        <v>8.4</v>
      </c>
      <c r="H1130" s="9" cm="1">
        <f t="array" ref="H1130">IFERROR(_FV(T_STOCK_DATA[[#This Row],[SYMBOL]],"Volume"),"")</f>
        <v>48172</v>
      </c>
      <c r="I1130" s="7" t="str" cm="1">
        <f t="array" ref="I1130">IFERROR(_FV(T_STOCK_DATA[[#This Row],[SYMBOL]],"Ticker symbol",TRUE),"")</f>
        <v>PREMIER</v>
      </c>
      <c r="J1130" s="10" t="str">
        <f>IFERROR(RANK(T_STOCK_DATA[[#This Row],[Positive Change %]],T_STOCK_DATA[Positive Change %],0)+COUNTIF($D$3:$D1129,T_STOCK_DATA[[#This Row],[Positive Change %]]),"")</f>
        <v/>
      </c>
      <c r="K1130" s="10">
        <f>IFERROR(RANK(T_STOCK_DATA[[#This Row],[Negative Change %]],T_STOCK_DATA[Negative Change %],1)+COUNTIF($E$3:$E1129,T_STOCK_DATA[[#This Row],[Negative Change %]]),"")</f>
        <v>883</v>
      </c>
      <c r="L1130" s="10">
        <f>IFERROR(RANK(T_STOCK_DATA[[#This Row],[Volume]],T_STOCK_DATA[Volume],0)+COUNTIF($H$3:$H1129,T_STOCK_DATA[[#This Row],[Volume]]),"")</f>
        <v>1191</v>
      </c>
      <c r="M1130" s="18" cm="1">
        <f t="array" ref="M1130">IFERROR(_FV(T_STOCK_DATA[[#This Row],[SYMBOL]],"Last trade time",TRUE),"")</f>
        <v>44585.469965277778</v>
      </c>
    </row>
    <row r="1131" spans="1:13">
      <c r="A1131" s="5" t="e" vm="1146">
        <v>#VALUE!</v>
      </c>
      <c r="B1131" s="7" cm="1">
        <f t="array" ref="B1131">IFERROR(_FV(T_STOCK_DATA[[#This Row],[SYMBOL]],"Change"),"")</f>
        <v>-4.05</v>
      </c>
      <c r="C1131" s="8" cm="1">
        <f t="array" ref="C1131">IFERROR(IF(T_STOCK_DATA[[#This Row],[SYMBOL]]="","",_FV(T_STOCK_DATA[[#This Row],[SYMBOL]],"Change (%)",TRUE)),"")</f>
        <v>-4.4457000000000003E-2</v>
      </c>
      <c r="D1131" s="8" t="str">
        <f>IF(T_STOCK_DATA[[#This Row],[Change (%)]]&gt;0,T_STOCK_DATA[[#This Row],[Change (%)]],"")</f>
        <v/>
      </c>
      <c r="E1131" s="8">
        <f>IF(T_STOCK_DATA[[#This Row],[Change (%)]]&lt;0,T_STOCK_DATA[[#This Row],[Change (%)]],"")</f>
        <v>-4.4457000000000003E-2</v>
      </c>
      <c r="F1131" s="7" t="str" cm="1">
        <f t="array" ref="F1131">IFERROR(_FV(T_STOCK_DATA[[#This Row],[SYMBOL]],"Exchange"),"")</f>
        <v>National Stock Exchange of India</v>
      </c>
      <c r="G1131" s="7" cm="1">
        <f t="array" ref="G1131">IFERROR(_FV(T_STOCK_DATA[[#This Row],[SYMBOL]],"Price"),"")</f>
        <v>87.05</v>
      </c>
      <c r="H1131" s="9" cm="1">
        <f t="array" ref="H1131">IFERROR(_FV(T_STOCK_DATA[[#This Row],[SYMBOL]],"Volume"),"")</f>
        <v>19005</v>
      </c>
      <c r="I1131" s="7" t="str" cm="1">
        <f t="array" ref="I1131">IFERROR(_FV(T_STOCK_DATA[[#This Row],[SYMBOL]],"Ticker symbol",TRUE),"")</f>
        <v>PREMIERPOL</v>
      </c>
      <c r="J1131" s="10" t="str">
        <f>IFERROR(RANK(T_STOCK_DATA[[#This Row],[Positive Change %]],T_STOCK_DATA[Positive Change %],0)+COUNTIF($D$3:$D1130,T_STOCK_DATA[[#This Row],[Positive Change %]]),"")</f>
        <v/>
      </c>
      <c r="K1131" s="10">
        <f>IFERROR(RANK(T_STOCK_DATA[[#This Row],[Negative Change %]],T_STOCK_DATA[Negative Change %],1)+COUNTIF($E$3:$E1130,T_STOCK_DATA[[#This Row],[Negative Change %]]),"")</f>
        <v>913</v>
      </c>
      <c r="L1131" s="10">
        <f>IFERROR(RANK(T_STOCK_DATA[[#This Row],[Volume]],T_STOCK_DATA[Volume],0)+COUNTIF($H$3:$H1130,T_STOCK_DATA[[#This Row],[Volume]]),"")</f>
        <v>1402</v>
      </c>
      <c r="M1131" s="18" cm="1">
        <f t="array" ref="M1131">IFERROR(_FV(T_STOCK_DATA[[#This Row],[SYMBOL]],"Last trade time",TRUE),"")</f>
        <v>44585.469965277778</v>
      </c>
    </row>
    <row r="1132" spans="1:13">
      <c r="A1132" s="5" t="e" vm="1147">
        <v>#VALUE!</v>
      </c>
      <c r="B1132" s="7" cm="1">
        <f t="array" ref="B1132">IFERROR(_FV(T_STOCK_DATA[[#This Row],[SYMBOL]],"Change"),"")</f>
        <v>0.25</v>
      </c>
      <c r="C1132" s="8" cm="1">
        <f t="array" ref="C1132">IFERROR(IF(T_STOCK_DATA[[#This Row],[SYMBOL]]="","",_FV(T_STOCK_DATA[[#This Row],[SYMBOL]],"Change (%)",TRUE)),"")</f>
        <v>6.0309999999999999E-3</v>
      </c>
      <c r="D1132" s="8">
        <f>IF(T_STOCK_DATA[[#This Row],[Change (%)]]&gt;0,T_STOCK_DATA[[#This Row],[Change (%)]],"")</f>
        <v>6.0309999999999999E-3</v>
      </c>
      <c r="E1132" s="8" t="str">
        <f>IF(T_STOCK_DATA[[#This Row],[Change (%)]]&lt;0,T_STOCK_DATA[[#This Row],[Change (%)]],"")</f>
        <v/>
      </c>
      <c r="F1132" s="7" t="str" cm="1">
        <f t="array" ref="F1132">IFERROR(_FV(T_STOCK_DATA[[#This Row],[SYMBOL]],"Exchange"),"")</f>
        <v>National Stock Exchange of India</v>
      </c>
      <c r="G1132" s="7" cm="1">
        <f t="array" ref="G1132">IFERROR(_FV(T_STOCK_DATA[[#This Row],[SYMBOL]],"Price"),"")</f>
        <v>41.7</v>
      </c>
      <c r="H1132" s="9" cm="1">
        <f t="array" ref="H1132">IFERROR(_FV(T_STOCK_DATA[[#This Row],[SYMBOL]],"Volume"),"")</f>
        <v>1566577</v>
      </c>
      <c r="I1132" s="7" t="str" cm="1">
        <f t="array" ref="I1132">IFERROR(_FV(T_STOCK_DATA[[#This Row],[SYMBOL]],"Ticker symbol",TRUE),"")</f>
        <v>PRESSMN</v>
      </c>
      <c r="J1132" s="10">
        <f>IFERROR(RANK(T_STOCK_DATA[[#This Row],[Positive Change %]],T_STOCK_DATA[Positive Change %],0)+COUNTIF($D$3:$D1131,T_STOCK_DATA[[#This Row],[Positive Change %]]),"")</f>
        <v>53</v>
      </c>
      <c r="K1132" s="10" t="str">
        <f>IFERROR(RANK(T_STOCK_DATA[[#This Row],[Negative Change %]],T_STOCK_DATA[Negative Change %],1)+COUNTIF($E$3:$E1131,T_STOCK_DATA[[#This Row],[Negative Change %]]),"")</f>
        <v/>
      </c>
      <c r="L1132" s="10">
        <f>IFERROR(RANK(T_STOCK_DATA[[#This Row],[Volume]],T_STOCK_DATA[Volume],0)+COUNTIF($H$3:$H1131,T_STOCK_DATA[[#This Row],[Volume]]),"")</f>
        <v>249</v>
      </c>
      <c r="M1132" s="18" cm="1">
        <f t="array" ref="M1132">IFERROR(_FV(T_STOCK_DATA[[#This Row],[SYMBOL]],"Last trade time",TRUE),"")</f>
        <v>44585.469965277778</v>
      </c>
    </row>
    <row r="1133" spans="1:13">
      <c r="A1133" s="5" t="e" vm="1148">
        <v>#VALUE!</v>
      </c>
      <c r="B1133" s="7" cm="1">
        <f t="array" ref="B1133">IFERROR(_FV(T_STOCK_DATA[[#This Row],[SYMBOL]],"Change"),"")</f>
        <v>-23.95</v>
      </c>
      <c r="C1133" s="8" cm="1">
        <f t="array" ref="C1133">IFERROR(IF(T_STOCK_DATA[[#This Row],[SYMBOL]]="","",_FV(T_STOCK_DATA[[#This Row],[SYMBOL]],"Change (%)",TRUE)),"")</f>
        <v>-4.7454000000000003E-2</v>
      </c>
      <c r="D1133" s="8" t="str">
        <f>IF(T_STOCK_DATA[[#This Row],[Change (%)]]&gt;0,T_STOCK_DATA[[#This Row],[Change (%)]],"")</f>
        <v/>
      </c>
      <c r="E1133" s="8">
        <f>IF(T_STOCK_DATA[[#This Row],[Change (%)]]&lt;0,T_STOCK_DATA[[#This Row],[Change (%)]],"")</f>
        <v>-4.7454000000000003E-2</v>
      </c>
      <c r="F1133" s="7" t="str" cm="1">
        <f t="array" ref="F1133">IFERROR(_FV(T_STOCK_DATA[[#This Row],[SYMBOL]],"Exchange"),"")</f>
        <v>National Stock Exchange of India</v>
      </c>
      <c r="G1133" s="7" cm="1">
        <f t="array" ref="G1133">IFERROR(_FV(T_STOCK_DATA[[#This Row],[SYMBOL]],"Price"),"")</f>
        <v>480.75</v>
      </c>
      <c r="H1133" s="9" cm="1">
        <f t="array" ref="H1133">IFERROR(_FV(T_STOCK_DATA[[#This Row],[SYMBOL]],"Volume"),"")</f>
        <v>1935645</v>
      </c>
      <c r="I1133" s="7" t="str" cm="1">
        <f t="array" ref="I1133">IFERROR(_FV(T_STOCK_DATA[[#This Row],[SYMBOL]],"Ticker symbol",TRUE),"")</f>
        <v>PRESTIGE</v>
      </c>
      <c r="J1133" s="10" t="str">
        <f>IFERROR(RANK(T_STOCK_DATA[[#This Row],[Positive Change %]],T_STOCK_DATA[Positive Change %],0)+COUNTIF($D$3:$D1132,T_STOCK_DATA[[#This Row],[Positive Change %]]),"")</f>
        <v/>
      </c>
      <c r="K1133" s="10">
        <f>IFERROR(RANK(T_STOCK_DATA[[#This Row],[Negative Change %]],T_STOCK_DATA[Negative Change %],1)+COUNTIF($E$3:$E1132,T_STOCK_DATA[[#This Row],[Negative Change %]]),"")</f>
        <v>792</v>
      </c>
      <c r="L1133" s="10">
        <f>IFERROR(RANK(T_STOCK_DATA[[#This Row],[Volume]],T_STOCK_DATA[Volume],0)+COUNTIF($H$3:$H1132,T_STOCK_DATA[[#This Row],[Volume]]),"")</f>
        <v>211</v>
      </c>
      <c r="M1133" s="18" cm="1">
        <f t="array" ref="M1133">IFERROR(_FV(T_STOCK_DATA[[#This Row],[SYMBOL]],"Last trade time",TRUE),"")</f>
        <v>44585.469965277778</v>
      </c>
    </row>
    <row r="1134" spans="1:13">
      <c r="A1134" s="5" t="e" vm="1149">
        <v>#VALUE!</v>
      </c>
      <c r="B1134" s="7" cm="1">
        <f t="array" ref="B1134">IFERROR(_FV(T_STOCK_DATA[[#This Row],[SYMBOL]],"Change"),"")</f>
        <v>-6.55</v>
      </c>
      <c r="C1134" s="8" cm="1">
        <f t="array" ref="C1134">IFERROR(IF(T_STOCK_DATA[[#This Row],[SYMBOL]]="","",_FV(T_STOCK_DATA[[#This Row],[SYMBOL]],"Change (%)",TRUE)),"")</f>
        <v>-4.9082000000000001E-2</v>
      </c>
      <c r="D1134" s="8" t="str">
        <f>IF(T_STOCK_DATA[[#This Row],[Change (%)]]&gt;0,T_STOCK_DATA[[#This Row],[Change (%)]],"")</f>
        <v/>
      </c>
      <c r="E1134" s="8">
        <f>IF(T_STOCK_DATA[[#This Row],[Change (%)]]&lt;0,T_STOCK_DATA[[#This Row],[Change (%)]],"")</f>
        <v>-4.9082000000000001E-2</v>
      </c>
      <c r="F1134" s="7" t="str" cm="1">
        <f t="array" ref="F1134">IFERROR(_FV(T_STOCK_DATA[[#This Row],[SYMBOL]],"Exchange"),"")</f>
        <v>National Stock Exchange of India</v>
      </c>
      <c r="G1134" s="7" cm="1">
        <f t="array" ref="G1134">IFERROR(_FV(T_STOCK_DATA[[#This Row],[SYMBOL]],"Price"),"")</f>
        <v>126.9</v>
      </c>
      <c r="H1134" s="9" cm="1">
        <f t="array" ref="H1134">IFERROR(_FV(T_STOCK_DATA[[#This Row],[SYMBOL]],"Volume"),"")</f>
        <v>3555271</v>
      </c>
      <c r="I1134" s="7" t="str" cm="1">
        <f t="array" ref="I1134">IFERROR(_FV(T_STOCK_DATA[[#This Row],[SYMBOL]],"Ticker symbol",TRUE),"")</f>
        <v>PRICOLLTD</v>
      </c>
      <c r="J1134" s="10" t="str">
        <f>IFERROR(RANK(T_STOCK_DATA[[#This Row],[Positive Change %]],T_STOCK_DATA[Positive Change %],0)+COUNTIF($D$3:$D1133,T_STOCK_DATA[[#This Row],[Positive Change %]]),"")</f>
        <v/>
      </c>
      <c r="K1134" s="10">
        <f>IFERROR(RANK(T_STOCK_DATA[[#This Row],[Negative Change %]],T_STOCK_DATA[Negative Change %],1)+COUNTIF($E$3:$E1133,T_STOCK_DATA[[#This Row],[Negative Change %]]),"")</f>
        <v>681</v>
      </c>
      <c r="L1134" s="10">
        <f>IFERROR(RANK(T_STOCK_DATA[[#This Row],[Volume]],T_STOCK_DATA[Volume],0)+COUNTIF($H$3:$H1133,T_STOCK_DATA[[#This Row],[Volume]]),"")</f>
        <v>130</v>
      </c>
      <c r="M1134" s="18" cm="1">
        <f t="array" ref="M1134">IFERROR(_FV(T_STOCK_DATA[[#This Row],[SYMBOL]],"Last trade time",TRUE),"")</f>
        <v>44585.469965277778</v>
      </c>
    </row>
    <row r="1135" spans="1:13">
      <c r="A1135" s="5" t="e" vm="1150">
        <v>#VALUE!</v>
      </c>
      <c r="B1135" s="7" cm="1">
        <f t="array" ref="B1135">IFERROR(_FV(T_STOCK_DATA[[#This Row],[SYMBOL]],"Change"),"")</f>
        <v>-10.199999999999999</v>
      </c>
      <c r="C1135" s="8" cm="1">
        <f t="array" ref="C1135">IFERROR(IF(T_STOCK_DATA[[#This Row],[SYMBOL]]="","",_FV(T_STOCK_DATA[[#This Row],[SYMBOL]],"Change (%)",TRUE)),"")</f>
        <v>-8.5390999999999995E-2</v>
      </c>
      <c r="D1135" s="8" t="str">
        <f>IF(T_STOCK_DATA[[#This Row],[Change (%)]]&gt;0,T_STOCK_DATA[[#This Row],[Change (%)]],"")</f>
        <v/>
      </c>
      <c r="E1135" s="8">
        <f>IF(T_STOCK_DATA[[#This Row],[Change (%)]]&lt;0,T_STOCK_DATA[[#This Row],[Change (%)]],"")</f>
        <v>-8.5390999999999995E-2</v>
      </c>
      <c r="F1135" s="7" t="str" cm="1">
        <f t="array" ref="F1135">IFERROR(_FV(T_STOCK_DATA[[#This Row],[SYMBOL]],"Exchange"),"")</f>
        <v>National Stock Exchange of India</v>
      </c>
      <c r="G1135" s="7" cm="1">
        <f t="array" ref="G1135">IFERROR(_FV(T_STOCK_DATA[[#This Row],[SYMBOL]],"Price"),"")</f>
        <v>109.25</v>
      </c>
      <c r="H1135" s="9" cm="1">
        <f t="array" ref="H1135">IFERROR(_FV(T_STOCK_DATA[[#This Row],[SYMBOL]],"Volume"),"")</f>
        <v>38930</v>
      </c>
      <c r="I1135" s="7" t="str" cm="1">
        <f t="array" ref="I1135">IFERROR(_FV(T_STOCK_DATA[[#This Row],[SYMBOL]],"Ticker symbol",TRUE),"")</f>
        <v>PRIMESECU</v>
      </c>
      <c r="J1135" s="10" t="str">
        <f>IFERROR(RANK(T_STOCK_DATA[[#This Row],[Positive Change %]],T_STOCK_DATA[Positive Change %],0)+COUNTIF($D$3:$D1134,T_STOCK_DATA[[#This Row],[Positive Change %]]),"")</f>
        <v/>
      </c>
      <c r="K1135" s="10">
        <f>IFERROR(RANK(T_STOCK_DATA[[#This Row],[Negative Change %]],T_STOCK_DATA[Negative Change %],1)+COUNTIF($E$3:$E1134,T_STOCK_DATA[[#This Row],[Negative Change %]]),"")</f>
        <v>72</v>
      </c>
      <c r="L1135" s="10">
        <f>IFERROR(RANK(T_STOCK_DATA[[#This Row],[Volume]],T_STOCK_DATA[Volume],0)+COUNTIF($H$3:$H1134,T_STOCK_DATA[[#This Row],[Volume]]),"")</f>
        <v>1242</v>
      </c>
      <c r="M1135" s="18" cm="1">
        <f t="array" ref="M1135">IFERROR(_FV(T_STOCK_DATA[[#This Row],[SYMBOL]],"Last trade time",TRUE),"")</f>
        <v>44585.469965277778</v>
      </c>
    </row>
    <row r="1136" spans="1:13">
      <c r="A1136" s="5" t="e" vm="1151">
        <v>#VALUE!</v>
      </c>
      <c r="B1136" s="7" cm="1">
        <f t="array" ref="B1136">IFERROR(_FV(T_STOCK_DATA[[#This Row],[SYMBOL]],"Change"),"")</f>
        <v>-19</v>
      </c>
      <c r="C1136" s="8" cm="1">
        <f t="array" ref="C1136">IFERROR(IF(T_STOCK_DATA[[#This Row],[SYMBOL]]="","",_FV(T_STOCK_DATA[[#This Row],[SYMBOL]],"Change (%)",TRUE)),"")</f>
        <v>-2.7057999999999999E-2</v>
      </c>
      <c r="D1136" s="8" t="str">
        <f>IF(T_STOCK_DATA[[#This Row],[Change (%)]]&gt;0,T_STOCK_DATA[[#This Row],[Change (%)]],"")</f>
        <v/>
      </c>
      <c r="E1136" s="8">
        <f>IF(T_STOCK_DATA[[#This Row],[Change (%)]]&lt;0,T_STOCK_DATA[[#This Row],[Change (%)]],"")</f>
        <v>-2.7057999999999999E-2</v>
      </c>
      <c r="F1136" s="7" t="str" cm="1">
        <f t="array" ref="F1136">IFERROR(_FV(T_STOCK_DATA[[#This Row],[SYMBOL]],"Exchange"),"")</f>
        <v>National Stock Exchange of India</v>
      </c>
      <c r="G1136" s="7" cm="1">
        <f t="array" ref="G1136">IFERROR(_FV(T_STOCK_DATA[[#This Row],[SYMBOL]],"Price"),"")</f>
        <v>683.2</v>
      </c>
      <c r="H1136" s="9" cm="1">
        <f t="array" ref="H1136">IFERROR(_FV(T_STOCK_DATA[[#This Row],[SYMBOL]],"Volume"),"")</f>
        <v>614721</v>
      </c>
      <c r="I1136" s="7" t="str" cm="1">
        <f t="array" ref="I1136">IFERROR(_FV(T_STOCK_DATA[[#This Row],[SYMBOL]],"Ticker symbol",TRUE),"")</f>
        <v>PRINCEPIPE</v>
      </c>
      <c r="J1136" s="10" t="str">
        <f>IFERROR(RANK(T_STOCK_DATA[[#This Row],[Positive Change %]],T_STOCK_DATA[Positive Change %],0)+COUNTIF($D$3:$D1135,T_STOCK_DATA[[#This Row],[Positive Change %]]),"")</f>
        <v/>
      </c>
      <c r="K1136" s="10">
        <f>IFERROR(RANK(T_STOCK_DATA[[#This Row],[Negative Change %]],T_STOCK_DATA[Negative Change %],1)+COUNTIF($E$3:$E1135,T_STOCK_DATA[[#This Row],[Negative Change %]]),"")</f>
        <v>1302</v>
      </c>
      <c r="L1136" s="10">
        <f>IFERROR(RANK(T_STOCK_DATA[[#This Row],[Volume]],T_STOCK_DATA[Volume],0)+COUNTIF($H$3:$H1135,T_STOCK_DATA[[#This Row],[Volume]]),"")</f>
        <v>448</v>
      </c>
      <c r="M1136" s="18" cm="1">
        <f t="array" ref="M1136">IFERROR(_FV(T_STOCK_DATA[[#This Row],[SYMBOL]],"Last trade time",TRUE),"")</f>
        <v>44585.469965277778</v>
      </c>
    </row>
    <row r="1137" spans="1:13">
      <c r="A1137" s="5" t="e" vm="1152">
        <v>#VALUE!</v>
      </c>
      <c r="B1137" s="7" cm="1">
        <f t="array" ref="B1137">IFERROR(_FV(T_STOCK_DATA[[#This Row],[SYMBOL]],"Change"),"")</f>
        <v>-154.35</v>
      </c>
      <c r="C1137" s="8" cm="1">
        <f t="array" ref="C1137">IFERROR(IF(T_STOCK_DATA[[#This Row],[SYMBOL]]="","",_FV(T_STOCK_DATA[[#This Row],[SYMBOL]],"Change (%)",TRUE)),"")</f>
        <v>-6.9904999999999995E-2</v>
      </c>
      <c r="D1137" s="8" t="str">
        <f>IF(T_STOCK_DATA[[#This Row],[Change (%)]]&gt;0,T_STOCK_DATA[[#This Row],[Change (%)]],"")</f>
        <v/>
      </c>
      <c r="E1137" s="8">
        <f>IF(T_STOCK_DATA[[#This Row],[Change (%)]]&lt;0,T_STOCK_DATA[[#This Row],[Change (%)]],"")</f>
        <v>-6.9904999999999995E-2</v>
      </c>
      <c r="F1137" s="7" t="str" cm="1">
        <f t="array" ref="F1137">IFERROR(_FV(T_STOCK_DATA[[#This Row],[SYMBOL]],"Exchange"),"")</f>
        <v>National Stock Exchange of India</v>
      </c>
      <c r="G1137" s="7" cm="1">
        <f t="array" ref="G1137">IFERROR(_FV(T_STOCK_DATA[[#This Row],[SYMBOL]],"Price"),"")</f>
        <v>2053.65</v>
      </c>
      <c r="H1137" s="9" cm="1">
        <f t="array" ref="H1137">IFERROR(_FV(T_STOCK_DATA[[#This Row],[SYMBOL]],"Volume"),"")</f>
        <v>48644</v>
      </c>
      <c r="I1137" s="7" t="str" cm="1">
        <f t="array" ref="I1137">IFERROR(_FV(T_STOCK_DATA[[#This Row],[SYMBOL]],"Ticker symbol",TRUE),"")</f>
        <v>PRIVISCL</v>
      </c>
      <c r="J1137" s="10" t="str">
        <f>IFERROR(RANK(T_STOCK_DATA[[#This Row],[Positive Change %]],T_STOCK_DATA[Positive Change %],0)+COUNTIF($D$3:$D1136,T_STOCK_DATA[[#This Row],[Positive Change %]]),"")</f>
        <v/>
      </c>
      <c r="K1137" s="10">
        <f>IFERROR(RANK(T_STOCK_DATA[[#This Row],[Negative Change %]],T_STOCK_DATA[Negative Change %],1)+COUNTIF($E$3:$E1136,T_STOCK_DATA[[#This Row],[Negative Change %]]),"")</f>
        <v>207</v>
      </c>
      <c r="L1137" s="10">
        <f>IFERROR(RANK(T_STOCK_DATA[[#This Row],[Volume]],T_STOCK_DATA[Volume],0)+COUNTIF($H$3:$H1136,T_STOCK_DATA[[#This Row],[Volume]]),"")</f>
        <v>1182</v>
      </c>
      <c r="M1137" s="18" cm="1">
        <f t="array" ref="M1137">IFERROR(_FV(T_STOCK_DATA[[#This Row],[SYMBOL]],"Last trade time",TRUE),"")</f>
        <v>44585.469965277778</v>
      </c>
    </row>
    <row r="1138" spans="1:13">
      <c r="A1138" s="5" t="e" vm="1153">
        <v>#VALUE!</v>
      </c>
      <c r="B1138" s="7" cm="1">
        <f t="array" ref="B1138">IFERROR(_FV(T_STOCK_DATA[[#This Row],[SYMBOL]],"Change"),"")</f>
        <v>-1.45</v>
      </c>
      <c r="C1138" s="8" cm="1">
        <f t="array" ref="C1138">IFERROR(IF(T_STOCK_DATA[[#This Row],[SYMBOL]]="","",_FV(T_STOCK_DATA[[#This Row],[SYMBOL]],"Change (%)",TRUE)),"")</f>
        <v>-4.5597000000000006E-2</v>
      </c>
      <c r="D1138" s="8" t="str">
        <f>IF(T_STOCK_DATA[[#This Row],[Change (%)]]&gt;0,T_STOCK_DATA[[#This Row],[Change (%)]],"")</f>
        <v/>
      </c>
      <c r="E1138" s="8">
        <f>IF(T_STOCK_DATA[[#This Row],[Change (%)]]&lt;0,T_STOCK_DATA[[#This Row],[Change (%)]],"")</f>
        <v>-4.5597000000000006E-2</v>
      </c>
      <c r="F1138" s="7" t="str" cm="1">
        <f t="array" ref="F1138">IFERROR(_FV(T_STOCK_DATA[[#This Row],[SYMBOL]],"Exchange"),"")</f>
        <v>National Stock Exchange of India</v>
      </c>
      <c r="G1138" s="7" cm="1">
        <f t="array" ref="G1138">IFERROR(_FV(T_STOCK_DATA[[#This Row],[SYMBOL]],"Price"),"")</f>
        <v>30.35</v>
      </c>
      <c r="H1138" s="9" cm="1">
        <f t="array" ref="H1138">IFERROR(_FV(T_STOCK_DATA[[#This Row],[SYMBOL]],"Volume"),"")</f>
        <v>168753</v>
      </c>
      <c r="I1138" s="7" t="str" cm="1">
        <f t="array" ref="I1138">IFERROR(_FV(T_STOCK_DATA[[#This Row],[SYMBOL]],"Ticker symbol",TRUE),"")</f>
        <v>PROZONINTU</v>
      </c>
      <c r="J1138" s="10" t="str">
        <f>IFERROR(RANK(T_STOCK_DATA[[#This Row],[Positive Change %]],T_STOCK_DATA[Positive Change %],0)+COUNTIF($D$3:$D1137,T_STOCK_DATA[[#This Row],[Positive Change %]]),"")</f>
        <v/>
      </c>
      <c r="K1138" s="10">
        <f>IFERROR(RANK(T_STOCK_DATA[[#This Row],[Negative Change %]],T_STOCK_DATA[Negative Change %],1)+COUNTIF($E$3:$E1137,T_STOCK_DATA[[#This Row],[Negative Change %]]),"")</f>
        <v>876</v>
      </c>
      <c r="L1138" s="10">
        <f>IFERROR(RANK(T_STOCK_DATA[[#This Row],[Volume]],T_STOCK_DATA[Volume],0)+COUNTIF($H$3:$H1137,T_STOCK_DATA[[#This Row],[Volume]]),"")</f>
        <v>807</v>
      </c>
      <c r="M1138" s="18" cm="1">
        <f t="array" ref="M1138">IFERROR(_FV(T_STOCK_DATA[[#This Row],[SYMBOL]],"Last trade time",TRUE),"")</f>
        <v>44585.469965277778</v>
      </c>
    </row>
    <row r="1139" spans="1:13">
      <c r="A1139" s="5" t="e" vm="1154">
        <v>#VALUE!</v>
      </c>
      <c r="B1139" s="7" cm="1">
        <f t="array" ref="B1139">IFERROR(_FV(T_STOCK_DATA[[#This Row],[SYMBOL]],"Change"),"")</f>
        <v>-12.3</v>
      </c>
      <c r="C1139" s="8" cm="1">
        <f t="array" ref="C1139">IFERROR(IF(T_STOCK_DATA[[#This Row],[SYMBOL]]="","",_FV(T_STOCK_DATA[[#This Row],[SYMBOL]],"Change (%)",TRUE)),"")</f>
        <v>-8.3417999999999992E-2</v>
      </c>
      <c r="D1139" s="8" t="str">
        <f>IF(T_STOCK_DATA[[#This Row],[Change (%)]]&gt;0,T_STOCK_DATA[[#This Row],[Change (%)]],"")</f>
        <v/>
      </c>
      <c r="E1139" s="8">
        <f>IF(T_STOCK_DATA[[#This Row],[Change (%)]]&lt;0,T_STOCK_DATA[[#This Row],[Change (%)]],"")</f>
        <v>-8.3417999999999992E-2</v>
      </c>
      <c r="F1139" s="7" t="str" cm="1">
        <f t="array" ref="F1139">IFERROR(_FV(T_STOCK_DATA[[#This Row],[SYMBOL]],"Exchange"),"")</f>
        <v>National Stock Exchange of India</v>
      </c>
      <c r="G1139" s="7" cm="1">
        <f t="array" ref="G1139">IFERROR(_FV(T_STOCK_DATA[[#This Row],[SYMBOL]],"Price"),"")</f>
        <v>135.15</v>
      </c>
      <c r="H1139" s="9" cm="1">
        <f t="array" ref="H1139">IFERROR(_FV(T_STOCK_DATA[[#This Row],[SYMBOL]],"Volume"),"")</f>
        <v>719122</v>
      </c>
      <c r="I1139" s="7" t="str" cm="1">
        <f t="array" ref="I1139">IFERROR(_FV(T_STOCK_DATA[[#This Row],[SYMBOL]],"Ticker symbol",TRUE),"")</f>
        <v>PRSMJOHNSN</v>
      </c>
      <c r="J1139" s="10" t="str">
        <f>IFERROR(RANK(T_STOCK_DATA[[#This Row],[Positive Change %]],T_STOCK_DATA[Positive Change %],0)+COUNTIF($D$3:$D1138,T_STOCK_DATA[[#This Row],[Positive Change %]]),"")</f>
        <v/>
      </c>
      <c r="K1139" s="10">
        <f>IFERROR(RANK(T_STOCK_DATA[[#This Row],[Negative Change %]],T_STOCK_DATA[Negative Change %],1)+COUNTIF($E$3:$E1138,T_STOCK_DATA[[#This Row],[Negative Change %]]),"")</f>
        <v>84</v>
      </c>
      <c r="L1139" s="10">
        <f>IFERROR(RANK(T_STOCK_DATA[[#This Row],[Volume]],T_STOCK_DATA[Volume],0)+COUNTIF($H$3:$H1138,T_STOCK_DATA[[#This Row],[Volume]]),"")</f>
        <v>408</v>
      </c>
      <c r="M1139" s="18" cm="1">
        <f t="array" ref="M1139">IFERROR(_FV(T_STOCK_DATA[[#This Row],[SYMBOL]],"Last trade time",TRUE),"")</f>
        <v>44585.469965277778</v>
      </c>
    </row>
    <row r="1140" spans="1:13">
      <c r="A1140" s="5" t="e" vm="1155">
        <v>#VALUE!</v>
      </c>
      <c r="B1140" s="7" cm="1">
        <f t="array" ref="B1140">IFERROR(_FV(T_STOCK_DATA[[#This Row],[SYMBOL]],"Change"),"")</f>
        <v>-0.7</v>
      </c>
      <c r="C1140" s="8" cm="1">
        <f t="array" ref="C1140">IFERROR(IF(T_STOCK_DATA[[#This Row],[SYMBOL]]="","",_FV(T_STOCK_DATA[[#This Row],[SYMBOL]],"Change (%)",TRUE)),"")</f>
        <v>-4.1543000000000004E-2</v>
      </c>
      <c r="D1140" s="8" t="str">
        <f>IF(T_STOCK_DATA[[#This Row],[Change (%)]]&gt;0,T_STOCK_DATA[[#This Row],[Change (%)]],"")</f>
        <v/>
      </c>
      <c r="E1140" s="8">
        <f>IF(T_STOCK_DATA[[#This Row],[Change (%)]]&lt;0,T_STOCK_DATA[[#This Row],[Change (%)]],"")</f>
        <v>-4.1543000000000004E-2</v>
      </c>
      <c r="F1140" s="7" t="str" cm="1">
        <f t="array" ref="F1140">IFERROR(_FV(T_STOCK_DATA[[#This Row],[SYMBOL]],"Exchange"),"")</f>
        <v>National Stock Exchange of India</v>
      </c>
      <c r="G1140" s="7" cm="1">
        <f t="array" ref="G1140">IFERROR(_FV(T_STOCK_DATA[[#This Row],[SYMBOL]],"Price"),"")</f>
        <v>16.149999999999999</v>
      </c>
      <c r="H1140" s="9" cm="1">
        <f t="array" ref="H1140">IFERROR(_FV(T_STOCK_DATA[[#This Row],[SYMBOL]],"Volume"),"")</f>
        <v>459672</v>
      </c>
      <c r="I1140" s="7" t="str" cm="1">
        <f t="array" ref="I1140">IFERROR(_FV(T_STOCK_DATA[[#This Row],[SYMBOL]],"Ticker symbol",TRUE),"")</f>
        <v>PSB</v>
      </c>
      <c r="J1140" s="10" t="str">
        <f>IFERROR(RANK(T_STOCK_DATA[[#This Row],[Positive Change %]],T_STOCK_DATA[Positive Change %],0)+COUNTIF($D$3:$D1139,T_STOCK_DATA[[#This Row],[Positive Change %]]),"")</f>
        <v/>
      </c>
      <c r="K1140" s="10">
        <f>IFERROR(RANK(T_STOCK_DATA[[#This Row],[Negative Change %]],T_STOCK_DATA[Negative Change %],1)+COUNTIF($E$3:$E1139,T_STOCK_DATA[[#This Row],[Negative Change %]]),"")</f>
        <v>1001</v>
      </c>
      <c r="L1140" s="10">
        <f>IFERROR(RANK(T_STOCK_DATA[[#This Row],[Volume]],T_STOCK_DATA[Volume],0)+COUNTIF($H$3:$H1139,T_STOCK_DATA[[#This Row],[Volume]]),"")</f>
        <v>523</v>
      </c>
      <c r="M1140" s="18" cm="1">
        <f t="array" ref="M1140">IFERROR(_FV(T_STOCK_DATA[[#This Row],[SYMBOL]],"Last trade time",TRUE),"")</f>
        <v>44585.469965277778</v>
      </c>
    </row>
    <row r="1141" spans="1:13">
      <c r="A1141" s="5" t="e" vm="1156">
        <v>#VALUE!</v>
      </c>
      <c r="B1141" s="7" cm="1">
        <f t="array" ref="B1141">IFERROR(_FV(T_STOCK_DATA[[#This Row],[SYMBOL]],"Change"),"")</f>
        <v>-10.9</v>
      </c>
      <c r="C1141" s="8" cm="1">
        <f t="array" ref="C1141">IFERROR(IF(T_STOCK_DATA[[#This Row],[SYMBOL]]="","",_FV(T_STOCK_DATA[[#This Row],[SYMBOL]],"Change (%)",TRUE)),"")</f>
        <v>-2.1533000000000004E-2</v>
      </c>
      <c r="D1141" s="8" t="str">
        <f>IF(T_STOCK_DATA[[#This Row],[Change (%)]]&gt;0,T_STOCK_DATA[[#This Row],[Change (%)]],"")</f>
        <v/>
      </c>
      <c r="E1141" s="8">
        <f>IF(T_STOCK_DATA[[#This Row],[Change (%)]]&lt;0,T_STOCK_DATA[[#This Row],[Change (%)]],"")</f>
        <v>-2.1533000000000004E-2</v>
      </c>
      <c r="F1141" s="7" t="str" cm="1">
        <f t="array" ref="F1141">IFERROR(_FV(T_STOCK_DATA[[#This Row],[SYMBOL]],"Exchange"),"")</f>
        <v>National Stock Exchange of India</v>
      </c>
      <c r="G1141" s="7" cm="1">
        <f t="array" ref="G1141">IFERROR(_FV(T_STOCK_DATA[[#This Row],[SYMBOL]],"Price"),"")</f>
        <v>495.3</v>
      </c>
      <c r="H1141" s="9" cm="1">
        <f t="array" ref="H1141">IFERROR(_FV(T_STOCK_DATA[[#This Row],[SYMBOL]],"Volume"),"")</f>
        <v>147131</v>
      </c>
      <c r="I1141" s="7" t="str" cm="1">
        <f t="array" ref="I1141">IFERROR(_FV(T_STOCK_DATA[[#This Row],[SYMBOL]],"Ticker symbol",TRUE),"")</f>
        <v>PSPPROJECT</v>
      </c>
      <c r="J1141" s="10" t="str">
        <f>IFERROR(RANK(T_STOCK_DATA[[#This Row],[Positive Change %]],T_STOCK_DATA[Positive Change %],0)+COUNTIF($D$3:$D1140,T_STOCK_DATA[[#This Row],[Positive Change %]]),"")</f>
        <v/>
      </c>
      <c r="K1141" s="10">
        <f>IFERROR(RANK(T_STOCK_DATA[[#This Row],[Negative Change %]],T_STOCK_DATA[Negative Change %],1)+COUNTIF($E$3:$E1140,T_STOCK_DATA[[#This Row],[Negative Change %]]),"")</f>
        <v>1407</v>
      </c>
      <c r="L1141" s="10">
        <f>IFERROR(RANK(T_STOCK_DATA[[#This Row],[Volume]],T_STOCK_DATA[Volume],0)+COUNTIF($H$3:$H1140,T_STOCK_DATA[[#This Row],[Volume]]),"")</f>
        <v>857</v>
      </c>
      <c r="M1141" s="18" cm="1">
        <f t="array" ref="M1141">IFERROR(_FV(T_STOCK_DATA[[#This Row],[SYMBOL]],"Last trade time",TRUE),"")</f>
        <v>44585.469965277778</v>
      </c>
    </row>
    <row r="1142" spans="1:13">
      <c r="A1142" s="5" t="e" vm="1157">
        <v>#VALUE!</v>
      </c>
      <c r="B1142" s="7" cm="1">
        <f t="array" ref="B1142">IFERROR(_FV(T_STOCK_DATA[[#This Row],[SYMBOL]],"Change"),"")</f>
        <v>-5.0999999999999996</v>
      </c>
      <c r="C1142" s="8" cm="1">
        <f t="array" ref="C1142">IFERROR(IF(T_STOCK_DATA[[#This Row],[SYMBOL]]="","",_FV(T_STOCK_DATA[[#This Row],[SYMBOL]],"Change (%)",TRUE)),"")</f>
        <v>-5.3997000000000003E-2</v>
      </c>
      <c r="D1142" s="8" t="str">
        <f>IF(T_STOCK_DATA[[#This Row],[Change (%)]]&gt;0,T_STOCK_DATA[[#This Row],[Change (%)]],"")</f>
        <v/>
      </c>
      <c r="E1142" s="8">
        <f>IF(T_STOCK_DATA[[#This Row],[Change (%)]]&lt;0,T_STOCK_DATA[[#This Row],[Change (%)]],"")</f>
        <v>-5.3997000000000003E-2</v>
      </c>
      <c r="F1142" s="7" t="str" cm="1">
        <f t="array" ref="F1142">IFERROR(_FV(T_STOCK_DATA[[#This Row],[SYMBOL]],"Exchange"),"")</f>
        <v>National Stock Exchange of India</v>
      </c>
      <c r="G1142" s="7" cm="1">
        <f t="array" ref="G1142">IFERROR(_FV(T_STOCK_DATA[[#This Row],[SYMBOL]],"Price"),"")</f>
        <v>89.35</v>
      </c>
      <c r="H1142" s="9" cm="1">
        <f t="array" ref="H1142">IFERROR(_FV(T_STOCK_DATA[[#This Row],[SYMBOL]],"Volume"),"")</f>
        <v>3856086</v>
      </c>
      <c r="I1142" s="7" t="str" cm="1">
        <f t="array" ref="I1142">IFERROR(_FV(T_STOCK_DATA[[#This Row],[SYMBOL]],"Ticker symbol",TRUE),"")</f>
        <v>PTC</v>
      </c>
      <c r="J1142" s="10" t="str">
        <f>IFERROR(RANK(T_STOCK_DATA[[#This Row],[Positive Change %]],T_STOCK_DATA[Positive Change %],0)+COUNTIF($D$3:$D1141,T_STOCK_DATA[[#This Row],[Positive Change %]]),"")</f>
        <v/>
      </c>
      <c r="K1142" s="10">
        <f>IFERROR(RANK(T_STOCK_DATA[[#This Row],[Negative Change %]],T_STOCK_DATA[Negative Change %],1)+COUNTIF($E$3:$E1141,T_STOCK_DATA[[#This Row],[Negative Change %]]),"")</f>
        <v>432</v>
      </c>
      <c r="L1142" s="10">
        <f>IFERROR(RANK(T_STOCK_DATA[[#This Row],[Volume]],T_STOCK_DATA[Volume],0)+COUNTIF($H$3:$H1141,T_STOCK_DATA[[#This Row],[Volume]]),"")</f>
        <v>126</v>
      </c>
      <c r="M1142" s="18" cm="1">
        <f t="array" ref="M1142">IFERROR(_FV(T_STOCK_DATA[[#This Row],[SYMBOL]],"Last trade time",TRUE),"")</f>
        <v>44585.469965277778</v>
      </c>
    </row>
    <row r="1143" spans="1:13">
      <c r="A1143" s="5" t="e" vm="1158">
        <v>#VALUE!</v>
      </c>
      <c r="B1143" s="7" cm="1">
        <f t="array" ref="B1143">IFERROR(_FV(T_STOCK_DATA[[#This Row],[SYMBOL]],"Change"),"")</f>
        <v>-1.6</v>
      </c>
      <c r="C1143" s="8" cm="1">
        <f t="array" ref="C1143">IFERROR(IF(T_STOCK_DATA[[#This Row],[SYMBOL]]="","",_FV(T_STOCK_DATA[[#This Row],[SYMBOL]],"Change (%)",TRUE)),"")</f>
        <v>-4.5845000000000004E-2</v>
      </c>
      <c r="D1143" s="8" t="str">
        <f>IF(T_STOCK_DATA[[#This Row],[Change (%)]]&gt;0,T_STOCK_DATA[[#This Row],[Change (%)]],"")</f>
        <v/>
      </c>
      <c r="E1143" s="8">
        <f>IF(T_STOCK_DATA[[#This Row],[Change (%)]]&lt;0,T_STOCK_DATA[[#This Row],[Change (%)]],"")</f>
        <v>-4.5845000000000004E-2</v>
      </c>
      <c r="F1143" s="7" t="str" cm="1">
        <f t="array" ref="F1143">IFERROR(_FV(T_STOCK_DATA[[#This Row],[SYMBOL]],"Exchange"),"")</f>
        <v>National Stock Exchange of India</v>
      </c>
      <c r="G1143" s="7" cm="1">
        <f t="array" ref="G1143">IFERROR(_FV(T_STOCK_DATA[[#This Row],[SYMBOL]],"Price"),"")</f>
        <v>33.299999999999997</v>
      </c>
      <c r="H1143" s="9" cm="1">
        <f t="array" ref="H1143">IFERROR(_FV(T_STOCK_DATA[[#This Row],[SYMBOL]],"Volume"),"")</f>
        <v>244654</v>
      </c>
      <c r="I1143" s="7" t="str" cm="1">
        <f t="array" ref="I1143">IFERROR(_FV(T_STOCK_DATA[[#This Row],[SYMBOL]],"Ticker symbol",TRUE),"")</f>
        <v>PTL</v>
      </c>
      <c r="J1143" s="10" t="str">
        <f>IFERROR(RANK(T_STOCK_DATA[[#This Row],[Positive Change %]],T_STOCK_DATA[Positive Change %],0)+COUNTIF($D$3:$D1142,T_STOCK_DATA[[#This Row],[Positive Change %]]),"")</f>
        <v/>
      </c>
      <c r="K1143" s="10">
        <f>IFERROR(RANK(T_STOCK_DATA[[#This Row],[Negative Change %]],T_STOCK_DATA[Negative Change %],1)+COUNTIF($E$3:$E1142,T_STOCK_DATA[[#This Row],[Negative Change %]]),"")</f>
        <v>871</v>
      </c>
      <c r="L1143" s="10">
        <f>IFERROR(RANK(T_STOCK_DATA[[#This Row],[Volume]],T_STOCK_DATA[Volume],0)+COUNTIF($H$3:$H1142,T_STOCK_DATA[[#This Row],[Volume]]),"")</f>
        <v>695</v>
      </c>
      <c r="M1143" s="18" cm="1">
        <f t="array" ref="M1143">IFERROR(_FV(T_STOCK_DATA[[#This Row],[SYMBOL]],"Last trade time",TRUE),"")</f>
        <v>44585.469965277778</v>
      </c>
    </row>
    <row r="1144" spans="1:13">
      <c r="A1144" s="5" t="e" vm="1159">
        <v>#VALUE!</v>
      </c>
      <c r="B1144" s="7" cm="1">
        <f t="array" ref="B1144">IFERROR(_FV(T_STOCK_DATA[[#This Row],[SYMBOL]],"Change"),"")</f>
        <v>-41.65</v>
      </c>
      <c r="C1144" s="8" cm="1">
        <f t="array" ref="C1144">IFERROR(IF(T_STOCK_DATA[[#This Row],[SYMBOL]]="","",_FV(T_STOCK_DATA[[#This Row],[SYMBOL]],"Change (%)",TRUE)),"")</f>
        <v>-2.7172999999999999E-2</v>
      </c>
      <c r="D1144" s="8" t="str">
        <f>IF(T_STOCK_DATA[[#This Row],[Change (%)]]&gt;0,T_STOCK_DATA[[#This Row],[Change (%)]],"")</f>
        <v/>
      </c>
      <c r="E1144" s="8">
        <f>IF(T_STOCK_DATA[[#This Row],[Change (%)]]&lt;0,T_STOCK_DATA[[#This Row],[Change (%)]],"")</f>
        <v>-2.7172999999999999E-2</v>
      </c>
      <c r="F1144" s="7" t="str" cm="1">
        <f t="array" ref="F1144">IFERROR(_FV(T_STOCK_DATA[[#This Row],[SYMBOL]],"Exchange"),"")</f>
        <v>National Stock Exchange of India</v>
      </c>
      <c r="G1144" s="7" cm="1">
        <f t="array" ref="G1144">IFERROR(_FV(T_STOCK_DATA[[#This Row],[SYMBOL]],"Price"),"")</f>
        <v>1491.1</v>
      </c>
      <c r="H1144" s="9" cm="1">
        <f t="array" ref="H1144">IFERROR(_FV(T_STOCK_DATA[[#This Row],[SYMBOL]],"Volume"),"")</f>
        <v>19114</v>
      </c>
      <c r="I1144" s="7" t="str" cm="1">
        <f t="array" ref="I1144">IFERROR(_FV(T_STOCK_DATA[[#This Row],[SYMBOL]],"Ticker symbol",TRUE),"")</f>
        <v>PUNJABCHEM</v>
      </c>
      <c r="J1144" s="10" t="str">
        <f>IFERROR(RANK(T_STOCK_DATA[[#This Row],[Positive Change %]],T_STOCK_DATA[Positive Change %],0)+COUNTIF($D$3:$D1143,T_STOCK_DATA[[#This Row],[Positive Change %]]),"")</f>
        <v/>
      </c>
      <c r="K1144" s="10">
        <f>IFERROR(RANK(T_STOCK_DATA[[#This Row],[Negative Change %]],T_STOCK_DATA[Negative Change %],1)+COUNTIF($E$3:$E1143,T_STOCK_DATA[[#This Row],[Negative Change %]]),"")</f>
        <v>1300</v>
      </c>
      <c r="L1144" s="10">
        <f>IFERROR(RANK(T_STOCK_DATA[[#This Row],[Volume]],T_STOCK_DATA[Volume],0)+COUNTIF($H$3:$H1143,T_STOCK_DATA[[#This Row],[Volume]]),"")</f>
        <v>1400</v>
      </c>
      <c r="M1144" s="18" cm="1">
        <f t="array" ref="M1144">IFERROR(_FV(T_STOCK_DATA[[#This Row],[SYMBOL]],"Last trade time",TRUE),"")</f>
        <v>44585.469965277778</v>
      </c>
    </row>
    <row r="1145" spans="1:13">
      <c r="A1145" s="5" t="e" vm="1160">
        <v>#VALUE!</v>
      </c>
      <c r="B1145" s="7" cm="1">
        <f t="array" ref="B1145">IFERROR(_FV(T_STOCK_DATA[[#This Row],[SYMBOL]],"Change"),"")</f>
        <v>-0.15</v>
      </c>
      <c r="C1145" s="8" cm="1">
        <f t="array" ref="C1145">IFERROR(IF(T_STOCK_DATA[[#This Row],[SYMBOL]]="","",_FV(T_STOCK_DATA[[#This Row],[SYMBOL]],"Change (%)",TRUE)),"")</f>
        <v>-4.4118000000000004E-2</v>
      </c>
      <c r="D1145" s="8" t="str">
        <f>IF(T_STOCK_DATA[[#This Row],[Change (%)]]&gt;0,T_STOCK_DATA[[#This Row],[Change (%)]],"")</f>
        <v/>
      </c>
      <c r="E1145" s="8">
        <f>IF(T_STOCK_DATA[[#This Row],[Change (%)]]&lt;0,T_STOCK_DATA[[#This Row],[Change (%)]],"")</f>
        <v>-4.4118000000000004E-2</v>
      </c>
      <c r="F1145" s="7" t="str" cm="1">
        <f t="array" ref="F1145">IFERROR(_FV(T_STOCK_DATA[[#This Row],[SYMBOL]],"Exchange"),"")</f>
        <v>National Stock Exchange of India</v>
      </c>
      <c r="G1145" s="7" cm="1">
        <f t="array" ref="G1145">IFERROR(_FV(T_STOCK_DATA[[#This Row],[SYMBOL]],"Price"),"")</f>
        <v>3.25</v>
      </c>
      <c r="H1145" s="9" cm="1">
        <f t="array" ref="H1145">IFERROR(_FV(T_STOCK_DATA[[#This Row],[SYMBOL]],"Volume"),"")</f>
        <v>100243</v>
      </c>
      <c r="I1145" s="7" t="str" cm="1">
        <f t="array" ref="I1145">IFERROR(_FV(T_STOCK_DATA[[#This Row],[SYMBOL]],"Ticker symbol",TRUE),"")</f>
        <v>PUNJLLOYD</v>
      </c>
      <c r="J1145" s="10" t="str">
        <f>IFERROR(RANK(T_STOCK_DATA[[#This Row],[Positive Change %]],T_STOCK_DATA[Positive Change %],0)+COUNTIF($D$3:$D1144,T_STOCK_DATA[[#This Row],[Positive Change %]]),"")</f>
        <v/>
      </c>
      <c r="K1145" s="10">
        <f>IFERROR(RANK(T_STOCK_DATA[[#This Row],[Negative Change %]],T_STOCK_DATA[Negative Change %],1)+COUNTIF($E$3:$E1144,T_STOCK_DATA[[#This Row],[Negative Change %]]),"")</f>
        <v>927</v>
      </c>
      <c r="L1145" s="10">
        <f>IFERROR(RANK(T_STOCK_DATA[[#This Row],[Volume]],T_STOCK_DATA[Volume],0)+COUNTIF($H$3:$H1144,T_STOCK_DATA[[#This Row],[Volume]]),"")</f>
        <v>967</v>
      </c>
      <c r="M1145" s="18" cm="1">
        <f t="array" ref="M1145">IFERROR(_FV(T_STOCK_DATA[[#This Row],[SYMBOL]],"Last trade time",TRUE),"")</f>
        <v>44585.469965277778</v>
      </c>
    </row>
    <row r="1146" spans="1:13">
      <c r="A1146" s="5" t="e" vm="1161">
        <v>#VALUE!</v>
      </c>
      <c r="B1146" s="7" cm="1">
        <f t="array" ref="B1146">IFERROR(_FV(T_STOCK_DATA[[#This Row],[SYMBOL]],"Change"),"")</f>
        <v>-12.35</v>
      </c>
      <c r="C1146" s="8" cm="1">
        <f t="array" ref="C1146">IFERROR(IF(T_STOCK_DATA[[#This Row],[SYMBOL]]="","",_FV(T_STOCK_DATA[[#This Row],[SYMBOL]],"Change (%)",TRUE)),"")</f>
        <v>-8.4156999999999996E-2</v>
      </c>
      <c r="D1146" s="8" t="str">
        <f>IF(T_STOCK_DATA[[#This Row],[Change (%)]]&gt;0,T_STOCK_DATA[[#This Row],[Change (%)]],"")</f>
        <v/>
      </c>
      <c r="E1146" s="8">
        <f>IF(T_STOCK_DATA[[#This Row],[Change (%)]]&lt;0,T_STOCK_DATA[[#This Row],[Change (%)]],"")</f>
        <v>-8.4156999999999996E-2</v>
      </c>
      <c r="F1146" s="7" t="str" cm="1">
        <f t="array" ref="F1146">IFERROR(_FV(T_STOCK_DATA[[#This Row],[SYMBOL]],"Exchange"),"")</f>
        <v>National Stock Exchange of India</v>
      </c>
      <c r="G1146" s="7" cm="1">
        <f t="array" ref="G1146">IFERROR(_FV(T_STOCK_DATA[[#This Row],[SYMBOL]],"Price"),"")</f>
        <v>134.4</v>
      </c>
      <c r="H1146" s="9" cm="1">
        <f t="array" ref="H1146">IFERROR(_FV(T_STOCK_DATA[[#This Row],[SYMBOL]],"Volume"),"")</f>
        <v>207254</v>
      </c>
      <c r="I1146" s="7" t="str" cm="1">
        <f t="array" ref="I1146">IFERROR(_FV(T_STOCK_DATA[[#This Row],[SYMBOL]],"Ticker symbol",TRUE),"")</f>
        <v>PURVA</v>
      </c>
      <c r="J1146" s="10" t="str">
        <f>IFERROR(RANK(T_STOCK_DATA[[#This Row],[Positive Change %]],T_STOCK_DATA[Positive Change %],0)+COUNTIF($D$3:$D1145,T_STOCK_DATA[[#This Row],[Positive Change %]]),"")</f>
        <v/>
      </c>
      <c r="K1146" s="10">
        <f>IFERROR(RANK(T_STOCK_DATA[[#This Row],[Negative Change %]],T_STOCK_DATA[Negative Change %],1)+COUNTIF($E$3:$E1145,T_STOCK_DATA[[#This Row],[Negative Change %]]),"")</f>
        <v>81</v>
      </c>
      <c r="L1146" s="10">
        <f>IFERROR(RANK(T_STOCK_DATA[[#This Row],[Volume]],T_STOCK_DATA[Volume],0)+COUNTIF($H$3:$H1145,T_STOCK_DATA[[#This Row],[Volume]]),"")</f>
        <v>750</v>
      </c>
      <c r="M1146" s="18" cm="1">
        <f t="array" ref="M1146">IFERROR(_FV(T_STOCK_DATA[[#This Row],[SYMBOL]],"Last trade time",TRUE),"")</f>
        <v>44585.469965277778</v>
      </c>
    </row>
    <row r="1147" spans="1:13">
      <c r="A1147" s="5" t="e" vm="1162">
        <v>#VALUE!</v>
      </c>
      <c r="B1147" s="7" cm="1">
        <f t="array" ref="B1147">IFERROR(_FV(T_STOCK_DATA[[#This Row],[SYMBOL]],"Change"),"")</f>
        <v>-17</v>
      </c>
      <c r="C1147" s="8" cm="1">
        <f t="array" ref="C1147">IFERROR(IF(T_STOCK_DATA[[#This Row],[SYMBOL]]="","",_FV(T_STOCK_DATA[[#This Row],[SYMBOL]],"Change (%)",TRUE)),"")</f>
        <v>-1.1057999999999998E-2</v>
      </c>
      <c r="D1147" s="8" t="str">
        <f>IF(T_STOCK_DATA[[#This Row],[Change (%)]]&gt;0,T_STOCK_DATA[[#This Row],[Change (%)]],"")</f>
        <v/>
      </c>
      <c r="E1147" s="8">
        <f>IF(T_STOCK_DATA[[#This Row],[Change (%)]]&lt;0,T_STOCK_DATA[[#This Row],[Change (%)]],"")</f>
        <v>-1.1057999999999998E-2</v>
      </c>
      <c r="F1147" s="7" t="str" cm="1">
        <f t="array" ref="F1147">IFERROR(_FV(T_STOCK_DATA[[#This Row],[SYMBOL]],"Exchange"),"")</f>
        <v>National Stock Exchange of India</v>
      </c>
      <c r="G1147" s="7" cm="1">
        <f t="array" ref="G1147">IFERROR(_FV(T_STOCK_DATA[[#This Row],[SYMBOL]],"Price"),"")</f>
        <v>1520.35</v>
      </c>
      <c r="H1147" s="9" cm="1">
        <f t="array" ref="H1147">IFERROR(_FV(T_STOCK_DATA[[#This Row],[SYMBOL]],"Volume"),"")</f>
        <v>1607660</v>
      </c>
      <c r="I1147" s="7" t="str" cm="1">
        <f t="array" ref="I1147">IFERROR(_FV(T_STOCK_DATA[[#This Row],[SYMBOL]],"Ticker symbol",TRUE),"")</f>
        <v>PVR</v>
      </c>
      <c r="J1147" s="10" t="str">
        <f>IFERROR(RANK(T_STOCK_DATA[[#This Row],[Positive Change %]],T_STOCK_DATA[Positive Change %],0)+COUNTIF($D$3:$D1146,T_STOCK_DATA[[#This Row],[Positive Change %]]),"")</f>
        <v/>
      </c>
      <c r="K1147" s="10">
        <f>IFERROR(RANK(T_STOCK_DATA[[#This Row],[Negative Change %]],T_STOCK_DATA[Negative Change %],1)+COUNTIF($E$3:$E1146,T_STOCK_DATA[[#This Row],[Negative Change %]]),"")</f>
        <v>1516</v>
      </c>
      <c r="L1147" s="10">
        <f>IFERROR(RANK(T_STOCK_DATA[[#This Row],[Volume]],T_STOCK_DATA[Volume],0)+COUNTIF($H$3:$H1146,T_STOCK_DATA[[#This Row],[Volume]]),"")</f>
        <v>241</v>
      </c>
      <c r="M1147" s="18" cm="1">
        <f t="array" ref="M1147">IFERROR(_FV(T_STOCK_DATA[[#This Row],[SYMBOL]],"Last trade time",TRUE),"")</f>
        <v>44585.469965277778</v>
      </c>
    </row>
    <row r="1148" spans="1:13">
      <c r="A1148" s="5" t="e" vm="1163">
        <v>#VALUE!</v>
      </c>
      <c r="B1148" s="7" cm="1">
        <f t="array" ref="B1148">IFERROR(_FV(T_STOCK_DATA[[#This Row],[SYMBOL]],"Change"),"")</f>
        <v>-37.549999999999997</v>
      </c>
      <c r="C1148" s="8" cm="1">
        <f t="array" ref="C1148">IFERROR(IF(T_STOCK_DATA[[#This Row],[SYMBOL]]="","",_FV(T_STOCK_DATA[[#This Row],[SYMBOL]],"Change (%)",TRUE)),"")</f>
        <v>-4.6738999999999996E-2</v>
      </c>
      <c r="D1148" s="8" t="str">
        <f>IF(T_STOCK_DATA[[#This Row],[Change (%)]]&gt;0,T_STOCK_DATA[[#This Row],[Change (%)]],"")</f>
        <v/>
      </c>
      <c r="E1148" s="8">
        <f>IF(T_STOCK_DATA[[#This Row],[Change (%)]]&lt;0,T_STOCK_DATA[[#This Row],[Change (%)]],"")</f>
        <v>-4.6738999999999996E-2</v>
      </c>
      <c r="F1148" s="7" t="str" cm="1">
        <f t="array" ref="F1148">IFERROR(_FV(T_STOCK_DATA[[#This Row],[SYMBOL]],"Exchange"),"")</f>
        <v>National Stock Exchange of India</v>
      </c>
      <c r="G1148" s="7" cm="1">
        <f t="array" ref="G1148">IFERROR(_FV(T_STOCK_DATA[[#This Row],[SYMBOL]],"Price"),"")</f>
        <v>765.85</v>
      </c>
      <c r="H1148" s="9" cm="1">
        <f t="array" ref="H1148">IFERROR(_FV(T_STOCK_DATA[[#This Row],[SYMBOL]],"Volume"),"")</f>
        <v>159709</v>
      </c>
      <c r="I1148" s="7" t="str" cm="1">
        <f t="array" ref="I1148">IFERROR(_FV(T_STOCK_DATA[[#This Row],[SYMBOL]],"Ticker symbol",TRUE),"")</f>
        <v>QUESS</v>
      </c>
      <c r="J1148" s="10" t="str">
        <f>IFERROR(RANK(T_STOCK_DATA[[#This Row],[Positive Change %]],T_STOCK_DATA[Positive Change %],0)+COUNTIF($D$3:$D1147,T_STOCK_DATA[[#This Row],[Positive Change %]]),"")</f>
        <v/>
      </c>
      <c r="K1148" s="10">
        <f>IFERROR(RANK(T_STOCK_DATA[[#This Row],[Negative Change %]],T_STOCK_DATA[Negative Change %],1)+COUNTIF($E$3:$E1147,T_STOCK_DATA[[#This Row],[Negative Change %]]),"")</f>
        <v>825</v>
      </c>
      <c r="L1148" s="10">
        <f>IFERROR(RANK(T_STOCK_DATA[[#This Row],[Volume]],T_STOCK_DATA[Volume],0)+COUNTIF($H$3:$H1147,T_STOCK_DATA[[#This Row],[Volume]]),"")</f>
        <v>826</v>
      </c>
      <c r="M1148" s="18" cm="1">
        <f t="array" ref="M1148">IFERROR(_FV(T_STOCK_DATA[[#This Row],[SYMBOL]],"Last trade time",TRUE),"")</f>
        <v>44585.469965277778</v>
      </c>
    </row>
    <row r="1149" spans="1:13">
      <c r="A1149" s="5" t="e" vm="1164">
        <v>#VALUE!</v>
      </c>
      <c r="B1149" s="7" cm="1">
        <f t="array" ref="B1149">IFERROR(_FV(T_STOCK_DATA[[#This Row],[SYMBOL]],"Change"),"")</f>
        <v>-8.0500000000000007</v>
      </c>
      <c r="C1149" s="8" cm="1">
        <f t="array" ref="C1149">IFERROR(IF(T_STOCK_DATA[[#This Row],[SYMBOL]]="","",_FV(T_STOCK_DATA[[#This Row],[SYMBOL]],"Change (%)",TRUE)),"")</f>
        <v>-3.5580000000000001E-2</v>
      </c>
      <c r="D1149" s="8" t="str">
        <f>IF(T_STOCK_DATA[[#This Row],[Change (%)]]&gt;0,T_STOCK_DATA[[#This Row],[Change (%)]],"")</f>
        <v/>
      </c>
      <c r="E1149" s="8">
        <f>IF(T_STOCK_DATA[[#This Row],[Change (%)]]&lt;0,T_STOCK_DATA[[#This Row],[Change (%)]],"")</f>
        <v>-3.5580000000000001E-2</v>
      </c>
      <c r="F1149" s="7" t="str" cm="1">
        <f t="array" ref="F1149">IFERROR(_FV(T_STOCK_DATA[[#This Row],[SYMBOL]],"Exchange"),"")</f>
        <v>National Stock Exchange of India</v>
      </c>
      <c r="G1149" s="7" cm="1">
        <f t="array" ref="G1149">IFERROR(_FV(T_STOCK_DATA[[#This Row],[SYMBOL]],"Price"),"")</f>
        <v>218.2</v>
      </c>
      <c r="H1149" s="9" cm="1">
        <f t="array" ref="H1149">IFERROR(_FV(T_STOCK_DATA[[#This Row],[SYMBOL]],"Volume"),"")</f>
        <v>114537</v>
      </c>
      <c r="I1149" s="7" t="str" cm="1">
        <f t="array" ref="I1149">IFERROR(_FV(T_STOCK_DATA[[#This Row],[SYMBOL]],"Ticker symbol",TRUE),"")</f>
        <v>QUICKHEAL</v>
      </c>
      <c r="J1149" s="10" t="str">
        <f>IFERROR(RANK(T_STOCK_DATA[[#This Row],[Positive Change %]],T_STOCK_DATA[Positive Change %],0)+COUNTIF($D$3:$D1148,T_STOCK_DATA[[#This Row],[Positive Change %]]),"")</f>
        <v/>
      </c>
      <c r="K1149" s="10">
        <f>IFERROR(RANK(T_STOCK_DATA[[#This Row],[Negative Change %]],T_STOCK_DATA[Negative Change %],1)+COUNTIF($E$3:$E1148,T_STOCK_DATA[[#This Row],[Negative Change %]]),"")</f>
        <v>1145</v>
      </c>
      <c r="L1149" s="10">
        <f>IFERROR(RANK(T_STOCK_DATA[[#This Row],[Volume]],T_STOCK_DATA[Volume],0)+COUNTIF($H$3:$H1148,T_STOCK_DATA[[#This Row],[Volume]]),"")</f>
        <v>933</v>
      </c>
      <c r="M1149" s="18" cm="1">
        <f t="array" ref="M1149">IFERROR(_FV(T_STOCK_DATA[[#This Row],[SYMBOL]],"Last trade time",TRUE),"")</f>
        <v>44585.469965277778</v>
      </c>
    </row>
    <row r="1150" spans="1:13">
      <c r="A1150" s="5" t="e" vm="1165">
        <v>#VALUE!</v>
      </c>
      <c r="B1150" s="7" cm="1">
        <f t="array" ref="B1150">IFERROR(_FV(T_STOCK_DATA[[#This Row],[SYMBOL]],"Change"),"")</f>
        <v>-0.05</v>
      </c>
      <c r="C1150" s="8" cm="1">
        <f t="array" ref="C1150">IFERROR(IF(T_STOCK_DATA[[#This Row],[SYMBOL]]="","",_FV(T_STOCK_DATA[[#This Row],[SYMBOL]],"Change (%)",TRUE)),"")</f>
        <v>-2.7027000000000002E-2</v>
      </c>
      <c r="D1150" s="8" t="str">
        <f>IF(T_STOCK_DATA[[#This Row],[Change (%)]]&gt;0,T_STOCK_DATA[[#This Row],[Change (%)]],"")</f>
        <v/>
      </c>
      <c r="E1150" s="8">
        <f>IF(T_STOCK_DATA[[#This Row],[Change (%)]]&lt;0,T_STOCK_DATA[[#This Row],[Change (%)]],"")</f>
        <v>-2.7027000000000002E-2</v>
      </c>
      <c r="F1150" s="7" t="str" cm="1">
        <f t="array" ref="F1150">IFERROR(_FV(T_STOCK_DATA[[#This Row],[SYMBOL]],"Exchange"),"")</f>
        <v>National Stock Exchange of India</v>
      </c>
      <c r="G1150" s="7" cm="1">
        <f t="array" ref="G1150">IFERROR(_FV(T_STOCK_DATA[[#This Row],[SYMBOL]],"Price"),"")</f>
        <v>1.8</v>
      </c>
      <c r="H1150" s="9" cm="1">
        <f t="array" ref="H1150">IFERROR(_FV(T_STOCK_DATA[[#This Row],[SYMBOL]],"Volume"),"")</f>
        <v>41050</v>
      </c>
      <c r="I1150" s="7" t="str" cm="1">
        <f t="array" ref="I1150">IFERROR(_FV(T_STOCK_DATA[[#This Row],[SYMBOL]],"Ticker symbol",TRUE),"")</f>
        <v>RADAAN</v>
      </c>
      <c r="J1150" s="10" t="str">
        <f>IFERROR(RANK(T_STOCK_DATA[[#This Row],[Positive Change %]],T_STOCK_DATA[Positive Change %],0)+COUNTIF($D$3:$D1149,T_STOCK_DATA[[#This Row],[Positive Change %]]),"")</f>
        <v/>
      </c>
      <c r="K1150" s="10">
        <f>IFERROR(RANK(T_STOCK_DATA[[#This Row],[Negative Change %]],T_STOCK_DATA[Negative Change %],1)+COUNTIF($E$3:$E1149,T_STOCK_DATA[[#This Row],[Negative Change %]]),"")</f>
        <v>1304</v>
      </c>
      <c r="L1150" s="10">
        <f>IFERROR(RANK(T_STOCK_DATA[[#This Row],[Volume]],T_STOCK_DATA[Volume],0)+COUNTIF($H$3:$H1149,T_STOCK_DATA[[#This Row],[Volume]]),"")</f>
        <v>1227</v>
      </c>
      <c r="M1150" s="18" cm="1">
        <f t="array" ref="M1150">IFERROR(_FV(T_STOCK_DATA[[#This Row],[SYMBOL]],"Last trade time",TRUE),"")</f>
        <v>44585.469965277778</v>
      </c>
    </row>
    <row r="1151" spans="1:13">
      <c r="A1151" s="5" t="e" vm="1166">
        <v>#VALUE!</v>
      </c>
      <c r="B1151" s="7" cm="1">
        <f t="array" ref="B1151">IFERROR(_FV(T_STOCK_DATA[[#This Row],[SYMBOL]],"Change"),"")</f>
        <v>-66.8</v>
      </c>
      <c r="C1151" s="8" cm="1">
        <f t="array" ref="C1151">IFERROR(IF(T_STOCK_DATA[[#This Row],[SYMBOL]]="","",_FV(T_STOCK_DATA[[#This Row],[SYMBOL]],"Change (%)",TRUE)),"")</f>
        <v>-5.9926000000000007E-2</v>
      </c>
      <c r="D1151" s="8" t="str">
        <f>IF(T_STOCK_DATA[[#This Row],[Change (%)]]&gt;0,T_STOCK_DATA[[#This Row],[Change (%)]],"")</f>
        <v/>
      </c>
      <c r="E1151" s="8">
        <f>IF(T_STOCK_DATA[[#This Row],[Change (%)]]&lt;0,T_STOCK_DATA[[#This Row],[Change (%)]],"")</f>
        <v>-5.9926000000000007E-2</v>
      </c>
      <c r="F1151" s="7" t="str" cm="1">
        <f t="array" ref="F1151">IFERROR(_FV(T_STOCK_DATA[[#This Row],[SYMBOL]],"Exchange"),"")</f>
        <v>National Stock Exchange of India</v>
      </c>
      <c r="G1151" s="7" cm="1">
        <f t="array" ref="G1151">IFERROR(_FV(T_STOCK_DATA[[#This Row],[SYMBOL]],"Price"),"")</f>
        <v>1047.9000000000001</v>
      </c>
      <c r="H1151" s="9" cm="1">
        <f t="array" ref="H1151">IFERROR(_FV(T_STOCK_DATA[[#This Row],[SYMBOL]],"Volume"),"")</f>
        <v>454606</v>
      </c>
      <c r="I1151" s="7" t="str" cm="1">
        <f t="array" ref="I1151">IFERROR(_FV(T_STOCK_DATA[[#This Row],[SYMBOL]],"Ticker symbol",TRUE),"")</f>
        <v>RADICO</v>
      </c>
      <c r="J1151" s="10" t="str">
        <f>IFERROR(RANK(T_STOCK_DATA[[#This Row],[Positive Change %]],T_STOCK_DATA[Positive Change %],0)+COUNTIF($D$3:$D1150,T_STOCK_DATA[[#This Row],[Positive Change %]]),"")</f>
        <v/>
      </c>
      <c r="K1151" s="10">
        <f>IFERROR(RANK(T_STOCK_DATA[[#This Row],[Negative Change %]],T_STOCK_DATA[Negative Change %],1)+COUNTIF($E$3:$E1150,T_STOCK_DATA[[#This Row],[Negative Change %]]),"")</f>
        <v>348</v>
      </c>
      <c r="L1151" s="10">
        <f>IFERROR(RANK(T_STOCK_DATA[[#This Row],[Volume]],T_STOCK_DATA[Volume],0)+COUNTIF($H$3:$H1150,T_STOCK_DATA[[#This Row],[Volume]]),"")</f>
        <v>524</v>
      </c>
      <c r="M1151" s="18" cm="1">
        <f t="array" ref="M1151">IFERROR(_FV(T_STOCK_DATA[[#This Row],[SYMBOL]],"Last trade time",TRUE),"")</f>
        <v>44585.469965277778</v>
      </c>
    </row>
    <row r="1152" spans="1:13">
      <c r="A1152" s="5" t="e" vm="1167">
        <v>#VALUE!</v>
      </c>
      <c r="B1152" s="7" cm="1">
        <f t="array" ref="B1152">IFERROR(_FV(T_STOCK_DATA[[#This Row],[SYMBOL]],"Change"),"")</f>
        <v>-0.35</v>
      </c>
      <c r="C1152" s="8" cm="1">
        <f t="array" ref="C1152">IFERROR(IF(T_STOCK_DATA[[#This Row],[SYMBOL]]="","",_FV(T_STOCK_DATA[[#This Row],[SYMBOL]],"Change (%)",TRUE)),"")</f>
        <v>-1.4614E-2</v>
      </c>
      <c r="D1152" s="8" t="str">
        <f>IF(T_STOCK_DATA[[#This Row],[Change (%)]]&gt;0,T_STOCK_DATA[[#This Row],[Change (%)]],"")</f>
        <v/>
      </c>
      <c r="E1152" s="8">
        <f>IF(T_STOCK_DATA[[#This Row],[Change (%)]]&lt;0,T_STOCK_DATA[[#This Row],[Change (%)]],"")</f>
        <v>-1.4614E-2</v>
      </c>
      <c r="F1152" s="7" t="str" cm="1">
        <f t="array" ref="F1152">IFERROR(_FV(T_STOCK_DATA[[#This Row],[SYMBOL]],"Exchange"),"")</f>
        <v>National Stock Exchange of India</v>
      </c>
      <c r="G1152" s="7" cm="1">
        <f t="array" ref="G1152">IFERROR(_FV(T_STOCK_DATA[[#This Row],[SYMBOL]],"Price"),"")</f>
        <v>23.6</v>
      </c>
      <c r="H1152" s="9" cm="1">
        <f t="array" ref="H1152">IFERROR(_FV(T_STOCK_DATA[[#This Row],[SYMBOL]],"Volume"),"")</f>
        <v>659049</v>
      </c>
      <c r="I1152" s="7" t="str" cm="1">
        <f t="array" ref="I1152">IFERROR(_FV(T_STOCK_DATA[[#This Row],[SYMBOL]],"Ticker symbol",TRUE),"")</f>
        <v>RADIOCITY</v>
      </c>
      <c r="J1152" s="10" t="str">
        <f>IFERROR(RANK(T_STOCK_DATA[[#This Row],[Positive Change %]],T_STOCK_DATA[Positive Change %],0)+COUNTIF($D$3:$D1151,T_STOCK_DATA[[#This Row],[Positive Change %]]),"")</f>
        <v/>
      </c>
      <c r="K1152" s="10">
        <f>IFERROR(RANK(T_STOCK_DATA[[#This Row],[Negative Change %]],T_STOCK_DATA[Negative Change %],1)+COUNTIF($E$3:$E1151,T_STOCK_DATA[[#This Row],[Negative Change %]]),"")</f>
        <v>1483</v>
      </c>
      <c r="L1152" s="10">
        <f>IFERROR(RANK(T_STOCK_DATA[[#This Row],[Volume]],T_STOCK_DATA[Volume],0)+COUNTIF($H$3:$H1151,T_STOCK_DATA[[#This Row],[Volume]]),"")</f>
        <v>432</v>
      </c>
      <c r="M1152" s="18" cm="1">
        <f t="array" ref="M1152">IFERROR(_FV(T_STOCK_DATA[[#This Row],[SYMBOL]],"Last trade time",TRUE),"")</f>
        <v>44585.469965277778</v>
      </c>
    </row>
    <row r="1153" spans="1:13">
      <c r="A1153" s="5" t="e" vm="1168">
        <v>#VALUE!</v>
      </c>
      <c r="B1153" s="7" cm="1">
        <f t="array" ref="B1153">IFERROR(_FV(T_STOCK_DATA[[#This Row],[SYMBOL]],"Change"),"")</f>
        <v>-13.95</v>
      </c>
      <c r="C1153" s="8" cm="1">
        <f t="array" ref="C1153">IFERROR(IF(T_STOCK_DATA[[#This Row],[SYMBOL]]="","",_FV(T_STOCK_DATA[[#This Row],[SYMBOL]],"Change (%)",TRUE)),"")</f>
        <v>-6.0864000000000001E-2</v>
      </c>
      <c r="D1153" s="8" t="str">
        <f>IF(T_STOCK_DATA[[#This Row],[Change (%)]]&gt;0,T_STOCK_DATA[[#This Row],[Change (%)]],"")</f>
        <v/>
      </c>
      <c r="E1153" s="8">
        <f>IF(T_STOCK_DATA[[#This Row],[Change (%)]]&lt;0,T_STOCK_DATA[[#This Row],[Change (%)]],"")</f>
        <v>-6.0864000000000001E-2</v>
      </c>
      <c r="F1153" s="7" t="str" cm="1">
        <f t="array" ref="F1153">IFERROR(_FV(T_STOCK_DATA[[#This Row],[SYMBOL]],"Exchange"),"")</f>
        <v>National Stock Exchange of India</v>
      </c>
      <c r="G1153" s="7" cm="1">
        <f t="array" ref="G1153">IFERROR(_FV(T_STOCK_DATA[[#This Row],[SYMBOL]],"Price"),"")</f>
        <v>215.25</v>
      </c>
      <c r="H1153" s="9" cm="1">
        <f t="array" ref="H1153">IFERROR(_FV(T_STOCK_DATA[[#This Row],[SYMBOL]],"Volume"),"")</f>
        <v>2236486</v>
      </c>
      <c r="I1153" s="7" t="str" cm="1">
        <f t="array" ref="I1153">IFERROR(_FV(T_STOCK_DATA[[#This Row],[SYMBOL]],"Ticker symbol",TRUE),"")</f>
        <v>RAIN</v>
      </c>
      <c r="J1153" s="10" t="str">
        <f>IFERROR(RANK(T_STOCK_DATA[[#This Row],[Positive Change %]],T_STOCK_DATA[Positive Change %],0)+COUNTIF($D$3:$D1152,T_STOCK_DATA[[#This Row],[Positive Change %]]),"")</f>
        <v/>
      </c>
      <c r="K1153" s="10">
        <f>IFERROR(RANK(T_STOCK_DATA[[#This Row],[Negative Change %]],T_STOCK_DATA[Negative Change %],1)+COUNTIF($E$3:$E1152,T_STOCK_DATA[[#This Row],[Negative Change %]]),"")</f>
        <v>332</v>
      </c>
      <c r="L1153" s="10">
        <f>IFERROR(RANK(T_STOCK_DATA[[#This Row],[Volume]],T_STOCK_DATA[Volume],0)+COUNTIF($H$3:$H1152,T_STOCK_DATA[[#This Row],[Volume]]),"")</f>
        <v>189</v>
      </c>
      <c r="M1153" s="18" cm="1">
        <f t="array" ref="M1153">IFERROR(_FV(T_STOCK_DATA[[#This Row],[SYMBOL]],"Last trade time",TRUE),"")</f>
        <v>44585.469965277778</v>
      </c>
    </row>
    <row r="1154" spans="1:13">
      <c r="A1154" s="5" t="e" vm="1169">
        <v>#VALUE!</v>
      </c>
      <c r="B1154" s="7" cm="1">
        <f t="array" ref="B1154">IFERROR(_FV(T_STOCK_DATA[[#This Row],[SYMBOL]],"Change"),"")</f>
        <v>-22.65</v>
      </c>
      <c r="C1154" s="8" cm="1">
        <f t="array" ref="C1154">IFERROR(IF(T_STOCK_DATA[[#This Row],[SYMBOL]]="","",_FV(T_STOCK_DATA[[#This Row],[SYMBOL]],"Change (%)",TRUE)),"")</f>
        <v>-2.6825000000000002E-2</v>
      </c>
      <c r="D1154" s="8" t="str">
        <f>IF(T_STOCK_DATA[[#This Row],[Change (%)]]&gt;0,T_STOCK_DATA[[#This Row],[Change (%)]],"")</f>
        <v/>
      </c>
      <c r="E1154" s="8">
        <f>IF(T_STOCK_DATA[[#This Row],[Change (%)]]&lt;0,T_STOCK_DATA[[#This Row],[Change (%)]],"")</f>
        <v>-2.6825000000000002E-2</v>
      </c>
      <c r="F1154" s="7" t="str" cm="1">
        <f t="array" ref="F1154">IFERROR(_FV(T_STOCK_DATA[[#This Row],[SYMBOL]],"Exchange"),"")</f>
        <v>National Stock Exchange of India</v>
      </c>
      <c r="G1154" s="7" cm="1">
        <f t="array" ref="G1154">IFERROR(_FV(T_STOCK_DATA[[#This Row],[SYMBOL]],"Price"),"")</f>
        <v>821.7</v>
      </c>
      <c r="H1154" s="9" cm="1">
        <f t="array" ref="H1154">IFERROR(_FV(T_STOCK_DATA[[#This Row],[SYMBOL]],"Volume"),"")</f>
        <v>160271</v>
      </c>
      <c r="I1154" s="7" t="str" cm="1">
        <f t="array" ref="I1154">IFERROR(_FV(T_STOCK_DATA[[#This Row],[SYMBOL]],"Ticker symbol",TRUE),"")</f>
        <v>RAJESHEXPO</v>
      </c>
      <c r="J1154" s="10" t="str">
        <f>IFERROR(RANK(T_STOCK_DATA[[#This Row],[Positive Change %]],T_STOCK_DATA[Positive Change %],0)+COUNTIF($D$3:$D1153,T_STOCK_DATA[[#This Row],[Positive Change %]]),"")</f>
        <v/>
      </c>
      <c r="K1154" s="10">
        <f>IFERROR(RANK(T_STOCK_DATA[[#This Row],[Negative Change %]],T_STOCK_DATA[Negative Change %],1)+COUNTIF($E$3:$E1153,T_STOCK_DATA[[#This Row],[Negative Change %]]),"")</f>
        <v>1308</v>
      </c>
      <c r="L1154" s="10">
        <f>IFERROR(RANK(T_STOCK_DATA[[#This Row],[Volume]],T_STOCK_DATA[Volume],0)+COUNTIF($H$3:$H1153,T_STOCK_DATA[[#This Row],[Volume]]),"")</f>
        <v>823</v>
      </c>
      <c r="M1154" s="18" cm="1">
        <f t="array" ref="M1154">IFERROR(_FV(T_STOCK_DATA[[#This Row],[SYMBOL]],"Last trade time",TRUE),"")</f>
        <v>44585.469965277778</v>
      </c>
    </row>
    <row r="1155" spans="1:13">
      <c r="A1155" s="5" t="e" vm="1170">
        <v>#VALUE!</v>
      </c>
      <c r="B1155" s="7" cm="1">
        <f t="array" ref="B1155">IFERROR(_FV(T_STOCK_DATA[[#This Row],[SYMBOL]],"Change"),"")</f>
        <v>-4.8499999999999996</v>
      </c>
      <c r="C1155" s="8" cm="1">
        <f t="array" ref="C1155">IFERROR(IF(T_STOCK_DATA[[#This Row],[SYMBOL]]="","",_FV(T_STOCK_DATA[[#This Row],[SYMBOL]],"Change (%)",TRUE)),"")</f>
        <v>-2.528E-2</v>
      </c>
      <c r="D1155" s="8" t="str">
        <f>IF(T_STOCK_DATA[[#This Row],[Change (%)]]&gt;0,T_STOCK_DATA[[#This Row],[Change (%)]],"")</f>
        <v/>
      </c>
      <c r="E1155" s="8">
        <f>IF(T_STOCK_DATA[[#This Row],[Change (%)]]&lt;0,T_STOCK_DATA[[#This Row],[Change (%)]],"")</f>
        <v>-2.528E-2</v>
      </c>
      <c r="F1155" s="7" t="str" cm="1">
        <f t="array" ref="F1155">IFERROR(_FV(T_STOCK_DATA[[#This Row],[SYMBOL]],"Exchange"),"")</f>
        <v>National Stock Exchange of India</v>
      </c>
      <c r="G1155" s="7" cm="1">
        <f t="array" ref="G1155">IFERROR(_FV(T_STOCK_DATA[[#This Row],[SYMBOL]],"Price"),"")</f>
        <v>187</v>
      </c>
      <c r="H1155" s="9" cm="1">
        <f t="array" ref="H1155">IFERROR(_FV(T_STOCK_DATA[[#This Row],[SYMBOL]],"Volume"),"")</f>
        <v>7839</v>
      </c>
      <c r="I1155" s="7" t="str" cm="1">
        <f t="array" ref="I1155">IFERROR(_FV(T_STOCK_DATA[[#This Row],[SYMBOL]],"Ticker symbol",TRUE),"")</f>
        <v>RAJMET</v>
      </c>
      <c r="J1155" s="10" t="str">
        <f>IFERROR(RANK(T_STOCK_DATA[[#This Row],[Positive Change %]],T_STOCK_DATA[Positive Change %],0)+COUNTIF($D$3:$D1154,T_STOCK_DATA[[#This Row],[Positive Change %]]),"")</f>
        <v/>
      </c>
      <c r="K1155" s="10">
        <f>IFERROR(RANK(T_STOCK_DATA[[#This Row],[Negative Change %]],T_STOCK_DATA[Negative Change %],1)+COUNTIF($E$3:$E1154,T_STOCK_DATA[[#This Row],[Negative Change %]]),"")</f>
        <v>1331</v>
      </c>
      <c r="L1155" s="10">
        <f>IFERROR(RANK(T_STOCK_DATA[[#This Row],[Volume]],T_STOCK_DATA[Volume],0)+COUNTIF($H$3:$H1154,T_STOCK_DATA[[#This Row],[Volume]]),"")</f>
        <v>1530</v>
      </c>
      <c r="M1155" s="18" cm="1">
        <f t="array" ref="M1155">IFERROR(_FV(T_STOCK_DATA[[#This Row],[SYMBOL]],"Last trade time",TRUE),"")</f>
        <v>44585.469965277778</v>
      </c>
    </row>
    <row r="1156" spans="1:13">
      <c r="A1156" s="5" t="e" vm="1171">
        <v>#VALUE!</v>
      </c>
      <c r="B1156" s="7" cm="1">
        <f t="array" ref="B1156">IFERROR(_FV(T_STOCK_DATA[[#This Row],[SYMBOL]],"Change"),"")</f>
        <v>-131.44999999999999</v>
      </c>
      <c r="C1156" s="8" cm="1">
        <f t="array" ref="C1156">IFERROR(IF(T_STOCK_DATA[[#This Row],[SYMBOL]]="","",_FV(T_STOCK_DATA[[#This Row],[SYMBOL]],"Change (%)",TRUE)),"")</f>
        <v>-4.9988000000000005E-2</v>
      </c>
      <c r="D1156" s="8" t="str">
        <f>IF(T_STOCK_DATA[[#This Row],[Change (%)]]&gt;0,T_STOCK_DATA[[#This Row],[Change (%)]],"")</f>
        <v/>
      </c>
      <c r="E1156" s="8">
        <f>IF(T_STOCK_DATA[[#This Row],[Change (%)]]&lt;0,T_STOCK_DATA[[#This Row],[Change (%)]],"")</f>
        <v>-4.9988000000000005E-2</v>
      </c>
      <c r="F1156" s="7" t="str" cm="1">
        <f t="array" ref="F1156">IFERROR(_FV(T_STOCK_DATA[[#This Row],[SYMBOL]],"Exchange"),"")</f>
        <v>National Stock Exchange of India</v>
      </c>
      <c r="G1156" s="7" cm="1">
        <f t="array" ref="G1156">IFERROR(_FV(T_STOCK_DATA[[#This Row],[SYMBOL]],"Price"),"")</f>
        <v>2498.1999999999998</v>
      </c>
      <c r="H1156" s="9" cm="1">
        <f t="array" ref="H1156">IFERROR(_FV(T_STOCK_DATA[[#This Row],[SYMBOL]],"Volume"),"")</f>
        <v>15707</v>
      </c>
      <c r="I1156" s="7" t="str" cm="1">
        <f t="array" ref="I1156">IFERROR(_FV(T_STOCK_DATA[[#This Row],[SYMBOL]],"Ticker symbol",TRUE),"")</f>
        <v>RAJRATAN</v>
      </c>
      <c r="J1156" s="10" t="str">
        <f>IFERROR(RANK(T_STOCK_DATA[[#This Row],[Positive Change %]],T_STOCK_DATA[Positive Change %],0)+COUNTIF($D$3:$D1155,T_STOCK_DATA[[#This Row],[Positive Change %]]),"")</f>
        <v/>
      </c>
      <c r="K1156" s="10">
        <f>IFERROR(RANK(T_STOCK_DATA[[#This Row],[Negative Change %]],T_STOCK_DATA[Negative Change %],1)+COUNTIF($E$3:$E1155,T_STOCK_DATA[[#This Row],[Negative Change %]]),"")</f>
        <v>523</v>
      </c>
      <c r="L1156" s="10">
        <f>IFERROR(RANK(T_STOCK_DATA[[#This Row],[Volume]],T_STOCK_DATA[Volume],0)+COUNTIF($H$3:$H1155,T_STOCK_DATA[[#This Row],[Volume]]),"")</f>
        <v>1439</v>
      </c>
      <c r="M1156" s="18" cm="1">
        <f t="array" ref="M1156">IFERROR(_FV(T_STOCK_DATA[[#This Row],[SYMBOL]],"Last trade time",TRUE),"")</f>
        <v>44585.469965277778</v>
      </c>
    </row>
    <row r="1157" spans="1:13">
      <c r="A1157" s="5" t="e" vm="1172">
        <v>#VALUE!</v>
      </c>
      <c r="B1157" s="7" cm="1">
        <f t="array" ref="B1157">IFERROR(_FV(T_STOCK_DATA[[#This Row],[SYMBOL]],"Change"),"")</f>
        <v>-1.55</v>
      </c>
      <c r="C1157" s="8" cm="1">
        <f t="array" ref="C1157">IFERROR(IF(T_STOCK_DATA[[#This Row],[SYMBOL]]="","",_FV(T_STOCK_DATA[[#This Row],[SYMBOL]],"Change (%)",TRUE)),"")</f>
        <v>-4.8819000000000001E-2</v>
      </c>
      <c r="D1157" s="8" t="str">
        <f>IF(T_STOCK_DATA[[#This Row],[Change (%)]]&gt;0,T_STOCK_DATA[[#This Row],[Change (%)]],"")</f>
        <v/>
      </c>
      <c r="E1157" s="8">
        <f>IF(T_STOCK_DATA[[#This Row],[Change (%)]]&lt;0,T_STOCK_DATA[[#This Row],[Change (%)]],"")</f>
        <v>-4.8819000000000001E-2</v>
      </c>
      <c r="F1157" s="7" t="str" cm="1">
        <f t="array" ref="F1157">IFERROR(_FV(T_STOCK_DATA[[#This Row],[SYMBOL]],"Exchange"),"")</f>
        <v>National Stock Exchange of India</v>
      </c>
      <c r="G1157" s="7" cm="1">
        <f t="array" ref="G1157">IFERROR(_FV(T_STOCK_DATA[[#This Row],[SYMBOL]],"Price"),"")</f>
        <v>30.2</v>
      </c>
      <c r="H1157" s="9" cm="1">
        <f t="array" ref="H1157">IFERROR(_FV(T_STOCK_DATA[[#This Row],[SYMBOL]],"Volume"),"")</f>
        <v>13906</v>
      </c>
      <c r="I1157" s="7" t="str" cm="1">
        <f t="array" ref="I1157">IFERROR(_FV(T_STOCK_DATA[[#This Row],[SYMBOL]],"Ticker symbol",TRUE),"")</f>
        <v>RAJSREESUG</v>
      </c>
      <c r="J1157" s="10" t="str">
        <f>IFERROR(RANK(T_STOCK_DATA[[#This Row],[Positive Change %]],T_STOCK_DATA[Positive Change %],0)+COUNTIF($D$3:$D1156,T_STOCK_DATA[[#This Row],[Positive Change %]]),"")</f>
        <v/>
      </c>
      <c r="K1157" s="10">
        <f>IFERROR(RANK(T_STOCK_DATA[[#This Row],[Negative Change %]],T_STOCK_DATA[Negative Change %],1)+COUNTIF($E$3:$E1156,T_STOCK_DATA[[#This Row],[Negative Change %]]),"")</f>
        <v>709</v>
      </c>
      <c r="L1157" s="10">
        <f>IFERROR(RANK(T_STOCK_DATA[[#This Row],[Volume]],T_STOCK_DATA[Volume],0)+COUNTIF($H$3:$H1156,T_STOCK_DATA[[#This Row],[Volume]]),"")</f>
        <v>1459</v>
      </c>
      <c r="M1157" s="18" cm="1">
        <f t="array" ref="M1157">IFERROR(_FV(T_STOCK_DATA[[#This Row],[SYMBOL]],"Last trade time",TRUE),"")</f>
        <v>44585.469965277778</v>
      </c>
    </row>
    <row r="1158" spans="1:13">
      <c r="A1158" s="5" t="e" vm="1173">
        <v>#VALUE!</v>
      </c>
      <c r="B1158" s="7" cm="1">
        <f t="array" ref="B1158">IFERROR(_FV(T_STOCK_DATA[[#This Row],[SYMBOL]],"Change"),"")</f>
        <v>-1.95</v>
      </c>
      <c r="C1158" s="8" cm="1">
        <f t="array" ref="C1158">IFERROR(IF(T_STOCK_DATA[[#This Row],[SYMBOL]]="","",_FV(T_STOCK_DATA[[#This Row],[SYMBOL]],"Change (%)",TRUE)),"")</f>
        <v>-4.3381999999999997E-2</v>
      </c>
      <c r="D1158" s="8" t="str">
        <f>IF(T_STOCK_DATA[[#This Row],[Change (%)]]&gt;0,T_STOCK_DATA[[#This Row],[Change (%)]],"")</f>
        <v/>
      </c>
      <c r="E1158" s="8">
        <f>IF(T_STOCK_DATA[[#This Row],[Change (%)]]&lt;0,T_STOCK_DATA[[#This Row],[Change (%)]],"")</f>
        <v>-4.3381999999999997E-2</v>
      </c>
      <c r="F1158" s="7" t="str" cm="1">
        <f t="array" ref="F1158">IFERROR(_FV(T_STOCK_DATA[[#This Row],[SYMBOL]],"Exchange"),"")</f>
        <v>National Stock Exchange of India</v>
      </c>
      <c r="G1158" s="7" cm="1">
        <f t="array" ref="G1158">IFERROR(_FV(T_STOCK_DATA[[#This Row],[SYMBOL]],"Price"),"")</f>
        <v>43</v>
      </c>
      <c r="H1158" s="9" cm="1">
        <f t="array" ref="H1158">IFERROR(_FV(T_STOCK_DATA[[#This Row],[SYMBOL]],"Volume"),"")</f>
        <v>3833</v>
      </c>
      <c r="I1158" s="7" t="str" cm="1">
        <f t="array" ref="I1158">IFERROR(_FV(T_STOCK_DATA[[#This Row],[SYMBOL]],"Ticker symbol",TRUE),"")</f>
        <v>RAJTV</v>
      </c>
      <c r="J1158" s="10" t="str">
        <f>IFERROR(RANK(T_STOCK_DATA[[#This Row],[Positive Change %]],T_STOCK_DATA[Positive Change %],0)+COUNTIF($D$3:$D1157,T_STOCK_DATA[[#This Row],[Positive Change %]]),"")</f>
        <v/>
      </c>
      <c r="K1158" s="10">
        <f>IFERROR(RANK(T_STOCK_DATA[[#This Row],[Negative Change %]],T_STOCK_DATA[Negative Change %],1)+COUNTIF($E$3:$E1157,T_STOCK_DATA[[#This Row],[Negative Change %]]),"")</f>
        <v>950</v>
      </c>
      <c r="L1158" s="10">
        <f>IFERROR(RANK(T_STOCK_DATA[[#This Row],[Volume]],T_STOCK_DATA[Volume],0)+COUNTIF($H$3:$H1157,T_STOCK_DATA[[#This Row],[Volume]]),"")</f>
        <v>1579</v>
      </c>
      <c r="M1158" s="18" cm="1">
        <f t="array" ref="M1158">IFERROR(_FV(T_STOCK_DATA[[#This Row],[SYMBOL]],"Last trade time",TRUE),"")</f>
        <v>44585.469965277778</v>
      </c>
    </row>
    <row r="1159" spans="1:13">
      <c r="A1159" s="5" t="e" vm="1174">
        <v>#VALUE!</v>
      </c>
      <c r="B1159" s="7" cm="1">
        <f t="array" ref="B1159">IFERROR(_FV(T_STOCK_DATA[[#This Row],[SYMBOL]],"Change"),"")</f>
        <v>-7.35</v>
      </c>
      <c r="C1159" s="8" cm="1">
        <f t="array" ref="C1159">IFERROR(IF(T_STOCK_DATA[[#This Row],[SYMBOL]]="","",_FV(T_STOCK_DATA[[#This Row],[SYMBOL]],"Change (%)",TRUE)),"")</f>
        <v>-2.741E-2</v>
      </c>
      <c r="D1159" s="8" t="str">
        <f>IF(T_STOCK_DATA[[#This Row],[Change (%)]]&gt;0,T_STOCK_DATA[[#This Row],[Change (%)]],"")</f>
        <v/>
      </c>
      <c r="E1159" s="8">
        <f>IF(T_STOCK_DATA[[#This Row],[Change (%)]]&lt;0,T_STOCK_DATA[[#This Row],[Change (%)]],"")</f>
        <v>-2.741E-2</v>
      </c>
      <c r="F1159" s="7" t="str" cm="1">
        <f t="array" ref="F1159">IFERROR(_FV(T_STOCK_DATA[[#This Row],[SYMBOL]],"Exchange"),"")</f>
        <v>National Stock Exchange of India</v>
      </c>
      <c r="G1159" s="7" cm="1">
        <f t="array" ref="G1159">IFERROR(_FV(T_STOCK_DATA[[#This Row],[SYMBOL]],"Price"),"")</f>
        <v>260.8</v>
      </c>
      <c r="H1159" s="9" cm="1">
        <f t="array" ref="H1159">IFERROR(_FV(T_STOCK_DATA[[#This Row],[SYMBOL]],"Volume"),"")</f>
        <v>378152</v>
      </c>
      <c r="I1159" s="7" t="str" cm="1">
        <f t="array" ref="I1159">IFERROR(_FV(T_STOCK_DATA[[#This Row],[SYMBOL]],"Ticker symbol",TRUE),"")</f>
        <v>RALLIS</v>
      </c>
      <c r="J1159" s="10" t="str">
        <f>IFERROR(RANK(T_STOCK_DATA[[#This Row],[Positive Change %]],T_STOCK_DATA[Positive Change %],0)+COUNTIF($D$3:$D1158,T_STOCK_DATA[[#This Row],[Positive Change %]]),"")</f>
        <v/>
      </c>
      <c r="K1159" s="10">
        <f>IFERROR(RANK(T_STOCK_DATA[[#This Row],[Negative Change %]],T_STOCK_DATA[Negative Change %],1)+COUNTIF($E$3:$E1158,T_STOCK_DATA[[#This Row],[Negative Change %]]),"")</f>
        <v>1293</v>
      </c>
      <c r="L1159" s="10">
        <f>IFERROR(RANK(T_STOCK_DATA[[#This Row],[Volume]],T_STOCK_DATA[Volume],0)+COUNTIF($H$3:$H1158,T_STOCK_DATA[[#This Row],[Volume]]),"")</f>
        <v>587</v>
      </c>
      <c r="M1159" s="18" cm="1">
        <f t="array" ref="M1159">IFERROR(_FV(T_STOCK_DATA[[#This Row],[SYMBOL]],"Last trade time",TRUE),"")</f>
        <v>44585.469965277778</v>
      </c>
    </row>
    <row r="1160" spans="1:13">
      <c r="A1160" s="5" t="e" vm="1175">
        <v>#VALUE!</v>
      </c>
      <c r="B1160" s="7" cm="1">
        <f t="array" ref="B1160">IFERROR(_FV(T_STOCK_DATA[[#This Row],[SYMBOL]],"Change"),"")</f>
        <v>-1.05</v>
      </c>
      <c r="C1160" s="8" cm="1">
        <f t="array" ref="C1160">IFERROR(IF(T_STOCK_DATA[[#This Row],[SYMBOL]]="","",_FV(T_STOCK_DATA[[#This Row],[SYMBOL]],"Change (%)",TRUE)),"")</f>
        <v>-5.1723999999999999E-2</v>
      </c>
      <c r="D1160" s="8" t="str">
        <f>IF(T_STOCK_DATA[[#This Row],[Change (%)]]&gt;0,T_STOCK_DATA[[#This Row],[Change (%)]],"")</f>
        <v/>
      </c>
      <c r="E1160" s="8">
        <f>IF(T_STOCK_DATA[[#This Row],[Change (%)]]&lt;0,T_STOCK_DATA[[#This Row],[Change (%)]],"")</f>
        <v>-5.1723999999999999E-2</v>
      </c>
      <c r="F1160" s="7" t="str" cm="1">
        <f t="array" ref="F1160">IFERROR(_FV(T_STOCK_DATA[[#This Row],[SYMBOL]],"Exchange"),"")</f>
        <v>National Stock Exchange of India</v>
      </c>
      <c r="G1160" s="7" cm="1">
        <f t="array" ref="G1160">IFERROR(_FV(T_STOCK_DATA[[#This Row],[SYMBOL]],"Price"),"")</f>
        <v>19.25</v>
      </c>
      <c r="H1160" s="9" cm="1">
        <f t="array" ref="H1160">IFERROR(_FV(T_STOCK_DATA[[#This Row],[SYMBOL]],"Volume"),"")</f>
        <v>134889</v>
      </c>
      <c r="I1160" s="7" t="str" cm="1">
        <f t="array" ref="I1160">IFERROR(_FV(T_STOCK_DATA[[#This Row],[SYMBOL]],"Ticker symbol",TRUE),"")</f>
        <v>RAMANEWS</v>
      </c>
      <c r="J1160" s="10" t="str">
        <f>IFERROR(RANK(T_STOCK_DATA[[#This Row],[Positive Change %]],T_STOCK_DATA[Positive Change %],0)+COUNTIF($D$3:$D1159,T_STOCK_DATA[[#This Row],[Positive Change %]]),"")</f>
        <v/>
      </c>
      <c r="K1160" s="10">
        <f>IFERROR(RANK(T_STOCK_DATA[[#This Row],[Negative Change %]],T_STOCK_DATA[Negative Change %],1)+COUNTIF($E$3:$E1159,T_STOCK_DATA[[#This Row],[Negative Change %]]),"")</f>
        <v>474</v>
      </c>
      <c r="L1160" s="10">
        <f>IFERROR(RANK(T_STOCK_DATA[[#This Row],[Volume]],T_STOCK_DATA[Volume],0)+COUNTIF($H$3:$H1159,T_STOCK_DATA[[#This Row],[Volume]]),"")</f>
        <v>883</v>
      </c>
      <c r="M1160" s="18" cm="1">
        <f t="array" ref="M1160">IFERROR(_FV(T_STOCK_DATA[[#This Row],[SYMBOL]],"Last trade time",TRUE),"")</f>
        <v>44585.469965277778</v>
      </c>
    </row>
    <row r="1161" spans="1:13">
      <c r="A1161" s="5" t="e" vm="1176">
        <v>#VALUE!</v>
      </c>
      <c r="B1161" s="7" cm="1">
        <f t="array" ref="B1161">IFERROR(_FV(T_STOCK_DATA[[#This Row],[SYMBOL]],"Change"),"")</f>
        <v>-11.85</v>
      </c>
      <c r="C1161" s="8" cm="1">
        <f t="array" ref="C1161">IFERROR(IF(T_STOCK_DATA[[#This Row],[SYMBOL]]="","",_FV(T_STOCK_DATA[[#This Row],[SYMBOL]],"Change (%)",TRUE)),"")</f>
        <v>-3.1156000000000003E-2</v>
      </c>
      <c r="D1161" s="8" t="str">
        <f>IF(T_STOCK_DATA[[#This Row],[Change (%)]]&gt;0,T_STOCK_DATA[[#This Row],[Change (%)]],"")</f>
        <v/>
      </c>
      <c r="E1161" s="8">
        <f>IF(T_STOCK_DATA[[#This Row],[Change (%)]]&lt;0,T_STOCK_DATA[[#This Row],[Change (%)]],"")</f>
        <v>-3.1156000000000003E-2</v>
      </c>
      <c r="F1161" s="7" t="str" cm="1">
        <f t="array" ref="F1161">IFERROR(_FV(T_STOCK_DATA[[#This Row],[SYMBOL]],"Exchange"),"")</f>
        <v>National Stock Exchange of India</v>
      </c>
      <c r="G1161" s="7" cm="1">
        <f t="array" ref="G1161">IFERROR(_FV(T_STOCK_DATA[[#This Row],[SYMBOL]],"Price"),"")</f>
        <v>368.5</v>
      </c>
      <c r="H1161" s="9" cm="1">
        <f t="array" ref="H1161">IFERROR(_FV(T_STOCK_DATA[[#This Row],[SYMBOL]],"Volume"),"")</f>
        <v>617015</v>
      </c>
      <c r="I1161" s="7" t="str" cm="1">
        <f t="array" ref="I1161">IFERROR(_FV(T_STOCK_DATA[[#This Row],[SYMBOL]],"Ticker symbol",TRUE),"")</f>
        <v>RAMASTEEL</v>
      </c>
      <c r="J1161" s="10" t="str">
        <f>IFERROR(RANK(T_STOCK_DATA[[#This Row],[Positive Change %]],T_STOCK_DATA[Positive Change %],0)+COUNTIF($D$3:$D1160,T_STOCK_DATA[[#This Row],[Positive Change %]]),"")</f>
        <v/>
      </c>
      <c r="K1161" s="10">
        <f>IFERROR(RANK(T_STOCK_DATA[[#This Row],[Negative Change %]],T_STOCK_DATA[Negative Change %],1)+COUNTIF($E$3:$E1160,T_STOCK_DATA[[#This Row],[Negative Change %]]),"")</f>
        <v>1224</v>
      </c>
      <c r="L1161" s="10">
        <f>IFERROR(RANK(T_STOCK_DATA[[#This Row],[Volume]],T_STOCK_DATA[Volume],0)+COUNTIF($H$3:$H1160,T_STOCK_DATA[[#This Row],[Volume]]),"")</f>
        <v>443</v>
      </c>
      <c r="M1161" s="18" cm="1">
        <f t="array" ref="M1161">IFERROR(_FV(T_STOCK_DATA[[#This Row],[SYMBOL]],"Last trade time",TRUE),"")</f>
        <v>44585.469965277778</v>
      </c>
    </row>
    <row r="1162" spans="1:13">
      <c r="A1162" s="5" t="e" vm="1177">
        <v>#VALUE!</v>
      </c>
      <c r="B1162" s="7" cm="1">
        <f t="array" ref="B1162">IFERROR(_FV(T_STOCK_DATA[[#This Row],[SYMBOL]],"Change"),"")</f>
        <v>-43.5</v>
      </c>
      <c r="C1162" s="8" cm="1">
        <f t="array" ref="C1162">IFERROR(IF(T_STOCK_DATA[[#This Row],[SYMBOL]]="","",_FV(T_STOCK_DATA[[#This Row],[SYMBOL]],"Change (%)",TRUE)),"")</f>
        <v>-4.6257E-2</v>
      </c>
      <c r="D1162" s="8" t="str">
        <f>IF(T_STOCK_DATA[[#This Row],[Change (%)]]&gt;0,T_STOCK_DATA[[#This Row],[Change (%)]],"")</f>
        <v/>
      </c>
      <c r="E1162" s="8">
        <f>IF(T_STOCK_DATA[[#This Row],[Change (%)]]&lt;0,T_STOCK_DATA[[#This Row],[Change (%)]],"")</f>
        <v>-4.6257E-2</v>
      </c>
      <c r="F1162" s="7" t="str" cm="1">
        <f t="array" ref="F1162">IFERROR(_FV(T_STOCK_DATA[[#This Row],[SYMBOL]],"Exchange"),"")</f>
        <v>National Stock Exchange of India</v>
      </c>
      <c r="G1162" s="7" cm="1">
        <f t="array" ref="G1162">IFERROR(_FV(T_STOCK_DATA[[#This Row],[SYMBOL]],"Price"),"")</f>
        <v>896.9</v>
      </c>
      <c r="H1162" s="9" cm="1">
        <f t="array" ref="H1162">IFERROR(_FV(T_STOCK_DATA[[#This Row],[SYMBOL]],"Volume"),"")</f>
        <v>570217</v>
      </c>
      <c r="I1162" s="7" t="str" cm="1">
        <f t="array" ref="I1162">IFERROR(_FV(T_STOCK_DATA[[#This Row],[SYMBOL]],"Ticker symbol",TRUE),"")</f>
        <v>RAMCOCEM</v>
      </c>
      <c r="J1162" s="10" t="str">
        <f>IFERROR(RANK(T_STOCK_DATA[[#This Row],[Positive Change %]],T_STOCK_DATA[Positive Change %],0)+COUNTIF($D$3:$D1161,T_STOCK_DATA[[#This Row],[Positive Change %]]),"")</f>
        <v/>
      </c>
      <c r="K1162" s="10">
        <f>IFERROR(RANK(T_STOCK_DATA[[#This Row],[Negative Change %]],T_STOCK_DATA[Negative Change %],1)+COUNTIF($E$3:$E1161,T_STOCK_DATA[[#This Row],[Negative Change %]]),"")</f>
        <v>855</v>
      </c>
      <c r="L1162" s="10">
        <f>IFERROR(RANK(T_STOCK_DATA[[#This Row],[Volume]],T_STOCK_DATA[Volume],0)+COUNTIF($H$3:$H1161,T_STOCK_DATA[[#This Row],[Volume]]),"")</f>
        <v>464</v>
      </c>
      <c r="M1162" s="18" cm="1">
        <f t="array" ref="M1162">IFERROR(_FV(T_STOCK_DATA[[#This Row],[SYMBOL]],"Last trade time",TRUE),"")</f>
        <v>44585.469965277778</v>
      </c>
    </row>
    <row r="1163" spans="1:13">
      <c r="A1163" s="5" t="e" vm="1178">
        <v>#VALUE!</v>
      </c>
      <c r="B1163" s="7" cm="1">
        <f t="array" ref="B1163">IFERROR(_FV(T_STOCK_DATA[[#This Row],[SYMBOL]],"Change"),"")</f>
        <v>-22.3</v>
      </c>
      <c r="C1163" s="8" cm="1">
        <f t="array" ref="C1163">IFERROR(IF(T_STOCK_DATA[[#This Row],[SYMBOL]]="","",_FV(T_STOCK_DATA[[#This Row],[SYMBOL]],"Change (%)",TRUE)),"")</f>
        <v>-8.2090999999999997E-2</v>
      </c>
      <c r="D1163" s="8" t="str">
        <f>IF(T_STOCK_DATA[[#This Row],[Change (%)]]&gt;0,T_STOCK_DATA[[#This Row],[Change (%)]],"")</f>
        <v/>
      </c>
      <c r="E1163" s="8">
        <f>IF(T_STOCK_DATA[[#This Row],[Change (%)]]&lt;0,T_STOCK_DATA[[#This Row],[Change (%)]],"")</f>
        <v>-8.2090999999999997E-2</v>
      </c>
      <c r="F1163" s="7" t="str" cm="1">
        <f t="array" ref="F1163">IFERROR(_FV(T_STOCK_DATA[[#This Row],[SYMBOL]],"Exchange"),"")</f>
        <v>National Stock Exchange of India</v>
      </c>
      <c r="G1163" s="7" cm="1">
        <f t="array" ref="G1163">IFERROR(_FV(T_STOCK_DATA[[#This Row],[SYMBOL]],"Price"),"")</f>
        <v>249.35</v>
      </c>
      <c r="H1163" s="9" cm="1">
        <f t="array" ref="H1163">IFERROR(_FV(T_STOCK_DATA[[#This Row],[SYMBOL]],"Volume"),"")</f>
        <v>263865</v>
      </c>
      <c r="I1163" s="7" t="str" cm="1">
        <f t="array" ref="I1163">IFERROR(_FV(T_STOCK_DATA[[#This Row],[SYMBOL]],"Ticker symbol",TRUE),"")</f>
        <v>RAMCOIND</v>
      </c>
      <c r="J1163" s="10" t="str">
        <f>IFERROR(RANK(T_STOCK_DATA[[#This Row],[Positive Change %]],T_STOCK_DATA[Positive Change %],0)+COUNTIF($D$3:$D1162,T_STOCK_DATA[[#This Row],[Positive Change %]]),"")</f>
        <v/>
      </c>
      <c r="K1163" s="10">
        <f>IFERROR(RANK(T_STOCK_DATA[[#This Row],[Negative Change %]],T_STOCK_DATA[Negative Change %],1)+COUNTIF($E$3:$E1162,T_STOCK_DATA[[#This Row],[Negative Change %]]),"")</f>
        <v>96</v>
      </c>
      <c r="L1163" s="10">
        <f>IFERROR(RANK(T_STOCK_DATA[[#This Row],[Volume]],T_STOCK_DATA[Volume],0)+COUNTIF($H$3:$H1162,T_STOCK_DATA[[#This Row],[Volume]]),"")</f>
        <v>679</v>
      </c>
      <c r="M1163" s="18" cm="1">
        <f t="array" ref="M1163">IFERROR(_FV(T_STOCK_DATA[[#This Row],[SYMBOL]],"Last trade time",TRUE),"")</f>
        <v>44585.469965277778</v>
      </c>
    </row>
    <row r="1164" spans="1:13">
      <c r="A1164" s="5" t="e" vm="1179">
        <v>#VALUE!</v>
      </c>
      <c r="B1164" s="7" cm="1">
        <f t="array" ref="B1164">IFERROR(_FV(T_STOCK_DATA[[#This Row],[SYMBOL]],"Change"),"")</f>
        <v>-16.2</v>
      </c>
      <c r="C1164" s="8" cm="1">
        <f t="array" ref="C1164">IFERROR(IF(T_STOCK_DATA[[#This Row],[SYMBOL]]="","",_FV(T_STOCK_DATA[[#This Row],[SYMBOL]],"Change (%)",TRUE)),"")</f>
        <v>-3.8644999999999999E-2</v>
      </c>
      <c r="D1164" s="8" t="str">
        <f>IF(T_STOCK_DATA[[#This Row],[Change (%)]]&gt;0,T_STOCK_DATA[[#This Row],[Change (%)]],"")</f>
        <v/>
      </c>
      <c r="E1164" s="8">
        <f>IF(T_STOCK_DATA[[#This Row],[Change (%)]]&lt;0,T_STOCK_DATA[[#This Row],[Change (%)]],"")</f>
        <v>-3.8644999999999999E-2</v>
      </c>
      <c r="F1164" s="7" t="str" cm="1">
        <f t="array" ref="F1164">IFERROR(_FV(T_STOCK_DATA[[#This Row],[SYMBOL]],"Exchange"),"")</f>
        <v>National Stock Exchange of India</v>
      </c>
      <c r="G1164" s="7" cm="1">
        <f t="array" ref="G1164">IFERROR(_FV(T_STOCK_DATA[[#This Row],[SYMBOL]],"Price"),"")</f>
        <v>403</v>
      </c>
      <c r="H1164" s="9" cm="1">
        <f t="array" ref="H1164">IFERROR(_FV(T_STOCK_DATA[[#This Row],[SYMBOL]],"Volume"),"")</f>
        <v>112888</v>
      </c>
      <c r="I1164" s="7" t="str" cm="1">
        <f t="array" ref="I1164">IFERROR(_FV(T_STOCK_DATA[[#This Row],[SYMBOL]],"Ticker symbol",TRUE),"")</f>
        <v>RAMCOSYS</v>
      </c>
      <c r="J1164" s="10" t="str">
        <f>IFERROR(RANK(T_STOCK_DATA[[#This Row],[Positive Change %]],T_STOCK_DATA[Positive Change %],0)+COUNTIF($D$3:$D1163,T_STOCK_DATA[[#This Row],[Positive Change %]]),"")</f>
        <v/>
      </c>
      <c r="K1164" s="10">
        <f>IFERROR(RANK(T_STOCK_DATA[[#This Row],[Negative Change %]],T_STOCK_DATA[Negative Change %],1)+COUNTIF($E$3:$E1163,T_STOCK_DATA[[#This Row],[Negative Change %]]),"")</f>
        <v>1074</v>
      </c>
      <c r="L1164" s="10">
        <f>IFERROR(RANK(T_STOCK_DATA[[#This Row],[Volume]],T_STOCK_DATA[Volume],0)+COUNTIF($H$3:$H1163,T_STOCK_DATA[[#This Row],[Volume]]),"")</f>
        <v>936</v>
      </c>
      <c r="M1164" s="18" cm="1">
        <f t="array" ref="M1164">IFERROR(_FV(T_STOCK_DATA[[#This Row],[SYMBOL]],"Last trade time",TRUE),"")</f>
        <v>44585.469965277778</v>
      </c>
    </row>
    <row r="1165" spans="1:13">
      <c r="A1165" s="5" t="e" vm="28">
        <v>#VALUE!</v>
      </c>
      <c r="B1165" s="7" cm="1">
        <f t="array" ref="B1165">IFERROR(_FV(T_STOCK_DATA[[#This Row],[SYMBOL]],"Change"),"")</f>
        <v>-27.9</v>
      </c>
      <c r="C1165" s="8" cm="1">
        <f t="array" ref="C1165">IFERROR(IF(T_STOCK_DATA[[#This Row],[SYMBOL]]="","",_FV(T_STOCK_DATA[[#This Row],[SYMBOL]],"Change (%)",TRUE)),"")</f>
        <v>-0.11420400000000001</v>
      </c>
      <c r="D1165" s="8" t="str">
        <f>IF(T_STOCK_DATA[[#This Row],[Change (%)]]&gt;0,T_STOCK_DATA[[#This Row],[Change (%)]],"")</f>
        <v/>
      </c>
      <c r="E1165" s="8">
        <f>IF(T_STOCK_DATA[[#This Row],[Change (%)]]&lt;0,T_STOCK_DATA[[#This Row],[Change (%)]],"")</f>
        <v>-0.11420400000000001</v>
      </c>
      <c r="F1165" s="7" t="str" cm="1">
        <f t="array" ref="F1165">IFERROR(_FV(T_STOCK_DATA[[#This Row],[SYMBOL]],"Exchange"),"")</f>
        <v>National Stock Exchange of India</v>
      </c>
      <c r="G1165" s="7" cm="1">
        <f t="array" ref="G1165">IFERROR(_FV(T_STOCK_DATA[[#This Row],[SYMBOL]],"Price"),"")</f>
        <v>216.4</v>
      </c>
      <c r="H1165" s="9" cm="1">
        <f t="array" ref="H1165">IFERROR(_FV(T_STOCK_DATA[[#This Row],[SYMBOL]],"Volume"),"")</f>
        <v>647347</v>
      </c>
      <c r="I1165" s="7" t="str" cm="1">
        <f t="array" ref="I1165">IFERROR(_FV(T_STOCK_DATA[[#This Row],[SYMBOL]],"Ticker symbol",TRUE),"")</f>
        <v>RAMKY</v>
      </c>
      <c r="J1165" s="10" t="str">
        <f>IFERROR(RANK(T_STOCK_DATA[[#This Row],[Positive Change %]],T_STOCK_DATA[Positive Change %],0)+COUNTIF($D$3:$D1164,T_STOCK_DATA[[#This Row],[Positive Change %]]),"")</f>
        <v/>
      </c>
      <c r="K1165" s="10">
        <f>IFERROR(RANK(T_STOCK_DATA[[#This Row],[Negative Change %]],T_STOCK_DATA[Negative Change %],1)+COUNTIF($E$3:$E1164,T_STOCK_DATA[[#This Row],[Negative Change %]]),"")</f>
        <v>8</v>
      </c>
      <c r="L1165" s="10">
        <f>IFERROR(RANK(T_STOCK_DATA[[#This Row],[Volume]],T_STOCK_DATA[Volume],0)+COUNTIF($H$3:$H1164,T_STOCK_DATA[[#This Row],[Volume]]),"")</f>
        <v>435</v>
      </c>
      <c r="M1165" s="18" cm="1">
        <f t="array" ref="M1165">IFERROR(_FV(T_STOCK_DATA[[#This Row],[SYMBOL]],"Last trade time",TRUE),"")</f>
        <v>44585.469965277778</v>
      </c>
    </row>
    <row r="1166" spans="1:13">
      <c r="A1166" s="5" t="e" vm="1180">
        <v>#VALUE!</v>
      </c>
      <c r="B1166" s="7" cm="1">
        <f t="array" ref="B1166">IFERROR(_FV(T_STOCK_DATA[[#This Row],[SYMBOL]],"Change"),"")</f>
        <v>-2.15</v>
      </c>
      <c r="C1166" s="8" cm="1">
        <f t="array" ref="C1166">IFERROR(IF(T_STOCK_DATA[[#This Row],[SYMBOL]]="","",_FV(T_STOCK_DATA[[#This Row],[SYMBOL]],"Change (%)",TRUE)),"")</f>
        <v>-7.3883000000000004E-2</v>
      </c>
      <c r="D1166" s="8" t="str">
        <f>IF(T_STOCK_DATA[[#This Row],[Change (%)]]&gt;0,T_STOCK_DATA[[#This Row],[Change (%)]],"")</f>
        <v/>
      </c>
      <c r="E1166" s="8">
        <f>IF(T_STOCK_DATA[[#This Row],[Change (%)]]&lt;0,T_STOCK_DATA[[#This Row],[Change (%)]],"")</f>
        <v>-7.3883000000000004E-2</v>
      </c>
      <c r="F1166" s="7" t="str" cm="1">
        <f t="array" ref="F1166">IFERROR(_FV(T_STOCK_DATA[[#This Row],[SYMBOL]],"Exchange"),"")</f>
        <v>National Stock Exchange of India</v>
      </c>
      <c r="G1166" s="7" cm="1">
        <f t="array" ref="G1166">IFERROR(_FV(T_STOCK_DATA[[#This Row],[SYMBOL]],"Price"),"")</f>
        <v>26.95</v>
      </c>
      <c r="H1166" s="9" cm="1">
        <f t="array" ref="H1166">IFERROR(_FV(T_STOCK_DATA[[#This Row],[SYMBOL]],"Volume"),"")</f>
        <v>1101538</v>
      </c>
      <c r="I1166" s="7" t="str" cm="1">
        <f t="array" ref="I1166">IFERROR(_FV(T_STOCK_DATA[[#This Row],[SYMBOL]],"Ticker symbol",TRUE),"")</f>
        <v>RANASUG</v>
      </c>
      <c r="J1166" s="10" t="str">
        <f>IFERROR(RANK(T_STOCK_DATA[[#This Row],[Positive Change %]],T_STOCK_DATA[Positive Change %],0)+COUNTIF($D$3:$D1165,T_STOCK_DATA[[#This Row],[Positive Change %]]),"")</f>
        <v/>
      </c>
      <c r="K1166" s="10">
        <f>IFERROR(RANK(T_STOCK_DATA[[#This Row],[Negative Change %]],T_STOCK_DATA[Negative Change %],1)+COUNTIF($E$3:$E1165,T_STOCK_DATA[[#This Row],[Negative Change %]]),"")</f>
        <v>156</v>
      </c>
      <c r="L1166" s="10">
        <f>IFERROR(RANK(T_STOCK_DATA[[#This Row],[Volume]],T_STOCK_DATA[Volume],0)+COUNTIF($H$3:$H1165,T_STOCK_DATA[[#This Row],[Volume]]),"")</f>
        <v>319</v>
      </c>
      <c r="M1166" s="18" cm="1">
        <f t="array" ref="M1166">IFERROR(_FV(T_STOCK_DATA[[#This Row],[SYMBOL]],"Last trade time",TRUE),"")</f>
        <v>44585.469965277778</v>
      </c>
    </row>
    <row r="1167" spans="1:13">
      <c r="A1167" s="5" t="e" vm="1181">
        <v>#VALUE!</v>
      </c>
      <c r="B1167" s="7" cm="1">
        <f t="array" ref="B1167">IFERROR(_FV(T_STOCK_DATA[[#This Row],[SYMBOL]],"Change"),"")</f>
        <v>-9.25</v>
      </c>
      <c r="C1167" s="8" cm="1">
        <f t="array" ref="C1167">IFERROR(IF(T_STOCK_DATA[[#This Row],[SYMBOL]]="","",_FV(T_STOCK_DATA[[#This Row],[SYMBOL]],"Change (%)",TRUE)),"")</f>
        <v>-3.1548E-2</v>
      </c>
      <c r="D1167" s="8" t="str">
        <f>IF(T_STOCK_DATA[[#This Row],[Change (%)]]&gt;0,T_STOCK_DATA[[#This Row],[Change (%)]],"")</f>
        <v/>
      </c>
      <c r="E1167" s="8">
        <f>IF(T_STOCK_DATA[[#This Row],[Change (%)]]&lt;0,T_STOCK_DATA[[#This Row],[Change (%)]],"")</f>
        <v>-3.1548E-2</v>
      </c>
      <c r="F1167" s="7" t="str" cm="1">
        <f t="array" ref="F1167">IFERROR(_FV(T_STOCK_DATA[[#This Row],[SYMBOL]],"Exchange"),"")</f>
        <v>National Stock Exchange of India</v>
      </c>
      <c r="G1167" s="7" cm="1">
        <f t="array" ref="G1167">IFERROR(_FV(T_STOCK_DATA[[#This Row],[SYMBOL]],"Price"),"")</f>
        <v>283.95</v>
      </c>
      <c r="H1167" s="9" cm="1">
        <f t="array" ref="H1167">IFERROR(_FV(T_STOCK_DATA[[#This Row],[SYMBOL]],"Volume"),"")</f>
        <v>9465</v>
      </c>
      <c r="I1167" s="7" t="str" cm="1">
        <f t="array" ref="I1167">IFERROR(_FV(T_STOCK_DATA[[#This Row],[SYMBOL]],"Ticker symbol",TRUE),"")</f>
        <v>RANEENGINE</v>
      </c>
      <c r="J1167" s="10" t="str">
        <f>IFERROR(RANK(T_STOCK_DATA[[#This Row],[Positive Change %]],T_STOCK_DATA[Positive Change %],0)+COUNTIF($D$3:$D1166,T_STOCK_DATA[[#This Row],[Positive Change %]]),"")</f>
        <v/>
      </c>
      <c r="K1167" s="10">
        <f>IFERROR(RANK(T_STOCK_DATA[[#This Row],[Negative Change %]],T_STOCK_DATA[Negative Change %],1)+COUNTIF($E$3:$E1166,T_STOCK_DATA[[#This Row],[Negative Change %]]),"")</f>
        <v>1219</v>
      </c>
      <c r="L1167" s="10">
        <f>IFERROR(RANK(T_STOCK_DATA[[#This Row],[Volume]],T_STOCK_DATA[Volume],0)+COUNTIF($H$3:$H1166,T_STOCK_DATA[[#This Row],[Volume]]),"")</f>
        <v>1515</v>
      </c>
      <c r="M1167" s="18" cm="1">
        <f t="array" ref="M1167">IFERROR(_FV(T_STOCK_DATA[[#This Row],[SYMBOL]],"Last trade time",TRUE),"")</f>
        <v>44585.469965277778</v>
      </c>
    </row>
    <row r="1168" spans="1:13">
      <c r="A1168" s="5" t="e" vm="1182">
        <v>#VALUE!</v>
      </c>
      <c r="B1168" s="7" cm="1">
        <f t="array" ref="B1168">IFERROR(_FV(T_STOCK_DATA[[#This Row],[SYMBOL]],"Change"),"")</f>
        <v>-26.9</v>
      </c>
      <c r="C1168" s="8" cm="1">
        <f t="array" ref="C1168">IFERROR(IF(T_STOCK_DATA[[#This Row],[SYMBOL]]="","",_FV(T_STOCK_DATA[[#This Row],[SYMBOL]],"Change (%)",TRUE)),"")</f>
        <v>-4.3036999999999999E-2</v>
      </c>
      <c r="D1168" s="8" t="str">
        <f>IF(T_STOCK_DATA[[#This Row],[Change (%)]]&gt;0,T_STOCK_DATA[[#This Row],[Change (%)]],"")</f>
        <v/>
      </c>
      <c r="E1168" s="8">
        <f>IF(T_STOCK_DATA[[#This Row],[Change (%)]]&lt;0,T_STOCK_DATA[[#This Row],[Change (%)]],"")</f>
        <v>-4.3036999999999999E-2</v>
      </c>
      <c r="F1168" s="7" t="str" cm="1">
        <f t="array" ref="F1168">IFERROR(_FV(T_STOCK_DATA[[#This Row],[SYMBOL]],"Exchange"),"")</f>
        <v>National Stock Exchange of India</v>
      </c>
      <c r="G1168" s="7" cm="1">
        <f t="array" ref="G1168">IFERROR(_FV(T_STOCK_DATA[[#This Row],[SYMBOL]],"Price"),"")</f>
        <v>598.15</v>
      </c>
      <c r="H1168" s="9" cm="1">
        <f t="array" ref="H1168">IFERROR(_FV(T_STOCK_DATA[[#This Row],[SYMBOL]],"Volume"),"")</f>
        <v>38461</v>
      </c>
      <c r="I1168" s="7" t="str" cm="1">
        <f t="array" ref="I1168">IFERROR(_FV(T_STOCK_DATA[[#This Row],[SYMBOL]],"Ticker symbol",TRUE),"")</f>
        <v>RANEHOLDIN</v>
      </c>
      <c r="J1168" s="10" t="str">
        <f>IFERROR(RANK(T_STOCK_DATA[[#This Row],[Positive Change %]],T_STOCK_DATA[Positive Change %],0)+COUNTIF($D$3:$D1167,T_STOCK_DATA[[#This Row],[Positive Change %]]),"")</f>
        <v/>
      </c>
      <c r="K1168" s="10">
        <f>IFERROR(RANK(T_STOCK_DATA[[#This Row],[Negative Change %]],T_STOCK_DATA[Negative Change %],1)+COUNTIF($E$3:$E1167,T_STOCK_DATA[[#This Row],[Negative Change %]]),"")</f>
        <v>961</v>
      </c>
      <c r="L1168" s="10">
        <f>IFERROR(RANK(T_STOCK_DATA[[#This Row],[Volume]],T_STOCK_DATA[Volume],0)+COUNTIF($H$3:$H1167,T_STOCK_DATA[[#This Row],[Volume]]),"")</f>
        <v>1247</v>
      </c>
      <c r="M1168" s="18" cm="1">
        <f t="array" ref="M1168">IFERROR(_FV(T_STOCK_DATA[[#This Row],[SYMBOL]],"Last trade time",TRUE),"")</f>
        <v>44585.469965277778</v>
      </c>
    </row>
    <row r="1169" spans="1:13">
      <c r="A1169" s="5" t="e" vm="1183">
        <v>#VALUE!</v>
      </c>
      <c r="B1169" s="7" cm="1">
        <f t="array" ref="B1169">IFERROR(_FV(T_STOCK_DATA[[#This Row],[SYMBOL]],"Change"),"")</f>
        <v>-4.95</v>
      </c>
      <c r="C1169" s="8" cm="1">
        <f t="array" ref="C1169">IFERROR(IF(T_STOCK_DATA[[#This Row],[SYMBOL]]="","",_FV(T_STOCK_DATA[[#This Row],[SYMBOL]],"Change (%)",TRUE)),"")</f>
        <v>-2.5979999999999996E-3</v>
      </c>
      <c r="D1169" s="8" t="str">
        <f>IF(T_STOCK_DATA[[#This Row],[Change (%)]]&gt;0,T_STOCK_DATA[[#This Row],[Change (%)]],"")</f>
        <v/>
      </c>
      <c r="E1169" s="8">
        <f>IF(T_STOCK_DATA[[#This Row],[Change (%)]]&lt;0,T_STOCK_DATA[[#This Row],[Change (%)]],"")</f>
        <v>-2.5979999999999996E-3</v>
      </c>
      <c r="F1169" s="7" t="str" cm="1">
        <f t="array" ref="F1169">IFERROR(_FV(T_STOCK_DATA[[#This Row],[SYMBOL]],"Exchange"),"")</f>
        <v>National Stock Exchange of India</v>
      </c>
      <c r="G1169" s="7" cm="1">
        <f t="array" ref="G1169">IFERROR(_FV(T_STOCK_DATA[[#This Row],[SYMBOL]],"Price"),"")</f>
        <v>1900</v>
      </c>
      <c r="H1169" s="9" cm="1">
        <f t="array" ref="H1169">IFERROR(_FV(T_STOCK_DATA[[#This Row],[SYMBOL]],"Volume"),"")</f>
        <v>20704</v>
      </c>
      <c r="I1169" s="7" t="str" cm="1">
        <f t="array" ref="I1169">IFERROR(_FV(T_STOCK_DATA[[#This Row],[SYMBOL]],"Ticker symbol",TRUE),"")</f>
        <v>RATNAMANI</v>
      </c>
      <c r="J1169" s="10" t="str">
        <f>IFERROR(RANK(T_STOCK_DATA[[#This Row],[Positive Change %]],T_STOCK_DATA[Positive Change %],0)+COUNTIF($D$3:$D1168,T_STOCK_DATA[[#This Row],[Positive Change %]]),"")</f>
        <v/>
      </c>
      <c r="K1169" s="10">
        <f>IFERROR(RANK(T_STOCK_DATA[[#This Row],[Negative Change %]],T_STOCK_DATA[Negative Change %],1)+COUNTIF($E$3:$E1168,T_STOCK_DATA[[#This Row],[Negative Change %]]),"")</f>
        <v>1562</v>
      </c>
      <c r="L1169" s="10">
        <f>IFERROR(RANK(T_STOCK_DATA[[#This Row],[Volume]],T_STOCK_DATA[Volume],0)+COUNTIF($H$3:$H1168,T_STOCK_DATA[[#This Row],[Volume]]),"")</f>
        <v>1381</v>
      </c>
      <c r="M1169" s="18" cm="1">
        <f t="array" ref="M1169">IFERROR(_FV(T_STOCK_DATA[[#This Row],[SYMBOL]],"Last trade time",TRUE),"")</f>
        <v>44585.469965277778</v>
      </c>
    </row>
    <row r="1170" spans="1:13">
      <c r="A1170" s="5" t="e" vm="1184">
        <v>#VALUE!</v>
      </c>
      <c r="B1170" s="7" cm="1">
        <f t="array" ref="B1170">IFERROR(_FV(T_STOCK_DATA[[#This Row],[SYMBOL]],"Change"),"")</f>
        <v>-16.399999999999999</v>
      </c>
      <c r="C1170" s="8" cm="1">
        <f t="array" ref="C1170">IFERROR(IF(T_STOCK_DATA[[#This Row],[SYMBOL]]="","",_FV(T_STOCK_DATA[[#This Row],[SYMBOL]],"Change (%)",TRUE)),"")</f>
        <v>-2.1836000000000001E-2</v>
      </c>
      <c r="D1170" s="8" t="str">
        <f>IF(T_STOCK_DATA[[#This Row],[Change (%)]]&gt;0,T_STOCK_DATA[[#This Row],[Change (%)]],"")</f>
        <v/>
      </c>
      <c r="E1170" s="8">
        <f>IF(T_STOCK_DATA[[#This Row],[Change (%)]]&lt;0,T_STOCK_DATA[[#This Row],[Change (%)]],"")</f>
        <v>-2.1836000000000001E-2</v>
      </c>
      <c r="F1170" s="7" t="str" cm="1">
        <f t="array" ref="F1170">IFERROR(_FV(T_STOCK_DATA[[#This Row],[SYMBOL]],"Exchange"),"")</f>
        <v>National Stock Exchange of India</v>
      </c>
      <c r="G1170" s="7" cm="1">
        <f t="array" ref="G1170">IFERROR(_FV(T_STOCK_DATA[[#This Row],[SYMBOL]],"Price"),"")</f>
        <v>734.65</v>
      </c>
      <c r="H1170" s="9" cm="1">
        <f t="array" ref="H1170">IFERROR(_FV(T_STOCK_DATA[[#This Row],[SYMBOL]],"Volume"),"")</f>
        <v>1482180</v>
      </c>
      <c r="I1170" s="7" t="str" cm="1">
        <f t="array" ref="I1170">IFERROR(_FV(T_STOCK_DATA[[#This Row],[SYMBOL]],"Ticker symbol",TRUE),"")</f>
        <v>RAYMOND</v>
      </c>
      <c r="J1170" s="10" t="str">
        <f>IFERROR(RANK(T_STOCK_DATA[[#This Row],[Positive Change %]],T_STOCK_DATA[Positive Change %],0)+COUNTIF($D$3:$D1169,T_STOCK_DATA[[#This Row],[Positive Change %]]),"")</f>
        <v/>
      </c>
      <c r="K1170" s="10">
        <f>IFERROR(RANK(T_STOCK_DATA[[#This Row],[Negative Change %]],T_STOCK_DATA[Negative Change %],1)+COUNTIF($E$3:$E1169,T_STOCK_DATA[[#This Row],[Negative Change %]]),"")</f>
        <v>1396</v>
      </c>
      <c r="L1170" s="10">
        <f>IFERROR(RANK(T_STOCK_DATA[[#This Row],[Volume]],T_STOCK_DATA[Volume],0)+COUNTIF($H$3:$H1169,T_STOCK_DATA[[#This Row],[Volume]]),"")</f>
        <v>257</v>
      </c>
      <c r="M1170" s="18" cm="1">
        <f t="array" ref="M1170">IFERROR(_FV(T_STOCK_DATA[[#This Row],[SYMBOL]],"Last trade time",TRUE),"")</f>
        <v>44585.469965277778</v>
      </c>
    </row>
    <row r="1171" spans="1:13">
      <c r="A1171" s="5" t="e" vm="1185">
        <v>#VALUE!</v>
      </c>
      <c r="B1171" s="7" cm="1">
        <f t="array" ref="B1171">IFERROR(_FV(T_STOCK_DATA[[#This Row],[SYMBOL]],"Change"),"")</f>
        <v>-26.05</v>
      </c>
      <c r="C1171" s="8" cm="1">
        <f t="array" ref="C1171">IFERROR(IF(T_STOCK_DATA[[#This Row],[SYMBOL]]="","",_FV(T_STOCK_DATA[[#This Row],[SYMBOL]],"Change (%)",TRUE)),"")</f>
        <v>-3.2778000000000002E-2</v>
      </c>
      <c r="D1171" s="8" t="str">
        <f>IF(T_STOCK_DATA[[#This Row],[Change (%)]]&gt;0,T_STOCK_DATA[[#This Row],[Change (%)]],"")</f>
        <v/>
      </c>
      <c r="E1171" s="8">
        <f>IF(T_STOCK_DATA[[#This Row],[Change (%)]]&lt;0,T_STOCK_DATA[[#This Row],[Change (%)]],"")</f>
        <v>-3.2778000000000002E-2</v>
      </c>
      <c r="F1171" s="7" t="str" cm="1">
        <f t="array" ref="F1171">IFERROR(_FV(T_STOCK_DATA[[#This Row],[SYMBOL]],"Exchange"),"")</f>
        <v>National Stock Exchange of India</v>
      </c>
      <c r="G1171" s="7" cm="1">
        <f t="array" ref="G1171">IFERROR(_FV(T_STOCK_DATA[[#This Row],[SYMBOL]],"Price"),"")</f>
        <v>768.7</v>
      </c>
      <c r="H1171" s="9" cm="1">
        <f t="array" ref="H1171">IFERROR(_FV(T_STOCK_DATA[[#This Row],[SYMBOL]],"Volume"),"")</f>
        <v>8100</v>
      </c>
      <c r="I1171" s="7" t="str" cm="1">
        <f t="array" ref="I1171">IFERROR(_FV(T_STOCK_DATA[[#This Row],[SYMBOL]],"Ticker symbol",TRUE),"")</f>
        <v>RBL</v>
      </c>
      <c r="J1171" s="10" t="str">
        <f>IFERROR(RANK(T_STOCK_DATA[[#This Row],[Positive Change %]],T_STOCK_DATA[Positive Change %],0)+COUNTIF($D$3:$D1170,T_STOCK_DATA[[#This Row],[Positive Change %]]),"")</f>
        <v/>
      </c>
      <c r="K1171" s="10">
        <f>IFERROR(RANK(T_STOCK_DATA[[#This Row],[Negative Change %]],T_STOCK_DATA[Negative Change %],1)+COUNTIF($E$3:$E1170,T_STOCK_DATA[[#This Row],[Negative Change %]]),"")</f>
        <v>1203</v>
      </c>
      <c r="L1171" s="10">
        <f>IFERROR(RANK(T_STOCK_DATA[[#This Row],[Volume]],T_STOCK_DATA[Volume],0)+COUNTIF($H$3:$H1170,T_STOCK_DATA[[#This Row],[Volume]]),"")</f>
        <v>1527</v>
      </c>
      <c r="M1171" s="18" cm="1">
        <f t="array" ref="M1171">IFERROR(_FV(T_STOCK_DATA[[#This Row],[SYMBOL]],"Last trade time",TRUE),"")</f>
        <v>44585.469965277778</v>
      </c>
    </row>
    <row r="1172" spans="1:13">
      <c r="A1172" s="5" t="e" vm="56">
        <v>#VALUE!</v>
      </c>
      <c r="B1172" s="7" cm="1">
        <f t="array" ref="B1172">IFERROR(_FV(T_STOCK_DATA[[#This Row],[SYMBOL]],"Change"),"")</f>
        <v>-9</v>
      </c>
      <c r="C1172" s="8" cm="1">
        <f t="array" ref="C1172">IFERROR(IF(T_STOCK_DATA[[#This Row],[SYMBOL]]="","",_FV(T_STOCK_DATA[[#This Row],[SYMBOL]],"Change (%)",TRUE)),"")</f>
        <v>-6.1329000000000002E-2</v>
      </c>
      <c r="D1172" s="8" t="str">
        <f>IF(T_STOCK_DATA[[#This Row],[Change (%)]]&gt;0,T_STOCK_DATA[[#This Row],[Change (%)]],"")</f>
        <v/>
      </c>
      <c r="E1172" s="8">
        <f>IF(T_STOCK_DATA[[#This Row],[Change (%)]]&lt;0,T_STOCK_DATA[[#This Row],[Change (%)]],"")</f>
        <v>-6.1329000000000002E-2</v>
      </c>
      <c r="F1172" s="7" t="str" cm="1">
        <f t="array" ref="F1172">IFERROR(_FV(T_STOCK_DATA[[#This Row],[SYMBOL]],"Exchange"),"")</f>
        <v>National Stock Exchange of India</v>
      </c>
      <c r="G1172" s="7" cm="1">
        <f t="array" ref="G1172">IFERROR(_FV(T_STOCK_DATA[[#This Row],[SYMBOL]],"Price"),"")</f>
        <v>137.75</v>
      </c>
      <c r="H1172" s="9" cm="1">
        <f t="array" ref="H1172">IFERROR(_FV(T_STOCK_DATA[[#This Row],[SYMBOL]],"Volume"),"")</f>
        <v>25487180</v>
      </c>
      <c r="I1172" s="7" t="str" cm="1">
        <f t="array" ref="I1172">IFERROR(_FV(T_STOCK_DATA[[#This Row],[SYMBOL]],"Ticker symbol",TRUE),"")</f>
        <v>RBLBANK</v>
      </c>
      <c r="J1172" s="10" t="str">
        <f>IFERROR(RANK(T_STOCK_DATA[[#This Row],[Positive Change %]],T_STOCK_DATA[Positive Change %],0)+COUNTIF($D$3:$D1171,T_STOCK_DATA[[#This Row],[Positive Change %]]),"")</f>
        <v/>
      </c>
      <c r="K1172" s="10">
        <f>IFERROR(RANK(T_STOCK_DATA[[#This Row],[Negative Change %]],T_STOCK_DATA[Negative Change %],1)+COUNTIF($E$3:$E1171,T_STOCK_DATA[[#This Row],[Negative Change %]]),"")</f>
        <v>322</v>
      </c>
      <c r="L1172" s="10">
        <f>IFERROR(RANK(T_STOCK_DATA[[#This Row],[Volume]],T_STOCK_DATA[Volume],0)+COUNTIF($H$3:$H1171,T_STOCK_DATA[[#This Row],[Volume]]),"")</f>
        <v>18</v>
      </c>
      <c r="M1172" s="18" cm="1">
        <f t="array" ref="M1172">IFERROR(_FV(T_STOCK_DATA[[#This Row],[SYMBOL]],"Last trade time",TRUE),"")</f>
        <v>44585.469965277778</v>
      </c>
    </row>
    <row r="1173" spans="1:13">
      <c r="A1173" s="5" t="e" vm="1186">
        <v>#VALUE!</v>
      </c>
      <c r="B1173" s="7" cm="1">
        <f t="array" ref="B1173">IFERROR(_FV(T_STOCK_DATA[[#This Row],[SYMBOL]],"Change"),"")</f>
        <v>-4.55</v>
      </c>
      <c r="C1173" s="8" cm="1">
        <f t="array" ref="C1173">IFERROR(IF(T_STOCK_DATA[[#This Row],[SYMBOL]]="","",_FV(T_STOCK_DATA[[#This Row],[SYMBOL]],"Change (%)",TRUE)),"")</f>
        <v>-5.6069000000000008E-2</v>
      </c>
      <c r="D1173" s="8" t="str">
        <f>IF(T_STOCK_DATA[[#This Row],[Change (%)]]&gt;0,T_STOCK_DATA[[#This Row],[Change (%)]],"")</f>
        <v/>
      </c>
      <c r="E1173" s="8">
        <f>IF(T_STOCK_DATA[[#This Row],[Change (%)]]&lt;0,T_STOCK_DATA[[#This Row],[Change (%)]],"")</f>
        <v>-5.6069000000000008E-2</v>
      </c>
      <c r="F1173" s="7" t="str" cm="1">
        <f t="array" ref="F1173">IFERROR(_FV(T_STOCK_DATA[[#This Row],[SYMBOL]],"Exchange"),"")</f>
        <v>National Stock Exchange of India</v>
      </c>
      <c r="G1173" s="7" cm="1">
        <f t="array" ref="G1173">IFERROR(_FV(T_STOCK_DATA[[#This Row],[SYMBOL]],"Price"),"")</f>
        <v>76.599999999999994</v>
      </c>
      <c r="H1173" s="9" cm="1">
        <f t="array" ref="H1173">IFERROR(_FV(T_STOCK_DATA[[#This Row],[SYMBOL]],"Volume"),"")</f>
        <v>3495452</v>
      </c>
      <c r="I1173" s="7" t="str" cm="1">
        <f t="array" ref="I1173">IFERROR(_FV(T_STOCK_DATA[[#This Row],[SYMBOL]],"Ticker symbol",TRUE),"")</f>
        <v>RCF</v>
      </c>
      <c r="J1173" s="10" t="str">
        <f>IFERROR(RANK(T_STOCK_DATA[[#This Row],[Positive Change %]],T_STOCK_DATA[Positive Change %],0)+COUNTIF($D$3:$D1172,T_STOCK_DATA[[#This Row],[Positive Change %]]),"")</f>
        <v/>
      </c>
      <c r="K1173" s="10">
        <f>IFERROR(RANK(T_STOCK_DATA[[#This Row],[Negative Change %]],T_STOCK_DATA[Negative Change %],1)+COUNTIF($E$3:$E1172,T_STOCK_DATA[[#This Row],[Negative Change %]]),"")</f>
        <v>398</v>
      </c>
      <c r="L1173" s="10">
        <f>IFERROR(RANK(T_STOCK_DATA[[#This Row],[Volume]],T_STOCK_DATA[Volume],0)+COUNTIF($H$3:$H1172,T_STOCK_DATA[[#This Row],[Volume]]),"")</f>
        <v>132</v>
      </c>
      <c r="M1173" s="18" cm="1">
        <f t="array" ref="M1173">IFERROR(_FV(T_STOCK_DATA[[#This Row],[SYMBOL]],"Last trade time",TRUE),"")</f>
        <v>44585.469965277778</v>
      </c>
    </row>
    <row r="1174" spans="1:13">
      <c r="A1174" s="5" t="e" vm="1187">
        <v>#VALUE!</v>
      </c>
      <c r="B1174" s="7" cm="1">
        <f t="array" ref="B1174">IFERROR(_FV(T_STOCK_DATA[[#This Row],[SYMBOL]],"Change"),"")</f>
        <v>-0.15</v>
      </c>
      <c r="C1174" s="8" cm="1">
        <f t="array" ref="C1174">IFERROR(IF(T_STOCK_DATA[[#This Row],[SYMBOL]]="","",_FV(T_STOCK_DATA[[#This Row],[SYMBOL]],"Change (%)",TRUE)),"")</f>
        <v>-4.1096000000000001E-2</v>
      </c>
      <c r="D1174" s="8" t="str">
        <f>IF(T_STOCK_DATA[[#This Row],[Change (%)]]&gt;0,T_STOCK_DATA[[#This Row],[Change (%)]],"")</f>
        <v/>
      </c>
      <c r="E1174" s="8">
        <f>IF(T_STOCK_DATA[[#This Row],[Change (%)]]&lt;0,T_STOCK_DATA[[#This Row],[Change (%)]],"")</f>
        <v>-4.1096000000000001E-2</v>
      </c>
      <c r="F1174" s="7" t="str" cm="1">
        <f t="array" ref="F1174">IFERROR(_FV(T_STOCK_DATA[[#This Row],[SYMBOL]],"Exchange"),"")</f>
        <v>National Stock Exchange of India</v>
      </c>
      <c r="G1174" s="7" cm="1">
        <f t="array" ref="G1174">IFERROR(_FV(T_STOCK_DATA[[#This Row],[SYMBOL]],"Price"),"")</f>
        <v>3.5</v>
      </c>
      <c r="H1174" s="9" cm="1">
        <f t="array" ref="H1174">IFERROR(_FV(T_STOCK_DATA[[#This Row],[SYMBOL]],"Volume"),"")</f>
        <v>9735391</v>
      </c>
      <c r="I1174" s="7" t="str" cm="1">
        <f t="array" ref="I1174">IFERROR(_FV(T_STOCK_DATA[[#This Row],[SYMBOL]],"Ticker symbol",TRUE),"")</f>
        <v>RCOM</v>
      </c>
      <c r="J1174" s="10" t="str">
        <f>IFERROR(RANK(T_STOCK_DATA[[#This Row],[Positive Change %]],T_STOCK_DATA[Positive Change %],0)+COUNTIF($D$3:$D1173,T_STOCK_DATA[[#This Row],[Positive Change %]]),"")</f>
        <v/>
      </c>
      <c r="K1174" s="10">
        <f>IFERROR(RANK(T_STOCK_DATA[[#This Row],[Negative Change %]],T_STOCK_DATA[Negative Change %],1)+COUNTIF($E$3:$E1173,T_STOCK_DATA[[#This Row],[Negative Change %]]),"")</f>
        <v>1012</v>
      </c>
      <c r="L1174" s="10">
        <f>IFERROR(RANK(T_STOCK_DATA[[#This Row],[Volume]],T_STOCK_DATA[Volume],0)+COUNTIF($H$3:$H1173,T_STOCK_DATA[[#This Row],[Volume]]),"")</f>
        <v>55</v>
      </c>
      <c r="M1174" s="18" cm="1">
        <f t="array" ref="M1174">IFERROR(_FV(T_STOCK_DATA[[#This Row],[SYMBOL]],"Last trade time",TRUE),"")</f>
        <v>44585.469965277778</v>
      </c>
    </row>
    <row r="1175" spans="1:13">
      <c r="A1175" s="5" t="e" vm="1188">
        <v>#VALUE!</v>
      </c>
      <c r="B1175" s="7" cm="1">
        <f t="array" ref="B1175">IFERROR(_FV(T_STOCK_DATA[[#This Row],[SYMBOL]],"Change"),"")</f>
        <v>-3.65</v>
      </c>
      <c r="C1175" s="8" cm="1">
        <f t="array" ref="C1175">IFERROR(IF(T_STOCK_DATA[[#This Row],[SYMBOL]]="","",_FV(T_STOCK_DATA[[#This Row],[SYMBOL]],"Change (%)",TRUE)),"")</f>
        <v>-2.7463999999999999E-2</v>
      </c>
      <c r="D1175" s="8" t="str">
        <f>IF(T_STOCK_DATA[[#This Row],[Change (%)]]&gt;0,T_STOCK_DATA[[#This Row],[Change (%)]],"")</f>
        <v/>
      </c>
      <c r="E1175" s="8">
        <f>IF(T_STOCK_DATA[[#This Row],[Change (%)]]&lt;0,T_STOCK_DATA[[#This Row],[Change (%)]],"")</f>
        <v>-2.7463999999999999E-2</v>
      </c>
      <c r="F1175" s="7" t="str" cm="1">
        <f t="array" ref="F1175">IFERROR(_FV(T_STOCK_DATA[[#This Row],[SYMBOL]],"Exchange"),"")</f>
        <v>National Stock Exchange of India</v>
      </c>
      <c r="G1175" s="7" cm="1">
        <f t="array" ref="G1175">IFERROR(_FV(T_STOCK_DATA[[#This Row],[SYMBOL]],"Price"),"")</f>
        <v>129.25</v>
      </c>
      <c r="H1175" s="9" cm="1">
        <f t="array" ref="H1175">IFERROR(_FV(T_STOCK_DATA[[#This Row],[SYMBOL]],"Volume"),"")</f>
        <v>4195506</v>
      </c>
      <c r="I1175" s="7" t="str" cm="1">
        <f t="array" ref="I1175">IFERROR(_FV(T_STOCK_DATA[[#This Row],[SYMBOL]],"Ticker symbol",TRUE),"")</f>
        <v>RECLTD</v>
      </c>
      <c r="J1175" s="10" t="str">
        <f>IFERROR(RANK(T_STOCK_DATA[[#This Row],[Positive Change %]],T_STOCK_DATA[Positive Change %],0)+COUNTIF($D$3:$D1174,T_STOCK_DATA[[#This Row],[Positive Change %]]),"")</f>
        <v/>
      </c>
      <c r="K1175" s="10">
        <f>IFERROR(RANK(T_STOCK_DATA[[#This Row],[Negative Change %]],T_STOCK_DATA[Negative Change %],1)+COUNTIF($E$3:$E1174,T_STOCK_DATA[[#This Row],[Negative Change %]]),"")</f>
        <v>1291</v>
      </c>
      <c r="L1175" s="10">
        <f>IFERROR(RANK(T_STOCK_DATA[[#This Row],[Volume]],T_STOCK_DATA[Volume],0)+COUNTIF($H$3:$H1174,T_STOCK_DATA[[#This Row],[Volume]]),"")</f>
        <v>121</v>
      </c>
      <c r="M1175" s="18" cm="1">
        <f t="array" ref="M1175">IFERROR(_FV(T_STOCK_DATA[[#This Row],[SYMBOL]],"Last trade time",TRUE),"")</f>
        <v>44585.469965277778</v>
      </c>
    </row>
    <row r="1176" spans="1:13">
      <c r="A1176" s="5" t="e" vm="1189">
        <v>#VALUE!</v>
      </c>
      <c r="B1176" s="7" cm="1">
        <f t="array" ref="B1176">IFERROR(_FV(T_STOCK_DATA[[#This Row],[SYMBOL]],"Change"),"")</f>
        <v>-7.45</v>
      </c>
      <c r="C1176" s="8" cm="1">
        <f t="array" ref="C1176">IFERROR(IF(T_STOCK_DATA[[#This Row],[SYMBOL]]="","",_FV(T_STOCK_DATA[[#This Row],[SYMBOL]],"Change (%)",TRUE)),"")</f>
        <v>-4.6490000000000004E-2</v>
      </c>
      <c r="D1176" s="8" t="str">
        <f>IF(T_STOCK_DATA[[#This Row],[Change (%)]]&gt;0,T_STOCK_DATA[[#This Row],[Change (%)]],"")</f>
        <v/>
      </c>
      <c r="E1176" s="8">
        <f>IF(T_STOCK_DATA[[#This Row],[Change (%)]]&lt;0,T_STOCK_DATA[[#This Row],[Change (%)]],"")</f>
        <v>-4.6490000000000004E-2</v>
      </c>
      <c r="F1176" s="7" t="str" cm="1">
        <f t="array" ref="F1176">IFERROR(_FV(T_STOCK_DATA[[#This Row],[SYMBOL]],"Exchange"),"")</f>
        <v>National Stock Exchange of India</v>
      </c>
      <c r="G1176" s="7" cm="1">
        <f t="array" ref="G1176">IFERROR(_FV(T_STOCK_DATA[[#This Row],[SYMBOL]],"Price"),"")</f>
        <v>152.80000000000001</v>
      </c>
      <c r="H1176" s="9" cm="1">
        <f t="array" ref="H1176">IFERROR(_FV(T_STOCK_DATA[[#This Row],[SYMBOL]],"Volume"),"")</f>
        <v>5887136</v>
      </c>
      <c r="I1176" s="7" t="str" cm="1">
        <f t="array" ref="I1176">IFERROR(_FV(T_STOCK_DATA[[#This Row],[SYMBOL]],"Ticker symbol",TRUE),"")</f>
        <v>REDINGTON</v>
      </c>
      <c r="J1176" s="10" t="str">
        <f>IFERROR(RANK(T_STOCK_DATA[[#This Row],[Positive Change %]],T_STOCK_DATA[Positive Change %],0)+COUNTIF($D$3:$D1175,T_STOCK_DATA[[#This Row],[Positive Change %]]),"")</f>
        <v/>
      </c>
      <c r="K1176" s="10">
        <f>IFERROR(RANK(T_STOCK_DATA[[#This Row],[Negative Change %]],T_STOCK_DATA[Negative Change %],1)+COUNTIF($E$3:$E1175,T_STOCK_DATA[[#This Row],[Negative Change %]]),"")</f>
        <v>842</v>
      </c>
      <c r="L1176" s="10">
        <f>IFERROR(RANK(T_STOCK_DATA[[#This Row],[Volume]],T_STOCK_DATA[Volume],0)+COUNTIF($H$3:$H1175,T_STOCK_DATA[[#This Row],[Volume]]),"")</f>
        <v>85</v>
      </c>
      <c r="M1176" s="18" cm="1">
        <f t="array" ref="M1176">IFERROR(_FV(T_STOCK_DATA[[#This Row],[SYMBOL]],"Last trade time",TRUE),"")</f>
        <v>44585.469965277778</v>
      </c>
    </row>
    <row r="1177" spans="1:13">
      <c r="A1177" s="5" t="e" vm="1190">
        <v>#VALUE!</v>
      </c>
      <c r="B1177" s="7" cm="1">
        <f t="array" ref="B1177">IFERROR(_FV(T_STOCK_DATA[[#This Row],[SYMBOL]],"Change"),"")</f>
        <v>-8.4499999999999993</v>
      </c>
      <c r="C1177" s="8" cm="1">
        <f t="array" ref="C1177">IFERROR(IF(T_STOCK_DATA[[#This Row],[SYMBOL]]="","",_FV(T_STOCK_DATA[[#This Row],[SYMBOL]],"Change (%)",TRUE)),"")</f>
        <v>-6.2989000000000003E-2</v>
      </c>
      <c r="D1177" s="8" t="str">
        <f>IF(T_STOCK_DATA[[#This Row],[Change (%)]]&gt;0,T_STOCK_DATA[[#This Row],[Change (%)]],"")</f>
        <v/>
      </c>
      <c r="E1177" s="8">
        <f>IF(T_STOCK_DATA[[#This Row],[Change (%)]]&lt;0,T_STOCK_DATA[[#This Row],[Change (%)]],"")</f>
        <v>-6.2989000000000003E-2</v>
      </c>
      <c r="F1177" s="7" t="str" cm="1">
        <f t="array" ref="F1177">IFERROR(_FV(T_STOCK_DATA[[#This Row],[SYMBOL]],"Exchange"),"")</f>
        <v>National Stock Exchange of India</v>
      </c>
      <c r="G1177" s="7" cm="1">
        <f t="array" ref="G1177">IFERROR(_FV(T_STOCK_DATA[[#This Row],[SYMBOL]],"Price"),"")</f>
        <v>125.7</v>
      </c>
      <c r="H1177" s="9" cm="1">
        <f t="array" ref="H1177">IFERROR(_FV(T_STOCK_DATA[[#This Row],[SYMBOL]],"Volume"),"")</f>
        <v>167559</v>
      </c>
      <c r="I1177" s="7" t="str" cm="1">
        <f t="array" ref="I1177">IFERROR(_FV(T_STOCK_DATA[[#This Row],[SYMBOL]],"Ticker symbol",TRUE),"")</f>
        <v>REFEX</v>
      </c>
      <c r="J1177" s="10" t="str">
        <f>IFERROR(RANK(T_STOCK_DATA[[#This Row],[Positive Change %]],T_STOCK_DATA[Positive Change %],0)+COUNTIF($D$3:$D1176,T_STOCK_DATA[[#This Row],[Positive Change %]]),"")</f>
        <v/>
      </c>
      <c r="K1177" s="10">
        <f>IFERROR(RANK(T_STOCK_DATA[[#This Row],[Negative Change %]],T_STOCK_DATA[Negative Change %],1)+COUNTIF($E$3:$E1176,T_STOCK_DATA[[#This Row],[Negative Change %]]),"")</f>
        <v>300</v>
      </c>
      <c r="L1177" s="10">
        <f>IFERROR(RANK(T_STOCK_DATA[[#This Row],[Volume]],T_STOCK_DATA[Volume],0)+COUNTIF($H$3:$H1176,T_STOCK_DATA[[#This Row],[Volume]]),"")</f>
        <v>810</v>
      </c>
      <c r="M1177" s="18" cm="1">
        <f t="array" ref="M1177">IFERROR(_FV(T_STOCK_DATA[[#This Row],[SYMBOL]],"Last trade time",TRUE),"")</f>
        <v>44585.469965277778</v>
      </c>
    </row>
    <row r="1178" spans="1:13">
      <c r="A1178" s="5" t="e" vm="1191">
        <v>#VALUE!</v>
      </c>
      <c r="B1178" s="7" cm="1">
        <f t="array" ref="B1178">IFERROR(_FV(T_STOCK_DATA[[#This Row],[SYMBOL]],"Change"),"")</f>
        <v>-23.75</v>
      </c>
      <c r="C1178" s="8" cm="1">
        <f t="array" ref="C1178">IFERROR(IF(T_STOCK_DATA[[#This Row],[SYMBOL]]="","",_FV(T_STOCK_DATA[[#This Row],[SYMBOL]],"Change (%)",TRUE)),"")</f>
        <v>-1.8044000000000001E-2</v>
      </c>
      <c r="D1178" s="8" t="str">
        <f>IF(T_STOCK_DATA[[#This Row],[Change (%)]]&gt;0,T_STOCK_DATA[[#This Row],[Change (%)]],"")</f>
        <v/>
      </c>
      <c r="E1178" s="8">
        <f>IF(T_STOCK_DATA[[#This Row],[Change (%)]]&lt;0,T_STOCK_DATA[[#This Row],[Change (%)]],"")</f>
        <v>-1.8044000000000001E-2</v>
      </c>
      <c r="F1178" s="7" t="str" cm="1">
        <f t="array" ref="F1178">IFERROR(_FV(T_STOCK_DATA[[#This Row],[SYMBOL]],"Exchange"),"")</f>
        <v>National Stock Exchange of India</v>
      </c>
      <c r="G1178" s="7" cm="1">
        <f t="array" ref="G1178">IFERROR(_FV(T_STOCK_DATA[[#This Row],[SYMBOL]],"Price"),"")</f>
        <v>1292.5</v>
      </c>
      <c r="H1178" s="9" cm="1">
        <f t="array" ref="H1178">IFERROR(_FV(T_STOCK_DATA[[#This Row],[SYMBOL]],"Volume"),"")</f>
        <v>172700</v>
      </c>
      <c r="I1178" s="7" t="str" cm="1">
        <f t="array" ref="I1178">IFERROR(_FV(T_STOCK_DATA[[#This Row],[SYMBOL]],"Ticker symbol",TRUE),"")</f>
        <v>RELAXO</v>
      </c>
      <c r="J1178" s="10" t="str">
        <f>IFERROR(RANK(T_STOCK_DATA[[#This Row],[Positive Change %]],T_STOCK_DATA[Positive Change %],0)+COUNTIF($D$3:$D1177,T_STOCK_DATA[[#This Row],[Positive Change %]]),"")</f>
        <v/>
      </c>
      <c r="K1178" s="10">
        <f>IFERROR(RANK(T_STOCK_DATA[[#This Row],[Negative Change %]],T_STOCK_DATA[Negative Change %],1)+COUNTIF($E$3:$E1177,T_STOCK_DATA[[#This Row],[Negative Change %]]),"")</f>
        <v>1445</v>
      </c>
      <c r="L1178" s="10">
        <f>IFERROR(RANK(T_STOCK_DATA[[#This Row],[Volume]],T_STOCK_DATA[Volume],0)+COUNTIF($H$3:$H1177,T_STOCK_DATA[[#This Row],[Volume]]),"")</f>
        <v>802</v>
      </c>
      <c r="M1178" s="18" cm="1">
        <f t="array" ref="M1178">IFERROR(_FV(T_STOCK_DATA[[#This Row],[SYMBOL]],"Last trade time",TRUE),"")</f>
        <v>44585.469965277778</v>
      </c>
    </row>
    <row r="1179" spans="1:13">
      <c r="A1179" s="5" t="e" vm="1192">
        <v>#VALUE!</v>
      </c>
      <c r="B1179" s="7" cm="1">
        <f t="array" ref="B1179">IFERROR(_FV(T_STOCK_DATA[[#This Row],[SYMBOL]],"Change"),"")</f>
        <v>-0.75</v>
      </c>
      <c r="C1179" s="8" cm="1">
        <f t="array" ref="C1179">IFERROR(IF(T_STOCK_DATA[[#This Row],[SYMBOL]]="","",_FV(T_STOCK_DATA[[#This Row],[SYMBOL]],"Change (%)",TRUE)),"")</f>
        <v>-4.8076999999999995E-2</v>
      </c>
      <c r="D1179" s="8" t="str">
        <f>IF(T_STOCK_DATA[[#This Row],[Change (%)]]&gt;0,T_STOCK_DATA[[#This Row],[Change (%)]],"")</f>
        <v/>
      </c>
      <c r="E1179" s="8">
        <f>IF(T_STOCK_DATA[[#This Row],[Change (%)]]&lt;0,T_STOCK_DATA[[#This Row],[Change (%)]],"")</f>
        <v>-4.8076999999999995E-2</v>
      </c>
      <c r="F1179" s="7" t="str" cm="1">
        <f t="array" ref="F1179">IFERROR(_FV(T_STOCK_DATA[[#This Row],[SYMBOL]],"Exchange"),"")</f>
        <v>National Stock Exchange of India</v>
      </c>
      <c r="G1179" s="7" cm="1">
        <f t="array" ref="G1179">IFERROR(_FV(T_STOCK_DATA[[#This Row],[SYMBOL]],"Price"),"")</f>
        <v>14.85</v>
      </c>
      <c r="H1179" s="9" cm="1">
        <f t="array" ref="H1179">IFERROR(_FV(T_STOCK_DATA[[#This Row],[SYMBOL]],"Volume"),"")</f>
        <v>1082773</v>
      </c>
      <c r="I1179" s="7" t="str" cm="1">
        <f t="array" ref="I1179">IFERROR(_FV(T_STOCK_DATA[[#This Row],[SYMBOL]],"Ticker symbol",TRUE),"")</f>
        <v>RELCAPITAL</v>
      </c>
      <c r="J1179" s="10" t="str">
        <f>IFERROR(RANK(T_STOCK_DATA[[#This Row],[Positive Change %]],T_STOCK_DATA[Positive Change %],0)+COUNTIF($D$3:$D1178,T_STOCK_DATA[[#This Row],[Positive Change %]]),"")</f>
        <v/>
      </c>
      <c r="K1179" s="10">
        <f>IFERROR(RANK(T_STOCK_DATA[[#This Row],[Negative Change %]],T_STOCK_DATA[Negative Change %],1)+COUNTIF($E$3:$E1178,T_STOCK_DATA[[#This Row],[Negative Change %]]),"")</f>
        <v>758</v>
      </c>
      <c r="L1179" s="10">
        <f>IFERROR(RANK(T_STOCK_DATA[[#This Row],[Volume]],T_STOCK_DATA[Volume],0)+COUNTIF($H$3:$H1178,T_STOCK_DATA[[#This Row],[Volume]]),"")</f>
        <v>322</v>
      </c>
      <c r="M1179" s="18" cm="1">
        <f t="array" ref="M1179">IFERROR(_FV(T_STOCK_DATA[[#This Row],[SYMBOL]],"Last trade time",TRUE),"")</f>
        <v>44585.469965277778</v>
      </c>
    </row>
    <row r="1180" spans="1:13">
      <c r="A1180" s="5" t="e" vm="1193">
        <v>#VALUE!</v>
      </c>
      <c r="B1180" s="7" cm="1">
        <f t="array" ref="B1180">IFERROR(_FV(T_STOCK_DATA[[#This Row],[SYMBOL]],"Change"),"")</f>
        <v>-99.95</v>
      </c>
      <c r="C1180" s="8" cm="1">
        <f t="array" ref="C1180">IFERROR(IF(T_STOCK_DATA[[#This Row],[SYMBOL]]="","",_FV(T_STOCK_DATA[[#This Row],[SYMBOL]],"Change (%)",TRUE)),"")</f>
        <v>-4.0336999999999998E-2</v>
      </c>
      <c r="D1180" s="8" t="str">
        <f>IF(T_STOCK_DATA[[#This Row],[Change (%)]]&gt;0,T_STOCK_DATA[[#This Row],[Change (%)]],"")</f>
        <v/>
      </c>
      <c r="E1180" s="8">
        <f>IF(T_STOCK_DATA[[#This Row],[Change (%)]]&lt;0,T_STOCK_DATA[[#This Row],[Change (%)]],"")</f>
        <v>-4.0336999999999998E-2</v>
      </c>
      <c r="F1180" s="7" t="str" cm="1">
        <f t="array" ref="F1180">IFERROR(_FV(T_STOCK_DATA[[#This Row],[SYMBOL]],"Exchange"),"")</f>
        <v>National Stock Exchange of India</v>
      </c>
      <c r="G1180" s="7" cm="1">
        <f t="array" ref="G1180">IFERROR(_FV(T_STOCK_DATA[[#This Row],[SYMBOL]],"Price"),"")</f>
        <v>2377.9</v>
      </c>
      <c r="H1180" s="9" cm="1">
        <f t="array" ref="H1180">IFERROR(_FV(T_STOCK_DATA[[#This Row],[SYMBOL]],"Volume"),"")</f>
        <v>10092511</v>
      </c>
      <c r="I1180" s="7" t="str" cm="1">
        <f t="array" ref="I1180">IFERROR(_FV(T_STOCK_DATA[[#This Row],[SYMBOL]],"Ticker symbol",TRUE),"")</f>
        <v>RELIANCE</v>
      </c>
      <c r="J1180" s="10" t="str">
        <f>IFERROR(RANK(T_STOCK_DATA[[#This Row],[Positive Change %]],T_STOCK_DATA[Positive Change %],0)+COUNTIF($D$3:$D1179,T_STOCK_DATA[[#This Row],[Positive Change %]]),"")</f>
        <v/>
      </c>
      <c r="K1180" s="10">
        <f>IFERROR(RANK(T_STOCK_DATA[[#This Row],[Negative Change %]],T_STOCK_DATA[Negative Change %],1)+COUNTIF($E$3:$E1179,T_STOCK_DATA[[#This Row],[Negative Change %]]),"")</f>
        <v>1035</v>
      </c>
      <c r="L1180" s="10">
        <f>IFERROR(RANK(T_STOCK_DATA[[#This Row],[Volume]],T_STOCK_DATA[Volume],0)+COUNTIF($H$3:$H1179,T_STOCK_DATA[[#This Row],[Volume]]),"")</f>
        <v>53</v>
      </c>
      <c r="M1180" s="18" cm="1">
        <f t="array" ref="M1180">IFERROR(_FV(T_STOCK_DATA[[#This Row],[SYMBOL]],"Last trade time",TRUE),"")</f>
        <v>44585.469965277778</v>
      </c>
    </row>
    <row r="1181" spans="1:13">
      <c r="A1181" s="5" t="e" vm="1194">
        <v>#VALUE!</v>
      </c>
      <c r="B1181" s="7" cm="1">
        <f t="array" ref="B1181">IFERROR(_FV(T_STOCK_DATA[[#This Row],[SYMBOL]],"Change"),"")</f>
        <v>-9.4</v>
      </c>
      <c r="C1181" s="8" cm="1">
        <f t="array" ref="C1181">IFERROR(IF(T_STOCK_DATA[[#This Row],[SYMBOL]]="","",_FV(T_STOCK_DATA[[#This Row],[SYMBOL]],"Change (%)",TRUE)),"")</f>
        <v>-7.0677000000000004E-2</v>
      </c>
      <c r="D1181" s="8" t="str">
        <f>IF(T_STOCK_DATA[[#This Row],[Change (%)]]&gt;0,T_STOCK_DATA[[#This Row],[Change (%)]],"")</f>
        <v/>
      </c>
      <c r="E1181" s="8">
        <f>IF(T_STOCK_DATA[[#This Row],[Change (%)]]&lt;0,T_STOCK_DATA[[#This Row],[Change (%)]],"")</f>
        <v>-7.0677000000000004E-2</v>
      </c>
      <c r="F1181" s="7" t="str" cm="1">
        <f t="array" ref="F1181">IFERROR(_FV(T_STOCK_DATA[[#This Row],[SYMBOL]],"Exchange"),"")</f>
        <v>National Stock Exchange of India</v>
      </c>
      <c r="G1181" s="7" cm="1">
        <f t="array" ref="G1181">IFERROR(_FV(T_STOCK_DATA[[#This Row],[SYMBOL]],"Price"),"")</f>
        <v>123.6</v>
      </c>
      <c r="H1181" s="9" cm="1">
        <f t="array" ref="H1181">IFERROR(_FV(T_STOCK_DATA[[#This Row],[SYMBOL]],"Volume"),"")</f>
        <v>1403454</v>
      </c>
      <c r="I1181" s="7" t="str" cm="1">
        <f t="array" ref="I1181">IFERROR(_FV(T_STOCK_DATA[[#This Row],[SYMBOL]],"Ticker symbol",TRUE),"")</f>
        <v>RELIGARE</v>
      </c>
      <c r="J1181" s="10" t="str">
        <f>IFERROR(RANK(T_STOCK_DATA[[#This Row],[Positive Change %]],T_STOCK_DATA[Positive Change %],0)+COUNTIF($D$3:$D1180,T_STOCK_DATA[[#This Row],[Positive Change %]]),"")</f>
        <v/>
      </c>
      <c r="K1181" s="10">
        <f>IFERROR(RANK(T_STOCK_DATA[[#This Row],[Negative Change %]],T_STOCK_DATA[Negative Change %],1)+COUNTIF($E$3:$E1180,T_STOCK_DATA[[#This Row],[Negative Change %]]),"")</f>
        <v>194</v>
      </c>
      <c r="L1181" s="10">
        <f>IFERROR(RANK(T_STOCK_DATA[[#This Row],[Volume]],T_STOCK_DATA[Volume],0)+COUNTIF($H$3:$H1180,T_STOCK_DATA[[#This Row],[Volume]]),"")</f>
        <v>269</v>
      </c>
      <c r="M1181" s="18" cm="1">
        <f t="array" ref="M1181">IFERROR(_FV(T_STOCK_DATA[[#This Row],[SYMBOL]],"Last trade time",TRUE),"")</f>
        <v>44585.469965277778</v>
      </c>
    </row>
    <row r="1182" spans="1:13">
      <c r="A1182" s="5" t="e" vm="1195">
        <v>#VALUE!</v>
      </c>
      <c r="B1182" s="7" cm="1">
        <f t="array" ref="B1182">IFERROR(_FV(T_STOCK_DATA[[#This Row],[SYMBOL]],"Change"),"")</f>
        <v>-4.7</v>
      </c>
      <c r="C1182" s="8" cm="1">
        <f t="array" ref="C1182">IFERROR(IF(T_STOCK_DATA[[#This Row],[SYMBOL]]="","",_FV(T_STOCK_DATA[[#This Row],[SYMBOL]],"Change (%)",TRUE)),"")</f>
        <v>-4.7836999999999998E-2</v>
      </c>
      <c r="D1182" s="8" t="str">
        <f>IF(T_STOCK_DATA[[#This Row],[Change (%)]]&gt;0,T_STOCK_DATA[[#This Row],[Change (%)]],"")</f>
        <v/>
      </c>
      <c r="E1182" s="8">
        <f>IF(T_STOCK_DATA[[#This Row],[Change (%)]]&lt;0,T_STOCK_DATA[[#This Row],[Change (%)]],"")</f>
        <v>-4.7836999999999998E-2</v>
      </c>
      <c r="F1182" s="7" t="str" cm="1">
        <f t="array" ref="F1182">IFERROR(_FV(T_STOCK_DATA[[#This Row],[SYMBOL]],"Exchange"),"")</f>
        <v>National Stock Exchange of India</v>
      </c>
      <c r="G1182" s="7" cm="1">
        <f t="array" ref="G1182">IFERROR(_FV(T_STOCK_DATA[[#This Row],[SYMBOL]],"Price"),"")</f>
        <v>93.55</v>
      </c>
      <c r="H1182" s="9" cm="1">
        <f t="array" ref="H1182">IFERROR(_FV(T_STOCK_DATA[[#This Row],[SYMBOL]],"Volume"),"")</f>
        <v>2332253</v>
      </c>
      <c r="I1182" s="7" t="str" cm="1">
        <f t="array" ref="I1182">IFERROR(_FV(T_STOCK_DATA[[#This Row],[SYMBOL]],"Ticker symbol",TRUE),"")</f>
        <v>RELINFRA</v>
      </c>
      <c r="J1182" s="10" t="str">
        <f>IFERROR(RANK(T_STOCK_DATA[[#This Row],[Positive Change %]],T_STOCK_DATA[Positive Change %],0)+COUNTIF($D$3:$D1181,T_STOCK_DATA[[#This Row],[Positive Change %]]),"")</f>
        <v/>
      </c>
      <c r="K1182" s="10">
        <f>IFERROR(RANK(T_STOCK_DATA[[#This Row],[Negative Change %]],T_STOCK_DATA[Negative Change %],1)+COUNTIF($E$3:$E1181,T_STOCK_DATA[[#This Row],[Negative Change %]]),"")</f>
        <v>773</v>
      </c>
      <c r="L1182" s="10">
        <f>IFERROR(RANK(T_STOCK_DATA[[#This Row],[Volume]],T_STOCK_DATA[Volume],0)+COUNTIF($H$3:$H1181,T_STOCK_DATA[[#This Row],[Volume]]),"")</f>
        <v>181</v>
      </c>
      <c r="M1182" s="18" cm="1">
        <f t="array" ref="M1182">IFERROR(_FV(T_STOCK_DATA[[#This Row],[SYMBOL]],"Last trade time",TRUE),"")</f>
        <v>44585.469965277778</v>
      </c>
    </row>
    <row r="1183" spans="1:13">
      <c r="A1183" s="5" t="e" vm="1196">
        <v>#VALUE!</v>
      </c>
      <c r="B1183" s="7" cm="1">
        <f t="array" ref="B1183">IFERROR(_FV(T_STOCK_DATA[[#This Row],[SYMBOL]],"Change"),"")</f>
        <v>-15.25</v>
      </c>
      <c r="C1183" s="8" cm="1">
        <f t="array" ref="C1183">IFERROR(IF(T_STOCK_DATA[[#This Row],[SYMBOL]]="","",_FV(T_STOCK_DATA[[#This Row],[SYMBOL]],"Change (%)",TRUE)),"")</f>
        <v>-6.5156999999999993E-2</v>
      </c>
      <c r="D1183" s="8" t="str">
        <f>IF(T_STOCK_DATA[[#This Row],[Change (%)]]&gt;0,T_STOCK_DATA[[#This Row],[Change (%)]],"")</f>
        <v/>
      </c>
      <c r="E1183" s="8">
        <f>IF(T_STOCK_DATA[[#This Row],[Change (%)]]&lt;0,T_STOCK_DATA[[#This Row],[Change (%)]],"")</f>
        <v>-6.5156999999999993E-2</v>
      </c>
      <c r="F1183" s="7" t="str" cm="1">
        <f t="array" ref="F1183">IFERROR(_FV(T_STOCK_DATA[[#This Row],[SYMBOL]],"Exchange"),"")</f>
        <v>National Stock Exchange of India</v>
      </c>
      <c r="G1183" s="7" cm="1">
        <f t="array" ref="G1183">IFERROR(_FV(T_STOCK_DATA[[#This Row],[SYMBOL]],"Price"),"")</f>
        <v>218.8</v>
      </c>
      <c r="H1183" s="9" cm="1">
        <f t="array" ref="H1183">IFERROR(_FV(T_STOCK_DATA[[#This Row],[SYMBOL]],"Volume"),"")</f>
        <v>7710</v>
      </c>
      <c r="I1183" s="7" t="str" cm="1">
        <f t="array" ref="I1183">IFERROR(_FV(T_STOCK_DATA[[#This Row],[SYMBOL]],"Ticker symbol",TRUE),"")</f>
        <v>REMSONSIND</v>
      </c>
      <c r="J1183" s="10" t="str">
        <f>IFERROR(RANK(T_STOCK_DATA[[#This Row],[Positive Change %]],T_STOCK_DATA[Positive Change %],0)+COUNTIF($D$3:$D1182,T_STOCK_DATA[[#This Row],[Positive Change %]]),"")</f>
        <v/>
      </c>
      <c r="K1183" s="10">
        <f>IFERROR(RANK(T_STOCK_DATA[[#This Row],[Negative Change %]],T_STOCK_DATA[Negative Change %],1)+COUNTIF($E$3:$E1182,T_STOCK_DATA[[#This Row],[Negative Change %]]),"")</f>
        <v>265</v>
      </c>
      <c r="L1183" s="10">
        <f>IFERROR(RANK(T_STOCK_DATA[[#This Row],[Volume]],T_STOCK_DATA[Volume],0)+COUNTIF($H$3:$H1182,T_STOCK_DATA[[#This Row],[Volume]]),"")</f>
        <v>1531</v>
      </c>
      <c r="M1183" s="18" cm="1">
        <f t="array" ref="M1183">IFERROR(_FV(T_STOCK_DATA[[#This Row],[SYMBOL]],"Last trade time",TRUE),"")</f>
        <v>44585.469965277778</v>
      </c>
    </row>
    <row r="1184" spans="1:13">
      <c r="A1184" s="5" t="e" vm="1197">
        <v>#VALUE!</v>
      </c>
      <c r="B1184" s="7" cm="1">
        <f t="array" ref="B1184">IFERROR(_FV(T_STOCK_DATA[[#This Row],[SYMBOL]],"Change"),"")</f>
        <v>-1.6</v>
      </c>
      <c r="C1184" s="8" cm="1">
        <f t="array" ref="C1184">IFERROR(IF(T_STOCK_DATA[[#This Row],[SYMBOL]]="","",_FV(T_STOCK_DATA[[#This Row],[SYMBOL]],"Change (%)",TRUE)),"")</f>
        <v>-4.7832999999999994E-2</v>
      </c>
      <c r="D1184" s="8" t="str">
        <f>IF(T_STOCK_DATA[[#This Row],[Change (%)]]&gt;0,T_STOCK_DATA[[#This Row],[Change (%)]],"")</f>
        <v/>
      </c>
      <c r="E1184" s="8">
        <f>IF(T_STOCK_DATA[[#This Row],[Change (%)]]&lt;0,T_STOCK_DATA[[#This Row],[Change (%)]],"")</f>
        <v>-4.7832999999999994E-2</v>
      </c>
      <c r="F1184" s="7" t="str" cm="1">
        <f t="array" ref="F1184">IFERROR(_FV(T_STOCK_DATA[[#This Row],[SYMBOL]],"Exchange"),"")</f>
        <v>National Stock Exchange of India</v>
      </c>
      <c r="G1184" s="7" cm="1">
        <f t="array" ref="G1184">IFERROR(_FV(T_STOCK_DATA[[#This Row],[SYMBOL]],"Price"),"")</f>
        <v>31.85</v>
      </c>
      <c r="H1184" s="9" cm="1">
        <f t="array" ref="H1184">IFERROR(_FV(T_STOCK_DATA[[#This Row],[SYMBOL]],"Volume"),"")</f>
        <v>8925822</v>
      </c>
      <c r="I1184" s="7" t="str" cm="1">
        <f t="array" ref="I1184">IFERROR(_FV(T_STOCK_DATA[[#This Row],[SYMBOL]],"Ticker symbol",TRUE),"")</f>
        <v>RENUKA</v>
      </c>
      <c r="J1184" s="10" t="str">
        <f>IFERROR(RANK(T_STOCK_DATA[[#This Row],[Positive Change %]],T_STOCK_DATA[Positive Change %],0)+COUNTIF($D$3:$D1183,T_STOCK_DATA[[#This Row],[Positive Change %]]),"")</f>
        <v/>
      </c>
      <c r="K1184" s="10">
        <f>IFERROR(RANK(T_STOCK_DATA[[#This Row],[Negative Change %]],T_STOCK_DATA[Negative Change %],1)+COUNTIF($E$3:$E1183,T_STOCK_DATA[[#This Row],[Negative Change %]]),"")</f>
        <v>774</v>
      </c>
      <c r="L1184" s="10">
        <f>IFERROR(RANK(T_STOCK_DATA[[#This Row],[Volume]],T_STOCK_DATA[Volume],0)+COUNTIF($H$3:$H1183,T_STOCK_DATA[[#This Row],[Volume]]),"")</f>
        <v>60</v>
      </c>
      <c r="M1184" s="18" cm="1">
        <f t="array" ref="M1184">IFERROR(_FV(T_STOCK_DATA[[#This Row],[SYMBOL]],"Last trade time",TRUE),"")</f>
        <v>44585.469965277778</v>
      </c>
    </row>
    <row r="1185" spans="1:13">
      <c r="A1185" s="5" t="e" vm="1198">
        <v>#VALUE!</v>
      </c>
      <c r="B1185" s="7" cm="1">
        <f t="array" ref="B1185">IFERROR(_FV(T_STOCK_DATA[[#This Row],[SYMBOL]],"Change"),"")</f>
        <v>-13.85</v>
      </c>
      <c r="C1185" s="8" cm="1">
        <f t="array" ref="C1185">IFERROR(IF(T_STOCK_DATA[[#This Row],[SYMBOL]]="","",_FV(T_STOCK_DATA[[#This Row],[SYMBOL]],"Change (%)",TRUE)),"")</f>
        <v>-5.3608999999999997E-2</v>
      </c>
      <c r="D1185" s="8" t="str">
        <f>IF(T_STOCK_DATA[[#This Row],[Change (%)]]&gt;0,T_STOCK_DATA[[#This Row],[Change (%)]],"")</f>
        <v/>
      </c>
      <c r="E1185" s="8">
        <f>IF(T_STOCK_DATA[[#This Row],[Change (%)]]&lt;0,T_STOCK_DATA[[#This Row],[Change (%)]],"")</f>
        <v>-5.3608999999999997E-2</v>
      </c>
      <c r="F1185" s="7" t="str" cm="1">
        <f t="array" ref="F1185">IFERROR(_FV(T_STOCK_DATA[[#This Row],[SYMBOL]],"Exchange"),"")</f>
        <v>National Stock Exchange of India</v>
      </c>
      <c r="G1185" s="7" cm="1">
        <f t="array" ref="G1185">IFERROR(_FV(T_STOCK_DATA[[#This Row],[SYMBOL]],"Price"),"")</f>
        <v>244.5</v>
      </c>
      <c r="H1185" s="9" cm="1">
        <f t="array" ref="H1185">IFERROR(_FV(T_STOCK_DATA[[#This Row],[SYMBOL]],"Volume"),"")</f>
        <v>122968</v>
      </c>
      <c r="I1185" s="7" t="str" cm="1">
        <f t="array" ref="I1185">IFERROR(_FV(T_STOCK_DATA[[#This Row],[SYMBOL]],"Ticker symbol",TRUE),"")</f>
        <v>REPCOHOME</v>
      </c>
      <c r="J1185" s="10" t="str">
        <f>IFERROR(RANK(T_STOCK_DATA[[#This Row],[Positive Change %]],T_STOCK_DATA[Positive Change %],0)+COUNTIF($D$3:$D1184,T_STOCK_DATA[[#This Row],[Positive Change %]]),"")</f>
        <v/>
      </c>
      <c r="K1185" s="10">
        <f>IFERROR(RANK(T_STOCK_DATA[[#This Row],[Negative Change %]],T_STOCK_DATA[Negative Change %],1)+COUNTIF($E$3:$E1184,T_STOCK_DATA[[#This Row],[Negative Change %]]),"")</f>
        <v>437</v>
      </c>
      <c r="L1185" s="10">
        <f>IFERROR(RANK(T_STOCK_DATA[[#This Row],[Volume]],T_STOCK_DATA[Volume],0)+COUNTIF($H$3:$H1184,T_STOCK_DATA[[#This Row],[Volume]]),"")</f>
        <v>908</v>
      </c>
      <c r="M1185" s="18" cm="1">
        <f t="array" ref="M1185">IFERROR(_FV(T_STOCK_DATA[[#This Row],[SYMBOL]],"Last trade time",TRUE),"")</f>
        <v>44585.469965277778</v>
      </c>
    </row>
    <row r="1186" spans="1:13">
      <c r="A1186" s="5" t="e" vm="1199">
        <v>#VALUE!</v>
      </c>
      <c r="B1186" s="7" cm="1">
        <f t="array" ref="B1186">IFERROR(_FV(T_STOCK_DATA[[#This Row],[SYMBOL]],"Change"),"")</f>
        <v>-11.75</v>
      </c>
      <c r="C1186" s="8" cm="1">
        <f t="array" ref="C1186">IFERROR(IF(T_STOCK_DATA[[#This Row],[SYMBOL]]="","",_FV(T_STOCK_DATA[[#This Row],[SYMBOL]],"Change (%)",TRUE)),"")</f>
        <v>-4.7832E-2</v>
      </c>
      <c r="D1186" s="8" t="str">
        <f>IF(T_STOCK_DATA[[#This Row],[Change (%)]]&gt;0,T_STOCK_DATA[[#This Row],[Change (%)]],"")</f>
        <v/>
      </c>
      <c r="E1186" s="8">
        <f>IF(T_STOCK_DATA[[#This Row],[Change (%)]]&lt;0,T_STOCK_DATA[[#This Row],[Change (%)]],"")</f>
        <v>-4.7832E-2</v>
      </c>
      <c r="F1186" s="7" t="str" cm="1">
        <f t="array" ref="F1186">IFERROR(_FV(T_STOCK_DATA[[#This Row],[SYMBOL]],"Exchange"),"")</f>
        <v>National Stock Exchange of India</v>
      </c>
      <c r="G1186" s="7" cm="1">
        <f t="array" ref="G1186">IFERROR(_FV(T_STOCK_DATA[[#This Row],[SYMBOL]],"Price"),"")</f>
        <v>233.9</v>
      </c>
      <c r="H1186" s="9" cm="1">
        <f t="array" ref="H1186">IFERROR(_FV(T_STOCK_DATA[[#This Row],[SYMBOL]],"Volume"),"")</f>
        <v>53264</v>
      </c>
      <c r="I1186" s="7" t="str" cm="1">
        <f t="array" ref="I1186">IFERROR(_FV(T_STOCK_DATA[[#This Row],[SYMBOL]],"Ticker symbol",TRUE),"")</f>
        <v>REPL</v>
      </c>
      <c r="J1186" s="10" t="str">
        <f>IFERROR(RANK(T_STOCK_DATA[[#This Row],[Positive Change %]],T_STOCK_DATA[Positive Change %],0)+COUNTIF($D$3:$D1185,T_STOCK_DATA[[#This Row],[Positive Change %]]),"")</f>
        <v/>
      </c>
      <c r="K1186" s="10">
        <f>IFERROR(RANK(T_STOCK_DATA[[#This Row],[Negative Change %]],T_STOCK_DATA[Negative Change %],1)+COUNTIF($E$3:$E1185,T_STOCK_DATA[[#This Row],[Negative Change %]]),"")</f>
        <v>775</v>
      </c>
      <c r="L1186" s="10">
        <f>IFERROR(RANK(T_STOCK_DATA[[#This Row],[Volume]],T_STOCK_DATA[Volume],0)+COUNTIF($H$3:$H1185,T_STOCK_DATA[[#This Row],[Volume]]),"")</f>
        <v>1149</v>
      </c>
      <c r="M1186" s="18" cm="1">
        <f t="array" ref="M1186">IFERROR(_FV(T_STOCK_DATA[[#This Row],[SYMBOL]],"Last trade time",TRUE),"")</f>
        <v>44585.469965277778</v>
      </c>
    </row>
    <row r="1187" spans="1:13">
      <c r="A1187" s="5" t="e" vm="1200">
        <v>#VALUE!</v>
      </c>
      <c r="B1187" s="7" cm="1">
        <f t="array" ref="B1187">IFERROR(_FV(T_STOCK_DATA[[#This Row],[SYMBOL]],"Change"),"")</f>
        <v>-19.8</v>
      </c>
      <c r="C1187" s="8" cm="1">
        <f t="array" ref="C1187">IFERROR(IF(T_STOCK_DATA[[#This Row],[SYMBOL]]="","",_FV(T_STOCK_DATA[[#This Row],[SYMBOL]],"Change (%)",TRUE)),"")</f>
        <v>-3.8217000000000001E-2</v>
      </c>
      <c r="D1187" s="8" t="str">
        <f>IF(T_STOCK_DATA[[#This Row],[Change (%)]]&gt;0,T_STOCK_DATA[[#This Row],[Change (%)]],"")</f>
        <v/>
      </c>
      <c r="E1187" s="8">
        <f>IF(T_STOCK_DATA[[#This Row],[Change (%)]]&lt;0,T_STOCK_DATA[[#This Row],[Change (%)]],"")</f>
        <v>-3.8217000000000001E-2</v>
      </c>
      <c r="F1187" s="7" t="str" cm="1">
        <f t="array" ref="F1187">IFERROR(_FV(T_STOCK_DATA[[#This Row],[SYMBOL]],"Exchange"),"")</f>
        <v>National Stock Exchange of India</v>
      </c>
      <c r="G1187" s="7" cm="1">
        <f t="array" ref="G1187">IFERROR(_FV(T_STOCK_DATA[[#This Row],[SYMBOL]],"Price"),"")</f>
        <v>498.3</v>
      </c>
      <c r="H1187" s="9" cm="1">
        <f t="array" ref="H1187">IFERROR(_FV(T_STOCK_DATA[[#This Row],[SYMBOL]],"Volume"),"")</f>
        <v>5322</v>
      </c>
      <c r="I1187" s="7" t="str" cm="1">
        <f t="array" ref="I1187">IFERROR(_FV(T_STOCK_DATA[[#This Row],[SYMBOL]],"Ticker symbol",TRUE),"")</f>
        <v>REPRO</v>
      </c>
      <c r="J1187" s="10" t="str">
        <f>IFERROR(RANK(T_STOCK_DATA[[#This Row],[Positive Change %]],T_STOCK_DATA[Positive Change %],0)+COUNTIF($D$3:$D1186,T_STOCK_DATA[[#This Row],[Positive Change %]]),"")</f>
        <v/>
      </c>
      <c r="K1187" s="10">
        <f>IFERROR(RANK(T_STOCK_DATA[[#This Row],[Negative Change %]],T_STOCK_DATA[Negative Change %],1)+COUNTIF($E$3:$E1186,T_STOCK_DATA[[#This Row],[Negative Change %]]),"")</f>
        <v>1086</v>
      </c>
      <c r="L1187" s="10">
        <f>IFERROR(RANK(T_STOCK_DATA[[#This Row],[Volume]],T_STOCK_DATA[Volume],0)+COUNTIF($H$3:$H1186,T_STOCK_DATA[[#This Row],[Volume]]),"")</f>
        <v>1564</v>
      </c>
      <c r="M1187" s="18" cm="1">
        <f t="array" ref="M1187">IFERROR(_FV(T_STOCK_DATA[[#This Row],[SYMBOL]],"Last trade time",TRUE),"")</f>
        <v>44585.469965277778</v>
      </c>
    </row>
    <row r="1188" spans="1:13">
      <c r="A1188" s="5" t="e" vm="1201">
        <v>#VALUE!</v>
      </c>
      <c r="B1188" s="7" cm="1">
        <f t="array" ref="B1188">IFERROR(_FV(T_STOCK_DATA[[#This Row],[SYMBOL]],"Change"),"")</f>
        <v>2.9</v>
      </c>
      <c r="C1188" s="8" cm="1">
        <f t="array" ref="C1188">IFERROR(IF(T_STOCK_DATA[[#This Row],[SYMBOL]]="","",_FV(T_STOCK_DATA[[#This Row],[SYMBOL]],"Change (%)",TRUE)),"")</f>
        <v>1.4986999999999999E-2</v>
      </c>
      <c r="D1188" s="8">
        <f>IF(T_STOCK_DATA[[#This Row],[Change (%)]]&gt;0,T_STOCK_DATA[[#This Row],[Change (%)]],"")</f>
        <v>1.4986999999999999E-2</v>
      </c>
      <c r="E1188" s="8" t="str">
        <f>IF(T_STOCK_DATA[[#This Row],[Change (%)]]&lt;0,T_STOCK_DATA[[#This Row],[Change (%)]],"")</f>
        <v/>
      </c>
      <c r="F1188" s="7" t="str" cm="1">
        <f t="array" ref="F1188">IFERROR(_FV(T_STOCK_DATA[[#This Row],[SYMBOL]],"Exchange"),"")</f>
        <v>National Stock Exchange of India</v>
      </c>
      <c r="G1188" s="7" cm="1">
        <f t="array" ref="G1188">IFERROR(_FV(T_STOCK_DATA[[#This Row],[SYMBOL]],"Price"),"")</f>
        <v>196.4</v>
      </c>
      <c r="H1188" s="9" cm="1">
        <f t="array" ref="H1188">IFERROR(_FV(T_STOCK_DATA[[#This Row],[SYMBOL]],"Volume"),"")</f>
        <v>320422</v>
      </c>
      <c r="I1188" s="7" t="str" cm="1">
        <f t="array" ref="I1188">IFERROR(_FV(T_STOCK_DATA[[#This Row],[SYMBOL]],"Ticker symbol",TRUE),"")</f>
        <v>RESPONIND</v>
      </c>
      <c r="J1188" s="10">
        <f>IFERROR(RANK(T_STOCK_DATA[[#This Row],[Positive Change %]],T_STOCK_DATA[Positive Change %],0)+COUNTIF($D$3:$D1187,T_STOCK_DATA[[#This Row],[Positive Change %]]),"")</f>
        <v>37</v>
      </c>
      <c r="K1188" s="10" t="str">
        <f>IFERROR(RANK(T_STOCK_DATA[[#This Row],[Negative Change %]],T_STOCK_DATA[Negative Change %],1)+COUNTIF($E$3:$E1187,T_STOCK_DATA[[#This Row],[Negative Change %]]),"")</f>
        <v/>
      </c>
      <c r="L1188" s="10">
        <f>IFERROR(RANK(T_STOCK_DATA[[#This Row],[Volume]],T_STOCK_DATA[Volume],0)+COUNTIF($H$3:$H1187,T_STOCK_DATA[[#This Row],[Volume]]),"")</f>
        <v>627</v>
      </c>
      <c r="M1188" s="18" cm="1">
        <f t="array" ref="M1188">IFERROR(_FV(T_STOCK_DATA[[#This Row],[SYMBOL]],"Last trade time",TRUE),"")</f>
        <v>44585.469965277778</v>
      </c>
    </row>
    <row r="1189" spans="1:13">
      <c r="A1189" s="5" t="e" vm="1202">
        <v>#VALUE!</v>
      </c>
      <c r="B1189" s="7" cm="1">
        <f t="array" ref="B1189">IFERROR(_FV(T_STOCK_DATA[[#This Row],[SYMBOL]],"Change"),"")</f>
        <v>-50.5</v>
      </c>
      <c r="C1189" s="8" cm="1">
        <f t="array" ref="C1189">IFERROR(IF(T_STOCK_DATA[[#This Row],[SYMBOL]]="","",_FV(T_STOCK_DATA[[#This Row],[SYMBOL]],"Change (%)",TRUE)),"")</f>
        <v>-6.1294000000000001E-2</v>
      </c>
      <c r="D1189" s="8" t="str">
        <f>IF(T_STOCK_DATA[[#This Row],[Change (%)]]&gt;0,T_STOCK_DATA[[#This Row],[Change (%)]],"")</f>
        <v/>
      </c>
      <c r="E1189" s="8">
        <f>IF(T_STOCK_DATA[[#This Row],[Change (%)]]&lt;0,T_STOCK_DATA[[#This Row],[Change (%)]],"")</f>
        <v>-6.1294000000000001E-2</v>
      </c>
      <c r="F1189" s="7" t="str" cm="1">
        <f t="array" ref="F1189">IFERROR(_FV(T_STOCK_DATA[[#This Row],[SYMBOL]],"Exchange"),"")</f>
        <v>National Stock Exchange of India</v>
      </c>
      <c r="G1189" s="7" cm="1">
        <f t="array" ref="G1189">IFERROR(_FV(T_STOCK_DATA[[#This Row],[SYMBOL]],"Price"),"")</f>
        <v>773.4</v>
      </c>
      <c r="H1189" s="9" cm="1">
        <f t="array" ref="H1189">IFERROR(_FV(T_STOCK_DATA[[#This Row],[SYMBOL]],"Volume"),"")</f>
        <v>7120</v>
      </c>
      <c r="I1189" s="7" t="str" cm="1">
        <f t="array" ref="I1189">IFERROR(_FV(T_STOCK_DATA[[#This Row],[SYMBOL]],"Ticker symbol",TRUE),"")</f>
        <v>REVATHI</v>
      </c>
      <c r="J1189" s="10" t="str">
        <f>IFERROR(RANK(T_STOCK_DATA[[#This Row],[Positive Change %]],T_STOCK_DATA[Positive Change %],0)+COUNTIF($D$3:$D1188,T_STOCK_DATA[[#This Row],[Positive Change %]]),"")</f>
        <v/>
      </c>
      <c r="K1189" s="10">
        <f>IFERROR(RANK(T_STOCK_DATA[[#This Row],[Negative Change %]],T_STOCK_DATA[Negative Change %],1)+COUNTIF($E$3:$E1188,T_STOCK_DATA[[#This Row],[Negative Change %]]),"")</f>
        <v>323</v>
      </c>
      <c r="L1189" s="10">
        <f>IFERROR(RANK(T_STOCK_DATA[[#This Row],[Volume]],T_STOCK_DATA[Volume],0)+COUNTIF($H$3:$H1188,T_STOCK_DATA[[#This Row],[Volume]]),"")</f>
        <v>1536</v>
      </c>
      <c r="M1189" s="18" cm="1">
        <f t="array" ref="M1189">IFERROR(_FV(T_STOCK_DATA[[#This Row],[SYMBOL]],"Last trade time",TRUE),"")</f>
        <v>44585.469965277778</v>
      </c>
    </row>
    <row r="1190" spans="1:13">
      <c r="A1190" s="5" t="e" vm="1203">
        <v>#VALUE!</v>
      </c>
      <c r="B1190" s="7" cm="1">
        <f t="array" ref="B1190">IFERROR(_FV(T_STOCK_DATA[[#This Row],[SYMBOL]],"Change"),"")</f>
        <v>-9.9</v>
      </c>
      <c r="C1190" s="8" cm="1">
        <f t="array" ref="C1190">IFERROR(IF(T_STOCK_DATA[[#This Row],[SYMBOL]]="","",_FV(T_STOCK_DATA[[#This Row],[SYMBOL]],"Change (%)",TRUE)),"")</f>
        <v>-1.0014E-2</v>
      </c>
      <c r="D1190" s="8" t="str">
        <f>IF(T_STOCK_DATA[[#This Row],[Change (%)]]&gt;0,T_STOCK_DATA[[#This Row],[Change (%)]],"")</f>
        <v/>
      </c>
      <c r="E1190" s="8">
        <f>IF(T_STOCK_DATA[[#This Row],[Change (%)]]&lt;0,T_STOCK_DATA[[#This Row],[Change (%)]],"")</f>
        <v>-1.0014E-2</v>
      </c>
      <c r="F1190" s="7" t="str" cm="1">
        <f t="array" ref="F1190">IFERROR(_FV(T_STOCK_DATA[[#This Row],[SYMBOL]],"Exchange"),"")</f>
        <v>National Stock Exchange of India</v>
      </c>
      <c r="G1190" s="7" cm="1">
        <f t="array" ref="G1190">IFERROR(_FV(T_STOCK_DATA[[#This Row],[SYMBOL]],"Price"),"")</f>
        <v>978.75</v>
      </c>
      <c r="H1190" s="9" cm="1">
        <f t="array" ref="H1190">IFERROR(_FV(T_STOCK_DATA[[#This Row],[SYMBOL]],"Volume"),"")</f>
        <v>50663</v>
      </c>
      <c r="I1190" s="7" t="str" cm="1">
        <f t="array" ref="I1190">IFERROR(_FV(T_STOCK_DATA[[#This Row],[SYMBOL]],"Ticker symbol",TRUE),"")</f>
        <v>RGL</v>
      </c>
      <c r="J1190" s="10" t="str">
        <f>IFERROR(RANK(T_STOCK_DATA[[#This Row],[Positive Change %]],T_STOCK_DATA[Positive Change %],0)+COUNTIF($D$3:$D1189,T_STOCK_DATA[[#This Row],[Positive Change %]]),"")</f>
        <v/>
      </c>
      <c r="K1190" s="10">
        <f>IFERROR(RANK(T_STOCK_DATA[[#This Row],[Negative Change %]],T_STOCK_DATA[Negative Change %],1)+COUNTIF($E$3:$E1189,T_STOCK_DATA[[#This Row],[Negative Change %]]),"")</f>
        <v>1524</v>
      </c>
      <c r="L1190" s="10">
        <f>IFERROR(RANK(T_STOCK_DATA[[#This Row],[Volume]],T_STOCK_DATA[Volume],0)+COUNTIF($H$3:$H1189,T_STOCK_DATA[[#This Row],[Volume]]),"")</f>
        <v>1167</v>
      </c>
      <c r="M1190" s="18" cm="1">
        <f t="array" ref="M1190">IFERROR(_FV(T_STOCK_DATA[[#This Row],[SYMBOL]],"Last trade time",TRUE),"")</f>
        <v>44585.469965277778</v>
      </c>
    </row>
    <row r="1191" spans="1:13">
      <c r="A1191" s="5" t="e" vm="1204">
        <v>#VALUE!</v>
      </c>
      <c r="B1191" s="7" cm="1">
        <f t="array" ref="B1191">IFERROR(_FV(T_STOCK_DATA[[#This Row],[SYMBOL]],"Change"),"")</f>
        <v>-0.25</v>
      </c>
      <c r="C1191" s="8" cm="1">
        <f t="array" ref="C1191">IFERROR(IF(T_STOCK_DATA[[#This Row],[SYMBOL]]="","",_FV(T_STOCK_DATA[[#This Row],[SYMBOL]],"Change (%)",TRUE)),"")</f>
        <v>-4.3860000000000003E-2</v>
      </c>
      <c r="D1191" s="8" t="str">
        <f>IF(T_STOCK_DATA[[#This Row],[Change (%)]]&gt;0,T_STOCK_DATA[[#This Row],[Change (%)]],"")</f>
        <v/>
      </c>
      <c r="E1191" s="8">
        <f>IF(T_STOCK_DATA[[#This Row],[Change (%)]]&lt;0,T_STOCK_DATA[[#This Row],[Change (%)]],"")</f>
        <v>-4.3860000000000003E-2</v>
      </c>
      <c r="F1191" s="7" t="str" cm="1">
        <f t="array" ref="F1191">IFERROR(_FV(T_STOCK_DATA[[#This Row],[SYMBOL]],"Exchange"),"")</f>
        <v>National Stock Exchange of India</v>
      </c>
      <c r="G1191" s="7" cm="1">
        <f t="array" ref="G1191">IFERROR(_FV(T_STOCK_DATA[[#This Row],[SYMBOL]],"Price"),"")</f>
        <v>5.45</v>
      </c>
      <c r="H1191" s="9" cm="1">
        <f t="array" ref="H1191">IFERROR(_FV(T_STOCK_DATA[[#This Row],[SYMBOL]],"Volume"),"")</f>
        <v>513542</v>
      </c>
      <c r="I1191" s="7" t="str" cm="1">
        <f t="array" ref="I1191">IFERROR(_FV(T_STOCK_DATA[[#This Row],[SYMBOL]],"Ticker symbol",TRUE),"")</f>
        <v>RHFL</v>
      </c>
      <c r="J1191" s="10" t="str">
        <f>IFERROR(RANK(T_STOCK_DATA[[#This Row],[Positive Change %]],T_STOCK_DATA[Positive Change %],0)+COUNTIF($D$3:$D1190,T_STOCK_DATA[[#This Row],[Positive Change %]]),"")</f>
        <v/>
      </c>
      <c r="K1191" s="10">
        <f>IFERROR(RANK(T_STOCK_DATA[[#This Row],[Negative Change %]],T_STOCK_DATA[Negative Change %],1)+COUNTIF($E$3:$E1190,T_STOCK_DATA[[#This Row],[Negative Change %]]),"")</f>
        <v>934</v>
      </c>
      <c r="L1191" s="10">
        <f>IFERROR(RANK(T_STOCK_DATA[[#This Row],[Volume]],T_STOCK_DATA[Volume],0)+COUNTIF($H$3:$H1190,T_STOCK_DATA[[#This Row],[Volume]]),"")</f>
        <v>493</v>
      </c>
      <c r="M1191" s="18" cm="1">
        <f t="array" ref="M1191">IFERROR(_FV(T_STOCK_DATA[[#This Row],[SYMBOL]],"Last trade time",TRUE),"")</f>
        <v>44585.469965277778</v>
      </c>
    </row>
    <row r="1192" spans="1:13">
      <c r="A1192" s="5" t="e" vm="1205">
        <v>#VALUE!</v>
      </c>
      <c r="B1192" s="7" cm="1">
        <f t="array" ref="B1192">IFERROR(_FV(T_STOCK_DATA[[#This Row],[SYMBOL]],"Change"),"")</f>
        <v>-2.95</v>
      </c>
      <c r="C1192" s="8" cm="1">
        <f t="array" ref="C1192">IFERROR(IF(T_STOCK_DATA[[#This Row],[SYMBOL]]="","",_FV(T_STOCK_DATA[[#This Row],[SYMBOL]],"Change (%)",TRUE)),"")</f>
        <v>-6.3921999999999993E-2</v>
      </c>
      <c r="D1192" s="8" t="str">
        <f>IF(T_STOCK_DATA[[#This Row],[Change (%)]]&gt;0,T_STOCK_DATA[[#This Row],[Change (%)]],"")</f>
        <v/>
      </c>
      <c r="E1192" s="8">
        <f>IF(T_STOCK_DATA[[#This Row],[Change (%)]]&lt;0,T_STOCK_DATA[[#This Row],[Change (%)]],"")</f>
        <v>-6.3921999999999993E-2</v>
      </c>
      <c r="F1192" s="7" t="str" cm="1">
        <f t="array" ref="F1192">IFERROR(_FV(T_STOCK_DATA[[#This Row],[SYMBOL]],"Exchange"),"")</f>
        <v>National Stock Exchange of India</v>
      </c>
      <c r="G1192" s="7" cm="1">
        <f t="array" ref="G1192">IFERROR(_FV(T_STOCK_DATA[[#This Row],[SYMBOL]],"Price"),"")</f>
        <v>43.2</v>
      </c>
      <c r="H1192" s="9" cm="1">
        <f t="array" ref="H1192">IFERROR(_FV(T_STOCK_DATA[[#This Row],[SYMBOL]],"Volume"),"")</f>
        <v>442283</v>
      </c>
      <c r="I1192" s="7" t="str" cm="1">
        <f t="array" ref="I1192">IFERROR(_FV(T_STOCK_DATA[[#This Row],[SYMBOL]],"Ticker symbol",TRUE),"")</f>
        <v>RICOAUTO</v>
      </c>
      <c r="J1192" s="10" t="str">
        <f>IFERROR(RANK(T_STOCK_DATA[[#This Row],[Positive Change %]],T_STOCK_DATA[Positive Change %],0)+COUNTIF($D$3:$D1191,T_STOCK_DATA[[#This Row],[Positive Change %]]),"")</f>
        <v/>
      </c>
      <c r="K1192" s="10">
        <f>IFERROR(RANK(T_STOCK_DATA[[#This Row],[Negative Change %]],T_STOCK_DATA[Negative Change %],1)+COUNTIF($E$3:$E1191,T_STOCK_DATA[[#This Row],[Negative Change %]]),"")</f>
        <v>287</v>
      </c>
      <c r="L1192" s="10">
        <f>IFERROR(RANK(T_STOCK_DATA[[#This Row],[Volume]],T_STOCK_DATA[Volume],0)+COUNTIF($H$3:$H1191,T_STOCK_DATA[[#This Row],[Volume]]),"")</f>
        <v>532</v>
      </c>
      <c r="M1192" s="18" cm="1">
        <f t="array" ref="M1192">IFERROR(_FV(T_STOCK_DATA[[#This Row],[SYMBOL]],"Last trade time",TRUE),"")</f>
        <v>44585.469965277778</v>
      </c>
    </row>
    <row r="1193" spans="1:13">
      <c r="A1193" s="5" t="e" vm="1206">
        <v>#VALUE!</v>
      </c>
      <c r="B1193" s="7" cm="1">
        <f t="array" ref="B1193">IFERROR(_FV(T_STOCK_DATA[[#This Row],[SYMBOL]],"Change"),"")</f>
        <v>-64.25</v>
      </c>
      <c r="C1193" s="8" cm="1">
        <f t="array" ref="C1193">IFERROR(IF(T_STOCK_DATA[[#This Row],[SYMBOL]]="","",_FV(T_STOCK_DATA[[#This Row],[SYMBOL]],"Change (%)",TRUE)),"")</f>
        <v>-7.0221999999999993E-2</v>
      </c>
      <c r="D1193" s="8" t="str">
        <f>IF(T_STOCK_DATA[[#This Row],[Change (%)]]&gt;0,T_STOCK_DATA[[#This Row],[Change (%)]],"")</f>
        <v/>
      </c>
      <c r="E1193" s="8">
        <f>IF(T_STOCK_DATA[[#This Row],[Change (%)]]&lt;0,T_STOCK_DATA[[#This Row],[Change (%)]],"")</f>
        <v>-7.0221999999999993E-2</v>
      </c>
      <c r="F1193" s="7" t="str" cm="1">
        <f t="array" ref="F1193">IFERROR(_FV(T_STOCK_DATA[[#This Row],[SYMBOL]],"Exchange"),"")</f>
        <v>National Stock Exchange of India</v>
      </c>
      <c r="G1193" s="7" cm="1">
        <f t="array" ref="G1193">IFERROR(_FV(T_STOCK_DATA[[#This Row],[SYMBOL]],"Price"),"")</f>
        <v>850.7</v>
      </c>
      <c r="H1193" s="9" cm="1">
        <f t="array" ref="H1193">IFERROR(_FV(T_STOCK_DATA[[#This Row],[SYMBOL]],"Volume"),"")</f>
        <v>696013</v>
      </c>
      <c r="I1193" s="7" t="str" cm="1">
        <f t="array" ref="I1193">IFERROR(_FV(T_STOCK_DATA[[#This Row],[SYMBOL]],"Ticker symbol",TRUE),"")</f>
        <v>RIIL</v>
      </c>
      <c r="J1193" s="10" t="str">
        <f>IFERROR(RANK(T_STOCK_DATA[[#This Row],[Positive Change %]],T_STOCK_DATA[Positive Change %],0)+COUNTIF($D$3:$D1192,T_STOCK_DATA[[#This Row],[Positive Change %]]),"")</f>
        <v/>
      </c>
      <c r="K1193" s="10">
        <f>IFERROR(RANK(T_STOCK_DATA[[#This Row],[Negative Change %]],T_STOCK_DATA[Negative Change %],1)+COUNTIF($E$3:$E1192,T_STOCK_DATA[[#This Row],[Negative Change %]]),"")</f>
        <v>199</v>
      </c>
      <c r="L1193" s="10">
        <f>IFERROR(RANK(T_STOCK_DATA[[#This Row],[Volume]],T_STOCK_DATA[Volume],0)+COUNTIF($H$3:$H1192,T_STOCK_DATA[[#This Row],[Volume]]),"")</f>
        <v>416</v>
      </c>
      <c r="M1193" s="18" cm="1">
        <f t="array" ref="M1193">IFERROR(_FV(T_STOCK_DATA[[#This Row],[SYMBOL]],"Last trade time",TRUE),"")</f>
        <v>44585.469965277778</v>
      </c>
    </row>
    <row r="1194" spans="1:13">
      <c r="A1194" s="5" t="e" vm="1207">
        <v>#VALUE!</v>
      </c>
      <c r="B1194" s="7" cm="1">
        <f t="array" ref="B1194">IFERROR(_FV(T_STOCK_DATA[[#This Row],[SYMBOL]],"Change"),"")</f>
        <v>-8</v>
      </c>
      <c r="C1194" s="8" cm="1">
        <f t="array" ref="C1194">IFERROR(IF(T_STOCK_DATA[[#This Row],[SYMBOL]]="","",_FV(T_STOCK_DATA[[#This Row],[SYMBOL]],"Change (%)",TRUE)),"")</f>
        <v>-2.9552999999999999E-2</v>
      </c>
      <c r="D1194" s="8" t="str">
        <f>IF(T_STOCK_DATA[[#This Row],[Change (%)]]&gt;0,T_STOCK_DATA[[#This Row],[Change (%)]],"")</f>
        <v/>
      </c>
      <c r="E1194" s="8">
        <f>IF(T_STOCK_DATA[[#This Row],[Change (%)]]&lt;0,T_STOCK_DATA[[#This Row],[Change (%)]],"")</f>
        <v>-2.9552999999999999E-2</v>
      </c>
      <c r="F1194" s="7" t="str" cm="1">
        <f t="array" ref="F1194">IFERROR(_FV(T_STOCK_DATA[[#This Row],[SYMBOL]],"Exchange"),"")</f>
        <v>National Stock Exchange of India</v>
      </c>
      <c r="G1194" s="7" cm="1">
        <f t="array" ref="G1194">IFERROR(_FV(T_STOCK_DATA[[#This Row],[SYMBOL]],"Price"),"")</f>
        <v>262.7</v>
      </c>
      <c r="H1194" s="9" cm="1">
        <f t="array" ref="H1194">IFERROR(_FV(T_STOCK_DATA[[#This Row],[SYMBOL]],"Volume"),"")</f>
        <v>173371</v>
      </c>
      <c r="I1194" s="7" t="str" cm="1">
        <f t="array" ref="I1194">IFERROR(_FV(T_STOCK_DATA[[#This Row],[SYMBOL]],"Ticker symbol",TRUE),"")</f>
        <v>RITES</v>
      </c>
      <c r="J1194" s="10" t="str">
        <f>IFERROR(RANK(T_STOCK_DATA[[#This Row],[Positive Change %]],T_STOCK_DATA[Positive Change %],0)+COUNTIF($D$3:$D1193,T_STOCK_DATA[[#This Row],[Positive Change %]]),"")</f>
        <v/>
      </c>
      <c r="K1194" s="10">
        <f>IFERROR(RANK(T_STOCK_DATA[[#This Row],[Negative Change %]],T_STOCK_DATA[Negative Change %],1)+COUNTIF($E$3:$E1193,T_STOCK_DATA[[#This Row],[Negative Change %]]),"")</f>
        <v>1256</v>
      </c>
      <c r="L1194" s="10">
        <f>IFERROR(RANK(T_STOCK_DATA[[#This Row],[Volume]],T_STOCK_DATA[Volume],0)+COUNTIF($H$3:$H1193,T_STOCK_DATA[[#This Row],[Volume]]),"")</f>
        <v>801</v>
      </c>
      <c r="M1194" s="18" cm="1">
        <f t="array" ref="M1194">IFERROR(_FV(T_STOCK_DATA[[#This Row],[SYMBOL]],"Last trade time",TRUE),"")</f>
        <v>44585.469965277778</v>
      </c>
    </row>
    <row r="1195" spans="1:13">
      <c r="A1195" s="5" t="e" vm="1208">
        <v>#VALUE!</v>
      </c>
      <c r="B1195" s="7" cm="1">
        <f t="array" ref="B1195">IFERROR(_FV(T_STOCK_DATA[[#This Row],[SYMBOL]],"Change"),"")</f>
        <v>-0.5</v>
      </c>
      <c r="C1195" s="8" cm="1">
        <f t="array" ref="C1195">IFERROR(IF(T_STOCK_DATA[[#This Row],[SYMBOL]]="","",_FV(T_STOCK_DATA[[#This Row],[SYMBOL]],"Change (%)",TRUE)),"")</f>
        <v>-4.9260999999999999E-2</v>
      </c>
      <c r="D1195" s="8" t="str">
        <f>IF(T_STOCK_DATA[[#This Row],[Change (%)]]&gt;0,T_STOCK_DATA[[#This Row],[Change (%)]],"")</f>
        <v/>
      </c>
      <c r="E1195" s="8">
        <f>IF(T_STOCK_DATA[[#This Row],[Change (%)]]&lt;0,T_STOCK_DATA[[#This Row],[Change (%)]],"")</f>
        <v>-4.9260999999999999E-2</v>
      </c>
      <c r="F1195" s="7" t="str" cm="1">
        <f t="array" ref="F1195">IFERROR(_FV(T_STOCK_DATA[[#This Row],[SYMBOL]],"Exchange"),"")</f>
        <v>National Stock Exchange of India</v>
      </c>
      <c r="G1195" s="7" cm="1">
        <f t="array" ref="G1195">IFERROR(_FV(T_STOCK_DATA[[#This Row],[SYMBOL]],"Price"),"")</f>
        <v>9.65</v>
      </c>
      <c r="H1195" s="9" cm="1">
        <f t="array" ref="H1195">IFERROR(_FV(T_STOCK_DATA[[#This Row],[SYMBOL]],"Volume"),"")</f>
        <v>21091</v>
      </c>
      <c r="I1195" s="7" t="str" cm="1">
        <f t="array" ref="I1195">IFERROR(_FV(T_STOCK_DATA[[#This Row],[SYMBOL]],"Ticker symbol",TRUE),"")</f>
        <v>RKDL</v>
      </c>
      <c r="J1195" s="10" t="str">
        <f>IFERROR(RANK(T_STOCK_DATA[[#This Row],[Positive Change %]],T_STOCK_DATA[Positive Change %],0)+COUNTIF($D$3:$D1194,T_STOCK_DATA[[#This Row],[Positive Change %]]),"")</f>
        <v/>
      </c>
      <c r="K1195" s="10">
        <f>IFERROR(RANK(T_STOCK_DATA[[#This Row],[Negative Change %]],T_STOCK_DATA[Negative Change %],1)+COUNTIF($E$3:$E1194,T_STOCK_DATA[[#This Row],[Negative Change %]]),"")</f>
        <v>667</v>
      </c>
      <c r="L1195" s="10">
        <f>IFERROR(RANK(T_STOCK_DATA[[#This Row],[Volume]],T_STOCK_DATA[Volume],0)+COUNTIF($H$3:$H1194,T_STOCK_DATA[[#This Row],[Volume]]),"")</f>
        <v>1376</v>
      </c>
      <c r="M1195" s="18" cm="1">
        <f t="array" ref="M1195">IFERROR(_FV(T_STOCK_DATA[[#This Row],[SYMBOL]],"Last trade time",TRUE),"")</f>
        <v>44585.484942129631</v>
      </c>
    </row>
    <row r="1196" spans="1:13">
      <c r="A1196" s="5" t="e" vm="1209">
        <v>#VALUE!</v>
      </c>
      <c r="B1196" s="7" cm="1">
        <f t="array" ref="B1196">IFERROR(_FV(T_STOCK_DATA[[#This Row],[SYMBOL]],"Change"),"")</f>
        <v>-2.1</v>
      </c>
      <c r="C1196" s="8" cm="1">
        <f t="array" ref="C1196">IFERROR(IF(T_STOCK_DATA[[#This Row],[SYMBOL]]="","",_FV(T_STOCK_DATA[[#This Row],[SYMBOL]],"Change (%)",TRUE)),"")</f>
        <v>-3.3599999999999998E-2</v>
      </c>
      <c r="D1196" s="8" t="str">
        <f>IF(T_STOCK_DATA[[#This Row],[Change (%)]]&gt;0,T_STOCK_DATA[[#This Row],[Change (%)]],"")</f>
        <v/>
      </c>
      <c r="E1196" s="8">
        <f>IF(T_STOCK_DATA[[#This Row],[Change (%)]]&lt;0,T_STOCK_DATA[[#This Row],[Change (%)]],"")</f>
        <v>-3.3599999999999998E-2</v>
      </c>
      <c r="F1196" s="7" t="str" cm="1">
        <f t="array" ref="F1196">IFERROR(_FV(T_STOCK_DATA[[#This Row],[SYMBOL]],"Exchange"),"")</f>
        <v>National Stock Exchange of India</v>
      </c>
      <c r="G1196" s="7" cm="1">
        <f t="array" ref="G1196">IFERROR(_FV(T_STOCK_DATA[[#This Row],[SYMBOL]],"Price"),"")</f>
        <v>60.4</v>
      </c>
      <c r="H1196" s="9" cm="1">
        <f t="array" ref="H1196">IFERROR(_FV(T_STOCK_DATA[[#This Row],[SYMBOL]],"Volume"),"")</f>
        <v>29865</v>
      </c>
      <c r="I1196" s="7" t="str" cm="1">
        <f t="array" ref="I1196">IFERROR(_FV(T_STOCK_DATA[[#This Row],[SYMBOL]],"Ticker symbol",TRUE),"")</f>
        <v>RKEC</v>
      </c>
      <c r="J1196" s="10" t="str">
        <f>IFERROR(RANK(T_STOCK_DATA[[#This Row],[Positive Change %]],T_STOCK_DATA[Positive Change %],0)+COUNTIF($D$3:$D1195,T_STOCK_DATA[[#This Row],[Positive Change %]]),"")</f>
        <v/>
      </c>
      <c r="K1196" s="10">
        <f>IFERROR(RANK(T_STOCK_DATA[[#This Row],[Negative Change %]],T_STOCK_DATA[Negative Change %],1)+COUNTIF($E$3:$E1195,T_STOCK_DATA[[#This Row],[Negative Change %]]),"")</f>
        <v>1184</v>
      </c>
      <c r="L1196" s="10">
        <f>IFERROR(RANK(T_STOCK_DATA[[#This Row],[Volume]],T_STOCK_DATA[Volume],0)+COUNTIF($H$3:$H1195,T_STOCK_DATA[[#This Row],[Volume]]),"")</f>
        <v>1314</v>
      </c>
      <c r="M1196" s="18" cm="1">
        <f t="array" ref="M1196">IFERROR(_FV(T_STOCK_DATA[[#This Row],[SYMBOL]],"Last trade time",TRUE),"")</f>
        <v>44585.469965277778</v>
      </c>
    </row>
    <row r="1197" spans="1:13">
      <c r="A1197" s="5" t="e" vm="1210">
        <v>#VALUE!</v>
      </c>
      <c r="B1197" s="7" cm="1">
        <f t="array" ref="B1197">IFERROR(_FV(T_STOCK_DATA[[#This Row],[SYMBOL]],"Change"),"")</f>
        <v>-62.05</v>
      </c>
      <c r="C1197" s="8" cm="1">
        <f t="array" ref="C1197">IFERROR(IF(T_STOCK_DATA[[#This Row],[SYMBOL]]="","",_FV(T_STOCK_DATA[[#This Row],[SYMBOL]],"Change (%)",TRUE)),"")</f>
        <v>-6.2055999999999993E-2</v>
      </c>
      <c r="D1197" s="8" t="str">
        <f>IF(T_STOCK_DATA[[#This Row],[Change (%)]]&gt;0,T_STOCK_DATA[[#This Row],[Change (%)]],"")</f>
        <v/>
      </c>
      <c r="E1197" s="8">
        <f>IF(T_STOCK_DATA[[#This Row],[Change (%)]]&lt;0,T_STOCK_DATA[[#This Row],[Change (%)]],"")</f>
        <v>-6.2055999999999993E-2</v>
      </c>
      <c r="F1197" s="7" t="str" cm="1">
        <f t="array" ref="F1197">IFERROR(_FV(T_STOCK_DATA[[#This Row],[SYMBOL]],"Exchange"),"")</f>
        <v>National Stock Exchange of India</v>
      </c>
      <c r="G1197" s="7" cm="1">
        <f t="array" ref="G1197">IFERROR(_FV(T_STOCK_DATA[[#This Row],[SYMBOL]],"Price"),"")</f>
        <v>937.85</v>
      </c>
      <c r="H1197" s="9" cm="1">
        <f t="array" ref="H1197">IFERROR(_FV(T_STOCK_DATA[[#This Row],[SYMBOL]],"Volume"),"")</f>
        <v>120965</v>
      </c>
      <c r="I1197" s="7" t="str" cm="1">
        <f t="array" ref="I1197">IFERROR(_FV(T_STOCK_DATA[[#This Row],[SYMBOL]],"Ticker symbol",TRUE),"")</f>
        <v>RKFORGE</v>
      </c>
      <c r="J1197" s="10" t="str">
        <f>IFERROR(RANK(T_STOCK_DATA[[#This Row],[Positive Change %]],T_STOCK_DATA[Positive Change %],0)+COUNTIF($D$3:$D1196,T_STOCK_DATA[[#This Row],[Positive Change %]]),"")</f>
        <v/>
      </c>
      <c r="K1197" s="10">
        <f>IFERROR(RANK(T_STOCK_DATA[[#This Row],[Negative Change %]],T_STOCK_DATA[Negative Change %],1)+COUNTIF($E$3:$E1196,T_STOCK_DATA[[#This Row],[Negative Change %]]),"")</f>
        <v>312</v>
      </c>
      <c r="L1197" s="10">
        <f>IFERROR(RANK(T_STOCK_DATA[[#This Row],[Volume]],T_STOCK_DATA[Volume],0)+COUNTIF($H$3:$H1196,T_STOCK_DATA[[#This Row],[Volume]]),"")</f>
        <v>915</v>
      </c>
      <c r="M1197" s="18" cm="1">
        <f t="array" ref="M1197">IFERROR(_FV(T_STOCK_DATA[[#This Row],[SYMBOL]],"Last trade time",TRUE),"")</f>
        <v>44585.469965277778</v>
      </c>
    </row>
    <row r="1198" spans="1:13">
      <c r="A1198" s="5" t="e" vm="1211">
        <v>#VALUE!</v>
      </c>
      <c r="B1198" s="7" cm="1">
        <f t="array" ref="B1198">IFERROR(_FV(T_STOCK_DATA[[#This Row],[SYMBOL]],"Change"),"")</f>
        <v>-0.15</v>
      </c>
      <c r="C1198" s="8" cm="1">
        <f t="array" ref="C1198">IFERROR(IF(T_STOCK_DATA[[#This Row],[SYMBOL]]="","",_FV(T_STOCK_DATA[[#This Row],[SYMBOL]],"Change (%)",TRUE)),"")</f>
        <v>-4.4118000000000004E-2</v>
      </c>
      <c r="D1198" s="8" t="str">
        <f>IF(T_STOCK_DATA[[#This Row],[Change (%)]]&gt;0,T_STOCK_DATA[[#This Row],[Change (%)]],"")</f>
        <v/>
      </c>
      <c r="E1198" s="8">
        <f>IF(T_STOCK_DATA[[#This Row],[Change (%)]]&lt;0,T_STOCK_DATA[[#This Row],[Change (%)]],"")</f>
        <v>-4.4118000000000004E-2</v>
      </c>
      <c r="F1198" s="7" t="str" cm="1">
        <f t="array" ref="F1198">IFERROR(_FV(T_STOCK_DATA[[#This Row],[SYMBOL]],"Exchange"),"")</f>
        <v>National Stock Exchange of India</v>
      </c>
      <c r="G1198" s="7" cm="1">
        <f t="array" ref="G1198">IFERROR(_FV(T_STOCK_DATA[[#This Row],[SYMBOL]],"Price"),"")</f>
        <v>3.25</v>
      </c>
      <c r="H1198" s="9" cm="1">
        <f t="array" ref="H1198">IFERROR(_FV(T_STOCK_DATA[[#This Row],[SYMBOL]],"Volume"),"")</f>
        <v>62014</v>
      </c>
      <c r="I1198" s="7" t="str" cm="1">
        <f t="array" ref="I1198">IFERROR(_FV(T_STOCK_DATA[[#This Row],[SYMBOL]],"Ticker symbol",TRUE),"")</f>
        <v>RMCL</v>
      </c>
      <c r="J1198" s="10" t="str">
        <f>IFERROR(RANK(T_STOCK_DATA[[#This Row],[Positive Change %]],T_STOCK_DATA[Positive Change %],0)+COUNTIF($D$3:$D1197,T_STOCK_DATA[[#This Row],[Positive Change %]]),"")</f>
        <v/>
      </c>
      <c r="K1198" s="10">
        <f>IFERROR(RANK(T_STOCK_DATA[[#This Row],[Negative Change %]],T_STOCK_DATA[Negative Change %],1)+COUNTIF($E$3:$E1197,T_STOCK_DATA[[#This Row],[Negative Change %]]),"")</f>
        <v>928</v>
      </c>
      <c r="L1198" s="10">
        <f>IFERROR(RANK(T_STOCK_DATA[[#This Row],[Volume]],T_STOCK_DATA[Volume],0)+COUNTIF($H$3:$H1197,T_STOCK_DATA[[#This Row],[Volume]]),"")</f>
        <v>1107</v>
      </c>
      <c r="M1198" s="18" cm="1">
        <f t="array" ref="M1198">IFERROR(_FV(T_STOCK_DATA[[#This Row],[SYMBOL]],"Last trade time",TRUE),"")</f>
        <v>44585.469965277778</v>
      </c>
    </row>
    <row r="1199" spans="1:13">
      <c r="A1199" s="5" t="e" vm="1212">
        <v>#VALUE!</v>
      </c>
      <c r="B1199" s="7" cm="1">
        <f t="array" ref="B1199">IFERROR(_FV(T_STOCK_DATA[[#This Row],[SYMBOL]],"Change"),"")</f>
        <v>-30.1</v>
      </c>
      <c r="C1199" s="8" cm="1">
        <f t="array" ref="C1199">IFERROR(IF(T_STOCK_DATA[[#This Row],[SYMBOL]]="","",_FV(T_STOCK_DATA[[#This Row],[SYMBOL]],"Change (%)",TRUE)),"")</f>
        <v>-7.1794999999999998E-2</v>
      </c>
      <c r="D1199" s="8" t="str">
        <f>IF(T_STOCK_DATA[[#This Row],[Change (%)]]&gt;0,T_STOCK_DATA[[#This Row],[Change (%)]],"")</f>
        <v/>
      </c>
      <c r="E1199" s="8">
        <f>IF(T_STOCK_DATA[[#This Row],[Change (%)]]&lt;0,T_STOCK_DATA[[#This Row],[Change (%)]],"")</f>
        <v>-7.1794999999999998E-2</v>
      </c>
      <c r="F1199" s="7" t="str" cm="1">
        <f t="array" ref="F1199">IFERROR(_FV(T_STOCK_DATA[[#This Row],[SYMBOL]],"Exchange"),"")</f>
        <v>National Stock Exchange of India</v>
      </c>
      <c r="G1199" s="7" cm="1">
        <f t="array" ref="G1199">IFERROR(_FV(T_STOCK_DATA[[#This Row],[SYMBOL]],"Price"),"")</f>
        <v>389.15</v>
      </c>
      <c r="H1199" s="9" cm="1">
        <f t="array" ref="H1199">IFERROR(_FV(T_STOCK_DATA[[#This Row],[SYMBOL]],"Volume"),"")</f>
        <v>94988</v>
      </c>
      <c r="I1199" s="7" t="str" cm="1">
        <f t="array" ref="I1199">IFERROR(_FV(T_STOCK_DATA[[#This Row],[SYMBOL]],"Ticker symbol",TRUE),"")</f>
        <v>RML</v>
      </c>
      <c r="J1199" s="10" t="str">
        <f>IFERROR(RANK(T_STOCK_DATA[[#This Row],[Positive Change %]],T_STOCK_DATA[Positive Change %],0)+COUNTIF($D$3:$D1198,T_STOCK_DATA[[#This Row],[Positive Change %]]),"")</f>
        <v/>
      </c>
      <c r="K1199" s="10">
        <f>IFERROR(RANK(T_STOCK_DATA[[#This Row],[Negative Change %]],T_STOCK_DATA[Negative Change %],1)+COUNTIF($E$3:$E1198,T_STOCK_DATA[[#This Row],[Negative Change %]]),"")</f>
        <v>180</v>
      </c>
      <c r="L1199" s="10">
        <f>IFERROR(RANK(T_STOCK_DATA[[#This Row],[Volume]],T_STOCK_DATA[Volume],0)+COUNTIF($H$3:$H1198,T_STOCK_DATA[[#This Row],[Volume]]),"")</f>
        <v>987</v>
      </c>
      <c r="M1199" s="18" cm="1">
        <f t="array" ref="M1199">IFERROR(_FV(T_STOCK_DATA[[#This Row],[SYMBOL]],"Last trade time",TRUE),"")</f>
        <v>44585.469965277778</v>
      </c>
    </row>
    <row r="1200" spans="1:13">
      <c r="A1200" s="5" t="e" vm="1213">
        <v>#VALUE!</v>
      </c>
      <c r="B1200" s="7" cm="1">
        <f t="array" ref="B1200">IFERROR(_FV(T_STOCK_DATA[[#This Row],[SYMBOL]],"Change"),"")</f>
        <v>-0.1</v>
      </c>
      <c r="C1200" s="8" cm="1">
        <f t="array" ref="C1200">IFERROR(IF(T_STOCK_DATA[[#This Row],[SYMBOL]]="","",_FV(T_STOCK_DATA[[#This Row],[SYMBOL]],"Change (%)",TRUE)),"")</f>
        <v>-2.6316000000000003E-2</v>
      </c>
      <c r="D1200" s="8" t="str">
        <f>IF(T_STOCK_DATA[[#This Row],[Change (%)]]&gt;0,T_STOCK_DATA[[#This Row],[Change (%)]],"")</f>
        <v/>
      </c>
      <c r="E1200" s="8">
        <f>IF(T_STOCK_DATA[[#This Row],[Change (%)]]&lt;0,T_STOCK_DATA[[#This Row],[Change (%)]],"")</f>
        <v>-2.6316000000000003E-2</v>
      </c>
      <c r="F1200" s="7" t="str" cm="1">
        <f t="array" ref="F1200">IFERROR(_FV(T_STOCK_DATA[[#This Row],[SYMBOL]],"Exchange"),"")</f>
        <v>National Stock Exchange of India</v>
      </c>
      <c r="G1200" s="7" cm="1">
        <f t="array" ref="G1200">IFERROR(_FV(T_STOCK_DATA[[#This Row],[SYMBOL]],"Price"),"")</f>
        <v>3.7</v>
      </c>
      <c r="H1200" s="9" cm="1">
        <f t="array" ref="H1200">IFERROR(_FV(T_STOCK_DATA[[#This Row],[SYMBOL]],"Volume"),"")</f>
        <v>727149</v>
      </c>
      <c r="I1200" s="7" t="str" cm="1">
        <f t="array" ref="I1200">IFERROR(_FV(T_STOCK_DATA[[#This Row],[SYMBOL]],"Ticker symbol",TRUE),"")</f>
        <v>RNAVAL</v>
      </c>
      <c r="J1200" s="10" t="str">
        <f>IFERROR(RANK(T_STOCK_DATA[[#This Row],[Positive Change %]],T_STOCK_DATA[Positive Change %],0)+COUNTIF($D$3:$D1199,T_STOCK_DATA[[#This Row],[Positive Change %]]),"")</f>
        <v/>
      </c>
      <c r="K1200" s="10">
        <f>IFERROR(RANK(T_STOCK_DATA[[#This Row],[Negative Change %]],T_STOCK_DATA[Negative Change %],1)+COUNTIF($E$3:$E1199,T_STOCK_DATA[[#This Row],[Negative Change %]]),"")</f>
        <v>1315</v>
      </c>
      <c r="L1200" s="10">
        <f>IFERROR(RANK(T_STOCK_DATA[[#This Row],[Volume]],T_STOCK_DATA[Volume],0)+COUNTIF($H$3:$H1199,T_STOCK_DATA[[#This Row],[Volume]]),"")</f>
        <v>406</v>
      </c>
      <c r="M1200" s="18" cm="1">
        <f t="array" ref="M1200">IFERROR(_FV(T_STOCK_DATA[[#This Row],[SYMBOL]],"Last trade time",TRUE),"")</f>
        <v>44585.469965277778</v>
      </c>
    </row>
    <row r="1201" spans="1:13">
      <c r="A1201" s="5" t="e" vm="1214">
        <v>#VALUE!</v>
      </c>
      <c r="B1201" s="7" cm="1">
        <f t="array" ref="B1201">IFERROR(_FV(T_STOCK_DATA[[#This Row],[SYMBOL]],"Change"),"")</f>
        <v>-1.55</v>
      </c>
      <c r="C1201" s="8" cm="1">
        <f t="array" ref="C1201">IFERROR(IF(T_STOCK_DATA[[#This Row],[SYMBOL]]="","",_FV(T_STOCK_DATA[[#This Row],[SYMBOL]],"Change (%)",TRUE)),"")</f>
        <v>-1.7194000000000001E-2</v>
      </c>
      <c r="D1201" s="8" t="str">
        <f>IF(T_STOCK_DATA[[#This Row],[Change (%)]]&gt;0,T_STOCK_DATA[[#This Row],[Change (%)]],"")</f>
        <v/>
      </c>
      <c r="E1201" s="8">
        <f>IF(T_STOCK_DATA[[#This Row],[Change (%)]]&lt;0,T_STOCK_DATA[[#This Row],[Change (%)]],"")</f>
        <v>-1.7194000000000001E-2</v>
      </c>
      <c r="F1201" s="7" t="str" cm="1">
        <f t="array" ref="F1201">IFERROR(_FV(T_STOCK_DATA[[#This Row],[SYMBOL]],"Exchange"),"")</f>
        <v>National Stock Exchange of India</v>
      </c>
      <c r="G1201" s="7" cm="1">
        <f t="array" ref="G1201">IFERROR(_FV(T_STOCK_DATA[[#This Row],[SYMBOL]],"Price"),"")</f>
        <v>88.6</v>
      </c>
      <c r="H1201" s="9" cm="1">
        <f t="array" ref="H1201">IFERROR(_FV(T_STOCK_DATA[[#This Row],[SYMBOL]],"Volume"),"")</f>
        <v>55328</v>
      </c>
      <c r="I1201" s="7" t="str" cm="1">
        <f t="array" ref="I1201">IFERROR(_FV(T_STOCK_DATA[[#This Row],[SYMBOL]],"Ticker symbol",TRUE),"")</f>
        <v>ROHLTD</v>
      </c>
      <c r="J1201" s="10" t="str">
        <f>IFERROR(RANK(T_STOCK_DATA[[#This Row],[Positive Change %]],T_STOCK_DATA[Positive Change %],0)+COUNTIF($D$3:$D1200,T_STOCK_DATA[[#This Row],[Positive Change %]]),"")</f>
        <v/>
      </c>
      <c r="K1201" s="10">
        <f>IFERROR(RANK(T_STOCK_DATA[[#This Row],[Negative Change %]],T_STOCK_DATA[Negative Change %],1)+COUNTIF($E$3:$E1200,T_STOCK_DATA[[#This Row],[Negative Change %]]),"")</f>
        <v>1457</v>
      </c>
      <c r="L1201" s="10">
        <f>IFERROR(RANK(T_STOCK_DATA[[#This Row],[Volume]],T_STOCK_DATA[Volume],0)+COUNTIF($H$3:$H1200,T_STOCK_DATA[[#This Row],[Volume]]),"")</f>
        <v>1134</v>
      </c>
      <c r="M1201" s="18" cm="1">
        <f t="array" ref="M1201">IFERROR(_FV(T_STOCK_DATA[[#This Row],[SYMBOL]],"Last trade time",TRUE),"")</f>
        <v>44585.469965277778</v>
      </c>
    </row>
    <row r="1202" spans="1:13">
      <c r="A1202" s="5" t="e" vm="1215">
        <v>#VALUE!</v>
      </c>
      <c r="B1202" s="7" cm="1">
        <f t="array" ref="B1202">IFERROR(_FV(T_STOCK_DATA[[#This Row],[SYMBOL]],"Change"),"")</f>
        <v>-0.15</v>
      </c>
      <c r="C1202" s="8" cm="1">
        <f t="array" ref="C1202">IFERROR(IF(T_STOCK_DATA[[#This Row],[SYMBOL]]="","",_FV(T_STOCK_DATA[[#This Row],[SYMBOL]],"Change (%)",TRUE)),"")</f>
        <v>-3.8462000000000003E-2</v>
      </c>
      <c r="D1202" s="8" t="str">
        <f>IF(T_STOCK_DATA[[#This Row],[Change (%)]]&gt;0,T_STOCK_DATA[[#This Row],[Change (%)]],"")</f>
        <v/>
      </c>
      <c r="E1202" s="8">
        <f>IF(T_STOCK_DATA[[#This Row],[Change (%)]]&lt;0,T_STOCK_DATA[[#This Row],[Change (%)]],"")</f>
        <v>-3.8462000000000003E-2</v>
      </c>
      <c r="F1202" s="7" t="str" cm="1">
        <f t="array" ref="F1202">IFERROR(_FV(T_STOCK_DATA[[#This Row],[SYMBOL]],"Exchange"),"")</f>
        <v>National Stock Exchange of India</v>
      </c>
      <c r="G1202" s="7" cm="1">
        <f t="array" ref="G1202">IFERROR(_FV(T_STOCK_DATA[[#This Row],[SYMBOL]],"Price"),"")</f>
        <v>3.75</v>
      </c>
      <c r="H1202" s="9" cm="1">
        <f t="array" ref="H1202">IFERROR(_FV(T_STOCK_DATA[[#This Row],[SYMBOL]],"Volume"),"")</f>
        <v>302413</v>
      </c>
      <c r="I1202" s="7" t="str" cm="1">
        <f t="array" ref="I1202">IFERROR(_FV(T_STOCK_DATA[[#This Row],[SYMBOL]],"Ticker symbol",TRUE),"")</f>
        <v>ROLLT</v>
      </c>
      <c r="J1202" s="10" t="str">
        <f>IFERROR(RANK(T_STOCK_DATA[[#This Row],[Positive Change %]],T_STOCK_DATA[Positive Change %],0)+COUNTIF($D$3:$D1201,T_STOCK_DATA[[#This Row],[Positive Change %]]),"")</f>
        <v/>
      </c>
      <c r="K1202" s="10">
        <f>IFERROR(RANK(T_STOCK_DATA[[#This Row],[Negative Change %]],T_STOCK_DATA[Negative Change %],1)+COUNTIF($E$3:$E1201,T_STOCK_DATA[[#This Row],[Negative Change %]]),"")</f>
        <v>1077</v>
      </c>
      <c r="L1202" s="10">
        <f>IFERROR(RANK(T_STOCK_DATA[[#This Row],[Volume]],T_STOCK_DATA[Volume],0)+COUNTIF($H$3:$H1201,T_STOCK_DATA[[#This Row],[Volume]]),"")</f>
        <v>643</v>
      </c>
      <c r="M1202" s="18" cm="1">
        <f t="array" ref="M1202">IFERROR(_FV(T_STOCK_DATA[[#This Row],[SYMBOL]],"Last trade time",TRUE),"")</f>
        <v>44585.469965277778</v>
      </c>
    </row>
    <row r="1203" spans="1:13">
      <c r="A1203" s="5" t="e" vm="1216">
        <v>#VALUE!</v>
      </c>
      <c r="B1203" s="7" cm="1">
        <f t="array" ref="B1203">IFERROR(_FV(T_STOCK_DATA[[#This Row],[SYMBOL]],"Change"),"")</f>
        <v>-0.35</v>
      </c>
      <c r="C1203" s="8" cm="1">
        <f t="array" ref="C1203">IFERROR(IF(T_STOCK_DATA[[#This Row],[SYMBOL]]="","",_FV(T_STOCK_DATA[[#This Row],[SYMBOL]],"Change (%)",TRUE)),"")</f>
        <v>-4.4303999999999996E-2</v>
      </c>
      <c r="D1203" s="8" t="str">
        <f>IF(T_STOCK_DATA[[#This Row],[Change (%)]]&gt;0,T_STOCK_DATA[[#This Row],[Change (%)]],"")</f>
        <v/>
      </c>
      <c r="E1203" s="8">
        <f>IF(T_STOCK_DATA[[#This Row],[Change (%)]]&lt;0,T_STOCK_DATA[[#This Row],[Change (%)]],"")</f>
        <v>-4.4303999999999996E-2</v>
      </c>
      <c r="F1203" s="7" t="str" cm="1">
        <f t="array" ref="F1203">IFERROR(_FV(T_STOCK_DATA[[#This Row],[SYMBOL]],"Exchange"),"")</f>
        <v>National Stock Exchange of India</v>
      </c>
      <c r="G1203" s="7" cm="1">
        <f t="array" ref="G1203">IFERROR(_FV(T_STOCK_DATA[[#This Row],[SYMBOL]],"Price"),"")</f>
        <v>7.55</v>
      </c>
      <c r="H1203" s="9" cm="1">
        <f t="array" ref="H1203">IFERROR(_FV(T_STOCK_DATA[[#This Row],[SYMBOL]],"Volume"),"")</f>
        <v>454291</v>
      </c>
      <c r="I1203" s="7" t="str" cm="1">
        <f t="array" ref="I1203">IFERROR(_FV(T_STOCK_DATA[[#This Row],[SYMBOL]],"Ticker symbol",TRUE),"")</f>
        <v>ROLTA</v>
      </c>
      <c r="J1203" s="10" t="str">
        <f>IFERROR(RANK(T_STOCK_DATA[[#This Row],[Positive Change %]],T_STOCK_DATA[Positive Change %],0)+COUNTIF($D$3:$D1202,T_STOCK_DATA[[#This Row],[Positive Change %]]),"")</f>
        <v/>
      </c>
      <c r="K1203" s="10">
        <f>IFERROR(RANK(T_STOCK_DATA[[#This Row],[Negative Change %]],T_STOCK_DATA[Negative Change %],1)+COUNTIF($E$3:$E1202,T_STOCK_DATA[[#This Row],[Negative Change %]]),"")</f>
        <v>916</v>
      </c>
      <c r="L1203" s="10">
        <f>IFERROR(RANK(T_STOCK_DATA[[#This Row],[Volume]],T_STOCK_DATA[Volume],0)+COUNTIF($H$3:$H1202,T_STOCK_DATA[[#This Row],[Volume]]),"")</f>
        <v>527</v>
      </c>
      <c r="M1203" s="18" cm="1">
        <f t="array" ref="M1203">IFERROR(_FV(T_STOCK_DATA[[#This Row],[SYMBOL]],"Last trade time",TRUE),"")</f>
        <v>44585.469965277778</v>
      </c>
    </row>
    <row r="1204" spans="1:13">
      <c r="A1204" s="5" t="e" vm="1217">
        <v>#VALUE!</v>
      </c>
      <c r="B1204" s="7" cm="1">
        <f t="array" ref="B1204">IFERROR(_FV(T_STOCK_DATA[[#This Row],[SYMBOL]],"Change"),"")</f>
        <v>-3.45</v>
      </c>
      <c r="C1204" s="8" cm="1">
        <f t="array" ref="C1204">IFERROR(IF(T_STOCK_DATA[[#This Row],[SYMBOL]]="","",_FV(T_STOCK_DATA[[#This Row],[SYMBOL]],"Change (%)",TRUE)),"")</f>
        <v>-4.4922000000000004E-2</v>
      </c>
      <c r="D1204" s="8" t="str">
        <f>IF(T_STOCK_DATA[[#This Row],[Change (%)]]&gt;0,T_STOCK_DATA[[#This Row],[Change (%)]],"")</f>
        <v/>
      </c>
      <c r="E1204" s="8">
        <f>IF(T_STOCK_DATA[[#This Row],[Change (%)]]&lt;0,T_STOCK_DATA[[#This Row],[Change (%)]],"")</f>
        <v>-4.4922000000000004E-2</v>
      </c>
      <c r="F1204" s="7" t="str" cm="1">
        <f t="array" ref="F1204">IFERROR(_FV(T_STOCK_DATA[[#This Row],[SYMBOL]],"Exchange"),"")</f>
        <v>National Stock Exchange of India</v>
      </c>
      <c r="G1204" s="7" cm="1">
        <f t="array" ref="G1204">IFERROR(_FV(T_STOCK_DATA[[#This Row],[SYMBOL]],"Price"),"")</f>
        <v>73.349999999999994</v>
      </c>
      <c r="H1204" s="9" cm="1">
        <f t="array" ref="H1204">IFERROR(_FV(T_STOCK_DATA[[#This Row],[SYMBOL]],"Volume"),"")</f>
        <v>13210</v>
      </c>
      <c r="I1204" s="7" t="str" cm="1">
        <f t="array" ref="I1204">IFERROR(_FV(T_STOCK_DATA[[#This Row],[SYMBOL]],"Ticker symbol",TRUE),"")</f>
        <v>ROML</v>
      </c>
      <c r="J1204" s="10" t="str">
        <f>IFERROR(RANK(T_STOCK_DATA[[#This Row],[Positive Change %]],T_STOCK_DATA[Positive Change %],0)+COUNTIF($D$3:$D1203,T_STOCK_DATA[[#This Row],[Positive Change %]]),"")</f>
        <v/>
      </c>
      <c r="K1204" s="10">
        <f>IFERROR(RANK(T_STOCK_DATA[[#This Row],[Negative Change %]],T_STOCK_DATA[Negative Change %],1)+COUNTIF($E$3:$E1203,T_STOCK_DATA[[#This Row],[Negative Change %]]),"")</f>
        <v>900</v>
      </c>
      <c r="L1204" s="10">
        <f>IFERROR(RANK(T_STOCK_DATA[[#This Row],[Volume]],T_STOCK_DATA[Volume],0)+COUNTIF($H$3:$H1203,T_STOCK_DATA[[#This Row],[Volume]]),"")</f>
        <v>1470</v>
      </c>
      <c r="M1204" s="18" cm="1">
        <f t="array" ref="M1204">IFERROR(_FV(T_STOCK_DATA[[#This Row],[SYMBOL]],"Last trade time",TRUE),"")</f>
        <v>44585.469965277778</v>
      </c>
    </row>
    <row r="1205" spans="1:13">
      <c r="A1205" s="5" t="e" vm="1218">
        <v>#VALUE!</v>
      </c>
      <c r="B1205" s="7" cm="1">
        <f t="array" ref="B1205">IFERROR(_FV(T_STOCK_DATA[[#This Row],[SYMBOL]],"Change"),"")</f>
        <v>-44.45</v>
      </c>
      <c r="C1205" s="8" cm="1">
        <f t="array" ref="C1205">IFERROR(IF(T_STOCK_DATA[[#This Row],[SYMBOL]]="","",_FV(T_STOCK_DATA[[#This Row],[SYMBOL]],"Change (%)",TRUE)),"")</f>
        <v>-3.5376999999999999E-2</v>
      </c>
      <c r="D1205" s="8" t="str">
        <f>IF(T_STOCK_DATA[[#This Row],[Change (%)]]&gt;0,T_STOCK_DATA[[#This Row],[Change (%)]],"")</f>
        <v/>
      </c>
      <c r="E1205" s="8">
        <f>IF(T_STOCK_DATA[[#This Row],[Change (%)]]&lt;0,T_STOCK_DATA[[#This Row],[Change (%)]],"")</f>
        <v>-3.5376999999999999E-2</v>
      </c>
      <c r="F1205" s="7" t="str" cm="1">
        <f t="array" ref="F1205">IFERROR(_FV(T_STOCK_DATA[[#This Row],[SYMBOL]],"Exchange"),"")</f>
        <v>National Stock Exchange of India</v>
      </c>
      <c r="G1205" s="7" cm="1">
        <f t="array" ref="G1205">IFERROR(_FV(T_STOCK_DATA[[#This Row],[SYMBOL]],"Price"),"")</f>
        <v>1212</v>
      </c>
      <c r="H1205" s="9" cm="1">
        <f t="array" ref="H1205">IFERROR(_FV(T_STOCK_DATA[[#This Row],[SYMBOL]],"Volume"),"")</f>
        <v>98626</v>
      </c>
      <c r="I1205" s="7" t="str" cm="1">
        <f t="array" ref="I1205">IFERROR(_FV(T_STOCK_DATA[[#This Row],[SYMBOL]],"Ticker symbol",TRUE),"")</f>
        <v>ROSSARI</v>
      </c>
      <c r="J1205" s="10" t="str">
        <f>IFERROR(RANK(T_STOCK_DATA[[#This Row],[Positive Change %]],T_STOCK_DATA[Positive Change %],0)+COUNTIF($D$3:$D1204,T_STOCK_DATA[[#This Row],[Positive Change %]]),"")</f>
        <v/>
      </c>
      <c r="K1205" s="10">
        <f>IFERROR(RANK(T_STOCK_DATA[[#This Row],[Negative Change %]],T_STOCK_DATA[Negative Change %],1)+COUNTIF($E$3:$E1204,T_STOCK_DATA[[#This Row],[Negative Change %]]),"")</f>
        <v>1150</v>
      </c>
      <c r="L1205" s="10">
        <f>IFERROR(RANK(T_STOCK_DATA[[#This Row],[Volume]],T_STOCK_DATA[Volume],0)+COUNTIF($H$3:$H1204,T_STOCK_DATA[[#This Row],[Volume]]),"")</f>
        <v>970</v>
      </c>
      <c r="M1205" s="18" cm="1">
        <f t="array" ref="M1205">IFERROR(_FV(T_STOCK_DATA[[#This Row],[SYMBOL]],"Last trade time",TRUE),"")</f>
        <v>44585.469965277778</v>
      </c>
    </row>
    <row r="1206" spans="1:13">
      <c r="A1206" s="5" t="e" vm="1219">
        <v>#VALUE!</v>
      </c>
      <c r="B1206" s="7" cm="1">
        <f t="array" ref="B1206">IFERROR(_FV(T_STOCK_DATA[[#This Row],[SYMBOL]],"Change"),"")</f>
        <v>-8.1999999999999993</v>
      </c>
      <c r="C1206" s="8" cm="1">
        <f t="array" ref="C1206">IFERROR(IF(T_STOCK_DATA[[#This Row],[SYMBOL]]="","",_FV(T_STOCK_DATA[[#This Row],[SYMBOL]],"Change (%)",TRUE)),"")</f>
        <v>-5.3525000000000003E-2</v>
      </c>
      <c r="D1206" s="8" t="str">
        <f>IF(T_STOCK_DATA[[#This Row],[Change (%)]]&gt;0,T_STOCK_DATA[[#This Row],[Change (%)]],"")</f>
        <v/>
      </c>
      <c r="E1206" s="8">
        <f>IF(T_STOCK_DATA[[#This Row],[Change (%)]]&lt;0,T_STOCK_DATA[[#This Row],[Change (%)]],"")</f>
        <v>-5.3525000000000003E-2</v>
      </c>
      <c r="F1206" s="7" t="str" cm="1">
        <f t="array" ref="F1206">IFERROR(_FV(T_STOCK_DATA[[#This Row],[SYMBOL]],"Exchange"),"")</f>
        <v>National Stock Exchange of India</v>
      </c>
      <c r="G1206" s="7" cm="1">
        <f t="array" ref="G1206">IFERROR(_FV(T_STOCK_DATA[[#This Row],[SYMBOL]],"Price"),"")</f>
        <v>145</v>
      </c>
      <c r="H1206" s="9" cm="1">
        <f t="array" ref="H1206">IFERROR(_FV(T_STOCK_DATA[[#This Row],[SYMBOL]],"Volume"),"")</f>
        <v>47377</v>
      </c>
      <c r="I1206" s="7" t="str" cm="1">
        <f t="array" ref="I1206">IFERROR(_FV(T_STOCK_DATA[[#This Row],[SYMBOL]],"Ticker symbol",TRUE),"")</f>
        <v>ROSSELLIND</v>
      </c>
      <c r="J1206" s="10" t="str">
        <f>IFERROR(RANK(T_STOCK_DATA[[#This Row],[Positive Change %]],T_STOCK_DATA[Positive Change %],0)+COUNTIF($D$3:$D1205,T_STOCK_DATA[[#This Row],[Positive Change %]]),"")</f>
        <v/>
      </c>
      <c r="K1206" s="10">
        <f>IFERROR(RANK(T_STOCK_DATA[[#This Row],[Negative Change %]],T_STOCK_DATA[Negative Change %],1)+COUNTIF($E$3:$E1205,T_STOCK_DATA[[#This Row],[Negative Change %]]),"")</f>
        <v>439</v>
      </c>
      <c r="L1206" s="10">
        <f>IFERROR(RANK(T_STOCK_DATA[[#This Row],[Volume]],T_STOCK_DATA[Volume],0)+COUNTIF($H$3:$H1205,T_STOCK_DATA[[#This Row],[Volume]]),"")</f>
        <v>1194</v>
      </c>
      <c r="M1206" s="18" cm="1">
        <f t="array" ref="M1206">IFERROR(_FV(T_STOCK_DATA[[#This Row],[SYMBOL]],"Last trade time",TRUE),"")</f>
        <v>44585.469965277778</v>
      </c>
    </row>
    <row r="1207" spans="1:13">
      <c r="A1207" s="5" t="e" vm="1220">
        <v>#VALUE!</v>
      </c>
      <c r="B1207" s="7" cm="1">
        <f t="array" ref="B1207">IFERROR(_FV(T_STOCK_DATA[[#This Row],[SYMBOL]],"Change"),"")</f>
        <v>-169.4</v>
      </c>
      <c r="C1207" s="8" cm="1">
        <f t="array" ref="C1207">IFERROR(IF(T_STOCK_DATA[[#This Row],[SYMBOL]]="","",_FV(T_STOCK_DATA[[#This Row],[SYMBOL]],"Change (%)",TRUE)),"")</f>
        <v>-9.4692000000000012E-2</v>
      </c>
      <c r="D1207" s="8" t="str">
        <f>IF(T_STOCK_DATA[[#This Row],[Change (%)]]&gt;0,T_STOCK_DATA[[#This Row],[Change (%)]],"")</f>
        <v/>
      </c>
      <c r="E1207" s="8">
        <f>IF(T_STOCK_DATA[[#This Row],[Change (%)]]&lt;0,T_STOCK_DATA[[#This Row],[Change (%)]],"")</f>
        <v>-9.4692000000000012E-2</v>
      </c>
      <c r="F1207" s="7" t="str" cm="1">
        <f t="array" ref="F1207">IFERROR(_FV(T_STOCK_DATA[[#This Row],[SYMBOL]],"Exchange"),"")</f>
        <v>National Stock Exchange of India</v>
      </c>
      <c r="G1207" s="7" cm="1">
        <f t="array" ref="G1207">IFERROR(_FV(T_STOCK_DATA[[#This Row],[SYMBOL]],"Price"),"")</f>
        <v>1619.55</v>
      </c>
      <c r="H1207" s="9" cm="1">
        <f t="array" ref="H1207">IFERROR(_FV(T_STOCK_DATA[[#This Row],[SYMBOL]],"Volume"),"")</f>
        <v>396834</v>
      </c>
      <c r="I1207" s="7" t="str" cm="1">
        <f t="array" ref="I1207">IFERROR(_FV(T_STOCK_DATA[[#This Row],[SYMBOL]],"Ticker symbol",TRUE),"")</f>
        <v>ROUTE</v>
      </c>
      <c r="J1207" s="10" t="str">
        <f>IFERROR(RANK(T_STOCK_DATA[[#This Row],[Positive Change %]],T_STOCK_DATA[Positive Change %],0)+COUNTIF($D$3:$D1206,T_STOCK_DATA[[#This Row],[Positive Change %]]),"")</f>
        <v/>
      </c>
      <c r="K1207" s="10">
        <f>IFERROR(RANK(T_STOCK_DATA[[#This Row],[Negative Change %]],T_STOCK_DATA[Negative Change %],1)+COUNTIF($E$3:$E1206,T_STOCK_DATA[[#This Row],[Negative Change %]]),"")</f>
        <v>41</v>
      </c>
      <c r="L1207" s="10">
        <f>IFERROR(RANK(T_STOCK_DATA[[#This Row],[Volume]],T_STOCK_DATA[Volume],0)+COUNTIF($H$3:$H1206,T_STOCK_DATA[[#This Row],[Volume]]),"")</f>
        <v>565</v>
      </c>
      <c r="M1207" s="18" cm="1">
        <f t="array" ref="M1207">IFERROR(_FV(T_STOCK_DATA[[#This Row],[SYMBOL]],"Last trade time",TRUE),"")</f>
        <v>44585.469965277778</v>
      </c>
    </row>
    <row r="1208" spans="1:13">
      <c r="A1208" s="5" t="e" vm="1221">
        <v>#VALUE!</v>
      </c>
      <c r="B1208" s="7" cm="1">
        <f t="array" ref="B1208">IFERROR(_FV(T_STOCK_DATA[[#This Row],[SYMBOL]],"Change"),"")</f>
        <v>-16.05</v>
      </c>
      <c r="C1208" s="8" cm="1">
        <f t="array" ref="C1208">IFERROR(IF(T_STOCK_DATA[[#This Row],[SYMBOL]]="","",_FV(T_STOCK_DATA[[#This Row],[SYMBOL]],"Change (%)",TRUE)),"")</f>
        <v>-2.5699E-2</v>
      </c>
      <c r="D1208" s="8" t="str">
        <f>IF(T_STOCK_DATA[[#This Row],[Change (%)]]&gt;0,T_STOCK_DATA[[#This Row],[Change (%)]],"")</f>
        <v/>
      </c>
      <c r="E1208" s="8">
        <f>IF(T_STOCK_DATA[[#This Row],[Change (%)]]&lt;0,T_STOCK_DATA[[#This Row],[Change (%)]],"")</f>
        <v>-2.5699E-2</v>
      </c>
      <c r="F1208" s="7" t="str" cm="1">
        <f t="array" ref="F1208">IFERROR(_FV(T_STOCK_DATA[[#This Row],[SYMBOL]],"Exchange"),"")</f>
        <v>National Stock Exchange of India</v>
      </c>
      <c r="G1208" s="7" cm="1">
        <f t="array" ref="G1208">IFERROR(_FV(T_STOCK_DATA[[#This Row],[SYMBOL]],"Price"),"")</f>
        <v>608.5</v>
      </c>
      <c r="H1208" s="9" cm="1">
        <f t="array" ref="H1208">IFERROR(_FV(T_STOCK_DATA[[#This Row],[SYMBOL]],"Volume"),"")</f>
        <v>48215</v>
      </c>
      <c r="I1208" s="7" t="str" cm="1">
        <f t="array" ref="I1208">IFERROR(_FV(T_STOCK_DATA[[#This Row],[SYMBOL]],"Ticker symbol",TRUE),"")</f>
        <v>RPGLIFE</v>
      </c>
      <c r="J1208" s="10" t="str">
        <f>IFERROR(RANK(T_STOCK_DATA[[#This Row],[Positive Change %]],T_STOCK_DATA[Positive Change %],0)+COUNTIF($D$3:$D1207,T_STOCK_DATA[[#This Row],[Positive Change %]]),"")</f>
        <v/>
      </c>
      <c r="K1208" s="10">
        <f>IFERROR(RANK(T_STOCK_DATA[[#This Row],[Negative Change %]],T_STOCK_DATA[Negative Change %],1)+COUNTIF($E$3:$E1207,T_STOCK_DATA[[#This Row],[Negative Change %]]),"")</f>
        <v>1326</v>
      </c>
      <c r="L1208" s="10">
        <f>IFERROR(RANK(T_STOCK_DATA[[#This Row],[Volume]],T_STOCK_DATA[Volume],0)+COUNTIF($H$3:$H1207,T_STOCK_DATA[[#This Row],[Volume]]),"")</f>
        <v>1190</v>
      </c>
      <c r="M1208" s="18" cm="1">
        <f t="array" ref="M1208">IFERROR(_FV(T_STOCK_DATA[[#This Row],[SYMBOL]],"Last trade time",TRUE),"")</f>
        <v>44585.469965277778</v>
      </c>
    </row>
    <row r="1209" spans="1:13">
      <c r="A1209" s="5" t="e" vm="1222">
        <v>#VALUE!</v>
      </c>
      <c r="B1209" s="7" cm="1">
        <f t="array" ref="B1209">IFERROR(_FV(T_STOCK_DATA[[#This Row],[SYMBOL]],"Change"),"")</f>
        <v>-0.8</v>
      </c>
      <c r="C1209" s="8" cm="1">
        <f t="array" ref="C1209">IFERROR(IF(T_STOCK_DATA[[#This Row],[SYMBOL]]="","",_FV(T_STOCK_DATA[[#This Row],[SYMBOL]],"Change (%)",TRUE)),"")</f>
        <v>-4.9843999999999999E-2</v>
      </c>
      <c r="D1209" s="8" t="str">
        <f>IF(T_STOCK_DATA[[#This Row],[Change (%)]]&gt;0,T_STOCK_DATA[[#This Row],[Change (%)]],"")</f>
        <v/>
      </c>
      <c r="E1209" s="8">
        <f>IF(T_STOCK_DATA[[#This Row],[Change (%)]]&lt;0,T_STOCK_DATA[[#This Row],[Change (%)]],"")</f>
        <v>-4.9843999999999999E-2</v>
      </c>
      <c r="F1209" s="7" t="str" cm="1">
        <f t="array" ref="F1209">IFERROR(_FV(T_STOCK_DATA[[#This Row],[SYMBOL]],"Exchange"),"")</f>
        <v>National Stock Exchange of India</v>
      </c>
      <c r="G1209" s="7" cm="1">
        <f t="array" ref="G1209">IFERROR(_FV(T_STOCK_DATA[[#This Row],[SYMBOL]],"Price"),"")</f>
        <v>15.25</v>
      </c>
      <c r="H1209" s="9" cm="1">
        <f t="array" ref="H1209">IFERROR(_FV(T_STOCK_DATA[[#This Row],[SYMBOL]],"Volume"),"")</f>
        <v>15393640</v>
      </c>
      <c r="I1209" s="7" t="str" cm="1">
        <f t="array" ref="I1209">IFERROR(_FV(T_STOCK_DATA[[#This Row],[SYMBOL]],"Ticker symbol",TRUE),"")</f>
        <v>RPOWER</v>
      </c>
      <c r="J1209" s="10" t="str">
        <f>IFERROR(RANK(T_STOCK_DATA[[#This Row],[Positive Change %]],T_STOCK_DATA[Positive Change %],0)+COUNTIF($D$3:$D1208,T_STOCK_DATA[[#This Row],[Positive Change %]]),"")</f>
        <v/>
      </c>
      <c r="K1209" s="10">
        <f>IFERROR(RANK(T_STOCK_DATA[[#This Row],[Negative Change %]],T_STOCK_DATA[Negative Change %],1)+COUNTIF($E$3:$E1208,T_STOCK_DATA[[#This Row],[Negative Change %]]),"")</f>
        <v>574</v>
      </c>
      <c r="L1209" s="10">
        <f>IFERROR(RANK(T_STOCK_DATA[[#This Row],[Volume]],T_STOCK_DATA[Volume],0)+COUNTIF($H$3:$H1208,T_STOCK_DATA[[#This Row],[Volume]]),"")</f>
        <v>30</v>
      </c>
      <c r="M1209" s="18" cm="1">
        <f t="array" ref="M1209">IFERROR(_FV(T_STOCK_DATA[[#This Row],[SYMBOL]],"Last trade time",TRUE),"")</f>
        <v>44585.469965277778</v>
      </c>
    </row>
    <row r="1210" spans="1:13">
      <c r="A1210" s="5" t="e" vm="1223">
        <v>#VALUE!</v>
      </c>
      <c r="B1210" s="7" cm="1">
        <f t="array" ref="B1210">IFERROR(_FV(T_STOCK_DATA[[#This Row],[SYMBOL]],"Change"),"")</f>
        <v>-4.25</v>
      </c>
      <c r="C1210" s="8" cm="1">
        <f t="array" ref="C1210">IFERROR(IF(T_STOCK_DATA[[#This Row],[SYMBOL]]="","",_FV(T_STOCK_DATA[[#This Row],[SYMBOL]],"Change (%)",TRUE)),"")</f>
        <v>-6.4297000000000007E-2</v>
      </c>
      <c r="D1210" s="8" t="str">
        <f>IF(T_STOCK_DATA[[#This Row],[Change (%)]]&gt;0,T_STOCK_DATA[[#This Row],[Change (%)]],"")</f>
        <v/>
      </c>
      <c r="E1210" s="8">
        <f>IF(T_STOCK_DATA[[#This Row],[Change (%)]]&lt;0,T_STOCK_DATA[[#This Row],[Change (%)]],"")</f>
        <v>-6.4297000000000007E-2</v>
      </c>
      <c r="F1210" s="7" t="str" cm="1">
        <f t="array" ref="F1210">IFERROR(_FV(T_STOCK_DATA[[#This Row],[SYMBOL]],"Exchange"),"")</f>
        <v>National Stock Exchange of India</v>
      </c>
      <c r="G1210" s="7" cm="1">
        <f t="array" ref="G1210">IFERROR(_FV(T_STOCK_DATA[[#This Row],[SYMBOL]],"Price"),"")</f>
        <v>61.85</v>
      </c>
      <c r="H1210" s="9" cm="1">
        <f t="array" ref="H1210">IFERROR(_FV(T_STOCK_DATA[[#This Row],[SYMBOL]],"Volume"),"")</f>
        <v>156341</v>
      </c>
      <c r="I1210" s="7" t="str" cm="1">
        <f t="array" ref="I1210">IFERROR(_FV(T_STOCK_DATA[[#This Row],[SYMBOL]],"Ticker symbol",TRUE),"")</f>
        <v>RPPINFRA</v>
      </c>
      <c r="J1210" s="10" t="str">
        <f>IFERROR(RANK(T_STOCK_DATA[[#This Row],[Positive Change %]],T_STOCK_DATA[Positive Change %],0)+COUNTIF($D$3:$D1209,T_STOCK_DATA[[#This Row],[Positive Change %]]),"")</f>
        <v/>
      </c>
      <c r="K1210" s="10">
        <f>IFERROR(RANK(T_STOCK_DATA[[#This Row],[Negative Change %]],T_STOCK_DATA[Negative Change %],1)+COUNTIF($E$3:$E1209,T_STOCK_DATA[[#This Row],[Negative Change %]]),"")</f>
        <v>280</v>
      </c>
      <c r="L1210" s="10">
        <f>IFERROR(RANK(T_STOCK_DATA[[#This Row],[Volume]],T_STOCK_DATA[Volume],0)+COUNTIF($H$3:$H1209,T_STOCK_DATA[[#This Row],[Volume]]),"")</f>
        <v>835</v>
      </c>
      <c r="M1210" s="18" cm="1">
        <f t="array" ref="M1210">IFERROR(_FV(T_STOCK_DATA[[#This Row],[SYMBOL]],"Last trade time",TRUE),"")</f>
        <v>44585.469965277778</v>
      </c>
    </row>
    <row r="1211" spans="1:13">
      <c r="A1211" s="5" t="e" vm="1224">
        <v>#VALUE!</v>
      </c>
      <c r="B1211" s="7" cm="1">
        <f t="array" ref="B1211">IFERROR(_FV(T_STOCK_DATA[[#This Row],[SYMBOL]],"Change"),"")</f>
        <v>-2.1</v>
      </c>
      <c r="C1211" s="8" cm="1">
        <f t="array" ref="C1211">IFERROR(IF(T_STOCK_DATA[[#This Row],[SYMBOL]]="","",_FV(T_STOCK_DATA[[#This Row],[SYMBOL]],"Change (%)",TRUE)),"")</f>
        <v>-4.8055E-2</v>
      </c>
      <c r="D1211" s="8" t="str">
        <f>IF(T_STOCK_DATA[[#This Row],[Change (%)]]&gt;0,T_STOCK_DATA[[#This Row],[Change (%)]],"")</f>
        <v/>
      </c>
      <c r="E1211" s="8">
        <f>IF(T_STOCK_DATA[[#This Row],[Change (%)]]&lt;0,T_STOCK_DATA[[#This Row],[Change (%)]],"")</f>
        <v>-4.8055E-2</v>
      </c>
      <c r="F1211" s="7" t="str" cm="1">
        <f t="array" ref="F1211">IFERROR(_FV(T_STOCK_DATA[[#This Row],[SYMBOL]],"Exchange"),"")</f>
        <v>National Stock Exchange of India</v>
      </c>
      <c r="G1211" s="7" cm="1">
        <f t="array" ref="G1211">IFERROR(_FV(T_STOCK_DATA[[#This Row],[SYMBOL]],"Price"),"")</f>
        <v>41.6</v>
      </c>
      <c r="H1211" s="9" cm="1">
        <f t="array" ref="H1211">IFERROR(_FV(T_STOCK_DATA[[#This Row],[SYMBOL]],"Volume"),"")</f>
        <v>194843</v>
      </c>
      <c r="I1211" s="7" t="str" cm="1">
        <f t="array" ref="I1211">IFERROR(_FV(T_STOCK_DATA[[#This Row],[SYMBOL]],"Ticker symbol",TRUE),"")</f>
        <v>RSSOFTWARE</v>
      </c>
      <c r="J1211" s="10" t="str">
        <f>IFERROR(RANK(T_STOCK_DATA[[#This Row],[Positive Change %]],T_STOCK_DATA[Positive Change %],0)+COUNTIF($D$3:$D1210,T_STOCK_DATA[[#This Row],[Positive Change %]]),"")</f>
        <v/>
      </c>
      <c r="K1211" s="10">
        <f>IFERROR(RANK(T_STOCK_DATA[[#This Row],[Negative Change %]],T_STOCK_DATA[Negative Change %],1)+COUNTIF($E$3:$E1210,T_STOCK_DATA[[#This Row],[Negative Change %]]),"")</f>
        <v>760</v>
      </c>
      <c r="L1211" s="10">
        <f>IFERROR(RANK(T_STOCK_DATA[[#This Row],[Volume]],T_STOCK_DATA[Volume],0)+COUNTIF($H$3:$H1210,T_STOCK_DATA[[#This Row],[Volume]]),"")</f>
        <v>766</v>
      </c>
      <c r="M1211" s="18" cm="1">
        <f t="array" ref="M1211">IFERROR(_FV(T_STOCK_DATA[[#This Row],[SYMBOL]],"Last trade time",TRUE),"")</f>
        <v>44585.469965277778</v>
      </c>
    </row>
    <row r="1212" spans="1:13">
      <c r="A1212" s="5" t="e" vm="1225">
        <v>#VALUE!</v>
      </c>
      <c r="B1212" s="7" cm="1">
        <f t="array" ref="B1212">IFERROR(_FV(T_STOCK_DATA[[#This Row],[SYMBOL]],"Change"),"")</f>
        <v>-40</v>
      </c>
      <c r="C1212" s="8" cm="1">
        <f t="array" ref="C1212">IFERROR(IF(T_STOCK_DATA[[#This Row],[SYMBOL]]="","",_FV(T_STOCK_DATA[[#This Row],[SYMBOL]],"Change (%)",TRUE)),"")</f>
        <v>-7.8547000000000006E-2</v>
      </c>
      <c r="D1212" s="8" t="str">
        <f>IF(T_STOCK_DATA[[#This Row],[Change (%)]]&gt;0,T_STOCK_DATA[[#This Row],[Change (%)]],"")</f>
        <v/>
      </c>
      <c r="E1212" s="8">
        <f>IF(T_STOCK_DATA[[#This Row],[Change (%)]]&lt;0,T_STOCK_DATA[[#This Row],[Change (%)]],"")</f>
        <v>-7.8547000000000006E-2</v>
      </c>
      <c r="F1212" s="7" t="str" cm="1">
        <f t="array" ref="F1212">IFERROR(_FV(T_STOCK_DATA[[#This Row],[SYMBOL]],"Exchange"),"")</f>
        <v>National Stock Exchange of India</v>
      </c>
      <c r="G1212" s="7" cm="1">
        <f t="array" ref="G1212">IFERROR(_FV(T_STOCK_DATA[[#This Row],[SYMBOL]],"Price"),"")</f>
        <v>469.25</v>
      </c>
      <c r="H1212" s="9" cm="1">
        <f t="array" ref="H1212">IFERROR(_FV(T_STOCK_DATA[[#This Row],[SYMBOL]],"Volume"),"")</f>
        <v>182458</v>
      </c>
      <c r="I1212" s="7" t="str" cm="1">
        <f t="array" ref="I1212">IFERROR(_FV(T_STOCK_DATA[[#This Row],[SYMBOL]],"Ticker symbol",TRUE),"")</f>
        <v>RSWM</v>
      </c>
      <c r="J1212" s="10" t="str">
        <f>IFERROR(RANK(T_STOCK_DATA[[#This Row],[Positive Change %]],T_STOCK_DATA[Positive Change %],0)+COUNTIF($D$3:$D1211,T_STOCK_DATA[[#This Row],[Positive Change %]]),"")</f>
        <v/>
      </c>
      <c r="K1212" s="10">
        <f>IFERROR(RANK(T_STOCK_DATA[[#This Row],[Negative Change %]],T_STOCK_DATA[Negative Change %],1)+COUNTIF($E$3:$E1211,T_STOCK_DATA[[#This Row],[Negative Change %]]),"")</f>
        <v>116</v>
      </c>
      <c r="L1212" s="10">
        <f>IFERROR(RANK(T_STOCK_DATA[[#This Row],[Volume]],T_STOCK_DATA[Volume],0)+COUNTIF($H$3:$H1211,T_STOCK_DATA[[#This Row],[Volume]]),"")</f>
        <v>784</v>
      </c>
      <c r="M1212" s="18" cm="1">
        <f t="array" ref="M1212">IFERROR(_FV(T_STOCK_DATA[[#This Row],[SYMBOL]],"Last trade time",TRUE),"")</f>
        <v>44585.469965277778</v>
      </c>
    </row>
    <row r="1213" spans="1:13">
      <c r="A1213" s="5" t="e" vm="1226">
        <v>#VALUE!</v>
      </c>
      <c r="B1213" s="7" cm="1">
        <f t="array" ref="B1213">IFERROR(_FV(T_STOCK_DATA[[#This Row],[SYMBOL]],"Change"),"")</f>
        <v>-18.850000000000001</v>
      </c>
      <c r="C1213" s="8" cm="1">
        <f t="array" ref="C1213">IFERROR(IF(T_STOCK_DATA[[#This Row],[SYMBOL]]="","",_FV(T_STOCK_DATA[[#This Row],[SYMBOL]],"Change (%)",TRUE)),"")</f>
        <v>-5.9454E-2</v>
      </c>
      <c r="D1213" s="8" t="str">
        <f>IF(T_STOCK_DATA[[#This Row],[Change (%)]]&gt;0,T_STOCK_DATA[[#This Row],[Change (%)]],"")</f>
        <v/>
      </c>
      <c r="E1213" s="8">
        <f>IF(T_STOCK_DATA[[#This Row],[Change (%)]]&lt;0,T_STOCK_DATA[[#This Row],[Change (%)]],"")</f>
        <v>-5.9454E-2</v>
      </c>
      <c r="F1213" s="7" t="str" cm="1">
        <f t="array" ref="F1213">IFERROR(_FV(T_STOCK_DATA[[#This Row],[SYMBOL]],"Exchange"),"")</f>
        <v>National Stock Exchange of India</v>
      </c>
      <c r="G1213" s="7" cm="1">
        <f t="array" ref="G1213">IFERROR(_FV(T_STOCK_DATA[[#This Row],[SYMBOL]],"Price"),"")</f>
        <v>298.2</v>
      </c>
      <c r="H1213" s="9" cm="1">
        <f t="array" ref="H1213">IFERROR(_FV(T_STOCK_DATA[[#This Row],[SYMBOL]],"Volume"),"")</f>
        <v>119795</v>
      </c>
      <c r="I1213" s="7" t="str" cm="1">
        <f t="array" ref="I1213">IFERROR(_FV(T_STOCK_DATA[[#This Row],[SYMBOL]],"Ticker symbol",TRUE),"")</f>
        <v>RSYSTEMS</v>
      </c>
      <c r="J1213" s="10" t="str">
        <f>IFERROR(RANK(T_STOCK_DATA[[#This Row],[Positive Change %]],T_STOCK_DATA[Positive Change %],0)+COUNTIF($D$3:$D1212,T_STOCK_DATA[[#This Row],[Positive Change %]]),"")</f>
        <v/>
      </c>
      <c r="K1213" s="10">
        <f>IFERROR(RANK(T_STOCK_DATA[[#This Row],[Negative Change %]],T_STOCK_DATA[Negative Change %],1)+COUNTIF($E$3:$E1212,T_STOCK_DATA[[#This Row],[Negative Change %]]),"")</f>
        <v>353</v>
      </c>
      <c r="L1213" s="10">
        <f>IFERROR(RANK(T_STOCK_DATA[[#This Row],[Volume]],T_STOCK_DATA[Volume],0)+COUNTIF($H$3:$H1212,T_STOCK_DATA[[#This Row],[Volume]]),"")</f>
        <v>919</v>
      </c>
      <c r="M1213" s="18" cm="1">
        <f t="array" ref="M1213">IFERROR(_FV(T_STOCK_DATA[[#This Row],[SYMBOL]],"Last trade time",TRUE),"")</f>
        <v>44585.469965277778</v>
      </c>
    </row>
    <row r="1214" spans="1:13">
      <c r="A1214" s="5" t="e" vm="1227">
        <v>#VALUE!</v>
      </c>
      <c r="B1214" s="7" cm="1">
        <f t="array" ref="B1214">IFERROR(_FV(T_STOCK_DATA[[#This Row],[SYMBOL]],"Change"),"")</f>
        <v>-2.85</v>
      </c>
      <c r="C1214" s="8" cm="1">
        <f t="array" ref="C1214">IFERROR(IF(T_STOCK_DATA[[#This Row],[SYMBOL]]="","",_FV(T_STOCK_DATA[[#This Row],[SYMBOL]],"Change (%)",TRUE)),"")</f>
        <v>-4.9737999999999997E-2</v>
      </c>
      <c r="D1214" s="8" t="str">
        <f>IF(T_STOCK_DATA[[#This Row],[Change (%)]]&gt;0,T_STOCK_DATA[[#This Row],[Change (%)]],"")</f>
        <v/>
      </c>
      <c r="E1214" s="8">
        <f>IF(T_STOCK_DATA[[#This Row],[Change (%)]]&lt;0,T_STOCK_DATA[[#This Row],[Change (%)]],"")</f>
        <v>-4.9737999999999997E-2</v>
      </c>
      <c r="F1214" s="7" t="str" cm="1">
        <f t="array" ref="F1214">IFERROR(_FV(T_STOCK_DATA[[#This Row],[SYMBOL]],"Exchange"),"")</f>
        <v>National Stock Exchange of India</v>
      </c>
      <c r="G1214" s="7" cm="1">
        <f t="array" ref="G1214">IFERROR(_FV(T_STOCK_DATA[[#This Row],[SYMBOL]],"Price"),"")</f>
        <v>54.45</v>
      </c>
      <c r="H1214" s="9" cm="1">
        <f t="array" ref="H1214">IFERROR(_FV(T_STOCK_DATA[[#This Row],[SYMBOL]],"Volume"),"")</f>
        <v>1008563</v>
      </c>
      <c r="I1214" s="7" t="str" cm="1">
        <f t="array" ref="I1214">IFERROR(_FV(T_STOCK_DATA[[#This Row],[SYMBOL]],"Ticker symbol",TRUE),"")</f>
        <v>RTNINDIA</v>
      </c>
      <c r="J1214" s="10" t="str">
        <f>IFERROR(RANK(T_STOCK_DATA[[#This Row],[Positive Change %]],T_STOCK_DATA[Positive Change %],0)+COUNTIF($D$3:$D1213,T_STOCK_DATA[[#This Row],[Positive Change %]]),"")</f>
        <v/>
      </c>
      <c r="K1214" s="10">
        <f>IFERROR(RANK(T_STOCK_DATA[[#This Row],[Negative Change %]],T_STOCK_DATA[Negative Change %],1)+COUNTIF($E$3:$E1213,T_STOCK_DATA[[#This Row],[Negative Change %]]),"")</f>
        <v>601</v>
      </c>
      <c r="L1214" s="10">
        <f>IFERROR(RANK(T_STOCK_DATA[[#This Row],[Volume]],T_STOCK_DATA[Volume],0)+COUNTIF($H$3:$H1213,T_STOCK_DATA[[#This Row],[Volume]]),"")</f>
        <v>337</v>
      </c>
      <c r="M1214" s="18" cm="1">
        <f t="array" ref="M1214">IFERROR(_FV(T_STOCK_DATA[[#This Row],[SYMBOL]],"Last trade time",TRUE),"")</f>
        <v>44585.469965277778</v>
      </c>
    </row>
    <row r="1215" spans="1:13">
      <c r="A1215" s="5" t="e" vm="1228">
        <v>#VALUE!</v>
      </c>
      <c r="B1215" s="7" cm="1">
        <f t="array" ref="B1215">IFERROR(_FV(T_STOCK_DATA[[#This Row],[SYMBOL]],"Change"),"")</f>
        <v>-0.35</v>
      </c>
      <c r="C1215" s="8" cm="1">
        <f t="array" ref="C1215">IFERROR(IF(T_STOCK_DATA[[#This Row],[SYMBOL]]="","",_FV(T_STOCK_DATA[[#This Row],[SYMBOL]],"Change (%)",TRUE)),"")</f>
        <v>-4.6666999999999993E-2</v>
      </c>
      <c r="D1215" s="8" t="str">
        <f>IF(T_STOCK_DATA[[#This Row],[Change (%)]]&gt;0,T_STOCK_DATA[[#This Row],[Change (%)]],"")</f>
        <v/>
      </c>
      <c r="E1215" s="8">
        <f>IF(T_STOCK_DATA[[#This Row],[Change (%)]]&lt;0,T_STOCK_DATA[[#This Row],[Change (%)]],"")</f>
        <v>-4.6666999999999993E-2</v>
      </c>
      <c r="F1215" s="7" t="str" cm="1">
        <f t="array" ref="F1215">IFERROR(_FV(T_STOCK_DATA[[#This Row],[SYMBOL]],"Exchange"),"")</f>
        <v>National Stock Exchange of India</v>
      </c>
      <c r="G1215" s="7" cm="1">
        <f t="array" ref="G1215">IFERROR(_FV(T_STOCK_DATA[[#This Row],[SYMBOL]],"Price"),"")</f>
        <v>7.15</v>
      </c>
      <c r="H1215" s="9" cm="1">
        <f t="array" ref="H1215">IFERROR(_FV(T_STOCK_DATA[[#This Row],[SYMBOL]],"Volume"),"")</f>
        <v>14638292</v>
      </c>
      <c r="I1215" s="7" t="str" cm="1">
        <f t="array" ref="I1215">IFERROR(_FV(T_STOCK_DATA[[#This Row],[SYMBOL]],"Ticker symbol",TRUE),"")</f>
        <v>RTNPOWER</v>
      </c>
      <c r="J1215" s="10" t="str">
        <f>IFERROR(RANK(T_STOCK_DATA[[#This Row],[Positive Change %]],T_STOCK_DATA[Positive Change %],0)+COUNTIF($D$3:$D1214,T_STOCK_DATA[[#This Row],[Positive Change %]]),"")</f>
        <v/>
      </c>
      <c r="K1215" s="10">
        <f>IFERROR(RANK(T_STOCK_DATA[[#This Row],[Negative Change %]],T_STOCK_DATA[Negative Change %],1)+COUNTIF($E$3:$E1214,T_STOCK_DATA[[#This Row],[Negative Change %]]),"")</f>
        <v>831</v>
      </c>
      <c r="L1215" s="10">
        <f>IFERROR(RANK(T_STOCK_DATA[[#This Row],[Volume]],T_STOCK_DATA[Volume],0)+COUNTIF($H$3:$H1214,T_STOCK_DATA[[#This Row],[Volume]]),"")</f>
        <v>31</v>
      </c>
      <c r="M1215" s="18" cm="1">
        <f t="array" ref="M1215">IFERROR(_FV(T_STOCK_DATA[[#This Row],[SYMBOL]],"Last trade time",TRUE),"")</f>
        <v>44585.469965277778</v>
      </c>
    </row>
    <row r="1216" spans="1:13">
      <c r="A1216" s="5" t="e" vm="1229">
        <v>#VALUE!</v>
      </c>
      <c r="B1216" s="7" cm="1">
        <f t="array" ref="B1216">IFERROR(_FV(T_STOCK_DATA[[#This Row],[SYMBOL]],"Change"),"")</f>
        <v>-27.1</v>
      </c>
      <c r="C1216" s="8" cm="1">
        <f t="array" ref="C1216">IFERROR(IF(T_STOCK_DATA[[#This Row],[SYMBOL]]="","",_FV(T_STOCK_DATA[[#This Row],[SYMBOL]],"Change (%)",TRUE)),"")</f>
        <v>-7.2027000000000008E-2</v>
      </c>
      <c r="D1216" s="8" t="str">
        <f>IF(T_STOCK_DATA[[#This Row],[Change (%)]]&gt;0,T_STOCK_DATA[[#This Row],[Change (%)]],"")</f>
        <v/>
      </c>
      <c r="E1216" s="8">
        <f>IF(T_STOCK_DATA[[#This Row],[Change (%)]]&lt;0,T_STOCK_DATA[[#This Row],[Change (%)]],"")</f>
        <v>-7.2027000000000008E-2</v>
      </c>
      <c r="F1216" s="7" t="str" cm="1">
        <f t="array" ref="F1216">IFERROR(_FV(T_STOCK_DATA[[#This Row],[SYMBOL]],"Exchange"),"")</f>
        <v>National Stock Exchange of India</v>
      </c>
      <c r="G1216" s="7" cm="1">
        <f t="array" ref="G1216">IFERROR(_FV(T_STOCK_DATA[[#This Row],[SYMBOL]],"Price"),"")</f>
        <v>349.15</v>
      </c>
      <c r="H1216" s="9" cm="1">
        <f t="array" ref="H1216">IFERROR(_FV(T_STOCK_DATA[[#This Row],[SYMBOL]],"Volume"),"")</f>
        <v>51303</v>
      </c>
      <c r="I1216" s="7" t="str" cm="1">
        <f t="array" ref="I1216">IFERROR(_FV(T_STOCK_DATA[[#This Row],[SYMBOL]],"Ticker symbol",TRUE),"")</f>
        <v>RUBYMILLS</v>
      </c>
      <c r="J1216" s="10" t="str">
        <f>IFERROR(RANK(T_STOCK_DATA[[#This Row],[Positive Change %]],T_STOCK_DATA[Positive Change %],0)+COUNTIF($D$3:$D1215,T_STOCK_DATA[[#This Row],[Positive Change %]]),"")</f>
        <v/>
      </c>
      <c r="K1216" s="10">
        <f>IFERROR(RANK(T_STOCK_DATA[[#This Row],[Negative Change %]],T_STOCK_DATA[Negative Change %],1)+COUNTIF($E$3:$E1215,T_STOCK_DATA[[#This Row],[Negative Change %]]),"")</f>
        <v>177</v>
      </c>
      <c r="L1216" s="10">
        <f>IFERROR(RANK(T_STOCK_DATA[[#This Row],[Volume]],T_STOCK_DATA[Volume],0)+COUNTIF($H$3:$H1215,T_STOCK_DATA[[#This Row],[Volume]]),"")</f>
        <v>1159</v>
      </c>
      <c r="M1216" s="18" cm="1">
        <f t="array" ref="M1216">IFERROR(_FV(T_STOCK_DATA[[#This Row],[SYMBOL]],"Last trade time",TRUE),"")</f>
        <v>44585.469965277778</v>
      </c>
    </row>
    <row r="1217" spans="1:13">
      <c r="A1217" s="5" t="e" vm="1230">
        <v>#VALUE!</v>
      </c>
      <c r="B1217" s="7" cm="1">
        <f t="array" ref="B1217">IFERROR(_FV(T_STOCK_DATA[[#This Row],[SYMBOL]],"Change"),"")</f>
        <v>-22.85</v>
      </c>
      <c r="C1217" s="8" cm="1">
        <f t="array" ref="C1217">IFERROR(IF(T_STOCK_DATA[[#This Row],[SYMBOL]]="","",_FV(T_STOCK_DATA[[#This Row],[SYMBOL]],"Change (%)",TRUE)),"")</f>
        <v>-2.6276000000000001E-2</v>
      </c>
      <c r="D1217" s="8" t="str">
        <f>IF(T_STOCK_DATA[[#This Row],[Change (%)]]&gt;0,T_STOCK_DATA[[#This Row],[Change (%)]],"")</f>
        <v/>
      </c>
      <c r="E1217" s="8">
        <f>IF(T_STOCK_DATA[[#This Row],[Change (%)]]&lt;0,T_STOCK_DATA[[#This Row],[Change (%)]],"")</f>
        <v>-2.6276000000000001E-2</v>
      </c>
      <c r="F1217" s="7" t="str" cm="1">
        <f t="array" ref="F1217">IFERROR(_FV(T_STOCK_DATA[[#This Row],[SYMBOL]],"Exchange"),"")</f>
        <v>National Stock Exchange of India</v>
      </c>
      <c r="G1217" s="7" cm="1">
        <f t="array" ref="G1217">IFERROR(_FV(T_STOCK_DATA[[#This Row],[SYMBOL]],"Price"),"")</f>
        <v>846.75</v>
      </c>
      <c r="H1217" s="9" cm="1">
        <f t="array" ref="H1217">IFERROR(_FV(T_STOCK_DATA[[#This Row],[SYMBOL]],"Volume"),"")</f>
        <v>13523</v>
      </c>
      <c r="I1217" s="7" t="str" cm="1">
        <f t="array" ref="I1217">IFERROR(_FV(T_STOCK_DATA[[#This Row],[SYMBOL]],"Ticker symbol",TRUE),"")</f>
        <v>RUCHI</v>
      </c>
      <c r="J1217" s="10" t="str">
        <f>IFERROR(RANK(T_STOCK_DATA[[#This Row],[Positive Change %]],T_STOCK_DATA[Positive Change %],0)+COUNTIF($D$3:$D1216,T_STOCK_DATA[[#This Row],[Positive Change %]]),"")</f>
        <v/>
      </c>
      <c r="K1217" s="10">
        <f>IFERROR(RANK(T_STOCK_DATA[[#This Row],[Negative Change %]],T_STOCK_DATA[Negative Change %],1)+COUNTIF($E$3:$E1216,T_STOCK_DATA[[#This Row],[Negative Change %]]),"")</f>
        <v>1317</v>
      </c>
      <c r="L1217" s="10">
        <f>IFERROR(RANK(T_STOCK_DATA[[#This Row],[Volume]],T_STOCK_DATA[Volume],0)+COUNTIF($H$3:$H1216,T_STOCK_DATA[[#This Row],[Volume]]),"")</f>
        <v>1466</v>
      </c>
      <c r="M1217" s="18" cm="1">
        <f t="array" ref="M1217">IFERROR(_FV(T_STOCK_DATA[[#This Row],[SYMBOL]],"Last trade time",TRUE),"")</f>
        <v>44585.469965277778</v>
      </c>
    </row>
    <row r="1218" spans="1:13">
      <c r="A1218" s="5" t="e" vm="1231">
        <v>#VALUE!</v>
      </c>
      <c r="B1218" s="7" cm="1">
        <f t="array" ref="B1218">IFERROR(_FV(T_STOCK_DATA[[#This Row],[SYMBOL]],"Change"),"")</f>
        <v>-0.5</v>
      </c>
      <c r="C1218" s="8" cm="1">
        <f t="array" ref="C1218">IFERROR(IF(T_STOCK_DATA[[#This Row],[SYMBOL]]="","",_FV(T_STOCK_DATA[[#This Row],[SYMBOL]],"Change (%)",TRUE)),"")</f>
        <v>-4.5872000000000003E-2</v>
      </c>
      <c r="D1218" s="8" t="str">
        <f>IF(T_STOCK_DATA[[#This Row],[Change (%)]]&gt;0,T_STOCK_DATA[[#This Row],[Change (%)]],"")</f>
        <v/>
      </c>
      <c r="E1218" s="8">
        <f>IF(T_STOCK_DATA[[#This Row],[Change (%)]]&lt;0,T_STOCK_DATA[[#This Row],[Change (%)]],"")</f>
        <v>-4.5872000000000003E-2</v>
      </c>
      <c r="F1218" s="7" t="str" cm="1">
        <f t="array" ref="F1218">IFERROR(_FV(T_STOCK_DATA[[#This Row],[SYMBOL]],"Exchange"),"")</f>
        <v>National Stock Exchange of India</v>
      </c>
      <c r="G1218" s="7" cm="1">
        <f t="array" ref="G1218">IFERROR(_FV(T_STOCK_DATA[[#This Row],[SYMBOL]],"Price"),"")</f>
        <v>10.4</v>
      </c>
      <c r="H1218" s="9" cm="1">
        <f t="array" ref="H1218">IFERROR(_FV(T_STOCK_DATA[[#This Row],[SYMBOL]],"Volume"),"")</f>
        <v>126268</v>
      </c>
      <c r="I1218" s="7" t="str" cm="1">
        <f t="array" ref="I1218">IFERROR(_FV(T_STOCK_DATA[[#This Row],[SYMBOL]],"Ticker symbol",TRUE),"")</f>
        <v>RUCHINFRA</v>
      </c>
      <c r="J1218" s="10" t="str">
        <f>IFERROR(RANK(T_STOCK_DATA[[#This Row],[Positive Change %]],T_STOCK_DATA[Positive Change %],0)+COUNTIF($D$3:$D1217,T_STOCK_DATA[[#This Row],[Positive Change %]]),"")</f>
        <v/>
      </c>
      <c r="K1218" s="10">
        <f>IFERROR(RANK(T_STOCK_DATA[[#This Row],[Negative Change %]],T_STOCK_DATA[Negative Change %],1)+COUNTIF($E$3:$E1217,T_STOCK_DATA[[#This Row],[Negative Change %]]),"")</f>
        <v>870</v>
      </c>
      <c r="L1218" s="10">
        <f>IFERROR(RANK(T_STOCK_DATA[[#This Row],[Volume]],T_STOCK_DATA[Volume],0)+COUNTIF($H$3:$H1217,T_STOCK_DATA[[#This Row],[Volume]]),"")</f>
        <v>900</v>
      </c>
      <c r="M1218" s="18" cm="1">
        <f t="array" ref="M1218">IFERROR(_FV(T_STOCK_DATA[[#This Row],[SYMBOL]],"Last trade time",TRUE),"")</f>
        <v>44585.469965277778</v>
      </c>
    </row>
    <row r="1219" spans="1:13">
      <c r="A1219" s="5" t="e" vm="1232">
        <v>#VALUE!</v>
      </c>
      <c r="B1219" s="7" cm="1">
        <f t="array" ref="B1219">IFERROR(_FV(T_STOCK_DATA[[#This Row],[SYMBOL]],"Change"),"")</f>
        <v>-2</v>
      </c>
      <c r="C1219" s="8" cm="1">
        <f t="array" ref="C1219">IFERROR(IF(T_STOCK_DATA[[#This Row],[SYMBOL]]="","",_FV(T_STOCK_DATA[[#This Row],[SYMBOL]],"Change (%)",TRUE)),"")</f>
        <v>-2.4184000000000001E-2</v>
      </c>
      <c r="D1219" s="8" t="str">
        <f>IF(T_STOCK_DATA[[#This Row],[Change (%)]]&gt;0,T_STOCK_DATA[[#This Row],[Change (%)]],"")</f>
        <v/>
      </c>
      <c r="E1219" s="8">
        <f>IF(T_STOCK_DATA[[#This Row],[Change (%)]]&lt;0,T_STOCK_DATA[[#This Row],[Change (%)]],"")</f>
        <v>-2.4184000000000001E-2</v>
      </c>
      <c r="F1219" s="7" t="str" cm="1">
        <f t="array" ref="F1219">IFERROR(_FV(T_STOCK_DATA[[#This Row],[SYMBOL]],"Exchange"),"")</f>
        <v>National Stock Exchange of India</v>
      </c>
      <c r="G1219" s="7" cm="1">
        <f t="array" ref="G1219">IFERROR(_FV(T_STOCK_DATA[[#This Row],[SYMBOL]],"Price"),"")</f>
        <v>80.7</v>
      </c>
      <c r="H1219" s="9" cm="1">
        <f t="array" ref="H1219">IFERROR(_FV(T_STOCK_DATA[[#This Row],[SYMBOL]],"Volume"),"")</f>
        <v>61225</v>
      </c>
      <c r="I1219" s="7" t="str" cm="1">
        <f t="array" ref="I1219">IFERROR(_FV(T_STOCK_DATA[[#This Row],[SYMBOL]],"Ticker symbol",TRUE),"")</f>
        <v>RUCHIRA</v>
      </c>
      <c r="J1219" s="10" t="str">
        <f>IFERROR(RANK(T_STOCK_DATA[[#This Row],[Positive Change %]],T_STOCK_DATA[Positive Change %],0)+COUNTIF($D$3:$D1218,T_STOCK_DATA[[#This Row],[Positive Change %]]),"")</f>
        <v/>
      </c>
      <c r="K1219" s="10">
        <f>IFERROR(RANK(T_STOCK_DATA[[#This Row],[Negative Change %]],T_STOCK_DATA[Negative Change %],1)+COUNTIF($E$3:$E1218,T_STOCK_DATA[[#This Row],[Negative Change %]]),"")</f>
        <v>1358</v>
      </c>
      <c r="L1219" s="10">
        <f>IFERROR(RANK(T_STOCK_DATA[[#This Row],[Volume]],T_STOCK_DATA[Volume],0)+COUNTIF($H$3:$H1218,T_STOCK_DATA[[#This Row],[Volume]]),"")</f>
        <v>1112</v>
      </c>
      <c r="M1219" s="18" cm="1">
        <f t="array" ref="M1219">IFERROR(_FV(T_STOCK_DATA[[#This Row],[SYMBOL]],"Last trade time",TRUE),"")</f>
        <v>44585.469965277778</v>
      </c>
    </row>
    <row r="1220" spans="1:13">
      <c r="A1220" s="5" t="e" vm="1233">
        <v>#VALUE!</v>
      </c>
      <c r="B1220" s="7" cm="1">
        <f t="array" ref="B1220">IFERROR(_FV(T_STOCK_DATA[[#This Row],[SYMBOL]],"Change"),"")</f>
        <v>-35.549999999999997</v>
      </c>
      <c r="C1220" s="8" cm="1">
        <f t="array" ref="C1220">IFERROR(IF(T_STOCK_DATA[[#This Row],[SYMBOL]]="","",_FV(T_STOCK_DATA[[#This Row],[SYMBOL]],"Change (%)",TRUE)),"")</f>
        <v>-6.6672999999999996E-2</v>
      </c>
      <c r="D1220" s="8" t="str">
        <f>IF(T_STOCK_DATA[[#This Row],[Change (%)]]&gt;0,T_STOCK_DATA[[#This Row],[Change (%)]],"")</f>
        <v/>
      </c>
      <c r="E1220" s="8">
        <f>IF(T_STOCK_DATA[[#This Row],[Change (%)]]&lt;0,T_STOCK_DATA[[#This Row],[Change (%)]],"")</f>
        <v>-6.6672999999999996E-2</v>
      </c>
      <c r="F1220" s="7" t="str" cm="1">
        <f t="array" ref="F1220">IFERROR(_FV(T_STOCK_DATA[[#This Row],[SYMBOL]],"Exchange"),"")</f>
        <v>National Stock Exchange of India</v>
      </c>
      <c r="G1220" s="7" cm="1">
        <f t="array" ref="G1220">IFERROR(_FV(T_STOCK_DATA[[#This Row],[SYMBOL]],"Price"),"")</f>
        <v>497.65</v>
      </c>
      <c r="H1220" s="9" cm="1">
        <f t="array" ref="H1220">IFERROR(_FV(T_STOCK_DATA[[#This Row],[SYMBOL]],"Volume"),"")</f>
        <v>1482157</v>
      </c>
      <c r="I1220" s="7" t="str" cm="1">
        <f t="array" ref="I1220">IFERROR(_FV(T_STOCK_DATA[[#This Row],[SYMBOL]],"Ticker symbol",TRUE),"")</f>
        <v>RUPA</v>
      </c>
      <c r="J1220" s="10" t="str">
        <f>IFERROR(RANK(T_STOCK_DATA[[#This Row],[Positive Change %]],T_STOCK_DATA[Positive Change %],0)+COUNTIF($D$3:$D1219,T_STOCK_DATA[[#This Row],[Positive Change %]]),"")</f>
        <v/>
      </c>
      <c r="K1220" s="10">
        <f>IFERROR(RANK(T_STOCK_DATA[[#This Row],[Negative Change %]],T_STOCK_DATA[Negative Change %],1)+COUNTIF($E$3:$E1219,T_STOCK_DATA[[#This Row],[Negative Change %]]),"")</f>
        <v>247</v>
      </c>
      <c r="L1220" s="10">
        <f>IFERROR(RANK(T_STOCK_DATA[[#This Row],[Volume]],T_STOCK_DATA[Volume],0)+COUNTIF($H$3:$H1219,T_STOCK_DATA[[#This Row],[Volume]]),"")</f>
        <v>258</v>
      </c>
      <c r="M1220" s="18" cm="1">
        <f t="array" ref="M1220">IFERROR(_FV(T_STOCK_DATA[[#This Row],[SYMBOL]],"Last trade time",TRUE),"")</f>
        <v>44585.469965277778</v>
      </c>
    </row>
    <row r="1221" spans="1:13">
      <c r="A1221" s="5" t="e" vm="1234">
        <v>#VALUE!</v>
      </c>
      <c r="B1221" s="7" cm="1">
        <f t="array" ref="B1221">IFERROR(_FV(T_STOCK_DATA[[#This Row],[SYMBOL]],"Change"),"")</f>
        <v>-15.7</v>
      </c>
      <c r="C1221" s="8" cm="1">
        <f t="array" ref="C1221">IFERROR(IF(T_STOCK_DATA[[#This Row],[SYMBOL]]="","",_FV(T_STOCK_DATA[[#This Row],[SYMBOL]],"Change (%)",TRUE)),"")</f>
        <v>-4.6306E-2</v>
      </c>
      <c r="D1221" s="8" t="str">
        <f>IF(T_STOCK_DATA[[#This Row],[Change (%)]]&gt;0,T_STOCK_DATA[[#This Row],[Change (%)]],"")</f>
        <v/>
      </c>
      <c r="E1221" s="8">
        <f>IF(T_STOCK_DATA[[#This Row],[Change (%)]]&lt;0,T_STOCK_DATA[[#This Row],[Change (%)]],"")</f>
        <v>-4.6306E-2</v>
      </c>
      <c r="F1221" s="7" t="str" cm="1">
        <f t="array" ref="F1221">IFERROR(_FV(T_STOCK_DATA[[#This Row],[SYMBOL]],"Exchange"),"")</f>
        <v>National Stock Exchange of India</v>
      </c>
      <c r="G1221" s="7" cm="1">
        <f t="array" ref="G1221">IFERROR(_FV(T_STOCK_DATA[[#This Row],[SYMBOL]],"Price"),"")</f>
        <v>323.35000000000002</v>
      </c>
      <c r="H1221" s="9" cm="1">
        <f t="array" ref="H1221">IFERROR(_FV(T_STOCK_DATA[[#This Row],[SYMBOL]],"Volume"),"")</f>
        <v>117612</v>
      </c>
      <c r="I1221" s="7" t="str" cm="1">
        <f t="array" ref="I1221">IFERROR(_FV(T_STOCK_DATA[[#This Row],[SYMBOL]],"Ticker symbol",TRUE),"")</f>
        <v>RUSHIL</v>
      </c>
      <c r="J1221" s="10" t="str">
        <f>IFERROR(RANK(T_STOCK_DATA[[#This Row],[Positive Change %]],T_STOCK_DATA[Positive Change %],0)+COUNTIF($D$3:$D1220,T_STOCK_DATA[[#This Row],[Positive Change %]]),"")</f>
        <v/>
      </c>
      <c r="K1221" s="10">
        <f>IFERROR(RANK(T_STOCK_DATA[[#This Row],[Negative Change %]],T_STOCK_DATA[Negative Change %],1)+COUNTIF($E$3:$E1220,T_STOCK_DATA[[#This Row],[Negative Change %]]),"")</f>
        <v>851</v>
      </c>
      <c r="L1221" s="10">
        <f>IFERROR(RANK(T_STOCK_DATA[[#This Row],[Volume]],T_STOCK_DATA[Volume],0)+COUNTIF($H$3:$H1220,T_STOCK_DATA[[#This Row],[Volume]]),"")</f>
        <v>925</v>
      </c>
      <c r="M1221" s="18" cm="1">
        <f t="array" ref="M1221">IFERROR(_FV(T_STOCK_DATA[[#This Row],[SYMBOL]],"Last trade time",TRUE),"")</f>
        <v>44585.469965277778</v>
      </c>
    </row>
    <row r="1222" spans="1:13">
      <c r="A1222" s="5" t="e" vm="1235">
        <v>#VALUE!</v>
      </c>
      <c r="B1222" s="7" cm="1">
        <f t="array" ref="B1222">IFERROR(_FV(T_STOCK_DATA[[#This Row],[SYMBOL]],"Change"),"")</f>
        <v>-1.3</v>
      </c>
      <c r="C1222" s="8" cm="1">
        <f t="array" ref="C1222">IFERROR(IF(T_STOCK_DATA[[#This Row],[SYMBOL]]="","",_FV(T_STOCK_DATA[[#This Row],[SYMBOL]],"Change (%)",TRUE)),"")</f>
        <v>-4.2975000000000006E-2</v>
      </c>
      <c r="D1222" s="8" t="str">
        <f>IF(T_STOCK_DATA[[#This Row],[Change (%)]]&gt;0,T_STOCK_DATA[[#This Row],[Change (%)]],"")</f>
        <v/>
      </c>
      <c r="E1222" s="8">
        <f>IF(T_STOCK_DATA[[#This Row],[Change (%)]]&lt;0,T_STOCK_DATA[[#This Row],[Change (%)]],"")</f>
        <v>-4.2975000000000006E-2</v>
      </c>
      <c r="F1222" s="7" t="str" cm="1">
        <f t="array" ref="F1222">IFERROR(_FV(T_STOCK_DATA[[#This Row],[SYMBOL]],"Exchange"),"")</f>
        <v>National Stock Exchange of India</v>
      </c>
      <c r="G1222" s="7" cm="1">
        <f t="array" ref="G1222">IFERROR(_FV(T_STOCK_DATA[[#This Row],[SYMBOL]],"Price"),"")</f>
        <v>28.95</v>
      </c>
      <c r="H1222" s="9" cm="1">
        <f t="array" ref="H1222">IFERROR(_FV(T_STOCK_DATA[[#This Row],[SYMBOL]],"Volume"),"")</f>
        <v>38563</v>
      </c>
      <c r="I1222" s="7" t="str" cm="1">
        <f t="array" ref="I1222">IFERROR(_FV(T_STOCK_DATA[[#This Row],[SYMBOL]],"Ticker symbol",TRUE),"")</f>
        <v>RVHL</v>
      </c>
      <c r="J1222" s="10" t="str">
        <f>IFERROR(RANK(T_STOCK_DATA[[#This Row],[Positive Change %]],T_STOCK_DATA[Positive Change %],0)+COUNTIF($D$3:$D1221,T_STOCK_DATA[[#This Row],[Positive Change %]]),"")</f>
        <v/>
      </c>
      <c r="K1222" s="10">
        <f>IFERROR(RANK(T_STOCK_DATA[[#This Row],[Negative Change %]],T_STOCK_DATA[Negative Change %],1)+COUNTIF($E$3:$E1221,T_STOCK_DATA[[#This Row],[Negative Change %]]),"")</f>
        <v>962</v>
      </c>
      <c r="L1222" s="10">
        <f>IFERROR(RANK(T_STOCK_DATA[[#This Row],[Volume]],T_STOCK_DATA[Volume],0)+COUNTIF($H$3:$H1221,T_STOCK_DATA[[#This Row],[Volume]]),"")</f>
        <v>1246</v>
      </c>
      <c r="M1222" s="18" cm="1">
        <f t="array" ref="M1222">IFERROR(_FV(T_STOCK_DATA[[#This Row],[SYMBOL]],"Last trade time",TRUE),"")</f>
        <v>44585.469965277778</v>
      </c>
    </row>
    <row r="1223" spans="1:13">
      <c r="A1223" s="5" t="e" vm="1236">
        <v>#VALUE!</v>
      </c>
      <c r="B1223" s="7" cm="1">
        <f t="array" ref="B1223">IFERROR(_FV(T_STOCK_DATA[[#This Row],[SYMBOL]],"Change"),"")</f>
        <v>-1.7</v>
      </c>
      <c r="C1223" s="8" cm="1">
        <f t="array" ref="C1223">IFERROR(IF(T_STOCK_DATA[[#This Row],[SYMBOL]]="","",_FV(T_STOCK_DATA[[#This Row],[SYMBOL]],"Change (%)",TRUE)),"")</f>
        <v>-4.5759999999999995E-2</v>
      </c>
      <c r="D1223" s="8" t="str">
        <f>IF(T_STOCK_DATA[[#This Row],[Change (%)]]&gt;0,T_STOCK_DATA[[#This Row],[Change (%)]],"")</f>
        <v/>
      </c>
      <c r="E1223" s="8">
        <f>IF(T_STOCK_DATA[[#This Row],[Change (%)]]&lt;0,T_STOCK_DATA[[#This Row],[Change (%)]],"")</f>
        <v>-4.5759999999999995E-2</v>
      </c>
      <c r="F1223" s="7" t="str" cm="1">
        <f t="array" ref="F1223">IFERROR(_FV(T_STOCK_DATA[[#This Row],[SYMBOL]],"Exchange"),"")</f>
        <v>National Stock Exchange of India</v>
      </c>
      <c r="G1223" s="7" cm="1">
        <f t="array" ref="G1223">IFERROR(_FV(T_STOCK_DATA[[#This Row],[SYMBOL]],"Price"),"")</f>
        <v>35.450000000000003</v>
      </c>
      <c r="H1223" s="9" cm="1">
        <f t="array" ref="H1223">IFERROR(_FV(T_STOCK_DATA[[#This Row],[SYMBOL]],"Volume"),"")</f>
        <v>7075508</v>
      </c>
      <c r="I1223" s="7" t="str" cm="1">
        <f t="array" ref="I1223">IFERROR(_FV(T_STOCK_DATA[[#This Row],[SYMBOL]],"Ticker symbol",TRUE),"")</f>
        <v>RVNL</v>
      </c>
      <c r="J1223" s="10" t="str">
        <f>IFERROR(RANK(T_STOCK_DATA[[#This Row],[Positive Change %]],T_STOCK_DATA[Positive Change %],0)+COUNTIF($D$3:$D1222,T_STOCK_DATA[[#This Row],[Positive Change %]]),"")</f>
        <v/>
      </c>
      <c r="K1223" s="10">
        <f>IFERROR(RANK(T_STOCK_DATA[[#This Row],[Negative Change %]],T_STOCK_DATA[Negative Change %],1)+COUNTIF($E$3:$E1222,T_STOCK_DATA[[#This Row],[Negative Change %]]),"")</f>
        <v>872</v>
      </c>
      <c r="L1223" s="10">
        <f>IFERROR(RANK(T_STOCK_DATA[[#This Row],[Volume]],T_STOCK_DATA[Volume],0)+COUNTIF($H$3:$H1222,T_STOCK_DATA[[#This Row],[Volume]]),"")</f>
        <v>73</v>
      </c>
      <c r="M1223" s="18" cm="1">
        <f t="array" ref="M1223">IFERROR(_FV(T_STOCK_DATA[[#This Row],[SYMBOL]],"Last trade time",TRUE),"")</f>
        <v>44585.469965277778</v>
      </c>
    </row>
    <row r="1224" spans="1:13">
      <c r="A1224" s="5" t="e" vm="1237">
        <v>#VALUE!</v>
      </c>
      <c r="B1224" s="7" cm="1">
        <f t="array" ref="B1224">IFERROR(_FV(T_STOCK_DATA[[#This Row],[SYMBOL]],"Change"),"")</f>
        <v>0</v>
      </c>
      <c r="C1224" s="8" cm="1">
        <f t="array" ref="C1224">IFERROR(IF(T_STOCK_DATA[[#This Row],[SYMBOL]]="","",_FV(T_STOCK_DATA[[#This Row],[SYMBOL]],"Change (%)",TRUE)),"")</f>
        <v>0</v>
      </c>
      <c r="D1224" s="8" t="str">
        <f>IF(T_STOCK_DATA[[#This Row],[Change (%)]]&gt;0,T_STOCK_DATA[[#This Row],[Change (%)]],"")</f>
        <v/>
      </c>
      <c r="E1224" s="8" t="str">
        <f>IF(T_STOCK_DATA[[#This Row],[Change (%)]]&lt;0,T_STOCK_DATA[[#This Row],[Change (%)]],"")</f>
        <v/>
      </c>
      <c r="F1224" s="7" t="str" cm="1">
        <f t="array" ref="F1224">IFERROR(_FV(T_STOCK_DATA[[#This Row],[SYMBOL]],"Exchange"),"")</f>
        <v>National Stock Exchange of India</v>
      </c>
      <c r="G1224" s="7" cm="1">
        <f t="array" ref="G1224">IFERROR(_FV(T_STOCK_DATA[[#This Row],[SYMBOL]],"Price"),"")</f>
        <v>29.45</v>
      </c>
      <c r="H1224" s="9" cm="1">
        <f t="array" ref="H1224">IFERROR(_FV(T_STOCK_DATA[[#This Row],[SYMBOL]],"Volume"),"")</f>
        <v>1</v>
      </c>
      <c r="I1224" s="7" t="str" cm="1">
        <f t="array" ref="I1224">IFERROR(_FV(T_STOCK_DATA[[#This Row],[SYMBOL]],"Ticker symbol",TRUE),"")</f>
        <v>S&amp;SPOWER</v>
      </c>
      <c r="J1224" s="10" t="str">
        <f>IFERROR(RANK(T_STOCK_DATA[[#This Row],[Positive Change %]],T_STOCK_DATA[Positive Change %],0)+COUNTIF($D$3:$D1223,T_STOCK_DATA[[#This Row],[Positive Change %]]),"")</f>
        <v/>
      </c>
      <c r="K1224" s="10" t="str">
        <f>IFERROR(RANK(T_STOCK_DATA[[#This Row],[Negative Change %]],T_STOCK_DATA[Negative Change %],1)+COUNTIF($E$3:$E1223,T_STOCK_DATA[[#This Row],[Negative Change %]]),"")</f>
        <v/>
      </c>
      <c r="L1224" s="10">
        <f>IFERROR(RANK(T_STOCK_DATA[[#This Row],[Volume]],T_STOCK_DATA[Volume],0)+COUNTIF($H$3:$H1223,T_STOCK_DATA[[#This Row],[Volume]]),"")</f>
        <v>1647</v>
      </c>
      <c r="M1224" s="18" cm="1">
        <f t="array" ref="M1224">IFERROR(_FV(T_STOCK_DATA[[#This Row],[SYMBOL]],"Last trade time",TRUE),"")</f>
        <v>44579.469976851855</v>
      </c>
    </row>
    <row r="1225" spans="1:13">
      <c r="A1225" s="5" t="e" vm="1238">
        <v>#VALUE!</v>
      </c>
      <c r="B1225" s="7" cm="1">
        <f t="array" ref="B1225">IFERROR(_FV(T_STOCK_DATA[[#This Row],[SYMBOL]],"Change"),"")</f>
        <v>-1</v>
      </c>
      <c r="C1225" s="8" cm="1">
        <f t="array" ref="C1225">IFERROR(IF(T_STOCK_DATA[[#This Row],[SYMBOL]]="","",_FV(T_STOCK_DATA[[#This Row],[SYMBOL]],"Change (%)",TRUE)),"")</f>
        <v>-0.05</v>
      </c>
      <c r="D1225" s="8" t="str">
        <f>IF(T_STOCK_DATA[[#This Row],[Change (%)]]&gt;0,T_STOCK_DATA[[#This Row],[Change (%)]],"")</f>
        <v/>
      </c>
      <c r="E1225" s="8">
        <f>IF(T_STOCK_DATA[[#This Row],[Change (%)]]&lt;0,T_STOCK_DATA[[#This Row],[Change (%)]],"")</f>
        <v>-0.05</v>
      </c>
      <c r="F1225" s="7" t="str" cm="1">
        <f t="array" ref="F1225">IFERROR(_FV(T_STOCK_DATA[[#This Row],[SYMBOL]],"Exchange"),"")</f>
        <v>National Stock Exchange of India</v>
      </c>
      <c r="G1225" s="7" cm="1">
        <f t="array" ref="G1225">IFERROR(_FV(T_STOCK_DATA[[#This Row],[SYMBOL]],"Price"),"")</f>
        <v>19</v>
      </c>
      <c r="H1225" s="9" cm="1">
        <f t="array" ref="H1225">IFERROR(_FV(T_STOCK_DATA[[#This Row],[SYMBOL]],"Volume"),"")</f>
        <v>549</v>
      </c>
      <c r="I1225" s="7" t="str" cm="1">
        <f t="array" ref="I1225">IFERROR(_FV(T_STOCK_DATA[[#This Row],[SYMBOL]],"Ticker symbol",TRUE),"")</f>
        <v>SABEVENTS</v>
      </c>
      <c r="J1225" s="10" t="str">
        <f>IFERROR(RANK(T_STOCK_DATA[[#This Row],[Positive Change %]],T_STOCK_DATA[Positive Change %],0)+COUNTIF($D$3:$D1224,T_STOCK_DATA[[#This Row],[Positive Change %]]),"")</f>
        <v/>
      </c>
      <c r="K1225" s="10">
        <f>IFERROR(RANK(T_STOCK_DATA[[#This Row],[Negative Change %]],T_STOCK_DATA[Negative Change %],1)+COUNTIF($E$3:$E1224,T_STOCK_DATA[[#This Row],[Negative Change %]]),"")</f>
        <v>511</v>
      </c>
      <c r="L1225" s="10">
        <f>IFERROR(RANK(T_STOCK_DATA[[#This Row],[Volume]],T_STOCK_DATA[Volume],0)+COUNTIF($H$3:$H1224,T_STOCK_DATA[[#This Row],[Volume]]),"")</f>
        <v>1629</v>
      </c>
      <c r="M1225" s="18" cm="1">
        <f t="array" ref="M1225">IFERROR(_FV(T_STOCK_DATA[[#This Row],[SYMBOL]],"Last trade time",TRUE),"")</f>
        <v>44585.469965277778</v>
      </c>
    </row>
    <row r="1226" spans="1:13">
      <c r="A1226" s="5" t="e" vm="1239">
        <v>#VALUE!</v>
      </c>
      <c r="B1226" s="7" cm="1">
        <f t="array" ref="B1226">IFERROR(_FV(T_STOCK_DATA[[#This Row],[SYMBOL]],"Change"),"")</f>
        <v>-0.1</v>
      </c>
      <c r="C1226" s="8" cm="1">
        <f t="array" ref="C1226">IFERROR(IF(T_STOCK_DATA[[#This Row],[SYMBOL]]="","",_FV(T_STOCK_DATA[[#This Row],[SYMBOL]],"Change (%)",TRUE)),"")</f>
        <v>-0.04</v>
      </c>
      <c r="D1226" s="8" t="str">
        <f>IF(T_STOCK_DATA[[#This Row],[Change (%)]]&gt;0,T_STOCK_DATA[[#This Row],[Change (%)]],"")</f>
        <v/>
      </c>
      <c r="E1226" s="8">
        <f>IF(T_STOCK_DATA[[#This Row],[Change (%)]]&lt;0,T_STOCK_DATA[[#This Row],[Change (%)]],"")</f>
        <v>-0.04</v>
      </c>
      <c r="F1226" s="7" t="str" cm="1">
        <f t="array" ref="F1226">IFERROR(_FV(T_STOCK_DATA[[#This Row],[SYMBOL]],"Exchange"),"")</f>
        <v>National Stock Exchange of India</v>
      </c>
      <c r="G1226" s="7" cm="1">
        <f t="array" ref="G1226">IFERROR(_FV(T_STOCK_DATA[[#This Row],[SYMBOL]],"Price"),"")</f>
        <v>2.4</v>
      </c>
      <c r="H1226" s="9" cm="1">
        <f t="array" ref="H1226">IFERROR(_FV(T_STOCK_DATA[[#This Row],[SYMBOL]],"Volume"),"")</f>
        <v>77419</v>
      </c>
      <c r="I1226" s="7" t="str" cm="1">
        <f t="array" ref="I1226">IFERROR(_FV(T_STOCK_DATA[[#This Row],[SYMBOL]],"Ticker symbol",TRUE),"")</f>
        <v>SABTN</v>
      </c>
      <c r="J1226" s="10" t="str">
        <f>IFERROR(RANK(T_STOCK_DATA[[#This Row],[Positive Change %]],T_STOCK_DATA[Positive Change %],0)+COUNTIF($D$3:$D1225,T_STOCK_DATA[[#This Row],[Positive Change %]]),"")</f>
        <v/>
      </c>
      <c r="K1226" s="10">
        <f>IFERROR(RANK(T_STOCK_DATA[[#This Row],[Negative Change %]],T_STOCK_DATA[Negative Change %],1)+COUNTIF($E$3:$E1225,T_STOCK_DATA[[#This Row],[Negative Change %]]),"")</f>
        <v>1043</v>
      </c>
      <c r="L1226" s="10">
        <f>IFERROR(RANK(T_STOCK_DATA[[#This Row],[Volume]],T_STOCK_DATA[Volume],0)+COUNTIF($H$3:$H1225,T_STOCK_DATA[[#This Row],[Volume]]),"")</f>
        <v>1049</v>
      </c>
      <c r="M1226" s="18" cm="1">
        <f t="array" ref="M1226">IFERROR(_FV(T_STOCK_DATA[[#This Row],[SYMBOL]],"Last trade time",TRUE),"")</f>
        <v>44585.469965277778</v>
      </c>
    </row>
    <row r="1227" spans="1:13">
      <c r="A1227" s="5" t="e" vm="1240">
        <v>#VALUE!</v>
      </c>
      <c r="B1227" s="7" cm="1">
        <f t="array" ref="B1227">IFERROR(_FV(T_STOCK_DATA[[#This Row],[SYMBOL]],"Change"),"")</f>
        <v>-1.95</v>
      </c>
      <c r="C1227" s="8" cm="1">
        <f t="array" ref="C1227">IFERROR(IF(T_STOCK_DATA[[#This Row],[SYMBOL]]="","",_FV(T_STOCK_DATA[[#This Row],[SYMBOL]],"Change (%)",TRUE)),"")</f>
        <v>-4.9682000000000004E-2</v>
      </c>
      <c r="D1227" s="8" t="str">
        <f>IF(T_STOCK_DATA[[#This Row],[Change (%)]]&gt;0,T_STOCK_DATA[[#This Row],[Change (%)]],"")</f>
        <v/>
      </c>
      <c r="E1227" s="8">
        <f>IF(T_STOCK_DATA[[#This Row],[Change (%)]]&lt;0,T_STOCK_DATA[[#This Row],[Change (%)]],"")</f>
        <v>-4.9682000000000004E-2</v>
      </c>
      <c r="F1227" s="7" t="str" cm="1">
        <f t="array" ref="F1227">IFERROR(_FV(T_STOCK_DATA[[#This Row],[SYMBOL]],"Exchange"),"")</f>
        <v>National Stock Exchange of India</v>
      </c>
      <c r="G1227" s="7" cm="1">
        <f t="array" ref="G1227">IFERROR(_FV(T_STOCK_DATA[[#This Row],[SYMBOL]],"Price"),"")</f>
        <v>37.299999999999997</v>
      </c>
      <c r="H1227" s="9" cm="1">
        <f t="array" ref="H1227">IFERROR(_FV(T_STOCK_DATA[[#This Row],[SYMBOL]],"Volume"),"")</f>
        <v>635611</v>
      </c>
      <c r="I1227" s="7" t="str" cm="1">
        <f t="array" ref="I1227">IFERROR(_FV(T_STOCK_DATA[[#This Row],[SYMBOL]],"Ticker symbol",TRUE),"")</f>
        <v>SADBHAV</v>
      </c>
      <c r="J1227" s="10" t="str">
        <f>IFERROR(RANK(T_STOCK_DATA[[#This Row],[Positive Change %]],T_STOCK_DATA[Positive Change %],0)+COUNTIF($D$3:$D1226,T_STOCK_DATA[[#This Row],[Positive Change %]]),"")</f>
        <v/>
      </c>
      <c r="K1227" s="10">
        <f>IFERROR(RANK(T_STOCK_DATA[[#This Row],[Negative Change %]],T_STOCK_DATA[Negative Change %],1)+COUNTIF($E$3:$E1226,T_STOCK_DATA[[#This Row],[Negative Change %]]),"")</f>
        <v>613</v>
      </c>
      <c r="L1227" s="10">
        <f>IFERROR(RANK(T_STOCK_DATA[[#This Row],[Volume]],T_STOCK_DATA[Volume],0)+COUNTIF($H$3:$H1226,T_STOCK_DATA[[#This Row],[Volume]]),"")</f>
        <v>436</v>
      </c>
      <c r="M1227" s="18" cm="1">
        <f t="array" ref="M1227">IFERROR(_FV(T_STOCK_DATA[[#This Row],[SYMBOL]],"Last trade time",TRUE),"")</f>
        <v>44585.469965277778</v>
      </c>
    </row>
    <row r="1228" spans="1:13">
      <c r="A1228" s="5" t="e" vm="1241">
        <v>#VALUE!</v>
      </c>
      <c r="B1228" s="7" cm="1">
        <f t="array" ref="B1228">IFERROR(_FV(T_STOCK_DATA[[#This Row],[SYMBOL]],"Change"),"")</f>
        <v>-0.7</v>
      </c>
      <c r="C1228" s="8" cm="1">
        <f t="array" ref="C1228">IFERROR(IF(T_STOCK_DATA[[#This Row],[SYMBOL]]="","",_FV(T_STOCK_DATA[[#This Row],[SYMBOL]],"Change (%)",TRUE)),"")</f>
        <v>-4.6980000000000001E-2</v>
      </c>
      <c r="D1228" s="8" t="str">
        <f>IF(T_STOCK_DATA[[#This Row],[Change (%)]]&gt;0,T_STOCK_DATA[[#This Row],[Change (%)]],"")</f>
        <v/>
      </c>
      <c r="E1228" s="8">
        <f>IF(T_STOCK_DATA[[#This Row],[Change (%)]]&lt;0,T_STOCK_DATA[[#This Row],[Change (%)]],"")</f>
        <v>-4.6980000000000001E-2</v>
      </c>
      <c r="F1228" s="7" t="str" cm="1">
        <f t="array" ref="F1228">IFERROR(_FV(T_STOCK_DATA[[#This Row],[SYMBOL]],"Exchange"),"")</f>
        <v>National Stock Exchange of India</v>
      </c>
      <c r="G1228" s="7" cm="1">
        <f t="array" ref="G1228">IFERROR(_FV(T_STOCK_DATA[[#This Row],[SYMBOL]],"Price"),"")</f>
        <v>14.2</v>
      </c>
      <c r="H1228" s="9" cm="1">
        <f t="array" ref="H1228">IFERROR(_FV(T_STOCK_DATA[[#This Row],[SYMBOL]],"Volume"),"")</f>
        <v>331648</v>
      </c>
      <c r="I1228" s="7" t="str" cm="1">
        <f t="array" ref="I1228">IFERROR(_FV(T_STOCK_DATA[[#This Row],[SYMBOL]],"Ticker symbol",TRUE),"")</f>
        <v>SADBHIN</v>
      </c>
      <c r="J1228" s="10" t="str">
        <f>IFERROR(RANK(T_STOCK_DATA[[#This Row],[Positive Change %]],T_STOCK_DATA[Positive Change %],0)+COUNTIF($D$3:$D1227,T_STOCK_DATA[[#This Row],[Positive Change %]]),"")</f>
        <v/>
      </c>
      <c r="K1228" s="10">
        <f>IFERROR(RANK(T_STOCK_DATA[[#This Row],[Negative Change %]],T_STOCK_DATA[Negative Change %],1)+COUNTIF($E$3:$E1227,T_STOCK_DATA[[#This Row],[Negative Change %]]),"")</f>
        <v>813</v>
      </c>
      <c r="L1228" s="10">
        <f>IFERROR(RANK(T_STOCK_DATA[[#This Row],[Volume]],T_STOCK_DATA[Volume],0)+COUNTIF($H$3:$H1227,T_STOCK_DATA[[#This Row],[Volume]]),"")</f>
        <v>616</v>
      </c>
      <c r="M1228" s="18" cm="1">
        <f t="array" ref="M1228">IFERROR(_FV(T_STOCK_DATA[[#This Row],[SYMBOL]],"Last trade time",TRUE),"")</f>
        <v>44585.469965277778</v>
      </c>
    </row>
    <row r="1229" spans="1:13">
      <c r="A1229" s="5" t="e" vm="1242">
        <v>#VALUE!</v>
      </c>
      <c r="B1229" s="7" cm="1">
        <f t="array" ref="B1229">IFERROR(_FV(T_STOCK_DATA[[#This Row],[SYMBOL]],"Change"),"")</f>
        <v>-13.25</v>
      </c>
      <c r="C1229" s="8" cm="1">
        <f t="array" ref="C1229">IFERROR(IF(T_STOCK_DATA[[#This Row],[SYMBOL]]="","",_FV(T_STOCK_DATA[[#This Row],[SYMBOL]],"Change (%)",TRUE)),"")</f>
        <v>-1.4331E-2</v>
      </c>
      <c r="D1229" s="8" t="str">
        <f>IF(T_STOCK_DATA[[#This Row],[Change (%)]]&gt;0,T_STOCK_DATA[[#This Row],[Change (%)]],"")</f>
        <v/>
      </c>
      <c r="E1229" s="8">
        <f>IF(T_STOCK_DATA[[#This Row],[Change (%)]]&lt;0,T_STOCK_DATA[[#This Row],[Change (%)]],"")</f>
        <v>-1.4331E-2</v>
      </c>
      <c r="F1229" s="7" t="str" cm="1">
        <f t="array" ref="F1229">IFERROR(_FV(T_STOCK_DATA[[#This Row],[SYMBOL]],"Exchange"),"")</f>
        <v>National Stock Exchange of India</v>
      </c>
      <c r="G1229" s="7" cm="1">
        <f t="array" ref="G1229">IFERROR(_FV(T_STOCK_DATA[[#This Row],[SYMBOL]],"Price"),"")</f>
        <v>911.3</v>
      </c>
      <c r="H1229" s="9" cm="1">
        <f t="array" ref="H1229">IFERROR(_FV(T_STOCK_DATA[[#This Row],[SYMBOL]],"Volume"),"")</f>
        <v>13512</v>
      </c>
      <c r="I1229" s="7" t="str" cm="1">
        <f t="array" ref="I1229">IFERROR(_FV(T_STOCK_DATA[[#This Row],[SYMBOL]],"Ticker symbol",TRUE),"")</f>
        <v>SAFARI</v>
      </c>
      <c r="J1229" s="10" t="str">
        <f>IFERROR(RANK(T_STOCK_DATA[[#This Row],[Positive Change %]],T_STOCK_DATA[Positive Change %],0)+COUNTIF($D$3:$D1228,T_STOCK_DATA[[#This Row],[Positive Change %]]),"")</f>
        <v/>
      </c>
      <c r="K1229" s="10">
        <f>IFERROR(RANK(T_STOCK_DATA[[#This Row],[Negative Change %]],T_STOCK_DATA[Negative Change %],1)+COUNTIF($E$3:$E1228,T_STOCK_DATA[[#This Row],[Negative Change %]]),"")</f>
        <v>1485</v>
      </c>
      <c r="L1229" s="10">
        <f>IFERROR(RANK(T_STOCK_DATA[[#This Row],[Volume]],T_STOCK_DATA[Volume],0)+COUNTIF($H$3:$H1228,T_STOCK_DATA[[#This Row],[Volume]]),"")</f>
        <v>1467</v>
      </c>
      <c r="M1229" s="18" cm="1">
        <f t="array" ref="M1229">IFERROR(_FV(T_STOCK_DATA[[#This Row],[SYMBOL]],"Last trade time",TRUE),"")</f>
        <v>44585.469965277778</v>
      </c>
    </row>
    <row r="1230" spans="1:13">
      <c r="A1230" s="5" t="e" vm="1243">
        <v>#VALUE!</v>
      </c>
      <c r="B1230" s="7" cm="1">
        <f t="array" ref="B1230">IFERROR(_FV(T_STOCK_DATA[[#This Row],[SYMBOL]],"Change"),"")</f>
        <v>0.45</v>
      </c>
      <c r="C1230" s="8" cm="1">
        <f t="array" ref="C1230">IFERROR(IF(T_STOCK_DATA[[#This Row],[SYMBOL]]="","",_FV(T_STOCK_DATA[[#This Row],[SYMBOL]],"Change (%)",TRUE)),"")</f>
        <v>8.4270000000000005E-3</v>
      </c>
      <c r="D1230" s="8">
        <f>IF(T_STOCK_DATA[[#This Row],[Change (%)]]&gt;0,T_STOCK_DATA[[#This Row],[Change (%)]],"")</f>
        <v>8.4270000000000005E-3</v>
      </c>
      <c r="E1230" s="8" t="str">
        <f>IF(T_STOCK_DATA[[#This Row],[Change (%)]]&lt;0,T_STOCK_DATA[[#This Row],[Change (%)]],"")</f>
        <v/>
      </c>
      <c r="F1230" s="7" t="str" cm="1">
        <f t="array" ref="F1230">IFERROR(_FV(T_STOCK_DATA[[#This Row],[SYMBOL]],"Exchange"),"")</f>
        <v>National Stock Exchange of India</v>
      </c>
      <c r="G1230" s="7" cm="1">
        <f t="array" ref="G1230">IFERROR(_FV(T_STOCK_DATA[[#This Row],[SYMBOL]],"Price"),"")</f>
        <v>53.85</v>
      </c>
      <c r="H1230" s="9" cm="1">
        <f t="array" ref="H1230">IFERROR(_FV(T_STOCK_DATA[[#This Row],[SYMBOL]],"Volume"),"")</f>
        <v>114433</v>
      </c>
      <c r="I1230" s="7" t="str" cm="1">
        <f t="array" ref="I1230">IFERROR(_FV(T_STOCK_DATA[[#This Row],[SYMBOL]],"Ticker symbol",TRUE),"")</f>
        <v>SAGARDEEP</v>
      </c>
      <c r="J1230" s="10">
        <f>IFERROR(RANK(T_STOCK_DATA[[#This Row],[Positive Change %]],T_STOCK_DATA[Positive Change %],0)+COUNTIF($D$3:$D1229,T_STOCK_DATA[[#This Row],[Positive Change %]]),"")</f>
        <v>47</v>
      </c>
      <c r="K1230" s="10" t="str">
        <f>IFERROR(RANK(T_STOCK_DATA[[#This Row],[Negative Change %]],T_STOCK_DATA[Negative Change %],1)+COUNTIF($E$3:$E1229,T_STOCK_DATA[[#This Row],[Negative Change %]]),"")</f>
        <v/>
      </c>
      <c r="L1230" s="10">
        <f>IFERROR(RANK(T_STOCK_DATA[[#This Row],[Volume]],T_STOCK_DATA[Volume],0)+COUNTIF($H$3:$H1229,T_STOCK_DATA[[#This Row],[Volume]]),"")</f>
        <v>934</v>
      </c>
      <c r="M1230" s="18" cm="1">
        <f t="array" ref="M1230">IFERROR(_FV(T_STOCK_DATA[[#This Row],[SYMBOL]],"Last trade time",TRUE),"")</f>
        <v>44585.469965277778</v>
      </c>
    </row>
    <row r="1231" spans="1:13">
      <c r="A1231" s="5" t="e" vm="1244">
        <v>#VALUE!</v>
      </c>
      <c r="B1231" s="7" cm="1">
        <f t="array" ref="B1231">IFERROR(_FV(T_STOCK_DATA[[#This Row],[SYMBOL]],"Change"),"")</f>
        <v>-17</v>
      </c>
      <c r="C1231" s="8" cm="1">
        <f t="array" ref="C1231">IFERROR(IF(T_STOCK_DATA[[#This Row],[SYMBOL]]="","",_FV(T_STOCK_DATA[[#This Row],[SYMBOL]],"Change (%)",TRUE)),"")</f>
        <v>-6.3694000000000001E-2</v>
      </c>
      <c r="D1231" s="8" t="str">
        <f>IF(T_STOCK_DATA[[#This Row],[Change (%)]]&gt;0,T_STOCK_DATA[[#This Row],[Change (%)]],"")</f>
        <v/>
      </c>
      <c r="E1231" s="8">
        <f>IF(T_STOCK_DATA[[#This Row],[Change (%)]]&lt;0,T_STOCK_DATA[[#This Row],[Change (%)]],"")</f>
        <v>-6.3694000000000001E-2</v>
      </c>
      <c r="F1231" s="7" t="str" cm="1">
        <f t="array" ref="F1231">IFERROR(_FV(T_STOCK_DATA[[#This Row],[SYMBOL]],"Exchange"),"")</f>
        <v>National Stock Exchange of India</v>
      </c>
      <c r="G1231" s="7" cm="1">
        <f t="array" ref="G1231">IFERROR(_FV(T_STOCK_DATA[[#This Row],[SYMBOL]],"Price"),"")</f>
        <v>249.9</v>
      </c>
      <c r="H1231" s="9" cm="1">
        <f t="array" ref="H1231">IFERROR(_FV(T_STOCK_DATA[[#This Row],[SYMBOL]],"Volume"),"")</f>
        <v>117965</v>
      </c>
      <c r="I1231" s="7" t="str" cm="1">
        <f t="array" ref="I1231">IFERROR(_FV(T_STOCK_DATA[[#This Row],[SYMBOL]],"Ticker symbol",TRUE),"")</f>
        <v>SAGCEM</v>
      </c>
      <c r="J1231" s="10" t="str">
        <f>IFERROR(RANK(T_STOCK_DATA[[#This Row],[Positive Change %]],T_STOCK_DATA[Positive Change %],0)+COUNTIF($D$3:$D1230,T_STOCK_DATA[[#This Row],[Positive Change %]]),"")</f>
        <v/>
      </c>
      <c r="K1231" s="10">
        <f>IFERROR(RANK(T_STOCK_DATA[[#This Row],[Negative Change %]],T_STOCK_DATA[Negative Change %],1)+COUNTIF($E$3:$E1230,T_STOCK_DATA[[#This Row],[Negative Change %]]),"")</f>
        <v>292</v>
      </c>
      <c r="L1231" s="10">
        <f>IFERROR(RANK(T_STOCK_DATA[[#This Row],[Volume]],T_STOCK_DATA[Volume],0)+COUNTIF($H$3:$H1230,T_STOCK_DATA[[#This Row],[Volume]]),"")</f>
        <v>923</v>
      </c>
      <c r="M1231" s="18" cm="1">
        <f t="array" ref="M1231">IFERROR(_FV(T_STOCK_DATA[[#This Row],[SYMBOL]],"Last trade time",TRUE),"")</f>
        <v>44585.469965277778</v>
      </c>
    </row>
    <row r="1232" spans="1:13">
      <c r="A1232" s="5" t="e" vm="47">
        <v>#VALUE!</v>
      </c>
      <c r="B1232" s="7" cm="1">
        <f t="array" ref="B1232">IFERROR(_FV(T_STOCK_DATA[[#This Row],[SYMBOL]],"Change"),"")</f>
        <v>-5.2</v>
      </c>
      <c r="C1232" s="8" cm="1">
        <f t="array" ref="C1232">IFERROR(IF(T_STOCK_DATA[[#This Row],[SYMBOL]]="","",_FV(T_STOCK_DATA[[#This Row],[SYMBOL]],"Change (%)",TRUE)),"")</f>
        <v>-5.0707000000000002E-2</v>
      </c>
      <c r="D1232" s="8" t="str">
        <f>IF(T_STOCK_DATA[[#This Row],[Change (%)]]&gt;0,T_STOCK_DATA[[#This Row],[Change (%)]],"")</f>
        <v/>
      </c>
      <c r="E1232" s="8">
        <f>IF(T_STOCK_DATA[[#This Row],[Change (%)]]&lt;0,T_STOCK_DATA[[#This Row],[Change (%)]],"")</f>
        <v>-5.0707000000000002E-2</v>
      </c>
      <c r="F1232" s="7" t="str" cm="1">
        <f t="array" ref="F1232">IFERROR(_FV(T_STOCK_DATA[[#This Row],[SYMBOL]],"Exchange"),"")</f>
        <v>National Stock Exchange of India</v>
      </c>
      <c r="G1232" s="7" cm="1">
        <f t="array" ref="G1232">IFERROR(_FV(T_STOCK_DATA[[#This Row],[SYMBOL]],"Price"),"")</f>
        <v>97.35</v>
      </c>
      <c r="H1232" s="9" cm="1">
        <f t="array" ref="H1232">IFERROR(_FV(T_STOCK_DATA[[#This Row],[SYMBOL]],"Volume"),"")</f>
        <v>51823192</v>
      </c>
      <c r="I1232" s="7" t="str" cm="1">
        <f t="array" ref="I1232">IFERROR(_FV(T_STOCK_DATA[[#This Row],[SYMBOL]],"Ticker symbol",TRUE),"")</f>
        <v>SAIL</v>
      </c>
      <c r="J1232" s="10" t="str">
        <f>IFERROR(RANK(T_STOCK_DATA[[#This Row],[Positive Change %]],T_STOCK_DATA[Positive Change %],0)+COUNTIF($D$3:$D1231,T_STOCK_DATA[[#This Row],[Positive Change %]]),"")</f>
        <v/>
      </c>
      <c r="K1232" s="10">
        <f>IFERROR(RANK(T_STOCK_DATA[[#This Row],[Negative Change %]],T_STOCK_DATA[Negative Change %],1)+COUNTIF($E$3:$E1231,T_STOCK_DATA[[#This Row],[Negative Change %]]),"")</f>
        <v>492</v>
      </c>
      <c r="L1232" s="10">
        <f>IFERROR(RANK(T_STOCK_DATA[[#This Row],[Volume]],T_STOCK_DATA[Volume],0)+COUNTIF($H$3:$H1231,T_STOCK_DATA[[#This Row],[Volume]]),"")</f>
        <v>8</v>
      </c>
      <c r="M1232" s="18" cm="1">
        <f t="array" ref="M1232">IFERROR(_FV(T_STOCK_DATA[[#This Row],[SYMBOL]],"Last trade time",TRUE),"")</f>
        <v>44585.469965277778</v>
      </c>
    </row>
    <row r="1233" spans="1:13">
      <c r="A1233" s="5" t="e" vm="1245">
        <v>#VALUE!</v>
      </c>
      <c r="B1233" s="7" cm="1">
        <f t="array" ref="B1233">IFERROR(_FV(T_STOCK_DATA[[#This Row],[SYMBOL]],"Change"),"")</f>
        <v>-8.5</v>
      </c>
      <c r="C1233" s="8" cm="1">
        <f t="array" ref="C1233">IFERROR(IF(T_STOCK_DATA[[#This Row],[SYMBOL]]="","",_FV(T_STOCK_DATA[[#This Row],[SYMBOL]],"Change (%)",TRUE)),"")</f>
        <v>-5.5141000000000003E-2</v>
      </c>
      <c r="D1233" s="8" t="str">
        <f>IF(T_STOCK_DATA[[#This Row],[Change (%)]]&gt;0,T_STOCK_DATA[[#This Row],[Change (%)]],"")</f>
        <v/>
      </c>
      <c r="E1233" s="8">
        <f>IF(T_STOCK_DATA[[#This Row],[Change (%)]]&lt;0,T_STOCK_DATA[[#This Row],[Change (%)]],"")</f>
        <v>-5.5141000000000003E-2</v>
      </c>
      <c r="F1233" s="7" t="str" cm="1">
        <f t="array" ref="F1233">IFERROR(_FV(T_STOCK_DATA[[#This Row],[SYMBOL]],"Exchange"),"")</f>
        <v>National Stock Exchange of India</v>
      </c>
      <c r="G1233" s="7" cm="1">
        <f t="array" ref="G1233">IFERROR(_FV(T_STOCK_DATA[[#This Row],[SYMBOL]],"Price"),"")</f>
        <v>145.65</v>
      </c>
      <c r="H1233" s="9" cm="1">
        <f t="array" ref="H1233">IFERROR(_FV(T_STOCK_DATA[[#This Row],[SYMBOL]],"Volume"),"")</f>
        <v>32530</v>
      </c>
      <c r="I1233" s="7" t="str" cm="1">
        <f t="array" ref="I1233">IFERROR(_FV(T_STOCK_DATA[[#This Row],[SYMBOL]],"Ticker symbol",TRUE),"")</f>
        <v>SAKAR</v>
      </c>
      <c r="J1233" s="10" t="str">
        <f>IFERROR(RANK(T_STOCK_DATA[[#This Row],[Positive Change %]],T_STOCK_DATA[Positive Change %],0)+COUNTIF($D$3:$D1232,T_STOCK_DATA[[#This Row],[Positive Change %]]),"")</f>
        <v/>
      </c>
      <c r="K1233" s="10">
        <f>IFERROR(RANK(T_STOCK_DATA[[#This Row],[Negative Change %]],T_STOCK_DATA[Negative Change %],1)+COUNTIF($E$3:$E1232,T_STOCK_DATA[[#This Row],[Negative Change %]]),"")</f>
        <v>415</v>
      </c>
      <c r="L1233" s="10">
        <f>IFERROR(RANK(T_STOCK_DATA[[#This Row],[Volume]],T_STOCK_DATA[Volume],0)+COUNTIF($H$3:$H1232,T_STOCK_DATA[[#This Row],[Volume]]),"")</f>
        <v>1292</v>
      </c>
      <c r="M1233" s="18" cm="1">
        <f t="array" ref="M1233">IFERROR(_FV(T_STOCK_DATA[[#This Row],[SYMBOL]],"Last trade time",TRUE),"")</f>
        <v>44585.469965277778</v>
      </c>
    </row>
    <row r="1234" spans="1:13">
      <c r="A1234" s="5" t="e" vm="1246">
        <v>#VALUE!</v>
      </c>
      <c r="B1234" s="7" cm="1">
        <f t="array" ref="B1234">IFERROR(_FV(T_STOCK_DATA[[#This Row],[SYMBOL]],"Change"),"")</f>
        <v>-0.8</v>
      </c>
      <c r="C1234" s="8" cm="1">
        <f t="array" ref="C1234">IFERROR(IF(T_STOCK_DATA[[#This Row],[SYMBOL]]="","",_FV(T_STOCK_DATA[[#This Row],[SYMBOL]],"Change (%)",TRUE)),"")</f>
        <v>-4.8780000000000004E-2</v>
      </c>
      <c r="D1234" s="8" t="str">
        <f>IF(T_STOCK_DATA[[#This Row],[Change (%)]]&gt;0,T_STOCK_DATA[[#This Row],[Change (%)]],"")</f>
        <v/>
      </c>
      <c r="E1234" s="8">
        <f>IF(T_STOCK_DATA[[#This Row],[Change (%)]]&lt;0,T_STOCK_DATA[[#This Row],[Change (%)]],"")</f>
        <v>-4.8780000000000004E-2</v>
      </c>
      <c r="F1234" s="7" t="str" cm="1">
        <f t="array" ref="F1234">IFERROR(_FV(T_STOCK_DATA[[#This Row],[SYMBOL]],"Exchange"),"")</f>
        <v>National Stock Exchange of India</v>
      </c>
      <c r="G1234" s="7" cm="1">
        <f t="array" ref="G1234">IFERROR(_FV(T_STOCK_DATA[[#This Row],[SYMBOL]],"Price"),"")</f>
        <v>15.6</v>
      </c>
      <c r="H1234" s="9" cm="1">
        <f t="array" ref="H1234">IFERROR(_FV(T_STOCK_DATA[[#This Row],[SYMBOL]],"Volume"),"")</f>
        <v>75323</v>
      </c>
      <c r="I1234" s="7" t="str" cm="1">
        <f t="array" ref="I1234">IFERROR(_FV(T_STOCK_DATA[[#This Row],[SYMBOL]],"Ticker symbol",TRUE),"")</f>
        <v>SAKHTISUG</v>
      </c>
      <c r="J1234" s="10" t="str">
        <f>IFERROR(RANK(T_STOCK_DATA[[#This Row],[Positive Change %]],T_STOCK_DATA[Positive Change %],0)+COUNTIF($D$3:$D1233,T_STOCK_DATA[[#This Row],[Positive Change %]]),"")</f>
        <v/>
      </c>
      <c r="K1234" s="10">
        <f>IFERROR(RANK(T_STOCK_DATA[[#This Row],[Negative Change %]],T_STOCK_DATA[Negative Change %],1)+COUNTIF($E$3:$E1233,T_STOCK_DATA[[#This Row],[Negative Change %]]),"")</f>
        <v>714</v>
      </c>
      <c r="L1234" s="10">
        <f>IFERROR(RANK(T_STOCK_DATA[[#This Row],[Volume]],T_STOCK_DATA[Volume],0)+COUNTIF($H$3:$H1233,T_STOCK_DATA[[#This Row],[Volume]]),"")</f>
        <v>1055</v>
      </c>
      <c r="M1234" s="18" cm="1">
        <f t="array" ref="M1234">IFERROR(_FV(T_STOCK_DATA[[#This Row],[SYMBOL]],"Last trade time",TRUE),"")</f>
        <v>44585.469965277778</v>
      </c>
    </row>
    <row r="1235" spans="1:13">
      <c r="A1235" s="5" t="e" vm="1247">
        <v>#VALUE!</v>
      </c>
      <c r="B1235" s="7" cm="1">
        <f t="array" ref="B1235">IFERROR(_FV(T_STOCK_DATA[[#This Row],[SYMBOL]],"Change"),"")</f>
        <v>-87.9</v>
      </c>
      <c r="C1235" s="8" cm="1">
        <f t="array" ref="C1235">IFERROR(IF(T_STOCK_DATA[[#This Row],[SYMBOL]]="","",_FV(T_STOCK_DATA[[#This Row],[SYMBOL]],"Change (%)",TRUE)),"")</f>
        <v>-8.5394000000000012E-2</v>
      </c>
      <c r="D1235" s="8" t="str">
        <f>IF(T_STOCK_DATA[[#This Row],[Change (%)]]&gt;0,T_STOCK_DATA[[#This Row],[Change (%)]],"")</f>
        <v/>
      </c>
      <c r="E1235" s="8">
        <f>IF(T_STOCK_DATA[[#This Row],[Change (%)]]&lt;0,T_STOCK_DATA[[#This Row],[Change (%)]],"")</f>
        <v>-8.5394000000000012E-2</v>
      </c>
      <c r="F1235" s="7" t="str" cm="1">
        <f t="array" ref="F1235">IFERROR(_FV(T_STOCK_DATA[[#This Row],[SYMBOL]],"Exchange"),"")</f>
        <v>National Stock Exchange of India</v>
      </c>
      <c r="G1235" s="7" cm="1">
        <f t="array" ref="G1235">IFERROR(_FV(T_STOCK_DATA[[#This Row],[SYMBOL]],"Price"),"")</f>
        <v>941.45</v>
      </c>
      <c r="H1235" s="9" cm="1">
        <f t="array" ref="H1235">IFERROR(_FV(T_STOCK_DATA[[#This Row],[SYMBOL]],"Volume"),"")</f>
        <v>45686</v>
      </c>
      <c r="I1235" s="7" t="str" cm="1">
        <f t="array" ref="I1235">IFERROR(_FV(T_STOCK_DATA[[#This Row],[SYMBOL]],"Ticker symbol",TRUE),"")</f>
        <v>SAKSOFT</v>
      </c>
      <c r="J1235" s="10" t="str">
        <f>IFERROR(RANK(T_STOCK_DATA[[#This Row],[Positive Change %]],T_STOCK_DATA[Positive Change %],0)+COUNTIF($D$3:$D1234,T_STOCK_DATA[[#This Row],[Positive Change %]]),"")</f>
        <v/>
      </c>
      <c r="K1235" s="10">
        <f>IFERROR(RANK(T_STOCK_DATA[[#This Row],[Negative Change %]],T_STOCK_DATA[Negative Change %],1)+COUNTIF($E$3:$E1234,T_STOCK_DATA[[#This Row],[Negative Change %]]),"")</f>
        <v>71</v>
      </c>
      <c r="L1235" s="10">
        <f>IFERROR(RANK(T_STOCK_DATA[[#This Row],[Volume]],T_STOCK_DATA[Volume],0)+COUNTIF($H$3:$H1234,T_STOCK_DATA[[#This Row],[Volume]]),"")</f>
        <v>1201</v>
      </c>
      <c r="M1235" s="18" cm="1">
        <f t="array" ref="M1235">IFERROR(_FV(T_STOCK_DATA[[#This Row],[SYMBOL]],"Last trade time",TRUE),"")</f>
        <v>44585.469965277778</v>
      </c>
    </row>
    <row r="1236" spans="1:13">
      <c r="A1236" s="5" t="e" vm="1248">
        <v>#VALUE!</v>
      </c>
      <c r="B1236" s="7" cm="1">
        <f t="array" ref="B1236">IFERROR(_FV(T_STOCK_DATA[[#This Row],[SYMBOL]],"Change"),"")</f>
        <v>-0.65</v>
      </c>
      <c r="C1236" s="8" cm="1">
        <f t="array" ref="C1236">IFERROR(IF(T_STOCK_DATA[[#This Row],[SYMBOL]]="","",_FV(T_STOCK_DATA[[#This Row],[SYMBOL]],"Change (%)",TRUE)),"")</f>
        <v>-0.05</v>
      </c>
      <c r="D1236" s="8" t="str">
        <f>IF(T_STOCK_DATA[[#This Row],[Change (%)]]&gt;0,T_STOCK_DATA[[#This Row],[Change (%)]],"")</f>
        <v/>
      </c>
      <c r="E1236" s="8">
        <f>IF(T_STOCK_DATA[[#This Row],[Change (%)]]&lt;0,T_STOCK_DATA[[#This Row],[Change (%)]],"")</f>
        <v>-0.05</v>
      </c>
      <c r="F1236" s="7" t="str" cm="1">
        <f t="array" ref="F1236">IFERROR(_FV(T_STOCK_DATA[[#This Row],[SYMBOL]],"Exchange"),"")</f>
        <v>National Stock Exchange of India</v>
      </c>
      <c r="G1236" s="7" cm="1">
        <f t="array" ref="G1236">IFERROR(_FV(T_STOCK_DATA[[#This Row],[SYMBOL]],"Price"),"")</f>
        <v>12.35</v>
      </c>
      <c r="H1236" s="9" cm="1">
        <f t="array" ref="H1236">IFERROR(_FV(T_STOCK_DATA[[#This Row],[SYMBOL]],"Volume"),"")</f>
        <v>358972</v>
      </c>
      <c r="I1236" s="7" t="str" cm="1">
        <f t="array" ref="I1236">IFERROR(_FV(T_STOCK_DATA[[#This Row],[SYMBOL]],"Ticker symbol",TRUE),"")</f>
        <v>SAKUMA</v>
      </c>
      <c r="J1236" s="10" t="str">
        <f>IFERROR(RANK(T_STOCK_DATA[[#This Row],[Positive Change %]],T_STOCK_DATA[Positive Change %],0)+COUNTIF($D$3:$D1235,T_STOCK_DATA[[#This Row],[Positive Change %]]),"")</f>
        <v/>
      </c>
      <c r="K1236" s="10">
        <f>IFERROR(RANK(T_STOCK_DATA[[#This Row],[Negative Change %]],T_STOCK_DATA[Negative Change %],1)+COUNTIF($E$3:$E1235,T_STOCK_DATA[[#This Row],[Negative Change %]]),"")</f>
        <v>512</v>
      </c>
      <c r="L1236" s="10">
        <f>IFERROR(RANK(T_STOCK_DATA[[#This Row],[Volume]],T_STOCK_DATA[Volume],0)+COUNTIF($H$3:$H1235,T_STOCK_DATA[[#This Row],[Volume]]),"")</f>
        <v>597</v>
      </c>
      <c r="M1236" s="18" cm="1">
        <f t="array" ref="M1236">IFERROR(_FV(T_STOCK_DATA[[#This Row],[SYMBOL]],"Last trade time",TRUE),"")</f>
        <v>44585.469965277778</v>
      </c>
    </row>
    <row r="1237" spans="1:13">
      <c r="A1237" s="5" t="e" vm="1249">
        <v>#VALUE!</v>
      </c>
      <c r="B1237" s="7" cm="1">
        <f t="array" ref="B1237">IFERROR(_FV(T_STOCK_DATA[[#This Row],[SYMBOL]],"Change"),"")</f>
        <v>-7.3</v>
      </c>
      <c r="C1237" s="8" cm="1">
        <f t="array" ref="C1237">IFERROR(IF(T_STOCK_DATA[[#This Row],[SYMBOL]]="","",_FV(T_STOCK_DATA[[#This Row],[SYMBOL]],"Change (%)",TRUE)),"")</f>
        <v>-3.0366000000000001E-2</v>
      </c>
      <c r="D1237" s="8" t="str">
        <f>IF(T_STOCK_DATA[[#This Row],[Change (%)]]&gt;0,T_STOCK_DATA[[#This Row],[Change (%)]],"")</f>
        <v/>
      </c>
      <c r="E1237" s="8">
        <f>IF(T_STOCK_DATA[[#This Row],[Change (%)]]&lt;0,T_STOCK_DATA[[#This Row],[Change (%)]],"")</f>
        <v>-3.0366000000000001E-2</v>
      </c>
      <c r="F1237" s="7" t="str" cm="1">
        <f t="array" ref="F1237">IFERROR(_FV(T_STOCK_DATA[[#This Row],[SYMBOL]],"Exchange"),"")</f>
        <v>National Stock Exchange of India</v>
      </c>
      <c r="G1237" s="7" cm="1">
        <f t="array" ref="G1237">IFERROR(_FV(T_STOCK_DATA[[#This Row],[SYMBOL]],"Price"),"")</f>
        <v>233.1</v>
      </c>
      <c r="H1237" s="9" cm="1">
        <f t="array" ref="H1237">IFERROR(_FV(T_STOCK_DATA[[#This Row],[SYMBOL]],"Volume"),"")</f>
        <v>66940</v>
      </c>
      <c r="I1237" s="7" t="str" cm="1">
        <f t="array" ref="I1237">IFERROR(_FV(T_STOCK_DATA[[#This Row],[SYMBOL]],"Ticker symbol",TRUE),"")</f>
        <v>SALASAR</v>
      </c>
      <c r="J1237" s="10" t="str">
        <f>IFERROR(RANK(T_STOCK_DATA[[#This Row],[Positive Change %]],T_STOCK_DATA[Positive Change %],0)+COUNTIF($D$3:$D1236,T_STOCK_DATA[[#This Row],[Positive Change %]]),"")</f>
        <v/>
      </c>
      <c r="K1237" s="10">
        <f>IFERROR(RANK(T_STOCK_DATA[[#This Row],[Negative Change %]],T_STOCK_DATA[Negative Change %],1)+COUNTIF($E$3:$E1236,T_STOCK_DATA[[#This Row],[Negative Change %]]),"")</f>
        <v>1240</v>
      </c>
      <c r="L1237" s="10">
        <f>IFERROR(RANK(T_STOCK_DATA[[#This Row],[Volume]],T_STOCK_DATA[Volume],0)+COUNTIF($H$3:$H1236,T_STOCK_DATA[[#This Row],[Volume]]),"")</f>
        <v>1081</v>
      </c>
      <c r="M1237" s="18" cm="1">
        <f t="array" ref="M1237">IFERROR(_FV(T_STOCK_DATA[[#This Row],[SYMBOL]],"Last trade time",TRUE),"")</f>
        <v>44585.469965277778</v>
      </c>
    </row>
    <row r="1238" spans="1:13">
      <c r="A1238" s="5" t="e" vm="27">
        <v>#VALUE!</v>
      </c>
      <c r="B1238" s="7" cm="1">
        <f t="array" ref="B1238">IFERROR(_FV(T_STOCK_DATA[[#This Row],[SYMBOL]],"Change"),"")</f>
        <v>-35.200000000000003</v>
      </c>
      <c r="C1238" s="8" cm="1">
        <f t="array" ref="C1238">IFERROR(IF(T_STOCK_DATA[[#This Row],[SYMBOL]]="","",_FV(T_STOCK_DATA[[#This Row],[SYMBOL]],"Change (%)",TRUE)),"")</f>
        <v>-0.114397</v>
      </c>
      <c r="D1238" s="8" t="str">
        <f>IF(T_STOCK_DATA[[#This Row],[Change (%)]]&gt;0,T_STOCK_DATA[[#This Row],[Change (%)]],"")</f>
        <v/>
      </c>
      <c r="E1238" s="8">
        <f>IF(T_STOCK_DATA[[#This Row],[Change (%)]]&lt;0,T_STOCK_DATA[[#This Row],[Change (%)]],"")</f>
        <v>-0.114397</v>
      </c>
      <c r="F1238" s="7" t="str" cm="1">
        <f t="array" ref="F1238">IFERROR(_FV(T_STOCK_DATA[[#This Row],[SYMBOL]],"Exchange"),"")</f>
        <v>National Stock Exchange of India</v>
      </c>
      <c r="G1238" s="7" cm="1">
        <f t="array" ref="G1238">IFERROR(_FV(T_STOCK_DATA[[#This Row],[SYMBOL]],"Price"),"")</f>
        <v>272.5</v>
      </c>
      <c r="H1238" s="9" cm="1">
        <f t="array" ref="H1238">IFERROR(_FV(T_STOCK_DATA[[#This Row],[SYMBOL]],"Volume"),"")</f>
        <v>29268</v>
      </c>
      <c r="I1238" s="7" t="str" cm="1">
        <f t="array" ref="I1238">IFERROR(_FV(T_STOCK_DATA[[#This Row],[SYMBOL]],"Ticker symbol",TRUE),"")</f>
        <v>SALONA</v>
      </c>
      <c r="J1238" s="10" t="str">
        <f>IFERROR(RANK(T_STOCK_DATA[[#This Row],[Positive Change %]],T_STOCK_DATA[Positive Change %],0)+COUNTIF($D$3:$D1237,T_STOCK_DATA[[#This Row],[Positive Change %]]),"")</f>
        <v/>
      </c>
      <c r="K1238" s="10">
        <f>IFERROR(RANK(T_STOCK_DATA[[#This Row],[Negative Change %]],T_STOCK_DATA[Negative Change %],1)+COUNTIF($E$3:$E1237,T_STOCK_DATA[[#This Row],[Negative Change %]]),"")</f>
        <v>7</v>
      </c>
      <c r="L1238" s="10">
        <f>IFERROR(RANK(T_STOCK_DATA[[#This Row],[Volume]],T_STOCK_DATA[Volume],0)+COUNTIF($H$3:$H1237,T_STOCK_DATA[[#This Row],[Volume]]),"")</f>
        <v>1317</v>
      </c>
      <c r="M1238" s="18" cm="1">
        <f t="array" ref="M1238">IFERROR(_FV(T_STOCK_DATA[[#This Row],[SYMBOL]],"Last trade time",TRUE),"")</f>
        <v>44585.469965277778</v>
      </c>
    </row>
    <row r="1239" spans="1:13">
      <c r="A1239" s="5" t="e" vm="1250">
        <v>#VALUE!</v>
      </c>
      <c r="B1239" s="7" cm="1">
        <f t="array" ref="B1239">IFERROR(_FV(T_STOCK_DATA[[#This Row],[SYMBOL]],"Change"),"")</f>
        <v>-0.65</v>
      </c>
      <c r="C1239" s="8" cm="1">
        <f t="array" ref="C1239">IFERROR(IF(T_STOCK_DATA[[#This Row],[SYMBOL]]="","",_FV(T_STOCK_DATA[[#This Row],[SYMBOL]],"Change (%)",TRUE)),"")</f>
        <v>-4.8871999999999999E-2</v>
      </c>
      <c r="D1239" s="8" t="str">
        <f>IF(T_STOCK_DATA[[#This Row],[Change (%)]]&gt;0,T_STOCK_DATA[[#This Row],[Change (%)]],"")</f>
        <v/>
      </c>
      <c r="E1239" s="8">
        <f>IF(T_STOCK_DATA[[#This Row],[Change (%)]]&lt;0,T_STOCK_DATA[[#This Row],[Change (%)]],"")</f>
        <v>-4.8871999999999999E-2</v>
      </c>
      <c r="F1239" s="7" t="str" cm="1">
        <f t="array" ref="F1239">IFERROR(_FV(T_STOCK_DATA[[#This Row],[SYMBOL]],"Exchange"),"")</f>
        <v>National Stock Exchange of India</v>
      </c>
      <c r="G1239" s="7" cm="1">
        <f t="array" ref="G1239">IFERROR(_FV(T_STOCK_DATA[[#This Row],[SYMBOL]],"Price"),"")</f>
        <v>12.65</v>
      </c>
      <c r="H1239" s="9" cm="1">
        <f t="array" ref="H1239">IFERROR(_FV(T_STOCK_DATA[[#This Row],[SYMBOL]],"Volume"),"")</f>
        <v>128733</v>
      </c>
      <c r="I1239" s="7" t="str" cm="1">
        <f t="array" ref="I1239">IFERROR(_FV(T_STOCK_DATA[[#This Row],[SYMBOL]],"Ticker symbol",TRUE),"")</f>
        <v>SALSTEEL</v>
      </c>
      <c r="J1239" s="10" t="str">
        <f>IFERROR(RANK(T_STOCK_DATA[[#This Row],[Positive Change %]],T_STOCK_DATA[Positive Change %],0)+COUNTIF($D$3:$D1238,T_STOCK_DATA[[#This Row],[Positive Change %]]),"")</f>
        <v/>
      </c>
      <c r="K1239" s="10">
        <f>IFERROR(RANK(T_STOCK_DATA[[#This Row],[Negative Change %]],T_STOCK_DATA[Negative Change %],1)+COUNTIF($E$3:$E1238,T_STOCK_DATA[[#This Row],[Negative Change %]]),"")</f>
        <v>700</v>
      </c>
      <c r="L1239" s="10">
        <f>IFERROR(RANK(T_STOCK_DATA[[#This Row],[Volume]],T_STOCK_DATA[Volume],0)+COUNTIF($H$3:$H1238,T_STOCK_DATA[[#This Row],[Volume]]),"")</f>
        <v>894</v>
      </c>
      <c r="M1239" s="18" cm="1">
        <f t="array" ref="M1239">IFERROR(_FV(T_STOCK_DATA[[#This Row],[SYMBOL]],"Last trade time",TRUE),"")</f>
        <v>44585.469965277778</v>
      </c>
    </row>
    <row r="1240" spans="1:13">
      <c r="A1240" s="5" t="e" vm="1251">
        <v>#VALUE!</v>
      </c>
      <c r="B1240" s="7" cm="1">
        <f t="array" ref="B1240">IFERROR(_FV(T_STOCK_DATA[[#This Row],[SYMBOL]],"Change"),"")</f>
        <v>-13.8</v>
      </c>
      <c r="C1240" s="8" cm="1">
        <f t="array" ref="C1240">IFERROR(IF(T_STOCK_DATA[[#This Row],[SYMBOL]]="","",_FV(T_STOCK_DATA[[#This Row],[SYMBOL]],"Change (%)",TRUE)),"")</f>
        <v>-5.8202999999999998E-2</v>
      </c>
      <c r="D1240" s="8" t="str">
        <f>IF(T_STOCK_DATA[[#This Row],[Change (%)]]&gt;0,T_STOCK_DATA[[#This Row],[Change (%)]],"")</f>
        <v/>
      </c>
      <c r="E1240" s="8">
        <f>IF(T_STOCK_DATA[[#This Row],[Change (%)]]&lt;0,T_STOCK_DATA[[#This Row],[Change (%)]],"")</f>
        <v>-5.8202999999999998E-2</v>
      </c>
      <c r="F1240" s="7" t="str" cm="1">
        <f t="array" ref="F1240">IFERROR(_FV(T_STOCK_DATA[[#This Row],[SYMBOL]],"Exchange"),"")</f>
        <v>National Stock Exchange of India</v>
      </c>
      <c r="G1240" s="7" cm="1">
        <f t="array" ref="G1240">IFERROR(_FV(T_STOCK_DATA[[#This Row],[SYMBOL]],"Price"),"")</f>
        <v>223.3</v>
      </c>
      <c r="H1240" s="9" cm="1">
        <f t="array" ref="H1240">IFERROR(_FV(T_STOCK_DATA[[#This Row],[SYMBOL]],"Volume"),"")</f>
        <v>153738</v>
      </c>
      <c r="I1240" s="7" t="str" cm="1">
        <f t="array" ref="I1240">IFERROR(_FV(T_STOCK_DATA[[#This Row],[SYMBOL]],"Ticker symbol",TRUE),"")</f>
        <v>SALZERELEC</v>
      </c>
      <c r="J1240" s="10" t="str">
        <f>IFERROR(RANK(T_STOCK_DATA[[#This Row],[Positive Change %]],T_STOCK_DATA[Positive Change %],0)+COUNTIF($D$3:$D1239,T_STOCK_DATA[[#This Row],[Positive Change %]]),"")</f>
        <v/>
      </c>
      <c r="K1240" s="10">
        <f>IFERROR(RANK(T_STOCK_DATA[[#This Row],[Negative Change %]],T_STOCK_DATA[Negative Change %],1)+COUNTIF($E$3:$E1239,T_STOCK_DATA[[#This Row],[Negative Change %]]),"")</f>
        <v>371</v>
      </c>
      <c r="L1240" s="10">
        <f>IFERROR(RANK(T_STOCK_DATA[[#This Row],[Volume]],T_STOCK_DATA[Volume],0)+COUNTIF($H$3:$H1239,T_STOCK_DATA[[#This Row],[Volume]]),"")</f>
        <v>843</v>
      </c>
      <c r="M1240" s="18" cm="1">
        <f t="array" ref="M1240">IFERROR(_FV(T_STOCK_DATA[[#This Row],[SYMBOL]],"Last trade time",TRUE),"")</f>
        <v>44585.469965277778</v>
      </c>
    </row>
    <row r="1241" spans="1:13">
      <c r="A1241" s="5" t="e" vm="1252">
        <v>#VALUE!</v>
      </c>
      <c r="B1241" s="7" cm="1">
        <f t="array" ref="B1241">IFERROR(_FV(T_STOCK_DATA[[#This Row],[SYMBOL]],"Change"),"")</f>
        <v>-0.15</v>
      </c>
      <c r="C1241" s="8" cm="1">
        <f t="array" ref="C1241">IFERROR(IF(T_STOCK_DATA[[#This Row],[SYMBOL]]="","",_FV(T_STOCK_DATA[[#This Row],[SYMBOL]],"Change (%)",TRUE)),"")</f>
        <v>-2.4390000000000002E-2</v>
      </c>
      <c r="D1241" s="8" t="str">
        <f>IF(T_STOCK_DATA[[#This Row],[Change (%)]]&gt;0,T_STOCK_DATA[[#This Row],[Change (%)]],"")</f>
        <v/>
      </c>
      <c r="E1241" s="8">
        <f>IF(T_STOCK_DATA[[#This Row],[Change (%)]]&lt;0,T_STOCK_DATA[[#This Row],[Change (%)]],"")</f>
        <v>-2.4390000000000002E-2</v>
      </c>
      <c r="F1241" s="7" t="str" cm="1">
        <f t="array" ref="F1241">IFERROR(_FV(T_STOCK_DATA[[#This Row],[SYMBOL]],"Exchange"),"")</f>
        <v>National Stock Exchange of India</v>
      </c>
      <c r="G1241" s="7" cm="1">
        <f t="array" ref="G1241">IFERROR(_FV(T_STOCK_DATA[[#This Row],[SYMBOL]],"Price"),"")</f>
        <v>6</v>
      </c>
      <c r="H1241" s="9" cm="1">
        <f t="array" ref="H1241">IFERROR(_FV(T_STOCK_DATA[[#This Row],[SYMBOL]],"Volume"),"")</f>
        <v>135004</v>
      </c>
      <c r="I1241" s="7" t="str" cm="1">
        <f t="array" ref="I1241">IFERROR(_FV(T_STOCK_DATA[[#This Row],[SYMBOL]],"Ticker symbol",TRUE),"")</f>
        <v>SAMBHAAV</v>
      </c>
      <c r="J1241" s="10" t="str">
        <f>IFERROR(RANK(T_STOCK_DATA[[#This Row],[Positive Change %]],T_STOCK_DATA[Positive Change %],0)+COUNTIF($D$3:$D1240,T_STOCK_DATA[[#This Row],[Positive Change %]]),"")</f>
        <v/>
      </c>
      <c r="K1241" s="10">
        <f>IFERROR(RANK(T_STOCK_DATA[[#This Row],[Negative Change %]],T_STOCK_DATA[Negative Change %],1)+COUNTIF($E$3:$E1240,T_STOCK_DATA[[#This Row],[Negative Change %]]),"")</f>
        <v>1351</v>
      </c>
      <c r="L1241" s="10">
        <f>IFERROR(RANK(T_STOCK_DATA[[#This Row],[Volume]],T_STOCK_DATA[Volume],0)+COUNTIF($H$3:$H1240,T_STOCK_DATA[[#This Row],[Volume]]),"")</f>
        <v>882</v>
      </c>
      <c r="M1241" s="18" cm="1">
        <f t="array" ref="M1241">IFERROR(_FV(T_STOCK_DATA[[#This Row],[SYMBOL]],"Last trade time",TRUE),"")</f>
        <v>44585.469965277778</v>
      </c>
    </row>
    <row r="1242" spans="1:13">
      <c r="A1242" s="5" t="e" vm="1253">
        <v>#VALUE!</v>
      </c>
      <c r="B1242" s="7" cm="1">
        <f t="array" ref="B1242">IFERROR(_FV(T_STOCK_DATA[[#This Row],[SYMBOL]],"Change"),"")</f>
        <v>-0.75</v>
      </c>
      <c r="C1242" s="8" cm="1">
        <f t="array" ref="C1242">IFERROR(IF(T_STOCK_DATA[[#This Row],[SYMBOL]]="","",_FV(T_STOCK_DATA[[#This Row],[SYMBOL]],"Change (%)",TRUE)),"")</f>
        <v>-4.9505E-2</v>
      </c>
      <c r="D1242" s="8" t="str">
        <f>IF(T_STOCK_DATA[[#This Row],[Change (%)]]&gt;0,T_STOCK_DATA[[#This Row],[Change (%)]],"")</f>
        <v/>
      </c>
      <c r="E1242" s="8">
        <f>IF(T_STOCK_DATA[[#This Row],[Change (%)]]&lt;0,T_STOCK_DATA[[#This Row],[Change (%)]],"")</f>
        <v>-4.9505E-2</v>
      </c>
      <c r="F1242" s="7" t="str" cm="1">
        <f t="array" ref="F1242">IFERROR(_FV(T_STOCK_DATA[[#This Row],[SYMBOL]],"Exchange"),"")</f>
        <v>National Stock Exchange of India</v>
      </c>
      <c r="G1242" s="7" cm="1">
        <f t="array" ref="G1242">IFERROR(_FV(T_STOCK_DATA[[#This Row],[SYMBOL]],"Price"),"")</f>
        <v>14.4</v>
      </c>
      <c r="H1242" s="9" cm="1">
        <f t="array" ref="H1242">IFERROR(_FV(T_STOCK_DATA[[#This Row],[SYMBOL]],"Volume"),"")</f>
        <v>33544</v>
      </c>
      <c r="I1242" s="7" t="str" cm="1">
        <f t="array" ref="I1242">IFERROR(_FV(T_STOCK_DATA[[#This Row],[SYMBOL]],"Ticker symbol",TRUE),"")</f>
        <v>SANCO</v>
      </c>
      <c r="J1242" s="10" t="str">
        <f>IFERROR(RANK(T_STOCK_DATA[[#This Row],[Positive Change %]],T_STOCK_DATA[Positive Change %],0)+COUNTIF($D$3:$D1241,T_STOCK_DATA[[#This Row],[Positive Change %]]),"")</f>
        <v/>
      </c>
      <c r="K1242" s="10">
        <f>IFERROR(RANK(T_STOCK_DATA[[#This Row],[Negative Change %]],T_STOCK_DATA[Negative Change %],1)+COUNTIF($E$3:$E1241,T_STOCK_DATA[[#This Row],[Negative Change %]]),"")</f>
        <v>642</v>
      </c>
      <c r="L1242" s="10">
        <f>IFERROR(RANK(T_STOCK_DATA[[#This Row],[Volume]],T_STOCK_DATA[Volume],0)+COUNTIF($H$3:$H1241,T_STOCK_DATA[[#This Row],[Volume]]),"")</f>
        <v>1284</v>
      </c>
      <c r="M1242" s="18" cm="1">
        <f t="array" ref="M1242">IFERROR(_FV(T_STOCK_DATA[[#This Row],[SYMBOL]],"Last trade time",TRUE),"")</f>
        <v>44585.469965277778</v>
      </c>
    </row>
    <row r="1243" spans="1:13">
      <c r="A1243" s="5" t="e" vm="1254">
        <v>#VALUE!</v>
      </c>
      <c r="B1243" s="7" cm="1">
        <f t="array" ref="B1243">IFERROR(_FV(T_STOCK_DATA[[#This Row],[SYMBOL]],"Change"),"")</f>
        <v>-38.5</v>
      </c>
      <c r="C1243" s="8" cm="1">
        <f t="array" ref="C1243">IFERROR(IF(T_STOCK_DATA[[#This Row],[SYMBOL]]="","",_FV(T_STOCK_DATA[[#This Row],[SYMBOL]],"Change (%)",TRUE)),"")</f>
        <v>-4.9635999999999993E-2</v>
      </c>
      <c r="D1243" s="8" t="str">
        <f>IF(T_STOCK_DATA[[#This Row],[Change (%)]]&gt;0,T_STOCK_DATA[[#This Row],[Change (%)]],"")</f>
        <v/>
      </c>
      <c r="E1243" s="8">
        <f>IF(T_STOCK_DATA[[#This Row],[Change (%)]]&lt;0,T_STOCK_DATA[[#This Row],[Change (%)]],"")</f>
        <v>-4.9635999999999993E-2</v>
      </c>
      <c r="F1243" s="7" t="str" cm="1">
        <f t="array" ref="F1243">IFERROR(_FV(T_STOCK_DATA[[#This Row],[SYMBOL]],"Exchange"),"")</f>
        <v>National Stock Exchange of India</v>
      </c>
      <c r="G1243" s="7" cm="1">
        <f t="array" ref="G1243">IFERROR(_FV(T_STOCK_DATA[[#This Row],[SYMBOL]],"Price"),"")</f>
        <v>737.15</v>
      </c>
      <c r="H1243" s="9" cm="1">
        <f t="array" ref="H1243">IFERROR(_FV(T_STOCK_DATA[[#This Row],[SYMBOL]],"Volume"),"")</f>
        <v>2928</v>
      </c>
      <c r="I1243" s="7" t="str" cm="1">
        <f t="array" ref="I1243">IFERROR(_FV(T_STOCK_DATA[[#This Row],[SYMBOL]],"Ticker symbol",TRUE),"")</f>
        <v>SANDESH</v>
      </c>
      <c r="J1243" s="10" t="str">
        <f>IFERROR(RANK(T_STOCK_DATA[[#This Row],[Positive Change %]],T_STOCK_DATA[Positive Change %],0)+COUNTIF($D$3:$D1242,T_STOCK_DATA[[#This Row],[Positive Change %]]),"")</f>
        <v/>
      </c>
      <c r="K1243" s="10">
        <f>IFERROR(RANK(T_STOCK_DATA[[#This Row],[Negative Change %]],T_STOCK_DATA[Negative Change %],1)+COUNTIF($E$3:$E1242,T_STOCK_DATA[[#This Row],[Negative Change %]]),"")</f>
        <v>623</v>
      </c>
      <c r="L1243" s="10">
        <f>IFERROR(RANK(T_STOCK_DATA[[#This Row],[Volume]],T_STOCK_DATA[Volume],0)+COUNTIF($H$3:$H1242,T_STOCK_DATA[[#This Row],[Volume]]),"")</f>
        <v>1591</v>
      </c>
      <c r="M1243" s="18" cm="1">
        <f t="array" ref="M1243">IFERROR(_FV(T_STOCK_DATA[[#This Row],[SYMBOL]],"Last trade time",TRUE),"")</f>
        <v>44585.469965277778</v>
      </c>
    </row>
    <row r="1244" spans="1:13">
      <c r="A1244" s="5" t="e" vm="1255">
        <v>#VALUE!</v>
      </c>
      <c r="B1244" s="7" cm="1">
        <f t="array" ref="B1244">IFERROR(_FV(T_STOCK_DATA[[#This Row],[SYMBOL]],"Change"),"")</f>
        <v>-0.05</v>
      </c>
      <c r="C1244" s="8" cm="1">
        <f t="array" ref="C1244">IFERROR(IF(T_STOCK_DATA[[#This Row],[SYMBOL]]="","",_FV(T_STOCK_DATA[[#This Row],[SYMBOL]],"Change (%)",TRUE)),"")</f>
        <v>-2.0830000000000002E-4</v>
      </c>
      <c r="D1244" s="8" t="str">
        <f>IF(T_STOCK_DATA[[#This Row],[Change (%)]]&gt;0,T_STOCK_DATA[[#This Row],[Change (%)]],"")</f>
        <v/>
      </c>
      <c r="E1244" s="8">
        <f>IF(T_STOCK_DATA[[#This Row],[Change (%)]]&lt;0,T_STOCK_DATA[[#This Row],[Change (%)]],"")</f>
        <v>-2.0830000000000002E-4</v>
      </c>
      <c r="F1244" s="7" t="str" cm="1">
        <f t="array" ref="F1244">IFERROR(_FV(T_STOCK_DATA[[#This Row],[SYMBOL]],"Exchange"),"")</f>
        <v>National Stock Exchange of India</v>
      </c>
      <c r="G1244" s="7" cm="1">
        <f t="array" ref="G1244">IFERROR(_FV(T_STOCK_DATA[[#This Row],[SYMBOL]],"Price"),"")</f>
        <v>239.95</v>
      </c>
      <c r="H1244" s="9" cm="1">
        <f t="array" ref="H1244">IFERROR(_FV(T_STOCK_DATA[[#This Row],[SYMBOL]],"Volume"),"")</f>
        <v>179023</v>
      </c>
      <c r="I1244" s="7" t="str" cm="1">
        <f t="array" ref="I1244">IFERROR(_FV(T_STOCK_DATA[[#This Row],[SYMBOL]],"Ticker symbol",TRUE),"")</f>
        <v>SANDHAR</v>
      </c>
      <c r="J1244" s="10" t="str">
        <f>IFERROR(RANK(T_STOCK_DATA[[#This Row],[Positive Change %]],T_STOCK_DATA[Positive Change %],0)+COUNTIF($D$3:$D1243,T_STOCK_DATA[[#This Row],[Positive Change %]]),"")</f>
        <v/>
      </c>
      <c r="K1244" s="10">
        <f>IFERROR(RANK(T_STOCK_DATA[[#This Row],[Negative Change %]],T_STOCK_DATA[Negative Change %],1)+COUNTIF($E$3:$E1243,T_STOCK_DATA[[#This Row],[Negative Change %]]),"")</f>
        <v>1569</v>
      </c>
      <c r="L1244" s="10">
        <f>IFERROR(RANK(T_STOCK_DATA[[#This Row],[Volume]],T_STOCK_DATA[Volume],0)+COUNTIF($H$3:$H1243,T_STOCK_DATA[[#This Row],[Volume]]),"")</f>
        <v>791</v>
      </c>
      <c r="M1244" s="18" cm="1">
        <f t="array" ref="M1244">IFERROR(_FV(T_STOCK_DATA[[#This Row],[SYMBOL]],"Last trade time",TRUE),"")</f>
        <v>44585.469965277778</v>
      </c>
    </row>
    <row r="1245" spans="1:13">
      <c r="A1245" s="5" t="e" vm="1256">
        <v>#VALUE!</v>
      </c>
      <c r="B1245" s="7" cm="1">
        <f t="array" ref="B1245">IFERROR(_FV(T_STOCK_DATA[[#This Row],[SYMBOL]],"Change"),"")</f>
        <v>-8.6</v>
      </c>
      <c r="C1245" s="8" cm="1">
        <f t="array" ref="C1245">IFERROR(IF(T_STOCK_DATA[[#This Row],[SYMBOL]]="","",_FV(T_STOCK_DATA[[#This Row],[SYMBOL]],"Change (%)",TRUE)),"")</f>
        <v>-2.1753000000000002E-2</v>
      </c>
      <c r="D1245" s="8" t="str">
        <f>IF(T_STOCK_DATA[[#This Row],[Change (%)]]&gt;0,T_STOCK_DATA[[#This Row],[Change (%)]],"")</f>
        <v/>
      </c>
      <c r="E1245" s="8">
        <f>IF(T_STOCK_DATA[[#This Row],[Change (%)]]&lt;0,T_STOCK_DATA[[#This Row],[Change (%)]],"")</f>
        <v>-2.1753000000000002E-2</v>
      </c>
      <c r="F1245" s="7" t="str" cm="1">
        <f t="array" ref="F1245">IFERROR(_FV(T_STOCK_DATA[[#This Row],[SYMBOL]],"Exchange"),"")</f>
        <v>National Stock Exchange of India</v>
      </c>
      <c r="G1245" s="7" cm="1">
        <f t="array" ref="G1245">IFERROR(_FV(T_STOCK_DATA[[#This Row],[SYMBOL]],"Price"),"")</f>
        <v>386.75</v>
      </c>
      <c r="H1245" s="9" cm="1">
        <f t="array" ref="H1245">IFERROR(_FV(T_STOCK_DATA[[#This Row],[SYMBOL]],"Volume"),"")</f>
        <v>181776</v>
      </c>
      <c r="I1245" s="7" t="str" cm="1">
        <f t="array" ref="I1245">IFERROR(_FV(T_STOCK_DATA[[#This Row],[SYMBOL]],"Ticker symbol",TRUE),"")</f>
        <v>SANGAMIND</v>
      </c>
      <c r="J1245" s="10" t="str">
        <f>IFERROR(RANK(T_STOCK_DATA[[#This Row],[Positive Change %]],T_STOCK_DATA[Positive Change %],0)+COUNTIF($D$3:$D1244,T_STOCK_DATA[[#This Row],[Positive Change %]]),"")</f>
        <v/>
      </c>
      <c r="K1245" s="10">
        <f>IFERROR(RANK(T_STOCK_DATA[[#This Row],[Negative Change %]],T_STOCK_DATA[Negative Change %],1)+COUNTIF($E$3:$E1244,T_STOCK_DATA[[#This Row],[Negative Change %]]),"")</f>
        <v>1401</v>
      </c>
      <c r="L1245" s="10">
        <f>IFERROR(RANK(T_STOCK_DATA[[#This Row],[Volume]],T_STOCK_DATA[Volume],0)+COUNTIF($H$3:$H1244,T_STOCK_DATA[[#This Row],[Volume]]),"")</f>
        <v>787</v>
      </c>
      <c r="M1245" s="18" cm="1">
        <f t="array" ref="M1245">IFERROR(_FV(T_STOCK_DATA[[#This Row],[SYMBOL]],"Last trade time",TRUE),"")</f>
        <v>44585.469965277778</v>
      </c>
    </row>
    <row r="1246" spans="1:13">
      <c r="A1246" s="5" t="e" vm="1257">
        <v>#VALUE!</v>
      </c>
      <c r="B1246" s="7" cm="1">
        <f t="array" ref="B1246">IFERROR(_FV(T_STOCK_DATA[[#This Row],[SYMBOL]],"Change"),"")</f>
        <v>-3.1</v>
      </c>
      <c r="C1246" s="8" cm="1">
        <f t="array" ref="C1246">IFERROR(IF(T_STOCK_DATA[[#This Row],[SYMBOL]]="","",_FV(T_STOCK_DATA[[#This Row],[SYMBOL]],"Change (%)",TRUE)),"")</f>
        <v>-5.2100999999999995E-2</v>
      </c>
      <c r="D1246" s="8" t="str">
        <f>IF(T_STOCK_DATA[[#This Row],[Change (%)]]&gt;0,T_STOCK_DATA[[#This Row],[Change (%)]],"")</f>
        <v/>
      </c>
      <c r="E1246" s="8">
        <f>IF(T_STOCK_DATA[[#This Row],[Change (%)]]&lt;0,T_STOCK_DATA[[#This Row],[Change (%)]],"")</f>
        <v>-5.2100999999999995E-2</v>
      </c>
      <c r="F1246" s="7" t="str" cm="1">
        <f t="array" ref="F1246">IFERROR(_FV(T_STOCK_DATA[[#This Row],[SYMBOL]],"Exchange"),"")</f>
        <v>National Stock Exchange of India</v>
      </c>
      <c r="G1246" s="7" cm="1">
        <f t="array" ref="G1246">IFERROR(_FV(T_STOCK_DATA[[#This Row],[SYMBOL]],"Price"),"")</f>
        <v>56.4</v>
      </c>
      <c r="H1246" s="9" cm="1">
        <f t="array" ref="H1246">IFERROR(_FV(T_STOCK_DATA[[#This Row],[SYMBOL]],"Volume"),"")</f>
        <v>487209</v>
      </c>
      <c r="I1246" s="7" t="str" cm="1">
        <f t="array" ref="I1246">IFERROR(_FV(T_STOCK_DATA[[#This Row],[SYMBOL]],"Ticker symbol",TRUE),"")</f>
        <v>SANGHIIND</v>
      </c>
      <c r="J1246" s="10" t="str">
        <f>IFERROR(RANK(T_STOCK_DATA[[#This Row],[Positive Change %]],T_STOCK_DATA[Positive Change %],0)+COUNTIF($D$3:$D1245,T_STOCK_DATA[[#This Row],[Positive Change %]]),"")</f>
        <v/>
      </c>
      <c r="K1246" s="10">
        <f>IFERROR(RANK(T_STOCK_DATA[[#This Row],[Negative Change %]],T_STOCK_DATA[Negative Change %],1)+COUNTIF($E$3:$E1245,T_STOCK_DATA[[#This Row],[Negative Change %]]),"")</f>
        <v>468</v>
      </c>
      <c r="L1246" s="10">
        <f>IFERROR(RANK(T_STOCK_DATA[[#This Row],[Volume]],T_STOCK_DATA[Volume],0)+COUNTIF($H$3:$H1245,T_STOCK_DATA[[#This Row],[Volume]]),"")</f>
        <v>506</v>
      </c>
      <c r="M1246" s="18" cm="1">
        <f t="array" ref="M1246">IFERROR(_FV(T_STOCK_DATA[[#This Row],[SYMBOL]],"Last trade time",TRUE),"")</f>
        <v>44585.469965277778</v>
      </c>
    </row>
    <row r="1247" spans="1:13">
      <c r="A1247" s="5" t="e" vm="1258">
        <v>#VALUE!</v>
      </c>
      <c r="B1247" s="7" cm="1">
        <f t="array" ref="B1247">IFERROR(_FV(T_STOCK_DATA[[#This Row],[SYMBOL]],"Change"),"")</f>
        <v>-15.35</v>
      </c>
      <c r="C1247" s="8" cm="1">
        <f t="array" ref="C1247">IFERROR(IF(T_STOCK_DATA[[#This Row],[SYMBOL]]="","",_FV(T_STOCK_DATA[[#This Row],[SYMBOL]],"Change (%)",TRUE)),"")</f>
        <v>-6.6725000000000007E-2</v>
      </c>
      <c r="D1247" s="8" t="str">
        <f>IF(T_STOCK_DATA[[#This Row],[Change (%)]]&gt;0,T_STOCK_DATA[[#This Row],[Change (%)]],"")</f>
        <v/>
      </c>
      <c r="E1247" s="8">
        <f>IF(T_STOCK_DATA[[#This Row],[Change (%)]]&lt;0,T_STOCK_DATA[[#This Row],[Change (%)]],"")</f>
        <v>-6.6725000000000007E-2</v>
      </c>
      <c r="F1247" s="7" t="str" cm="1">
        <f t="array" ref="F1247">IFERROR(_FV(T_STOCK_DATA[[#This Row],[SYMBOL]],"Exchange"),"")</f>
        <v>National Stock Exchange of India</v>
      </c>
      <c r="G1247" s="7" cm="1">
        <f t="array" ref="G1247">IFERROR(_FV(T_STOCK_DATA[[#This Row],[SYMBOL]],"Price"),"")</f>
        <v>214.7</v>
      </c>
      <c r="H1247" s="9" cm="1">
        <f t="array" ref="H1247">IFERROR(_FV(T_STOCK_DATA[[#This Row],[SYMBOL]],"Volume"),"")</f>
        <v>166674</v>
      </c>
      <c r="I1247" s="7" t="str" cm="1">
        <f t="array" ref="I1247">IFERROR(_FV(T_STOCK_DATA[[#This Row],[SYMBOL]],"Ticker symbol",TRUE),"")</f>
        <v>SANGHVIMOV</v>
      </c>
      <c r="J1247" s="10" t="str">
        <f>IFERROR(RANK(T_STOCK_DATA[[#This Row],[Positive Change %]],T_STOCK_DATA[Positive Change %],0)+COUNTIF($D$3:$D1246,T_STOCK_DATA[[#This Row],[Positive Change %]]),"")</f>
        <v/>
      </c>
      <c r="K1247" s="10">
        <f>IFERROR(RANK(T_STOCK_DATA[[#This Row],[Negative Change %]],T_STOCK_DATA[Negative Change %],1)+COUNTIF($E$3:$E1246,T_STOCK_DATA[[#This Row],[Negative Change %]]),"")</f>
        <v>244</v>
      </c>
      <c r="L1247" s="10">
        <f>IFERROR(RANK(T_STOCK_DATA[[#This Row],[Volume]],T_STOCK_DATA[Volume],0)+COUNTIF($H$3:$H1246,T_STOCK_DATA[[#This Row],[Volume]]),"")</f>
        <v>811</v>
      </c>
      <c r="M1247" s="18" cm="1">
        <f t="array" ref="M1247">IFERROR(_FV(T_STOCK_DATA[[#This Row],[SYMBOL]],"Last trade time",TRUE),"")</f>
        <v>44585.469965277778</v>
      </c>
    </row>
    <row r="1248" spans="1:13">
      <c r="A1248" s="5" t="e" vm="1259">
        <v>#VALUE!</v>
      </c>
      <c r="B1248" s="7" cm="1">
        <f t="array" ref="B1248">IFERROR(_FV(T_STOCK_DATA[[#This Row],[SYMBOL]],"Change"),"")</f>
        <v>-0.85</v>
      </c>
      <c r="C1248" s="8" cm="1">
        <f t="array" ref="C1248">IFERROR(IF(T_STOCK_DATA[[#This Row],[SYMBOL]]="","",_FV(T_STOCK_DATA[[#This Row],[SYMBOL]],"Change (%)",TRUE)),"")</f>
        <v>-3.1716000000000001E-2</v>
      </c>
      <c r="D1248" s="8" t="str">
        <f>IF(T_STOCK_DATA[[#This Row],[Change (%)]]&gt;0,T_STOCK_DATA[[#This Row],[Change (%)]],"")</f>
        <v/>
      </c>
      <c r="E1248" s="8">
        <f>IF(T_STOCK_DATA[[#This Row],[Change (%)]]&lt;0,T_STOCK_DATA[[#This Row],[Change (%)]],"")</f>
        <v>-3.1716000000000001E-2</v>
      </c>
      <c r="F1248" s="7" t="str" cm="1">
        <f t="array" ref="F1248">IFERROR(_FV(T_STOCK_DATA[[#This Row],[SYMBOL]],"Exchange"),"")</f>
        <v>National Stock Exchange of India</v>
      </c>
      <c r="G1248" s="7" cm="1">
        <f t="array" ref="G1248">IFERROR(_FV(T_STOCK_DATA[[#This Row],[SYMBOL]],"Price"),"")</f>
        <v>25.95</v>
      </c>
      <c r="H1248" s="9" cm="1">
        <f t="array" ref="H1248">IFERROR(_FV(T_STOCK_DATA[[#This Row],[SYMBOL]],"Volume"),"")</f>
        <v>100707</v>
      </c>
      <c r="I1248" s="7" t="str" cm="1">
        <f t="array" ref="I1248">IFERROR(_FV(T_STOCK_DATA[[#This Row],[SYMBOL]],"Ticker symbol",TRUE),"")</f>
        <v>SANGINITA</v>
      </c>
      <c r="J1248" s="10" t="str">
        <f>IFERROR(RANK(T_STOCK_DATA[[#This Row],[Positive Change %]],T_STOCK_DATA[Positive Change %],0)+COUNTIF($D$3:$D1247,T_STOCK_DATA[[#This Row],[Positive Change %]]),"")</f>
        <v/>
      </c>
      <c r="K1248" s="10">
        <f>IFERROR(RANK(T_STOCK_DATA[[#This Row],[Negative Change %]],T_STOCK_DATA[Negative Change %],1)+COUNTIF($E$3:$E1247,T_STOCK_DATA[[#This Row],[Negative Change %]]),"")</f>
        <v>1217</v>
      </c>
      <c r="L1248" s="10">
        <f>IFERROR(RANK(T_STOCK_DATA[[#This Row],[Volume]],T_STOCK_DATA[Volume],0)+COUNTIF($H$3:$H1247,T_STOCK_DATA[[#This Row],[Volume]]),"")</f>
        <v>965</v>
      </c>
      <c r="M1248" s="18" cm="1">
        <f t="array" ref="M1248">IFERROR(_FV(T_STOCK_DATA[[#This Row],[SYMBOL]],"Last trade time",TRUE),"")</f>
        <v>44585.469965277778</v>
      </c>
    </row>
    <row r="1249" spans="1:13">
      <c r="A1249" s="5" t="e" vm="1260">
        <v>#VALUE!</v>
      </c>
      <c r="B1249" s="7" cm="1">
        <f t="array" ref="B1249">IFERROR(_FV(T_STOCK_DATA[[#This Row],[SYMBOL]],"Change"),"")</f>
        <v>-135.75</v>
      </c>
      <c r="C1249" s="8" cm="1">
        <f t="array" ref="C1249">IFERROR(IF(T_STOCK_DATA[[#This Row],[SYMBOL]]="","",_FV(T_STOCK_DATA[[#This Row],[SYMBOL]],"Change (%)",TRUE)),"")</f>
        <v>-1.8536E-2</v>
      </c>
      <c r="D1249" s="8" t="str">
        <f>IF(T_STOCK_DATA[[#This Row],[Change (%)]]&gt;0,T_STOCK_DATA[[#This Row],[Change (%)]],"")</f>
        <v/>
      </c>
      <c r="E1249" s="8">
        <f>IF(T_STOCK_DATA[[#This Row],[Change (%)]]&lt;0,T_STOCK_DATA[[#This Row],[Change (%)]],"")</f>
        <v>-1.8536E-2</v>
      </c>
      <c r="F1249" s="7" t="str" cm="1">
        <f t="array" ref="F1249">IFERROR(_FV(T_STOCK_DATA[[#This Row],[SYMBOL]],"Exchange"),"")</f>
        <v>National Stock Exchange of India</v>
      </c>
      <c r="G1249" s="7" cm="1">
        <f t="array" ref="G1249">IFERROR(_FV(T_STOCK_DATA[[#This Row],[SYMBOL]],"Price"),"")</f>
        <v>7187.75</v>
      </c>
      <c r="H1249" s="9" cm="1">
        <f t="array" ref="H1249">IFERROR(_FV(T_STOCK_DATA[[#This Row],[SYMBOL]],"Volume"),"")</f>
        <v>12473</v>
      </c>
      <c r="I1249" s="7" t="str" cm="1">
        <f t="array" ref="I1249">IFERROR(_FV(T_STOCK_DATA[[#This Row],[SYMBOL]],"Ticker symbol",TRUE),"")</f>
        <v>SANOFI</v>
      </c>
      <c r="J1249" s="10" t="str">
        <f>IFERROR(RANK(T_STOCK_DATA[[#This Row],[Positive Change %]],T_STOCK_DATA[Positive Change %],0)+COUNTIF($D$3:$D1248,T_STOCK_DATA[[#This Row],[Positive Change %]]),"")</f>
        <v/>
      </c>
      <c r="K1249" s="10">
        <f>IFERROR(RANK(T_STOCK_DATA[[#This Row],[Negative Change %]],T_STOCK_DATA[Negative Change %],1)+COUNTIF($E$3:$E1248,T_STOCK_DATA[[#This Row],[Negative Change %]]),"")</f>
        <v>1440</v>
      </c>
      <c r="L1249" s="10">
        <f>IFERROR(RANK(T_STOCK_DATA[[#This Row],[Volume]],T_STOCK_DATA[Volume],0)+COUNTIF($H$3:$H1248,T_STOCK_DATA[[#This Row],[Volume]]),"")</f>
        <v>1479</v>
      </c>
      <c r="M1249" s="18" cm="1">
        <f t="array" ref="M1249">IFERROR(_FV(T_STOCK_DATA[[#This Row],[SYMBOL]],"Last trade time",TRUE),"")</f>
        <v>44585.469965277778</v>
      </c>
    </row>
    <row r="1250" spans="1:13">
      <c r="A1250" s="5" t="e" vm="1261">
        <v>#VALUE!</v>
      </c>
      <c r="B1250" s="7" cm="1">
        <f t="array" ref="B1250">IFERROR(_FV(T_STOCK_DATA[[#This Row],[SYMBOL]],"Change"),"")</f>
        <v>-0.05</v>
      </c>
      <c r="C1250" s="8" cm="1">
        <f t="array" ref="C1250">IFERROR(IF(T_STOCK_DATA[[#This Row],[SYMBOL]]="","",_FV(T_STOCK_DATA[[#This Row],[SYMBOL]],"Change (%)",TRUE)),"")</f>
        <v>-3.3333000000000002E-2</v>
      </c>
      <c r="D1250" s="8" t="str">
        <f>IF(T_STOCK_DATA[[#This Row],[Change (%)]]&gt;0,T_STOCK_DATA[[#This Row],[Change (%)]],"")</f>
        <v/>
      </c>
      <c r="E1250" s="8">
        <f>IF(T_STOCK_DATA[[#This Row],[Change (%)]]&lt;0,T_STOCK_DATA[[#This Row],[Change (%)]],"")</f>
        <v>-3.3333000000000002E-2</v>
      </c>
      <c r="F1250" s="7" t="str" cm="1">
        <f t="array" ref="F1250">IFERROR(_FV(T_STOCK_DATA[[#This Row],[SYMBOL]],"Exchange"),"")</f>
        <v>National Stock Exchange of India</v>
      </c>
      <c r="G1250" s="7" cm="1">
        <f t="array" ref="G1250">IFERROR(_FV(T_STOCK_DATA[[#This Row],[SYMBOL]],"Price"),"")</f>
        <v>1.45</v>
      </c>
      <c r="H1250" s="9" cm="1">
        <f t="array" ref="H1250">IFERROR(_FV(T_STOCK_DATA[[#This Row],[SYMBOL]],"Volume"),"")</f>
        <v>4149099</v>
      </c>
      <c r="I1250" s="7" t="str" cm="1">
        <f t="array" ref="I1250">IFERROR(_FV(T_STOCK_DATA[[#This Row],[SYMBOL]],"Ticker symbol",TRUE),"")</f>
        <v>SANWARIA</v>
      </c>
      <c r="J1250" s="10" t="str">
        <f>IFERROR(RANK(T_STOCK_DATA[[#This Row],[Positive Change %]],T_STOCK_DATA[Positive Change %],0)+COUNTIF($D$3:$D1249,T_STOCK_DATA[[#This Row],[Positive Change %]]),"")</f>
        <v/>
      </c>
      <c r="K1250" s="10">
        <f>IFERROR(RANK(T_STOCK_DATA[[#This Row],[Negative Change %]],T_STOCK_DATA[Negative Change %],1)+COUNTIF($E$3:$E1249,T_STOCK_DATA[[#This Row],[Negative Change %]]),"")</f>
        <v>1190</v>
      </c>
      <c r="L1250" s="10">
        <f>IFERROR(RANK(T_STOCK_DATA[[#This Row],[Volume]],T_STOCK_DATA[Volume],0)+COUNTIF($H$3:$H1249,T_STOCK_DATA[[#This Row],[Volume]]),"")</f>
        <v>122</v>
      </c>
      <c r="M1250" s="18" cm="1">
        <f t="array" ref="M1250">IFERROR(_FV(T_STOCK_DATA[[#This Row],[SYMBOL]],"Last trade time",TRUE),"")</f>
        <v>44585.469965277778</v>
      </c>
    </row>
    <row r="1251" spans="1:13">
      <c r="A1251" s="5" t="e" vm="1262">
        <v>#VALUE!</v>
      </c>
      <c r="B1251" s="7" cm="1">
        <f t="array" ref="B1251">IFERROR(_FV(T_STOCK_DATA[[#This Row],[SYMBOL]],"Change"),"")</f>
        <v>-55.95</v>
      </c>
      <c r="C1251" s="8" cm="1">
        <f t="array" ref="C1251">IFERROR(IF(T_STOCK_DATA[[#This Row],[SYMBOL]]="","",_FV(T_STOCK_DATA[[#This Row],[SYMBOL]],"Change (%)",TRUE)),"")</f>
        <v>-6.6954E-2</v>
      </c>
      <c r="D1251" s="8" t="str">
        <f>IF(T_STOCK_DATA[[#This Row],[Change (%)]]&gt;0,T_STOCK_DATA[[#This Row],[Change (%)]],"")</f>
        <v/>
      </c>
      <c r="E1251" s="8">
        <f>IF(T_STOCK_DATA[[#This Row],[Change (%)]]&lt;0,T_STOCK_DATA[[#This Row],[Change (%)]],"")</f>
        <v>-6.6954E-2</v>
      </c>
      <c r="F1251" s="7" t="str" cm="1">
        <f t="array" ref="F1251">IFERROR(_FV(T_STOCK_DATA[[#This Row],[SYMBOL]],"Exchange"),"")</f>
        <v>National Stock Exchange of India</v>
      </c>
      <c r="G1251" s="7" cm="1">
        <f t="array" ref="G1251">IFERROR(_FV(T_STOCK_DATA[[#This Row],[SYMBOL]],"Price"),"")</f>
        <v>779.7</v>
      </c>
      <c r="H1251" s="9" cm="1">
        <f t="array" ref="H1251">IFERROR(_FV(T_STOCK_DATA[[#This Row],[SYMBOL]],"Volume"),"")</f>
        <v>52901</v>
      </c>
      <c r="I1251" s="7" t="str" cm="1">
        <f t="array" ref="I1251">IFERROR(_FV(T_STOCK_DATA[[#This Row],[SYMBOL]],"Ticker symbol",TRUE),"")</f>
        <v>SARDAEN</v>
      </c>
      <c r="J1251" s="10" t="str">
        <f>IFERROR(RANK(T_STOCK_DATA[[#This Row],[Positive Change %]],T_STOCK_DATA[Positive Change %],0)+COUNTIF($D$3:$D1250,T_STOCK_DATA[[#This Row],[Positive Change %]]),"")</f>
        <v/>
      </c>
      <c r="K1251" s="10">
        <f>IFERROR(RANK(T_STOCK_DATA[[#This Row],[Negative Change %]],T_STOCK_DATA[Negative Change %],1)+COUNTIF($E$3:$E1250,T_STOCK_DATA[[#This Row],[Negative Change %]]),"")</f>
        <v>241</v>
      </c>
      <c r="L1251" s="10">
        <f>IFERROR(RANK(T_STOCK_DATA[[#This Row],[Volume]],T_STOCK_DATA[Volume],0)+COUNTIF($H$3:$H1250,T_STOCK_DATA[[#This Row],[Volume]]),"")</f>
        <v>1150</v>
      </c>
      <c r="M1251" s="18" cm="1">
        <f t="array" ref="M1251">IFERROR(_FV(T_STOCK_DATA[[#This Row],[SYMBOL]],"Last trade time",TRUE),"")</f>
        <v>44585.469965277778</v>
      </c>
    </row>
    <row r="1252" spans="1:13">
      <c r="A1252" s="5" t="e" vm="1263">
        <v>#VALUE!</v>
      </c>
      <c r="B1252" s="7" cm="1">
        <f t="array" ref="B1252">IFERROR(_FV(T_STOCK_DATA[[#This Row],[SYMBOL]],"Change"),"")</f>
        <v>-258.25</v>
      </c>
      <c r="C1252" s="8" cm="1">
        <f t="array" ref="C1252">IFERROR(IF(T_STOCK_DATA[[#This Row],[SYMBOL]]="","",_FV(T_STOCK_DATA[[#This Row],[SYMBOL]],"Change (%)",TRUE)),"")</f>
        <v>-4.9997999999999994E-2</v>
      </c>
      <c r="D1252" s="8" t="str">
        <f>IF(T_STOCK_DATA[[#This Row],[Change (%)]]&gt;0,T_STOCK_DATA[[#This Row],[Change (%)]],"")</f>
        <v/>
      </c>
      <c r="E1252" s="8">
        <f>IF(T_STOCK_DATA[[#This Row],[Change (%)]]&lt;0,T_STOCK_DATA[[#This Row],[Change (%)]],"")</f>
        <v>-4.9997999999999994E-2</v>
      </c>
      <c r="F1252" s="7" t="str" cm="1">
        <f t="array" ref="F1252">IFERROR(_FV(T_STOCK_DATA[[#This Row],[SYMBOL]],"Exchange"),"")</f>
        <v>National Stock Exchange of India</v>
      </c>
      <c r="G1252" s="7" cm="1">
        <f t="array" ref="G1252">IFERROR(_FV(T_STOCK_DATA[[#This Row],[SYMBOL]],"Price"),"")</f>
        <v>4907</v>
      </c>
      <c r="H1252" s="9" cm="1">
        <f t="array" ref="H1252">IFERROR(_FV(T_STOCK_DATA[[#This Row],[SYMBOL]],"Volume"),"")</f>
        <v>8966</v>
      </c>
      <c r="I1252" s="7" t="str" cm="1">
        <f t="array" ref="I1252">IFERROR(_FV(T_STOCK_DATA[[#This Row],[SYMBOL]],"Ticker symbol",TRUE),"")</f>
        <v>SAREGAMA</v>
      </c>
      <c r="J1252" s="10" t="str">
        <f>IFERROR(RANK(T_STOCK_DATA[[#This Row],[Positive Change %]],T_STOCK_DATA[Positive Change %],0)+COUNTIF($D$3:$D1251,T_STOCK_DATA[[#This Row],[Positive Change %]]),"")</f>
        <v/>
      </c>
      <c r="K1252" s="10">
        <f>IFERROR(RANK(T_STOCK_DATA[[#This Row],[Negative Change %]],T_STOCK_DATA[Negative Change %],1)+COUNTIF($E$3:$E1251,T_STOCK_DATA[[#This Row],[Negative Change %]]),"")</f>
        <v>515</v>
      </c>
      <c r="L1252" s="10">
        <f>IFERROR(RANK(T_STOCK_DATA[[#This Row],[Volume]],T_STOCK_DATA[Volume],0)+COUNTIF($H$3:$H1251,T_STOCK_DATA[[#This Row],[Volume]]),"")</f>
        <v>1518</v>
      </c>
      <c r="M1252" s="18" cm="1">
        <f t="array" ref="M1252">IFERROR(_FV(T_STOCK_DATA[[#This Row],[SYMBOL]],"Last trade time",TRUE),"")</f>
        <v>44585.469965277778</v>
      </c>
    </row>
    <row r="1253" spans="1:13">
      <c r="A1253" s="5" t="e" vm="1264">
        <v>#VALUE!</v>
      </c>
      <c r="B1253" s="7" cm="1">
        <f t="array" ref="B1253">IFERROR(_FV(T_STOCK_DATA[[#This Row],[SYMBOL]],"Change"),"")</f>
        <v>-3.9</v>
      </c>
      <c r="C1253" s="8" cm="1">
        <f t="array" ref="C1253">IFERROR(IF(T_STOCK_DATA[[#This Row],[SYMBOL]]="","",_FV(T_STOCK_DATA[[#This Row],[SYMBOL]],"Change (%)",TRUE)),"")</f>
        <v>-5.4930000000000007E-2</v>
      </c>
      <c r="D1253" s="8" t="str">
        <f>IF(T_STOCK_DATA[[#This Row],[Change (%)]]&gt;0,T_STOCK_DATA[[#This Row],[Change (%)]],"")</f>
        <v/>
      </c>
      <c r="E1253" s="8">
        <f>IF(T_STOCK_DATA[[#This Row],[Change (%)]]&lt;0,T_STOCK_DATA[[#This Row],[Change (%)]],"")</f>
        <v>-5.4930000000000007E-2</v>
      </c>
      <c r="F1253" s="7" t="str" cm="1">
        <f t="array" ref="F1253">IFERROR(_FV(T_STOCK_DATA[[#This Row],[SYMBOL]],"Exchange"),"")</f>
        <v>National Stock Exchange of India</v>
      </c>
      <c r="G1253" s="7" cm="1">
        <f t="array" ref="G1253">IFERROR(_FV(T_STOCK_DATA[[#This Row],[SYMBOL]],"Price"),"")</f>
        <v>67.099999999999994</v>
      </c>
      <c r="H1253" s="9" cm="1">
        <f t="array" ref="H1253">IFERROR(_FV(T_STOCK_DATA[[#This Row],[SYMBOL]],"Volume"),"")</f>
        <v>395652</v>
      </c>
      <c r="I1253" s="7" t="str" cm="1">
        <f t="array" ref="I1253">IFERROR(_FV(T_STOCK_DATA[[#This Row],[SYMBOL]],"Ticker symbol",TRUE),"")</f>
        <v>SARLAPOLY</v>
      </c>
      <c r="J1253" s="10" t="str">
        <f>IFERROR(RANK(T_STOCK_DATA[[#This Row],[Positive Change %]],T_STOCK_DATA[Positive Change %],0)+COUNTIF($D$3:$D1252,T_STOCK_DATA[[#This Row],[Positive Change %]]),"")</f>
        <v/>
      </c>
      <c r="K1253" s="10">
        <f>IFERROR(RANK(T_STOCK_DATA[[#This Row],[Negative Change %]],T_STOCK_DATA[Negative Change %],1)+COUNTIF($E$3:$E1252,T_STOCK_DATA[[#This Row],[Negative Change %]]),"")</f>
        <v>417</v>
      </c>
      <c r="L1253" s="10">
        <f>IFERROR(RANK(T_STOCK_DATA[[#This Row],[Volume]],T_STOCK_DATA[Volume],0)+COUNTIF($H$3:$H1252,T_STOCK_DATA[[#This Row],[Volume]]),"")</f>
        <v>567</v>
      </c>
      <c r="M1253" s="18" cm="1">
        <f t="array" ref="M1253">IFERROR(_FV(T_STOCK_DATA[[#This Row],[SYMBOL]],"Last trade time",TRUE),"")</f>
        <v>44585.469965277778</v>
      </c>
    </row>
    <row r="1254" spans="1:13">
      <c r="A1254" s="5" t="e" vm="1265">
        <v>#VALUE!</v>
      </c>
      <c r="B1254" s="7" cm="1">
        <f t="array" ref="B1254">IFERROR(_FV(T_STOCK_DATA[[#This Row],[SYMBOL]],"Change"),"")</f>
        <v>-25.25</v>
      </c>
      <c r="C1254" s="8" cm="1">
        <f t="array" ref="C1254">IFERROR(IF(T_STOCK_DATA[[#This Row],[SYMBOL]]="","",_FV(T_STOCK_DATA[[#This Row],[SYMBOL]],"Change (%)",TRUE)),"")</f>
        <v>-2.2563E-2</v>
      </c>
      <c r="D1254" s="8" t="str">
        <f>IF(T_STOCK_DATA[[#This Row],[Change (%)]]&gt;0,T_STOCK_DATA[[#This Row],[Change (%)]],"")</f>
        <v/>
      </c>
      <c r="E1254" s="8">
        <f>IF(T_STOCK_DATA[[#This Row],[Change (%)]]&lt;0,T_STOCK_DATA[[#This Row],[Change (%)]],"")</f>
        <v>-2.2563E-2</v>
      </c>
      <c r="F1254" s="7" t="str" cm="1">
        <f t="array" ref="F1254">IFERROR(_FV(T_STOCK_DATA[[#This Row],[SYMBOL]],"Exchange"),"")</f>
        <v>National Stock Exchange of India</v>
      </c>
      <c r="G1254" s="7" cm="1">
        <f t="array" ref="G1254">IFERROR(_FV(T_STOCK_DATA[[#This Row],[SYMBOL]],"Price"),"")</f>
        <v>1093.8499999999999</v>
      </c>
      <c r="H1254" s="9" cm="1">
        <f t="array" ref="H1254">IFERROR(_FV(T_STOCK_DATA[[#This Row],[SYMBOL]],"Volume"),"")</f>
        <v>36800</v>
      </c>
      <c r="I1254" s="7" t="str" cm="1">
        <f t="array" ref="I1254">IFERROR(_FV(T_STOCK_DATA[[#This Row],[SYMBOL]],"Ticker symbol",TRUE),"")</f>
        <v>SASKEN</v>
      </c>
      <c r="J1254" s="10" t="str">
        <f>IFERROR(RANK(T_STOCK_DATA[[#This Row],[Positive Change %]],T_STOCK_DATA[Positive Change %],0)+COUNTIF($D$3:$D1253,T_STOCK_DATA[[#This Row],[Positive Change %]]),"")</f>
        <v/>
      </c>
      <c r="K1254" s="10">
        <f>IFERROR(RANK(T_STOCK_DATA[[#This Row],[Negative Change %]],T_STOCK_DATA[Negative Change %],1)+COUNTIF($E$3:$E1253,T_STOCK_DATA[[#This Row],[Negative Change %]]),"")</f>
        <v>1381</v>
      </c>
      <c r="L1254" s="10">
        <f>IFERROR(RANK(T_STOCK_DATA[[#This Row],[Volume]],T_STOCK_DATA[Volume],0)+COUNTIF($H$3:$H1253,T_STOCK_DATA[[#This Row],[Volume]]),"")</f>
        <v>1262</v>
      </c>
      <c r="M1254" s="18" cm="1">
        <f t="array" ref="M1254">IFERROR(_FV(T_STOCK_DATA[[#This Row],[SYMBOL]],"Last trade time",TRUE),"")</f>
        <v>44585.469965277778</v>
      </c>
    </row>
    <row r="1255" spans="1:13">
      <c r="A1255" s="5" t="e" vm="1266">
        <v>#VALUE!</v>
      </c>
      <c r="B1255" s="7" cm="1">
        <f t="array" ref="B1255">IFERROR(_FV(T_STOCK_DATA[[#This Row],[SYMBOL]],"Change"),"")</f>
        <v>-24.45</v>
      </c>
      <c r="C1255" s="8" cm="1">
        <f t="array" ref="C1255">IFERROR(IF(T_STOCK_DATA[[#This Row],[SYMBOL]]="","",_FV(T_STOCK_DATA[[#This Row],[SYMBOL]],"Change (%)",TRUE)),"")</f>
        <v>-4.9953999999999998E-2</v>
      </c>
      <c r="D1255" s="8" t="str">
        <f>IF(T_STOCK_DATA[[#This Row],[Change (%)]]&gt;0,T_STOCK_DATA[[#This Row],[Change (%)]],"")</f>
        <v/>
      </c>
      <c r="E1255" s="8">
        <f>IF(T_STOCK_DATA[[#This Row],[Change (%)]]&lt;0,T_STOCK_DATA[[#This Row],[Change (%)]],"")</f>
        <v>-4.9953999999999998E-2</v>
      </c>
      <c r="F1255" s="7" t="str" cm="1">
        <f t="array" ref="F1255">IFERROR(_FV(T_STOCK_DATA[[#This Row],[SYMBOL]],"Exchange"),"")</f>
        <v>National Stock Exchange of India</v>
      </c>
      <c r="G1255" s="7" cm="1">
        <f t="array" ref="G1255">IFERROR(_FV(T_STOCK_DATA[[#This Row],[SYMBOL]],"Price"),"")</f>
        <v>465</v>
      </c>
      <c r="H1255" s="9" cm="1">
        <f t="array" ref="H1255">IFERROR(_FV(T_STOCK_DATA[[#This Row],[SYMBOL]],"Volume"),"")</f>
        <v>77765</v>
      </c>
      <c r="I1255" s="7" t="str" cm="1">
        <f t="array" ref="I1255">IFERROR(_FV(T_STOCK_DATA[[#This Row],[SYMBOL]],"Ticker symbol",TRUE),"")</f>
        <v>SASTASUNDR</v>
      </c>
      <c r="J1255" s="10" t="str">
        <f>IFERROR(RANK(T_STOCK_DATA[[#This Row],[Positive Change %]],T_STOCK_DATA[Positive Change %],0)+COUNTIF($D$3:$D1254,T_STOCK_DATA[[#This Row],[Positive Change %]]),"")</f>
        <v/>
      </c>
      <c r="K1255" s="10">
        <f>IFERROR(RANK(T_STOCK_DATA[[#This Row],[Negative Change %]],T_STOCK_DATA[Negative Change %],1)+COUNTIF($E$3:$E1254,T_STOCK_DATA[[#This Row],[Negative Change %]]),"")</f>
        <v>538</v>
      </c>
      <c r="L1255" s="10">
        <f>IFERROR(RANK(T_STOCK_DATA[[#This Row],[Volume]],T_STOCK_DATA[Volume],0)+COUNTIF($H$3:$H1254,T_STOCK_DATA[[#This Row],[Volume]]),"")</f>
        <v>1048</v>
      </c>
      <c r="M1255" s="18" cm="1">
        <f t="array" ref="M1255">IFERROR(_FV(T_STOCK_DATA[[#This Row],[SYMBOL]],"Last trade time",TRUE),"")</f>
        <v>44585.469965277778</v>
      </c>
    </row>
    <row r="1256" spans="1:13">
      <c r="A1256" s="5" t="e" vm="1267">
        <v>#VALUE!</v>
      </c>
      <c r="B1256" s="7" cm="1">
        <f t="array" ref="B1256">IFERROR(_FV(T_STOCK_DATA[[#This Row],[SYMBOL]],"Change"),"")</f>
        <v>-3.95</v>
      </c>
      <c r="C1256" s="8" cm="1">
        <f t="array" ref="C1256">IFERROR(IF(T_STOCK_DATA[[#This Row],[SYMBOL]]="","",_FV(T_STOCK_DATA[[#This Row],[SYMBOL]],"Change (%)",TRUE)),"")</f>
        <v>-4.0743000000000001E-2</v>
      </c>
      <c r="D1256" s="8" t="str">
        <f>IF(T_STOCK_DATA[[#This Row],[Change (%)]]&gt;0,T_STOCK_DATA[[#This Row],[Change (%)]],"")</f>
        <v/>
      </c>
      <c r="E1256" s="8">
        <f>IF(T_STOCK_DATA[[#This Row],[Change (%)]]&lt;0,T_STOCK_DATA[[#This Row],[Change (%)]],"")</f>
        <v>-4.0743000000000001E-2</v>
      </c>
      <c r="F1256" s="7" t="str" cm="1">
        <f t="array" ref="F1256">IFERROR(_FV(T_STOCK_DATA[[#This Row],[SYMBOL]],"Exchange"),"")</f>
        <v>National Stock Exchange of India</v>
      </c>
      <c r="G1256" s="7" cm="1">
        <f t="array" ref="G1256">IFERROR(_FV(T_STOCK_DATA[[#This Row],[SYMBOL]],"Price"),"")</f>
        <v>93</v>
      </c>
      <c r="H1256" s="9" cm="1">
        <f t="array" ref="H1256">IFERROR(_FV(T_STOCK_DATA[[#This Row],[SYMBOL]],"Volume"),"")</f>
        <v>215625</v>
      </c>
      <c r="I1256" s="7" t="str" cm="1">
        <f t="array" ref="I1256">IFERROR(_FV(T_STOCK_DATA[[#This Row],[SYMBOL]],"Ticker symbol",TRUE),"")</f>
        <v>SATIA</v>
      </c>
      <c r="J1256" s="10" t="str">
        <f>IFERROR(RANK(T_STOCK_DATA[[#This Row],[Positive Change %]],T_STOCK_DATA[Positive Change %],0)+COUNTIF($D$3:$D1255,T_STOCK_DATA[[#This Row],[Positive Change %]]),"")</f>
        <v/>
      </c>
      <c r="K1256" s="10">
        <f>IFERROR(RANK(T_STOCK_DATA[[#This Row],[Negative Change %]],T_STOCK_DATA[Negative Change %],1)+COUNTIF($E$3:$E1255,T_STOCK_DATA[[#This Row],[Negative Change %]]),"")</f>
        <v>1026</v>
      </c>
      <c r="L1256" s="10">
        <f>IFERROR(RANK(T_STOCK_DATA[[#This Row],[Volume]],T_STOCK_DATA[Volume],0)+COUNTIF($H$3:$H1255,T_STOCK_DATA[[#This Row],[Volume]]),"")</f>
        <v>737</v>
      </c>
      <c r="M1256" s="18" cm="1">
        <f t="array" ref="M1256">IFERROR(_FV(T_STOCK_DATA[[#This Row],[SYMBOL]],"Last trade time",TRUE),"")</f>
        <v>44585.469965277778</v>
      </c>
    </row>
    <row r="1257" spans="1:13">
      <c r="A1257" s="5" t="e" vm="1268">
        <v>#VALUE!</v>
      </c>
      <c r="B1257" s="7" cm="1">
        <f t="array" ref="B1257">IFERROR(_FV(T_STOCK_DATA[[#This Row],[SYMBOL]],"Change"),"")</f>
        <v>-2.6</v>
      </c>
      <c r="C1257" s="8" cm="1">
        <f t="array" ref="C1257">IFERROR(IF(T_STOCK_DATA[[#This Row],[SYMBOL]]="","",_FV(T_STOCK_DATA[[#This Row],[SYMBOL]],"Change (%)",TRUE)),"")</f>
        <v>-3.1515000000000001E-2</v>
      </c>
      <c r="D1257" s="8" t="str">
        <f>IF(T_STOCK_DATA[[#This Row],[Change (%)]]&gt;0,T_STOCK_DATA[[#This Row],[Change (%)]],"")</f>
        <v/>
      </c>
      <c r="E1257" s="8">
        <f>IF(T_STOCK_DATA[[#This Row],[Change (%)]]&lt;0,T_STOCK_DATA[[#This Row],[Change (%)]],"")</f>
        <v>-3.1515000000000001E-2</v>
      </c>
      <c r="F1257" s="7" t="str" cm="1">
        <f t="array" ref="F1257">IFERROR(_FV(T_STOCK_DATA[[#This Row],[SYMBOL]],"Exchange"),"")</f>
        <v>National Stock Exchange of India</v>
      </c>
      <c r="G1257" s="7" cm="1">
        <f t="array" ref="G1257">IFERROR(_FV(T_STOCK_DATA[[#This Row],[SYMBOL]],"Price"),"")</f>
        <v>79.900000000000006</v>
      </c>
      <c r="H1257" s="9" cm="1">
        <f t="array" ref="H1257">IFERROR(_FV(T_STOCK_DATA[[#This Row],[SYMBOL]],"Volume"),"")</f>
        <v>89904</v>
      </c>
      <c r="I1257" s="7" t="str" cm="1">
        <f t="array" ref="I1257">IFERROR(_FV(T_STOCK_DATA[[#This Row],[SYMBOL]],"Ticker symbol",TRUE),"")</f>
        <v>SATIN</v>
      </c>
      <c r="J1257" s="10" t="str">
        <f>IFERROR(RANK(T_STOCK_DATA[[#This Row],[Positive Change %]],T_STOCK_DATA[Positive Change %],0)+COUNTIF($D$3:$D1256,T_STOCK_DATA[[#This Row],[Positive Change %]]),"")</f>
        <v/>
      </c>
      <c r="K1257" s="10">
        <f>IFERROR(RANK(T_STOCK_DATA[[#This Row],[Negative Change %]],T_STOCK_DATA[Negative Change %],1)+COUNTIF($E$3:$E1256,T_STOCK_DATA[[#This Row],[Negative Change %]]),"")</f>
        <v>1220</v>
      </c>
      <c r="L1257" s="10">
        <f>IFERROR(RANK(T_STOCK_DATA[[#This Row],[Volume]],T_STOCK_DATA[Volume],0)+COUNTIF($H$3:$H1256,T_STOCK_DATA[[#This Row],[Volume]]),"")</f>
        <v>1005</v>
      </c>
      <c r="M1257" s="18" cm="1">
        <f t="array" ref="M1257">IFERROR(_FV(T_STOCK_DATA[[#This Row],[SYMBOL]],"Last trade time",TRUE),"")</f>
        <v>44585.469965277778</v>
      </c>
    </row>
    <row r="1258" spans="1:13">
      <c r="A1258" s="5" t="e" vm="1269">
        <v>#VALUE!</v>
      </c>
      <c r="B1258" s="7" cm="1">
        <f t="array" ref="B1258">IFERROR(_FV(T_STOCK_DATA[[#This Row],[SYMBOL]],"Change"),"")</f>
        <v>-35.200000000000003</v>
      </c>
      <c r="C1258" s="8" cm="1">
        <f t="array" ref="C1258">IFERROR(IF(T_STOCK_DATA[[#This Row],[SYMBOL]]="","",_FV(T_STOCK_DATA[[#This Row],[SYMBOL]],"Change (%)",TRUE)),"")</f>
        <v>-4.1406999999999999E-2</v>
      </c>
      <c r="D1258" s="8" t="str">
        <f>IF(T_STOCK_DATA[[#This Row],[Change (%)]]&gt;0,T_STOCK_DATA[[#This Row],[Change (%)]],"")</f>
        <v/>
      </c>
      <c r="E1258" s="8">
        <f>IF(T_STOCK_DATA[[#This Row],[Change (%)]]&lt;0,T_STOCK_DATA[[#This Row],[Change (%)]],"")</f>
        <v>-4.1406999999999999E-2</v>
      </c>
      <c r="F1258" s="7" t="str" cm="1">
        <f t="array" ref="F1258">IFERROR(_FV(T_STOCK_DATA[[#This Row],[SYMBOL]],"Exchange"),"")</f>
        <v>National Stock Exchange of India</v>
      </c>
      <c r="G1258" s="7" cm="1">
        <f t="array" ref="G1258">IFERROR(_FV(T_STOCK_DATA[[#This Row],[SYMBOL]],"Price"),"")</f>
        <v>814.9</v>
      </c>
      <c r="H1258" s="9" cm="1">
        <f t="array" ref="H1258">IFERROR(_FV(T_STOCK_DATA[[#This Row],[SYMBOL]],"Volume"),"")</f>
        <v>2574253</v>
      </c>
      <c r="I1258" s="7" t="str" cm="1">
        <f t="array" ref="I1258">IFERROR(_FV(T_STOCK_DATA[[#This Row],[SYMBOL]],"Ticker symbol",TRUE),"")</f>
        <v>SBICARD</v>
      </c>
      <c r="J1258" s="10" t="str">
        <f>IFERROR(RANK(T_STOCK_DATA[[#This Row],[Positive Change %]],T_STOCK_DATA[Positive Change %],0)+COUNTIF($D$3:$D1257,T_STOCK_DATA[[#This Row],[Positive Change %]]),"")</f>
        <v/>
      </c>
      <c r="K1258" s="10">
        <f>IFERROR(RANK(T_STOCK_DATA[[#This Row],[Negative Change %]],T_STOCK_DATA[Negative Change %],1)+COUNTIF($E$3:$E1257,T_STOCK_DATA[[#This Row],[Negative Change %]]),"")</f>
        <v>1006</v>
      </c>
      <c r="L1258" s="10">
        <f>IFERROR(RANK(T_STOCK_DATA[[#This Row],[Volume]],T_STOCK_DATA[Volume],0)+COUNTIF($H$3:$H1257,T_STOCK_DATA[[#This Row],[Volume]]),"")</f>
        <v>165</v>
      </c>
      <c r="M1258" s="18" cm="1">
        <f t="array" ref="M1258">IFERROR(_FV(T_STOCK_DATA[[#This Row],[SYMBOL]],"Last trade time",TRUE),"")</f>
        <v>44585.469965277778</v>
      </c>
    </row>
    <row r="1259" spans="1:13">
      <c r="A1259" s="5" t="e" vm="1270">
        <v>#VALUE!</v>
      </c>
      <c r="B1259" s="7" cm="1">
        <f t="array" ref="B1259">IFERROR(_FV(T_STOCK_DATA[[#This Row],[SYMBOL]],"Change"),"")</f>
        <v>-15.65</v>
      </c>
      <c r="C1259" s="8" cm="1">
        <f t="array" ref="C1259">IFERROR(IF(T_STOCK_DATA[[#This Row],[SYMBOL]]="","",_FV(T_STOCK_DATA[[#This Row],[SYMBOL]],"Change (%)",TRUE)),"")</f>
        <v>-1.2614E-2</v>
      </c>
      <c r="D1259" s="8" t="str">
        <f>IF(T_STOCK_DATA[[#This Row],[Change (%)]]&gt;0,T_STOCK_DATA[[#This Row],[Change (%)]],"")</f>
        <v/>
      </c>
      <c r="E1259" s="8">
        <f>IF(T_STOCK_DATA[[#This Row],[Change (%)]]&lt;0,T_STOCK_DATA[[#This Row],[Change (%)]],"")</f>
        <v>-1.2614E-2</v>
      </c>
      <c r="F1259" s="7" t="str" cm="1">
        <f t="array" ref="F1259">IFERROR(_FV(T_STOCK_DATA[[#This Row],[SYMBOL]],"Exchange"),"")</f>
        <v>National Stock Exchange of India</v>
      </c>
      <c r="G1259" s="7" cm="1">
        <f t="array" ref="G1259">IFERROR(_FV(T_STOCK_DATA[[#This Row],[SYMBOL]],"Price"),"")</f>
        <v>1225</v>
      </c>
      <c r="H1259" s="9" cm="1">
        <f t="array" ref="H1259">IFERROR(_FV(T_STOCK_DATA[[#This Row],[SYMBOL]],"Volume"),"")</f>
        <v>1073781</v>
      </c>
      <c r="I1259" s="7" t="str" cm="1">
        <f t="array" ref="I1259">IFERROR(_FV(T_STOCK_DATA[[#This Row],[SYMBOL]],"Ticker symbol",TRUE),"")</f>
        <v>SBILIFE</v>
      </c>
      <c r="J1259" s="10" t="str">
        <f>IFERROR(RANK(T_STOCK_DATA[[#This Row],[Positive Change %]],T_STOCK_DATA[Positive Change %],0)+COUNTIF($D$3:$D1258,T_STOCK_DATA[[#This Row],[Positive Change %]]),"")</f>
        <v/>
      </c>
      <c r="K1259" s="10">
        <f>IFERROR(RANK(T_STOCK_DATA[[#This Row],[Negative Change %]],T_STOCK_DATA[Negative Change %],1)+COUNTIF($E$3:$E1258,T_STOCK_DATA[[#This Row],[Negative Change %]]),"")</f>
        <v>1498</v>
      </c>
      <c r="L1259" s="10">
        <f>IFERROR(RANK(T_STOCK_DATA[[#This Row],[Volume]],T_STOCK_DATA[Volume],0)+COUNTIF($H$3:$H1258,T_STOCK_DATA[[#This Row],[Volume]]),"")</f>
        <v>324</v>
      </c>
      <c r="M1259" s="18" cm="1">
        <f t="array" ref="M1259">IFERROR(_FV(T_STOCK_DATA[[#This Row],[SYMBOL]],"Last trade time",TRUE),"")</f>
        <v>44585.469965277778</v>
      </c>
    </row>
    <row r="1260" spans="1:13">
      <c r="A1260" s="5" t="e" vm="1271">
        <v>#VALUE!</v>
      </c>
      <c r="B1260" s="7" cm="1">
        <f t="array" ref="B1260">IFERROR(_FV(T_STOCK_DATA[[#This Row],[SYMBOL]],"Change"),"")</f>
        <v>-8.5500000000000007</v>
      </c>
      <c r="C1260" s="8" cm="1">
        <f t="array" ref="C1260">IFERROR(IF(T_STOCK_DATA[[#This Row],[SYMBOL]]="","",_FV(T_STOCK_DATA[[#This Row],[SYMBOL]],"Change (%)",TRUE)),"")</f>
        <v>-1.7008000000000002E-2</v>
      </c>
      <c r="D1260" s="8" t="str">
        <f>IF(T_STOCK_DATA[[#This Row],[Change (%)]]&gt;0,T_STOCK_DATA[[#This Row],[Change (%)]],"")</f>
        <v/>
      </c>
      <c r="E1260" s="8">
        <f>IF(T_STOCK_DATA[[#This Row],[Change (%)]]&lt;0,T_STOCK_DATA[[#This Row],[Change (%)]],"")</f>
        <v>-1.7008000000000002E-2</v>
      </c>
      <c r="F1260" s="7" t="str" cm="1">
        <f t="array" ref="F1260">IFERROR(_FV(T_STOCK_DATA[[#This Row],[SYMBOL]],"Exchange"),"")</f>
        <v>National Stock Exchange of India</v>
      </c>
      <c r="G1260" s="7" cm="1">
        <f t="array" ref="G1260">IFERROR(_FV(T_STOCK_DATA[[#This Row],[SYMBOL]],"Price"),"")</f>
        <v>494.15</v>
      </c>
      <c r="H1260" s="9" cm="1">
        <f t="array" ref="H1260">IFERROR(_FV(T_STOCK_DATA[[#This Row],[SYMBOL]],"Volume"),"")</f>
        <v>20233933</v>
      </c>
      <c r="I1260" s="7" t="str" cm="1">
        <f t="array" ref="I1260">IFERROR(_FV(T_STOCK_DATA[[#This Row],[SYMBOL]],"Ticker symbol",TRUE),"")</f>
        <v>SBIN</v>
      </c>
      <c r="J1260" s="10" t="str">
        <f>IFERROR(RANK(T_STOCK_DATA[[#This Row],[Positive Change %]],T_STOCK_DATA[Positive Change %],0)+COUNTIF($D$3:$D1259,T_STOCK_DATA[[#This Row],[Positive Change %]]),"")</f>
        <v/>
      </c>
      <c r="K1260" s="10">
        <f>IFERROR(RANK(T_STOCK_DATA[[#This Row],[Negative Change %]],T_STOCK_DATA[Negative Change %],1)+COUNTIF($E$3:$E1259,T_STOCK_DATA[[#This Row],[Negative Change %]]),"")</f>
        <v>1461</v>
      </c>
      <c r="L1260" s="10">
        <f>IFERROR(RANK(T_STOCK_DATA[[#This Row],[Volume]],T_STOCK_DATA[Volume],0)+COUNTIF($H$3:$H1259,T_STOCK_DATA[[#This Row],[Volume]]),"")</f>
        <v>25</v>
      </c>
      <c r="M1260" s="18" cm="1">
        <f t="array" ref="M1260">IFERROR(_FV(T_STOCK_DATA[[#This Row],[SYMBOL]],"Last trade time",TRUE),"")</f>
        <v>44585.469965277778</v>
      </c>
    </row>
    <row r="1261" spans="1:13">
      <c r="A1261" s="5" t="e" vm="1272">
        <v>#VALUE!</v>
      </c>
      <c r="B1261" s="7" cm="1">
        <f t="array" ref="B1261">IFERROR(_FV(T_STOCK_DATA[[#This Row],[SYMBOL]],"Change"),"")</f>
        <v>-0.45</v>
      </c>
      <c r="C1261" s="8" cm="1">
        <f t="array" ref="C1261">IFERROR(IF(T_STOCK_DATA[[#This Row],[SYMBOL]]="","",_FV(T_STOCK_DATA[[#This Row],[SYMBOL]],"Change (%)",TRUE)),"")</f>
        <v>-4.3478000000000003E-2</v>
      </c>
      <c r="D1261" s="8" t="str">
        <f>IF(T_STOCK_DATA[[#This Row],[Change (%)]]&gt;0,T_STOCK_DATA[[#This Row],[Change (%)]],"")</f>
        <v/>
      </c>
      <c r="E1261" s="8">
        <f>IF(T_STOCK_DATA[[#This Row],[Change (%)]]&lt;0,T_STOCK_DATA[[#This Row],[Change (%)]],"")</f>
        <v>-4.3478000000000003E-2</v>
      </c>
      <c r="F1261" s="7" t="str" cm="1">
        <f t="array" ref="F1261">IFERROR(_FV(T_STOCK_DATA[[#This Row],[SYMBOL]],"Exchange"),"")</f>
        <v>National Stock Exchange of India</v>
      </c>
      <c r="G1261" s="7" cm="1">
        <f t="array" ref="G1261">IFERROR(_FV(T_STOCK_DATA[[#This Row],[SYMBOL]],"Price"),"")</f>
        <v>9.9</v>
      </c>
      <c r="H1261" s="9" cm="1">
        <f t="array" ref="H1261">IFERROR(_FV(T_STOCK_DATA[[#This Row],[SYMBOL]],"Volume"),"")</f>
        <v>279893</v>
      </c>
      <c r="I1261" s="7" t="str" cm="1">
        <f t="array" ref="I1261">IFERROR(_FV(T_STOCK_DATA[[#This Row],[SYMBOL]],"Ticker symbol",TRUE),"")</f>
        <v>SCAPDVR</v>
      </c>
      <c r="J1261" s="10" t="str">
        <f>IFERROR(RANK(T_STOCK_DATA[[#This Row],[Positive Change %]],T_STOCK_DATA[Positive Change %],0)+COUNTIF($D$3:$D1260,T_STOCK_DATA[[#This Row],[Positive Change %]]),"")</f>
        <v/>
      </c>
      <c r="K1261" s="10">
        <f>IFERROR(RANK(T_STOCK_DATA[[#This Row],[Negative Change %]],T_STOCK_DATA[Negative Change %],1)+COUNTIF($E$3:$E1260,T_STOCK_DATA[[#This Row],[Negative Change %]]),"")</f>
        <v>947</v>
      </c>
      <c r="L1261" s="10">
        <f>IFERROR(RANK(T_STOCK_DATA[[#This Row],[Volume]],T_STOCK_DATA[Volume],0)+COUNTIF($H$3:$H1260,T_STOCK_DATA[[#This Row],[Volume]]),"")</f>
        <v>665</v>
      </c>
      <c r="M1261" s="18" cm="1">
        <f t="array" ref="M1261">IFERROR(_FV(T_STOCK_DATA[[#This Row],[SYMBOL]],"Last trade time",TRUE),"")</f>
        <v>44585.469965277778</v>
      </c>
    </row>
    <row r="1262" spans="1:13">
      <c r="A1262" s="5" t="e" vm="1273">
        <v>#VALUE!</v>
      </c>
      <c r="B1262" s="7" cm="1">
        <f t="array" ref="B1262">IFERROR(_FV(T_STOCK_DATA[[#This Row],[SYMBOL]],"Change"),"")</f>
        <v>-408.8</v>
      </c>
      <c r="C1262" s="8" cm="1">
        <f t="array" ref="C1262">IFERROR(IF(T_STOCK_DATA[[#This Row],[SYMBOL]]="","",_FV(T_STOCK_DATA[[#This Row],[SYMBOL]],"Change (%)",TRUE)),"")</f>
        <v>-4.5395000000000005E-2</v>
      </c>
      <c r="D1262" s="8" t="str">
        <f>IF(T_STOCK_DATA[[#This Row],[Change (%)]]&gt;0,T_STOCK_DATA[[#This Row],[Change (%)]],"")</f>
        <v/>
      </c>
      <c r="E1262" s="8">
        <f>IF(T_STOCK_DATA[[#This Row],[Change (%)]]&lt;0,T_STOCK_DATA[[#This Row],[Change (%)]],"")</f>
        <v>-4.5395000000000005E-2</v>
      </c>
      <c r="F1262" s="7" t="str" cm="1">
        <f t="array" ref="F1262">IFERROR(_FV(T_STOCK_DATA[[#This Row],[SYMBOL]],"Exchange"),"")</f>
        <v>National Stock Exchange of India</v>
      </c>
      <c r="G1262" s="7" cm="1">
        <f t="array" ref="G1262">IFERROR(_FV(T_STOCK_DATA[[#This Row],[SYMBOL]],"Price"),"")</f>
        <v>8596.65</v>
      </c>
      <c r="H1262" s="9" cm="1">
        <f t="array" ref="H1262">IFERROR(_FV(T_STOCK_DATA[[#This Row],[SYMBOL]],"Volume"),"")</f>
        <v>13426</v>
      </c>
      <c r="I1262" s="7" t="str" cm="1">
        <f t="array" ref="I1262">IFERROR(_FV(T_STOCK_DATA[[#This Row],[SYMBOL]],"Ticker symbol",TRUE),"")</f>
        <v>SCHAEFFLER</v>
      </c>
      <c r="J1262" s="10" t="str">
        <f>IFERROR(RANK(T_STOCK_DATA[[#This Row],[Positive Change %]],T_STOCK_DATA[Positive Change %],0)+COUNTIF($D$3:$D1261,T_STOCK_DATA[[#This Row],[Positive Change %]]),"")</f>
        <v/>
      </c>
      <c r="K1262" s="10">
        <f>IFERROR(RANK(T_STOCK_DATA[[#This Row],[Negative Change %]],T_STOCK_DATA[Negative Change %],1)+COUNTIF($E$3:$E1261,T_STOCK_DATA[[#This Row],[Negative Change %]]),"")</f>
        <v>887</v>
      </c>
      <c r="L1262" s="10">
        <f>IFERROR(RANK(T_STOCK_DATA[[#This Row],[Volume]],T_STOCK_DATA[Volume],0)+COUNTIF($H$3:$H1261,T_STOCK_DATA[[#This Row],[Volume]]),"")</f>
        <v>1468</v>
      </c>
      <c r="M1262" s="18" cm="1">
        <f t="array" ref="M1262">IFERROR(_FV(T_STOCK_DATA[[#This Row],[SYMBOL]],"Last trade time",TRUE),"")</f>
        <v>44585.469965277778</v>
      </c>
    </row>
    <row r="1263" spans="1:13">
      <c r="A1263" s="5" t="e" vm="1274">
        <v>#VALUE!</v>
      </c>
      <c r="B1263" s="7" cm="1">
        <f t="array" ref="B1263">IFERROR(_FV(T_STOCK_DATA[[#This Row],[SYMBOL]],"Change"),"")</f>
        <v>-6.15</v>
      </c>
      <c r="C1263" s="8" cm="1">
        <f t="array" ref="C1263">IFERROR(IF(T_STOCK_DATA[[#This Row],[SYMBOL]]="","",_FV(T_STOCK_DATA[[#This Row],[SYMBOL]],"Change (%)",TRUE)),"")</f>
        <v>-5.3478000000000005E-2</v>
      </c>
      <c r="D1263" s="8" t="str">
        <f>IF(T_STOCK_DATA[[#This Row],[Change (%)]]&gt;0,T_STOCK_DATA[[#This Row],[Change (%)]],"")</f>
        <v/>
      </c>
      <c r="E1263" s="8">
        <f>IF(T_STOCK_DATA[[#This Row],[Change (%)]]&lt;0,T_STOCK_DATA[[#This Row],[Change (%)]],"")</f>
        <v>-5.3478000000000005E-2</v>
      </c>
      <c r="F1263" s="7" t="str" cm="1">
        <f t="array" ref="F1263">IFERROR(_FV(T_STOCK_DATA[[#This Row],[SYMBOL]],"Exchange"),"")</f>
        <v>National Stock Exchange of India</v>
      </c>
      <c r="G1263" s="7" cm="1">
        <f t="array" ref="G1263">IFERROR(_FV(T_STOCK_DATA[[#This Row],[SYMBOL]],"Price"),"")</f>
        <v>108.85</v>
      </c>
      <c r="H1263" s="9" cm="1">
        <f t="array" ref="H1263">IFERROR(_FV(T_STOCK_DATA[[#This Row],[SYMBOL]],"Volume"),"")</f>
        <v>122789</v>
      </c>
      <c r="I1263" s="7" t="str" cm="1">
        <f t="array" ref="I1263">IFERROR(_FV(T_STOCK_DATA[[#This Row],[SYMBOL]],"Ticker symbol",TRUE),"")</f>
        <v>SCHAND</v>
      </c>
      <c r="J1263" s="10" t="str">
        <f>IFERROR(RANK(T_STOCK_DATA[[#This Row],[Positive Change %]],T_STOCK_DATA[Positive Change %],0)+COUNTIF($D$3:$D1262,T_STOCK_DATA[[#This Row],[Positive Change %]]),"")</f>
        <v/>
      </c>
      <c r="K1263" s="10">
        <f>IFERROR(RANK(T_STOCK_DATA[[#This Row],[Negative Change %]],T_STOCK_DATA[Negative Change %],1)+COUNTIF($E$3:$E1262,T_STOCK_DATA[[#This Row],[Negative Change %]]),"")</f>
        <v>440</v>
      </c>
      <c r="L1263" s="10">
        <f>IFERROR(RANK(T_STOCK_DATA[[#This Row],[Volume]],T_STOCK_DATA[Volume],0)+COUNTIF($H$3:$H1262,T_STOCK_DATA[[#This Row],[Volume]]),"")</f>
        <v>909</v>
      </c>
      <c r="M1263" s="18" cm="1">
        <f t="array" ref="M1263">IFERROR(_FV(T_STOCK_DATA[[#This Row],[SYMBOL]],"Last trade time",TRUE),"")</f>
        <v>44585.469965277778</v>
      </c>
    </row>
    <row r="1264" spans="1:13">
      <c r="A1264" s="5" t="e" vm="1275">
        <v>#VALUE!</v>
      </c>
      <c r="B1264" s="7" cm="1">
        <f t="array" ref="B1264">IFERROR(_FV(T_STOCK_DATA[[#This Row],[SYMBOL]],"Change"),"")</f>
        <v>-6.3</v>
      </c>
      <c r="C1264" s="8" cm="1">
        <f t="array" ref="C1264">IFERROR(IF(T_STOCK_DATA[[#This Row],[SYMBOL]]="","",_FV(T_STOCK_DATA[[#This Row],[SYMBOL]],"Change (%)",TRUE)),"")</f>
        <v>-5.7507999999999997E-2</v>
      </c>
      <c r="D1264" s="8" t="str">
        <f>IF(T_STOCK_DATA[[#This Row],[Change (%)]]&gt;0,T_STOCK_DATA[[#This Row],[Change (%)]],"")</f>
        <v/>
      </c>
      <c r="E1264" s="8">
        <f>IF(T_STOCK_DATA[[#This Row],[Change (%)]]&lt;0,T_STOCK_DATA[[#This Row],[Change (%)]],"")</f>
        <v>-5.7507999999999997E-2</v>
      </c>
      <c r="F1264" s="7" t="str" cm="1">
        <f t="array" ref="F1264">IFERROR(_FV(T_STOCK_DATA[[#This Row],[SYMBOL]],"Exchange"),"")</f>
        <v>National Stock Exchange of India</v>
      </c>
      <c r="G1264" s="7" cm="1">
        <f t="array" ref="G1264">IFERROR(_FV(T_STOCK_DATA[[#This Row],[SYMBOL]],"Price"),"")</f>
        <v>103.25</v>
      </c>
      <c r="H1264" s="9" cm="1">
        <f t="array" ref="H1264">IFERROR(_FV(T_STOCK_DATA[[#This Row],[SYMBOL]],"Volume"),"")</f>
        <v>562350</v>
      </c>
      <c r="I1264" s="7" t="str" cm="1">
        <f t="array" ref="I1264">IFERROR(_FV(T_STOCK_DATA[[#This Row],[SYMBOL]],"Ticker symbol",TRUE),"")</f>
        <v>SCHNEIDER</v>
      </c>
      <c r="J1264" s="10" t="str">
        <f>IFERROR(RANK(T_STOCK_DATA[[#This Row],[Positive Change %]],T_STOCK_DATA[Positive Change %],0)+COUNTIF($D$3:$D1263,T_STOCK_DATA[[#This Row],[Positive Change %]]),"")</f>
        <v/>
      </c>
      <c r="K1264" s="10">
        <f>IFERROR(RANK(T_STOCK_DATA[[#This Row],[Negative Change %]],T_STOCK_DATA[Negative Change %],1)+COUNTIF($E$3:$E1263,T_STOCK_DATA[[#This Row],[Negative Change %]]),"")</f>
        <v>380</v>
      </c>
      <c r="L1264" s="10">
        <f>IFERROR(RANK(T_STOCK_DATA[[#This Row],[Volume]],T_STOCK_DATA[Volume],0)+COUNTIF($H$3:$H1263,T_STOCK_DATA[[#This Row],[Volume]]),"")</f>
        <v>468</v>
      </c>
      <c r="M1264" s="18" cm="1">
        <f t="array" ref="M1264">IFERROR(_FV(T_STOCK_DATA[[#This Row],[SYMBOL]],"Last trade time",TRUE),"")</f>
        <v>44585.469965277778</v>
      </c>
    </row>
    <row r="1265" spans="1:13">
      <c r="A1265" s="5" t="e" vm="1276">
        <v>#VALUE!</v>
      </c>
      <c r="B1265" s="7" cm="1">
        <f t="array" ref="B1265">IFERROR(_FV(T_STOCK_DATA[[#This Row],[SYMBOL]],"Change"),"")</f>
        <v>-4.75</v>
      </c>
      <c r="C1265" s="8" cm="1">
        <f t="array" ref="C1265">IFERROR(IF(T_STOCK_DATA[[#This Row],[SYMBOL]]="","",_FV(T_STOCK_DATA[[#This Row],[SYMBOL]],"Change (%)",TRUE)),"")</f>
        <v>-3.7728000000000005E-2</v>
      </c>
      <c r="D1265" s="8" t="str">
        <f>IF(T_STOCK_DATA[[#This Row],[Change (%)]]&gt;0,T_STOCK_DATA[[#This Row],[Change (%)]],"")</f>
        <v/>
      </c>
      <c r="E1265" s="8">
        <f>IF(T_STOCK_DATA[[#This Row],[Change (%)]]&lt;0,T_STOCK_DATA[[#This Row],[Change (%)]],"")</f>
        <v>-3.7728000000000005E-2</v>
      </c>
      <c r="F1265" s="7" t="str" cm="1">
        <f t="array" ref="F1265">IFERROR(_FV(T_STOCK_DATA[[#This Row],[SYMBOL]],"Exchange"),"")</f>
        <v>National Stock Exchange of India</v>
      </c>
      <c r="G1265" s="7" cm="1">
        <f t="array" ref="G1265">IFERROR(_FV(T_STOCK_DATA[[#This Row],[SYMBOL]],"Price"),"")</f>
        <v>121.15</v>
      </c>
      <c r="H1265" s="9" cm="1">
        <f t="array" ref="H1265">IFERROR(_FV(T_STOCK_DATA[[#This Row],[SYMBOL]],"Volume"),"")</f>
        <v>1895134</v>
      </c>
      <c r="I1265" s="7" t="str" cm="1">
        <f t="array" ref="I1265">IFERROR(_FV(T_STOCK_DATA[[#This Row],[SYMBOL]],"Ticker symbol",TRUE),"")</f>
        <v>SCI</v>
      </c>
      <c r="J1265" s="10" t="str">
        <f>IFERROR(RANK(T_STOCK_DATA[[#This Row],[Positive Change %]],T_STOCK_DATA[Positive Change %],0)+COUNTIF($D$3:$D1264,T_STOCK_DATA[[#This Row],[Positive Change %]]),"")</f>
        <v/>
      </c>
      <c r="K1265" s="10">
        <f>IFERROR(RANK(T_STOCK_DATA[[#This Row],[Negative Change %]],T_STOCK_DATA[Negative Change %],1)+COUNTIF($E$3:$E1264,T_STOCK_DATA[[#This Row],[Negative Change %]]),"")</f>
        <v>1099</v>
      </c>
      <c r="L1265" s="10">
        <f>IFERROR(RANK(T_STOCK_DATA[[#This Row],[Volume]],T_STOCK_DATA[Volume],0)+COUNTIF($H$3:$H1264,T_STOCK_DATA[[#This Row],[Volume]]),"")</f>
        <v>215</v>
      </c>
      <c r="M1265" s="18" cm="1">
        <f t="array" ref="M1265">IFERROR(_FV(T_STOCK_DATA[[#This Row],[SYMBOL]],"Last trade time",TRUE),"")</f>
        <v>44585.469965277778</v>
      </c>
    </row>
    <row r="1266" spans="1:13">
      <c r="A1266" s="5" t="e" vm="1277">
        <v>#VALUE!</v>
      </c>
      <c r="B1266" s="7" cm="1">
        <f t="array" ref="B1266">IFERROR(_FV(T_STOCK_DATA[[#This Row],[SYMBOL]],"Change"),"")</f>
        <v>-1.4</v>
      </c>
      <c r="C1266" s="8" cm="1">
        <f t="array" ref="C1266">IFERROR(IF(T_STOCK_DATA[[#This Row],[SYMBOL]]="","",_FV(T_STOCK_DATA[[#This Row],[SYMBOL]],"Change (%)",TRUE)),"")</f>
        <v>-3.0501E-2</v>
      </c>
      <c r="D1266" s="8" t="str">
        <f>IF(T_STOCK_DATA[[#This Row],[Change (%)]]&gt;0,T_STOCK_DATA[[#This Row],[Change (%)]],"")</f>
        <v/>
      </c>
      <c r="E1266" s="8">
        <f>IF(T_STOCK_DATA[[#This Row],[Change (%)]]&lt;0,T_STOCK_DATA[[#This Row],[Change (%)]],"")</f>
        <v>-3.0501E-2</v>
      </c>
      <c r="F1266" s="7" t="str" cm="1">
        <f t="array" ref="F1266">IFERROR(_FV(T_STOCK_DATA[[#This Row],[SYMBOL]],"Exchange"),"")</f>
        <v>National Stock Exchange of India</v>
      </c>
      <c r="G1266" s="7" cm="1">
        <f t="array" ref="G1266">IFERROR(_FV(T_STOCK_DATA[[#This Row],[SYMBOL]],"Price"),"")</f>
        <v>44.5</v>
      </c>
      <c r="H1266" s="9" cm="1">
        <f t="array" ref="H1266">IFERROR(_FV(T_STOCK_DATA[[#This Row],[SYMBOL]],"Volume"),"")</f>
        <v>325950</v>
      </c>
      <c r="I1266" s="7" t="str" cm="1">
        <f t="array" ref="I1266">IFERROR(_FV(T_STOCK_DATA[[#This Row],[SYMBOL]],"Ticker symbol",TRUE),"")</f>
        <v>SDBL</v>
      </c>
      <c r="J1266" s="10" t="str">
        <f>IFERROR(RANK(T_STOCK_DATA[[#This Row],[Positive Change %]],T_STOCK_DATA[Positive Change %],0)+COUNTIF($D$3:$D1265,T_STOCK_DATA[[#This Row],[Positive Change %]]),"")</f>
        <v/>
      </c>
      <c r="K1266" s="10">
        <f>IFERROR(RANK(T_STOCK_DATA[[#This Row],[Negative Change %]],T_STOCK_DATA[Negative Change %],1)+COUNTIF($E$3:$E1265,T_STOCK_DATA[[#This Row],[Negative Change %]]),"")</f>
        <v>1238</v>
      </c>
      <c r="L1266" s="10">
        <f>IFERROR(RANK(T_STOCK_DATA[[#This Row],[Volume]],T_STOCK_DATA[Volume],0)+COUNTIF($H$3:$H1265,T_STOCK_DATA[[#This Row],[Volume]]),"")</f>
        <v>622</v>
      </c>
      <c r="M1266" s="18" cm="1">
        <f t="array" ref="M1266">IFERROR(_FV(T_STOCK_DATA[[#This Row],[SYMBOL]],"Last trade time",TRUE),"")</f>
        <v>44585.469965277778</v>
      </c>
    </row>
    <row r="1267" spans="1:13">
      <c r="A1267" s="5" t="e" vm="1278">
        <v>#VALUE!</v>
      </c>
      <c r="B1267" s="7" cm="1">
        <f t="array" ref="B1267">IFERROR(_FV(T_STOCK_DATA[[#This Row],[SYMBOL]],"Change"),"")</f>
        <v>-49.8</v>
      </c>
      <c r="C1267" s="8" cm="1">
        <f t="array" ref="C1267">IFERROR(IF(T_STOCK_DATA[[#This Row],[SYMBOL]]="","",_FV(T_STOCK_DATA[[#This Row],[SYMBOL]],"Change (%)",TRUE)),"")</f>
        <v>-4.4741999999999997E-2</v>
      </c>
      <c r="D1267" s="8" t="str">
        <f>IF(T_STOCK_DATA[[#This Row],[Change (%)]]&gt;0,T_STOCK_DATA[[#This Row],[Change (%)]],"")</f>
        <v/>
      </c>
      <c r="E1267" s="8">
        <f>IF(T_STOCK_DATA[[#This Row],[Change (%)]]&lt;0,T_STOCK_DATA[[#This Row],[Change (%)]],"")</f>
        <v>-4.4741999999999997E-2</v>
      </c>
      <c r="F1267" s="7" t="str" cm="1">
        <f t="array" ref="F1267">IFERROR(_FV(T_STOCK_DATA[[#This Row],[SYMBOL]],"Exchange"),"")</f>
        <v>National Stock Exchange of India</v>
      </c>
      <c r="G1267" s="7" cm="1">
        <f t="array" ref="G1267">IFERROR(_FV(T_STOCK_DATA[[#This Row],[SYMBOL]],"Price"),"")</f>
        <v>1063.25</v>
      </c>
      <c r="H1267" s="9" cm="1">
        <f t="array" ref="H1267">IFERROR(_FV(T_STOCK_DATA[[#This Row],[SYMBOL]],"Volume"),"")</f>
        <v>9621</v>
      </c>
      <c r="I1267" s="7" t="str" cm="1">
        <f t="array" ref="I1267">IFERROR(_FV(T_STOCK_DATA[[#This Row],[SYMBOL]],"Ticker symbol",TRUE),"")</f>
        <v>SEAMECLTD</v>
      </c>
      <c r="J1267" s="10" t="str">
        <f>IFERROR(RANK(T_STOCK_DATA[[#This Row],[Positive Change %]],T_STOCK_DATA[Positive Change %],0)+COUNTIF($D$3:$D1266,T_STOCK_DATA[[#This Row],[Positive Change %]]),"")</f>
        <v/>
      </c>
      <c r="K1267" s="10">
        <f>IFERROR(RANK(T_STOCK_DATA[[#This Row],[Negative Change %]],T_STOCK_DATA[Negative Change %],1)+COUNTIF($E$3:$E1266,T_STOCK_DATA[[#This Row],[Negative Change %]]),"")</f>
        <v>904</v>
      </c>
      <c r="L1267" s="10">
        <f>IFERROR(RANK(T_STOCK_DATA[[#This Row],[Volume]],T_STOCK_DATA[Volume],0)+COUNTIF($H$3:$H1266,T_STOCK_DATA[[#This Row],[Volume]]),"")</f>
        <v>1512</v>
      </c>
      <c r="M1267" s="18" cm="1">
        <f t="array" ref="M1267">IFERROR(_FV(T_STOCK_DATA[[#This Row],[SYMBOL]],"Last trade time",TRUE),"")</f>
        <v>44585.469965277778</v>
      </c>
    </row>
    <row r="1268" spans="1:13">
      <c r="A1268" s="5" t="e" vm="1279">
        <v>#VALUE!</v>
      </c>
      <c r="B1268" s="7" cm="1">
        <f t="array" ref="B1268">IFERROR(_FV(T_STOCK_DATA[[#This Row],[SYMBOL]],"Change"),"")</f>
        <v>-8.4</v>
      </c>
      <c r="C1268" s="8" cm="1">
        <f t="array" ref="C1268">IFERROR(IF(T_STOCK_DATA[[#This Row],[SYMBOL]]="","",_FV(T_STOCK_DATA[[#This Row],[SYMBOL]],"Change (%)",TRUE)),"")</f>
        <v>-5.3197999999999995E-2</v>
      </c>
      <c r="D1268" s="8" t="str">
        <f>IF(T_STOCK_DATA[[#This Row],[Change (%)]]&gt;0,T_STOCK_DATA[[#This Row],[Change (%)]],"")</f>
        <v/>
      </c>
      <c r="E1268" s="8">
        <f>IF(T_STOCK_DATA[[#This Row],[Change (%)]]&lt;0,T_STOCK_DATA[[#This Row],[Change (%)]],"")</f>
        <v>-5.3197999999999995E-2</v>
      </c>
      <c r="F1268" s="7" t="str" cm="1">
        <f t="array" ref="F1268">IFERROR(_FV(T_STOCK_DATA[[#This Row],[SYMBOL]],"Exchange"),"")</f>
        <v>National Stock Exchange of India</v>
      </c>
      <c r="G1268" s="7" cm="1">
        <f t="array" ref="G1268">IFERROR(_FV(T_STOCK_DATA[[#This Row],[SYMBOL]],"Price"),"")</f>
        <v>149.5</v>
      </c>
      <c r="H1268" s="9" cm="1">
        <f t="array" ref="H1268">IFERROR(_FV(T_STOCK_DATA[[#This Row],[SYMBOL]],"Volume"),"")</f>
        <v>79460</v>
      </c>
      <c r="I1268" s="7" t="str" cm="1">
        <f t="array" ref="I1268">IFERROR(_FV(T_STOCK_DATA[[#This Row],[SYMBOL]],"Ticker symbol",TRUE),"")</f>
        <v>SELAN</v>
      </c>
      <c r="J1268" s="10" t="str">
        <f>IFERROR(RANK(T_STOCK_DATA[[#This Row],[Positive Change %]],T_STOCK_DATA[Positive Change %],0)+COUNTIF($D$3:$D1267,T_STOCK_DATA[[#This Row],[Positive Change %]]),"")</f>
        <v/>
      </c>
      <c r="K1268" s="10">
        <f>IFERROR(RANK(T_STOCK_DATA[[#This Row],[Negative Change %]],T_STOCK_DATA[Negative Change %],1)+COUNTIF($E$3:$E1267,T_STOCK_DATA[[#This Row],[Negative Change %]]),"")</f>
        <v>448</v>
      </c>
      <c r="L1268" s="10">
        <f>IFERROR(RANK(T_STOCK_DATA[[#This Row],[Volume]],T_STOCK_DATA[Volume],0)+COUNTIF($H$3:$H1267,T_STOCK_DATA[[#This Row],[Volume]]),"")</f>
        <v>1043</v>
      </c>
      <c r="M1268" s="18" cm="1">
        <f t="array" ref="M1268">IFERROR(_FV(T_STOCK_DATA[[#This Row],[SYMBOL]],"Last trade time",TRUE),"")</f>
        <v>44585.469965277778</v>
      </c>
    </row>
    <row r="1269" spans="1:13">
      <c r="A1269" s="5" t="e" vm="9">
        <v>#VALUE!</v>
      </c>
      <c r="B1269" s="7" cm="1">
        <f t="array" ref="B1269">IFERROR(_FV(T_STOCK_DATA[[#This Row],[SYMBOL]],"Change"),"")</f>
        <v>4.3499999999999996</v>
      </c>
      <c r="C1269" s="8" cm="1">
        <f t="array" ref="C1269">IFERROR(IF(T_STOCK_DATA[[#This Row],[SYMBOL]]="","",_FV(T_STOCK_DATA[[#This Row],[SYMBOL]],"Change (%)",TRUE)),"")</f>
        <v>4.9743000000000002E-2</v>
      </c>
      <c r="D1269" s="8">
        <f>IF(T_STOCK_DATA[[#This Row],[Change (%)]]&gt;0,T_STOCK_DATA[[#This Row],[Change (%)]],"")</f>
        <v>4.9743000000000002E-2</v>
      </c>
      <c r="E1269" s="8" t="str">
        <f>IF(T_STOCK_DATA[[#This Row],[Change (%)]]&lt;0,T_STOCK_DATA[[#This Row],[Change (%)]],"")</f>
        <v/>
      </c>
      <c r="F1269" s="7" t="str" cm="1">
        <f t="array" ref="F1269">IFERROR(_FV(T_STOCK_DATA[[#This Row],[SYMBOL]],"Exchange"),"")</f>
        <v>National Stock Exchange of India</v>
      </c>
      <c r="G1269" s="7" cm="1">
        <f t="array" ref="G1269">IFERROR(_FV(T_STOCK_DATA[[#This Row],[SYMBOL]],"Price"),"")</f>
        <v>91.8</v>
      </c>
      <c r="H1269" s="9" cm="1">
        <f t="array" ref="H1269">IFERROR(_FV(T_STOCK_DATA[[#This Row],[SYMBOL]],"Volume"),"")</f>
        <v>106</v>
      </c>
      <c r="I1269" s="7" t="str" cm="1">
        <f t="array" ref="I1269">IFERROR(_FV(T_STOCK_DATA[[#This Row],[SYMBOL]],"Ticker symbol",TRUE),"")</f>
        <v>SELMC</v>
      </c>
      <c r="J1269" s="10">
        <f>IFERROR(RANK(T_STOCK_DATA[[#This Row],[Positive Change %]],T_STOCK_DATA[Positive Change %],0)+COUNTIF($D$3:$D1268,T_STOCK_DATA[[#This Row],[Positive Change %]]),"")</f>
        <v>9</v>
      </c>
      <c r="K1269" s="10" t="str">
        <f>IFERROR(RANK(T_STOCK_DATA[[#This Row],[Negative Change %]],T_STOCK_DATA[Negative Change %],1)+COUNTIF($E$3:$E1268,T_STOCK_DATA[[#This Row],[Negative Change %]]),"")</f>
        <v/>
      </c>
      <c r="L1269" s="10">
        <f>IFERROR(RANK(T_STOCK_DATA[[#This Row],[Volume]],T_STOCK_DATA[Volume],0)+COUNTIF($H$3:$H1268,T_STOCK_DATA[[#This Row],[Volume]]),"")</f>
        <v>1643</v>
      </c>
      <c r="M1269" s="18" cm="1">
        <f t="array" ref="M1269">IFERROR(_FV(T_STOCK_DATA[[#This Row],[SYMBOL]],"Last trade time",TRUE),"")</f>
        <v>44585.469965277778</v>
      </c>
    </row>
    <row r="1270" spans="1:13">
      <c r="A1270" s="5" t="e" vm="1280">
        <v>#VALUE!</v>
      </c>
      <c r="B1270" s="7" cm="1">
        <f t="array" ref="B1270">IFERROR(_FV(T_STOCK_DATA[[#This Row],[SYMBOL]],"Change"),"")</f>
        <v>-2</v>
      </c>
      <c r="C1270" s="8" cm="1">
        <f t="array" ref="C1270">IFERROR(IF(T_STOCK_DATA[[#This Row],[SYMBOL]]="","",_FV(T_STOCK_DATA[[#This Row],[SYMBOL]],"Change (%)",TRUE)),"")</f>
        <v>-4.9627999999999999E-2</v>
      </c>
      <c r="D1270" s="8" t="str">
        <f>IF(T_STOCK_DATA[[#This Row],[Change (%)]]&gt;0,T_STOCK_DATA[[#This Row],[Change (%)]],"")</f>
        <v/>
      </c>
      <c r="E1270" s="8">
        <f>IF(T_STOCK_DATA[[#This Row],[Change (%)]]&lt;0,T_STOCK_DATA[[#This Row],[Change (%)]],"")</f>
        <v>-4.9627999999999999E-2</v>
      </c>
      <c r="F1270" s="7" t="str" cm="1">
        <f t="array" ref="F1270">IFERROR(_FV(T_STOCK_DATA[[#This Row],[SYMBOL]],"Exchange"),"")</f>
        <v>National Stock Exchange of India</v>
      </c>
      <c r="G1270" s="7" cm="1">
        <f t="array" ref="G1270">IFERROR(_FV(T_STOCK_DATA[[#This Row],[SYMBOL]],"Price"),"")</f>
        <v>38.299999999999997</v>
      </c>
      <c r="H1270" s="9" cm="1">
        <f t="array" ref="H1270">IFERROR(_FV(T_STOCK_DATA[[#This Row],[SYMBOL]],"Volume"),"")</f>
        <v>36093</v>
      </c>
      <c r="I1270" s="7" t="str" cm="1">
        <f t="array" ref="I1270">IFERROR(_FV(T_STOCK_DATA[[#This Row],[SYMBOL]],"Ticker symbol",TRUE),"")</f>
        <v>SEPOWER</v>
      </c>
      <c r="J1270" s="10" t="str">
        <f>IFERROR(RANK(T_STOCK_DATA[[#This Row],[Positive Change %]],T_STOCK_DATA[Positive Change %],0)+COUNTIF($D$3:$D1269,T_STOCK_DATA[[#This Row],[Positive Change %]]),"")</f>
        <v/>
      </c>
      <c r="K1270" s="10">
        <f>IFERROR(RANK(T_STOCK_DATA[[#This Row],[Negative Change %]],T_STOCK_DATA[Negative Change %],1)+COUNTIF($E$3:$E1269,T_STOCK_DATA[[#This Row],[Negative Change %]]),"")</f>
        <v>625</v>
      </c>
      <c r="L1270" s="10">
        <f>IFERROR(RANK(T_STOCK_DATA[[#This Row],[Volume]],T_STOCK_DATA[Volume],0)+COUNTIF($H$3:$H1269,T_STOCK_DATA[[#This Row],[Volume]]),"")</f>
        <v>1264</v>
      </c>
      <c r="M1270" s="18" cm="1">
        <f t="array" ref="M1270">IFERROR(_FV(T_STOCK_DATA[[#This Row],[SYMBOL]],"Last trade time",TRUE),"")</f>
        <v>44585.469965277778</v>
      </c>
    </row>
    <row r="1271" spans="1:13">
      <c r="A1271" s="5" t="e" vm="1281">
        <v>#VALUE!</v>
      </c>
      <c r="B1271" s="7" cm="1">
        <f t="array" ref="B1271">IFERROR(_FV(T_STOCK_DATA[[#This Row],[SYMBOL]],"Change"),"")</f>
        <v>-10.25</v>
      </c>
      <c r="C1271" s="8" cm="1">
        <f t="array" ref="C1271">IFERROR(IF(T_STOCK_DATA[[#This Row],[SYMBOL]]="","",_FV(T_STOCK_DATA[[#This Row],[SYMBOL]],"Change (%)",TRUE)),"")</f>
        <v>-5.9368999999999998E-2</v>
      </c>
      <c r="D1271" s="8" t="str">
        <f>IF(T_STOCK_DATA[[#This Row],[Change (%)]]&gt;0,T_STOCK_DATA[[#This Row],[Change (%)]],"")</f>
        <v/>
      </c>
      <c r="E1271" s="8">
        <f>IF(T_STOCK_DATA[[#This Row],[Change (%)]]&lt;0,T_STOCK_DATA[[#This Row],[Change (%)]],"")</f>
        <v>-5.9368999999999998E-2</v>
      </c>
      <c r="F1271" s="7" t="str" cm="1">
        <f t="array" ref="F1271">IFERROR(_FV(T_STOCK_DATA[[#This Row],[SYMBOL]],"Exchange"),"")</f>
        <v>National Stock Exchange of India</v>
      </c>
      <c r="G1271" s="7" cm="1">
        <f t="array" ref="G1271">IFERROR(_FV(T_STOCK_DATA[[#This Row],[SYMBOL]],"Price"),"")</f>
        <v>162.4</v>
      </c>
      <c r="H1271" s="9" cm="1">
        <f t="array" ref="H1271">IFERROR(_FV(T_STOCK_DATA[[#This Row],[SYMBOL]],"Volume"),"")</f>
        <v>1814199</v>
      </c>
      <c r="I1271" s="7" t="str" cm="1">
        <f t="array" ref="I1271">IFERROR(_FV(T_STOCK_DATA[[#This Row],[SYMBOL]],"Ticker symbol",TRUE),"")</f>
        <v>SEQUENT</v>
      </c>
      <c r="J1271" s="10" t="str">
        <f>IFERROR(RANK(T_STOCK_DATA[[#This Row],[Positive Change %]],T_STOCK_DATA[Positive Change %],0)+COUNTIF($D$3:$D1270,T_STOCK_DATA[[#This Row],[Positive Change %]]),"")</f>
        <v/>
      </c>
      <c r="K1271" s="10">
        <f>IFERROR(RANK(T_STOCK_DATA[[#This Row],[Negative Change %]],T_STOCK_DATA[Negative Change %],1)+COUNTIF($E$3:$E1270,T_STOCK_DATA[[#This Row],[Negative Change %]]),"")</f>
        <v>355</v>
      </c>
      <c r="L1271" s="10">
        <f>IFERROR(RANK(T_STOCK_DATA[[#This Row],[Volume]],T_STOCK_DATA[Volume],0)+COUNTIF($H$3:$H1270,T_STOCK_DATA[[#This Row],[Volume]]),"")</f>
        <v>222</v>
      </c>
      <c r="M1271" s="18" cm="1">
        <f t="array" ref="M1271">IFERROR(_FV(T_STOCK_DATA[[#This Row],[SYMBOL]],"Last trade time",TRUE),"")</f>
        <v>44585.469965277778</v>
      </c>
    </row>
    <row r="1272" spans="1:13">
      <c r="A1272" s="5" t="e" vm="1282">
        <v>#VALUE!</v>
      </c>
      <c r="B1272" s="7" cm="1">
        <f t="array" ref="B1272">IFERROR(_FV(T_STOCK_DATA[[#This Row],[SYMBOL]],"Change"),"")</f>
        <v>-8.85</v>
      </c>
      <c r="C1272" s="8" cm="1">
        <f t="array" ref="C1272">IFERROR(IF(T_STOCK_DATA[[#This Row],[SYMBOL]]="","",_FV(T_STOCK_DATA[[#This Row],[SYMBOL]],"Change (%)",TRUE)),"")</f>
        <v>-5.4278000000000007E-2</v>
      </c>
      <c r="D1272" s="8" t="str">
        <f>IF(T_STOCK_DATA[[#This Row],[Change (%)]]&gt;0,T_STOCK_DATA[[#This Row],[Change (%)]],"")</f>
        <v/>
      </c>
      <c r="E1272" s="8">
        <f>IF(T_STOCK_DATA[[#This Row],[Change (%)]]&lt;0,T_STOCK_DATA[[#This Row],[Change (%)]],"")</f>
        <v>-5.4278000000000007E-2</v>
      </c>
      <c r="F1272" s="7" t="str" cm="1">
        <f t="array" ref="F1272">IFERROR(_FV(T_STOCK_DATA[[#This Row],[SYMBOL]],"Exchange"),"")</f>
        <v>National Stock Exchange of India</v>
      </c>
      <c r="G1272" s="7" cm="1">
        <f t="array" ref="G1272">IFERROR(_FV(T_STOCK_DATA[[#This Row],[SYMBOL]],"Price"),"")</f>
        <v>154.19999999999999</v>
      </c>
      <c r="H1272" s="9" cm="1">
        <f t="array" ref="H1272">IFERROR(_FV(T_STOCK_DATA[[#This Row],[SYMBOL]],"Volume"),"")</f>
        <v>95613</v>
      </c>
      <c r="I1272" s="7" t="str" cm="1">
        <f t="array" ref="I1272">IFERROR(_FV(T_STOCK_DATA[[#This Row],[SYMBOL]],"Ticker symbol",TRUE),"")</f>
        <v>SESHAPAPER</v>
      </c>
      <c r="J1272" s="10" t="str">
        <f>IFERROR(RANK(T_STOCK_DATA[[#This Row],[Positive Change %]],T_STOCK_DATA[Positive Change %],0)+COUNTIF($D$3:$D1271,T_STOCK_DATA[[#This Row],[Positive Change %]]),"")</f>
        <v/>
      </c>
      <c r="K1272" s="10">
        <f>IFERROR(RANK(T_STOCK_DATA[[#This Row],[Negative Change %]],T_STOCK_DATA[Negative Change %],1)+COUNTIF($E$3:$E1271,T_STOCK_DATA[[#This Row],[Negative Change %]]),"")</f>
        <v>428</v>
      </c>
      <c r="L1272" s="10">
        <f>IFERROR(RANK(T_STOCK_DATA[[#This Row],[Volume]],T_STOCK_DATA[Volume],0)+COUNTIF($H$3:$H1271,T_STOCK_DATA[[#This Row],[Volume]]),"")</f>
        <v>982</v>
      </c>
      <c r="M1272" s="18" cm="1">
        <f t="array" ref="M1272">IFERROR(_FV(T_STOCK_DATA[[#This Row],[SYMBOL]],"Last trade time",TRUE),"")</f>
        <v>44585.469965277778</v>
      </c>
    </row>
    <row r="1273" spans="1:13">
      <c r="A1273" s="5" t="e" vm="1283">
        <v>#VALUE!</v>
      </c>
      <c r="B1273" s="7" cm="1">
        <f t="array" ref="B1273">IFERROR(_FV(T_STOCK_DATA[[#This Row],[SYMBOL]],"Change"),"")</f>
        <v>-0.4</v>
      </c>
      <c r="C1273" s="8" cm="1">
        <f t="array" ref="C1273">IFERROR(IF(T_STOCK_DATA[[#This Row],[SYMBOL]]="","",_FV(T_STOCK_DATA[[#This Row],[SYMBOL]],"Change (%)",TRUE)),"")</f>
        <v>-2.3880999999999999E-2</v>
      </c>
      <c r="D1273" s="8" t="str">
        <f>IF(T_STOCK_DATA[[#This Row],[Change (%)]]&gt;0,T_STOCK_DATA[[#This Row],[Change (%)]],"")</f>
        <v/>
      </c>
      <c r="E1273" s="8">
        <f>IF(T_STOCK_DATA[[#This Row],[Change (%)]]&lt;0,T_STOCK_DATA[[#This Row],[Change (%)]],"")</f>
        <v>-2.3880999999999999E-2</v>
      </c>
      <c r="F1273" s="7" t="str" cm="1">
        <f t="array" ref="F1273">IFERROR(_FV(T_STOCK_DATA[[#This Row],[SYMBOL]],"Exchange"),"")</f>
        <v>National Stock Exchange of India</v>
      </c>
      <c r="G1273" s="7" cm="1">
        <f t="array" ref="G1273">IFERROR(_FV(T_STOCK_DATA[[#This Row],[SYMBOL]],"Price"),"")</f>
        <v>16.350000000000001</v>
      </c>
      <c r="H1273" s="9" cm="1">
        <f t="array" ref="H1273">IFERROR(_FV(T_STOCK_DATA[[#This Row],[SYMBOL]],"Volume"),"")</f>
        <v>141937</v>
      </c>
      <c r="I1273" s="7" t="str" cm="1">
        <f t="array" ref="I1273">IFERROR(_FV(T_STOCK_DATA[[#This Row],[SYMBOL]],"Ticker symbol",TRUE),"")</f>
        <v>SETCO</v>
      </c>
      <c r="J1273" s="10" t="str">
        <f>IFERROR(RANK(T_STOCK_DATA[[#This Row],[Positive Change %]],T_STOCK_DATA[Positive Change %],0)+COUNTIF($D$3:$D1272,T_STOCK_DATA[[#This Row],[Positive Change %]]),"")</f>
        <v/>
      </c>
      <c r="K1273" s="10">
        <f>IFERROR(RANK(T_STOCK_DATA[[#This Row],[Negative Change %]],T_STOCK_DATA[Negative Change %],1)+COUNTIF($E$3:$E1272,T_STOCK_DATA[[#This Row],[Negative Change %]]),"")</f>
        <v>1365</v>
      </c>
      <c r="L1273" s="10">
        <f>IFERROR(RANK(T_STOCK_DATA[[#This Row],[Volume]],T_STOCK_DATA[Volume],0)+COUNTIF($H$3:$H1272,T_STOCK_DATA[[#This Row],[Volume]]),"")</f>
        <v>868</v>
      </c>
      <c r="M1273" s="18" cm="1">
        <f t="array" ref="M1273">IFERROR(_FV(T_STOCK_DATA[[#This Row],[SYMBOL]],"Last trade time",TRUE),"")</f>
        <v>44585.469965277778</v>
      </c>
    </row>
    <row r="1274" spans="1:13">
      <c r="A1274" s="5" t="e" vm="1284">
        <v>#VALUE!</v>
      </c>
      <c r="B1274" s="7" cm="1">
        <f t="array" ref="B1274">IFERROR(_FV(T_STOCK_DATA[[#This Row],[SYMBOL]],"Change"),"")</f>
        <v>-0.2</v>
      </c>
      <c r="C1274" s="8" cm="1">
        <f t="array" ref="C1274">IFERROR(IF(T_STOCK_DATA[[#This Row],[SYMBOL]]="","",_FV(T_STOCK_DATA[[#This Row],[SYMBOL]],"Change (%)",TRUE)),"")</f>
        <v>-4.9382999999999996E-2</v>
      </c>
      <c r="D1274" s="8" t="str">
        <f>IF(T_STOCK_DATA[[#This Row],[Change (%)]]&gt;0,T_STOCK_DATA[[#This Row],[Change (%)]],"")</f>
        <v/>
      </c>
      <c r="E1274" s="8">
        <f>IF(T_STOCK_DATA[[#This Row],[Change (%)]]&lt;0,T_STOCK_DATA[[#This Row],[Change (%)]],"")</f>
        <v>-4.9382999999999996E-2</v>
      </c>
      <c r="F1274" s="7" t="str" cm="1">
        <f t="array" ref="F1274">IFERROR(_FV(T_STOCK_DATA[[#This Row],[SYMBOL]],"Exchange"),"")</f>
        <v>National Stock Exchange of India</v>
      </c>
      <c r="G1274" s="7" cm="1">
        <f t="array" ref="G1274">IFERROR(_FV(T_STOCK_DATA[[#This Row],[SYMBOL]],"Price"),"")</f>
        <v>3.85</v>
      </c>
      <c r="H1274" s="9" cm="1">
        <f t="array" ref="H1274">IFERROR(_FV(T_STOCK_DATA[[#This Row],[SYMBOL]],"Volume"),"")</f>
        <v>577919</v>
      </c>
      <c r="I1274" s="7" t="str" cm="1">
        <f t="array" ref="I1274">IFERROR(_FV(T_STOCK_DATA[[#This Row],[SYMBOL]],"Ticker symbol",TRUE),"")</f>
        <v>SETUINFRA</v>
      </c>
      <c r="J1274" s="10" t="str">
        <f>IFERROR(RANK(T_STOCK_DATA[[#This Row],[Positive Change %]],T_STOCK_DATA[Positive Change %],0)+COUNTIF($D$3:$D1273,T_STOCK_DATA[[#This Row],[Positive Change %]]),"")</f>
        <v/>
      </c>
      <c r="K1274" s="10">
        <f>IFERROR(RANK(T_STOCK_DATA[[#This Row],[Negative Change %]],T_STOCK_DATA[Negative Change %],1)+COUNTIF($E$3:$E1273,T_STOCK_DATA[[#This Row],[Negative Change %]]),"")</f>
        <v>655</v>
      </c>
      <c r="L1274" s="10">
        <f>IFERROR(RANK(T_STOCK_DATA[[#This Row],[Volume]],T_STOCK_DATA[Volume],0)+COUNTIF($H$3:$H1273,T_STOCK_DATA[[#This Row],[Volume]]),"")</f>
        <v>461</v>
      </c>
      <c r="M1274" s="18" cm="1">
        <f t="array" ref="M1274">IFERROR(_FV(T_STOCK_DATA[[#This Row],[SYMBOL]],"Last trade time",TRUE),"")</f>
        <v>44585.469965277778</v>
      </c>
    </row>
    <row r="1275" spans="1:13">
      <c r="A1275" s="5" t="e" vm="1285">
        <v>#VALUE!</v>
      </c>
      <c r="B1275" s="7" cm="1">
        <f t="array" ref="B1275">IFERROR(_FV(T_STOCK_DATA[[#This Row],[SYMBOL]],"Change"),"")</f>
        <v>-2.95</v>
      </c>
      <c r="C1275" s="8" cm="1">
        <f t="array" ref="C1275">IFERROR(IF(T_STOCK_DATA[[#This Row],[SYMBOL]]="","",_FV(T_STOCK_DATA[[#This Row],[SYMBOL]],"Change (%)",TRUE)),"")</f>
        <v>-4.9621999999999999E-2</v>
      </c>
      <c r="D1275" s="8" t="str">
        <f>IF(T_STOCK_DATA[[#This Row],[Change (%)]]&gt;0,T_STOCK_DATA[[#This Row],[Change (%)]],"")</f>
        <v/>
      </c>
      <c r="E1275" s="8">
        <f>IF(T_STOCK_DATA[[#This Row],[Change (%)]]&lt;0,T_STOCK_DATA[[#This Row],[Change (%)]],"")</f>
        <v>-4.9621999999999999E-2</v>
      </c>
      <c r="F1275" s="7" t="str" cm="1">
        <f t="array" ref="F1275">IFERROR(_FV(T_STOCK_DATA[[#This Row],[SYMBOL]],"Exchange"),"")</f>
        <v>National Stock Exchange of India</v>
      </c>
      <c r="G1275" s="7" cm="1">
        <f t="array" ref="G1275">IFERROR(_FV(T_STOCK_DATA[[#This Row],[SYMBOL]],"Price"),"")</f>
        <v>56.5</v>
      </c>
      <c r="H1275" s="9" cm="1">
        <f t="array" ref="H1275">IFERROR(_FV(T_STOCK_DATA[[#This Row],[SYMBOL]],"Volume"),"")</f>
        <v>17710</v>
      </c>
      <c r="I1275" s="7" t="str" cm="1">
        <f t="array" ref="I1275">IFERROR(_FV(T_STOCK_DATA[[#This Row],[SYMBOL]],"Ticker symbol",TRUE),"")</f>
        <v>SEYAIND</v>
      </c>
      <c r="J1275" s="10" t="str">
        <f>IFERROR(RANK(T_STOCK_DATA[[#This Row],[Positive Change %]],T_STOCK_DATA[Positive Change %],0)+COUNTIF($D$3:$D1274,T_STOCK_DATA[[#This Row],[Positive Change %]]),"")</f>
        <v/>
      </c>
      <c r="K1275" s="10">
        <f>IFERROR(RANK(T_STOCK_DATA[[#This Row],[Negative Change %]],T_STOCK_DATA[Negative Change %],1)+COUNTIF($E$3:$E1274,T_STOCK_DATA[[#This Row],[Negative Change %]]),"")</f>
        <v>627</v>
      </c>
      <c r="L1275" s="10">
        <f>IFERROR(RANK(T_STOCK_DATA[[#This Row],[Volume]],T_STOCK_DATA[Volume],0)+COUNTIF($H$3:$H1274,T_STOCK_DATA[[#This Row],[Volume]]),"")</f>
        <v>1415</v>
      </c>
      <c r="M1275" s="18" cm="1">
        <f t="array" ref="M1275">IFERROR(_FV(T_STOCK_DATA[[#This Row],[SYMBOL]],"Last trade time",TRUE),"")</f>
        <v>44585.469965277778</v>
      </c>
    </row>
    <row r="1276" spans="1:13">
      <c r="A1276" s="5" t="e" vm="7">
        <v>#VALUE!</v>
      </c>
      <c r="B1276" s="7" cm="1">
        <f t="array" ref="B1276">IFERROR(_FV(T_STOCK_DATA[[#This Row],[SYMBOL]],"Change"),"")</f>
        <v>2.5</v>
      </c>
      <c r="C1276" s="8" cm="1">
        <f t="array" ref="C1276">IFERROR(IF(T_STOCK_DATA[[#This Row],[SYMBOL]]="","",_FV(T_STOCK_DATA[[#This Row],[SYMBOL]],"Change (%)",TRUE)),"")</f>
        <v>4.9950000000000001E-2</v>
      </c>
      <c r="D1276" s="8">
        <f>IF(T_STOCK_DATA[[#This Row],[Change (%)]]&gt;0,T_STOCK_DATA[[#This Row],[Change (%)]],"")</f>
        <v>4.9950000000000001E-2</v>
      </c>
      <c r="E1276" s="8" t="str">
        <f>IF(T_STOCK_DATA[[#This Row],[Change (%)]]&lt;0,T_STOCK_DATA[[#This Row],[Change (%)]],"")</f>
        <v/>
      </c>
      <c r="F1276" s="7" t="str" cm="1">
        <f t="array" ref="F1276">IFERROR(_FV(T_STOCK_DATA[[#This Row],[SYMBOL]],"Exchange"),"")</f>
        <v>National Stock Exchange of India</v>
      </c>
      <c r="G1276" s="7" cm="1">
        <f t="array" ref="G1276">IFERROR(_FV(T_STOCK_DATA[[#This Row],[SYMBOL]],"Price"),"")</f>
        <v>52.55</v>
      </c>
      <c r="H1276" s="9" cm="1">
        <f t="array" ref="H1276">IFERROR(_FV(T_STOCK_DATA[[#This Row],[SYMBOL]],"Volume"),"")</f>
        <v>1</v>
      </c>
      <c r="I1276" s="7" t="str" cm="1">
        <f t="array" ref="I1276">IFERROR(_FV(T_STOCK_DATA[[#This Row],[SYMBOL]],"Ticker symbol",TRUE),"")</f>
        <v>SEJALLTD</v>
      </c>
      <c r="J1276" s="10">
        <f>IFERROR(RANK(T_STOCK_DATA[[#This Row],[Positive Change %]],T_STOCK_DATA[Positive Change %],0)+COUNTIF($D$3:$D1275,T_STOCK_DATA[[#This Row],[Positive Change %]]),"")</f>
        <v>7</v>
      </c>
      <c r="K1276" s="10" t="str">
        <f>IFERROR(RANK(T_STOCK_DATA[[#This Row],[Negative Change %]],T_STOCK_DATA[Negative Change %],1)+COUNTIF($E$3:$E1275,T_STOCK_DATA[[#This Row],[Negative Change %]]),"")</f>
        <v/>
      </c>
      <c r="L1276" s="10">
        <f>IFERROR(RANK(T_STOCK_DATA[[#This Row],[Volume]],T_STOCK_DATA[Volume],0)+COUNTIF($H$3:$H1275,T_STOCK_DATA[[#This Row],[Volume]]),"")</f>
        <v>1648</v>
      </c>
      <c r="M1276" s="18" cm="1">
        <f t="array" ref="M1276">IFERROR(_FV(T_STOCK_DATA[[#This Row],[SYMBOL]],"Last trade time",TRUE),"")</f>
        <v>44585.469965277778</v>
      </c>
    </row>
    <row r="1277" spans="1:13">
      <c r="A1277" s="5" t="e" vm="1286">
        <v>#VALUE!</v>
      </c>
      <c r="B1277" s="7" cm="1">
        <f t="array" ref="B1277">IFERROR(_FV(T_STOCK_DATA[[#This Row],[SYMBOL]],"Change"),"")</f>
        <v>-284</v>
      </c>
      <c r="C1277" s="8" cm="1">
        <f t="array" ref="C1277">IFERROR(IF(T_STOCK_DATA[[#This Row],[SYMBOL]]="","",_FV(T_STOCK_DATA[[#This Row],[SYMBOL]],"Change (%)",TRUE)),"")</f>
        <v>-7.9122999999999999E-2</v>
      </c>
      <c r="D1277" s="8" t="str">
        <f>IF(T_STOCK_DATA[[#This Row],[Change (%)]]&gt;0,T_STOCK_DATA[[#This Row],[Change (%)]],"")</f>
        <v/>
      </c>
      <c r="E1277" s="8">
        <f>IF(T_STOCK_DATA[[#This Row],[Change (%)]]&lt;0,T_STOCK_DATA[[#This Row],[Change (%)]],"")</f>
        <v>-7.9122999999999999E-2</v>
      </c>
      <c r="F1277" s="7" t="str" cm="1">
        <f t="array" ref="F1277">IFERROR(_FV(T_STOCK_DATA[[#This Row],[SYMBOL]],"Exchange"),"")</f>
        <v>National Stock Exchange of India</v>
      </c>
      <c r="G1277" s="7" cm="1">
        <f t="array" ref="G1277">IFERROR(_FV(T_STOCK_DATA[[#This Row],[SYMBOL]],"Price"),"")</f>
        <v>3305.35</v>
      </c>
      <c r="H1277" s="9" cm="1">
        <f t="array" ref="H1277">IFERROR(_FV(T_STOCK_DATA[[#This Row],[SYMBOL]],"Volume"),"")</f>
        <v>39359</v>
      </c>
      <c r="I1277" s="7" t="str" cm="1">
        <f t="array" ref="I1277">IFERROR(_FV(T_STOCK_DATA[[#This Row],[SYMBOL]],"Ticker symbol",TRUE),"")</f>
        <v>SFL</v>
      </c>
      <c r="J1277" s="10" t="str">
        <f>IFERROR(RANK(T_STOCK_DATA[[#This Row],[Positive Change %]],T_STOCK_DATA[Positive Change %],0)+COUNTIF($D$3:$D1276,T_STOCK_DATA[[#This Row],[Positive Change %]]),"")</f>
        <v/>
      </c>
      <c r="K1277" s="10">
        <f>IFERROR(RANK(T_STOCK_DATA[[#This Row],[Negative Change %]],T_STOCK_DATA[Negative Change %],1)+COUNTIF($E$3:$E1276,T_STOCK_DATA[[#This Row],[Negative Change %]]),"")</f>
        <v>113</v>
      </c>
      <c r="L1277" s="10">
        <f>IFERROR(RANK(T_STOCK_DATA[[#This Row],[Volume]],T_STOCK_DATA[Volume],0)+COUNTIF($H$3:$H1276,T_STOCK_DATA[[#This Row],[Volume]]),"")</f>
        <v>1239</v>
      </c>
      <c r="M1277" s="18" cm="1">
        <f t="array" ref="M1277">IFERROR(_FV(T_STOCK_DATA[[#This Row],[SYMBOL]],"Last trade time",TRUE),"")</f>
        <v>44585.469965277778</v>
      </c>
    </row>
    <row r="1278" spans="1:13">
      <c r="A1278" s="5" t="e" vm="1287">
        <v>#VALUE!</v>
      </c>
      <c r="B1278" s="7" cm="1">
        <f t="array" ref="B1278">IFERROR(_FV(T_STOCK_DATA[[#This Row],[SYMBOL]],"Change"),"")</f>
        <v>-1.8</v>
      </c>
      <c r="C1278" s="8" cm="1">
        <f t="array" ref="C1278">IFERROR(IF(T_STOCK_DATA[[#This Row],[SYMBOL]]="","",_FV(T_STOCK_DATA[[#This Row],[SYMBOL]],"Change (%)",TRUE)),"")</f>
        <v>-4.9248E-2</v>
      </c>
      <c r="D1278" s="8" t="str">
        <f>IF(T_STOCK_DATA[[#This Row],[Change (%)]]&gt;0,T_STOCK_DATA[[#This Row],[Change (%)]],"")</f>
        <v/>
      </c>
      <c r="E1278" s="8">
        <f>IF(T_STOCK_DATA[[#This Row],[Change (%)]]&lt;0,T_STOCK_DATA[[#This Row],[Change (%)]],"")</f>
        <v>-4.9248E-2</v>
      </c>
      <c r="F1278" s="7" t="str" cm="1">
        <f t="array" ref="F1278">IFERROR(_FV(T_STOCK_DATA[[#This Row],[SYMBOL]],"Exchange"),"")</f>
        <v>National Stock Exchange of India</v>
      </c>
      <c r="G1278" s="7" cm="1">
        <f t="array" ref="G1278">IFERROR(_FV(T_STOCK_DATA[[#This Row],[SYMBOL]],"Price"),"")</f>
        <v>34.75</v>
      </c>
      <c r="H1278" s="9" cm="1">
        <f t="array" ref="H1278">IFERROR(_FV(T_STOCK_DATA[[#This Row],[SYMBOL]],"Volume"),"")</f>
        <v>108573</v>
      </c>
      <c r="I1278" s="7" t="str" cm="1">
        <f t="array" ref="I1278">IFERROR(_FV(T_STOCK_DATA[[#This Row],[SYMBOL]],"Ticker symbol",TRUE),"")</f>
        <v>SGL</v>
      </c>
      <c r="J1278" s="10" t="str">
        <f>IFERROR(RANK(T_STOCK_DATA[[#This Row],[Positive Change %]],T_STOCK_DATA[Positive Change %],0)+COUNTIF($D$3:$D1277,T_STOCK_DATA[[#This Row],[Positive Change %]]),"")</f>
        <v/>
      </c>
      <c r="K1278" s="10">
        <f>IFERROR(RANK(T_STOCK_DATA[[#This Row],[Negative Change %]],T_STOCK_DATA[Negative Change %],1)+COUNTIF($E$3:$E1277,T_STOCK_DATA[[#This Row],[Negative Change %]]),"")</f>
        <v>669</v>
      </c>
      <c r="L1278" s="10">
        <f>IFERROR(RANK(T_STOCK_DATA[[#This Row],[Volume]],T_STOCK_DATA[Volume],0)+COUNTIF($H$3:$H1277,T_STOCK_DATA[[#This Row],[Volume]]),"")</f>
        <v>948</v>
      </c>
      <c r="M1278" s="18" cm="1">
        <f t="array" ref="M1278">IFERROR(_FV(T_STOCK_DATA[[#This Row],[SYMBOL]],"Last trade time",TRUE),"")</f>
        <v>44585.469965277778</v>
      </c>
    </row>
    <row r="1279" spans="1:13">
      <c r="A1279" s="5" t="e" vm="1288">
        <v>#VALUE!</v>
      </c>
      <c r="B1279" s="7" cm="1">
        <f t="array" ref="B1279">IFERROR(_FV(T_STOCK_DATA[[#This Row],[SYMBOL]],"Change"),"")</f>
        <v>-2.5499999999999998</v>
      </c>
      <c r="C1279" s="8" cm="1">
        <f t="array" ref="C1279">IFERROR(IF(T_STOCK_DATA[[#This Row],[SYMBOL]]="","",_FV(T_STOCK_DATA[[#This Row],[SYMBOL]],"Change (%)",TRUE)),"")</f>
        <v>-4.9562999999999996E-2</v>
      </c>
      <c r="D1279" s="8" t="str">
        <f>IF(T_STOCK_DATA[[#This Row],[Change (%)]]&gt;0,T_STOCK_DATA[[#This Row],[Change (%)]],"")</f>
        <v/>
      </c>
      <c r="E1279" s="8">
        <f>IF(T_STOCK_DATA[[#This Row],[Change (%)]]&lt;0,T_STOCK_DATA[[#This Row],[Change (%)]],"")</f>
        <v>-4.9562999999999996E-2</v>
      </c>
      <c r="F1279" s="7" t="str" cm="1">
        <f t="array" ref="F1279">IFERROR(_FV(T_STOCK_DATA[[#This Row],[SYMBOL]],"Exchange"),"")</f>
        <v>National Stock Exchange of India</v>
      </c>
      <c r="G1279" s="7" cm="1">
        <f t="array" ref="G1279">IFERROR(_FV(T_STOCK_DATA[[#This Row],[SYMBOL]],"Price"),"")</f>
        <v>48.9</v>
      </c>
      <c r="H1279" s="9" cm="1">
        <f t="array" ref="H1279">IFERROR(_FV(T_STOCK_DATA[[#This Row],[SYMBOL]],"Volume"),"")</f>
        <v>17385</v>
      </c>
      <c r="I1279" s="7" t="str" cm="1">
        <f t="array" ref="I1279">IFERROR(_FV(T_STOCK_DATA[[#This Row],[SYMBOL]],"Ticker symbol",TRUE),"")</f>
        <v>SHAHALLOYS</v>
      </c>
      <c r="J1279" s="10" t="str">
        <f>IFERROR(RANK(T_STOCK_DATA[[#This Row],[Positive Change %]],T_STOCK_DATA[Positive Change %],0)+COUNTIF($D$3:$D1278,T_STOCK_DATA[[#This Row],[Positive Change %]]),"")</f>
        <v/>
      </c>
      <c r="K1279" s="10">
        <f>IFERROR(RANK(T_STOCK_DATA[[#This Row],[Negative Change %]],T_STOCK_DATA[Negative Change %],1)+COUNTIF($E$3:$E1278,T_STOCK_DATA[[#This Row],[Negative Change %]]),"")</f>
        <v>635</v>
      </c>
      <c r="L1279" s="10">
        <f>IFERROR(RANK(T_STOCK_DATA[[#This Row],[Volume]],T_STOCK_DATA[Volume],0)+COUNTIF($H$3:$H1278,T_STOCK_DATA[[#This Row],[Volume]]),"")</f>
        <v>1420</v>
      </c>
      <c r="M1279" s="18" cm="1">
        <f t="array" ref="M1279">IFERROR(_FV(T_STOCK_DATA[[#This Row],[SYMBOL]],"Last trade time",TRUE),"")</f>
        <v>44585.469965277778</v>
      </c>
    </row>
    <row r="1280" spans="1:13">
      <c r="A1280" s="5" t="e" vm="1289">
        <v>#VALUE!</v>
      </c>
      <c r="B1280" s="7" cm="1">
        <f t="array" ref="B1280">IFERROR(_FV(T_STOCK_DATA[[#This Row],[SYMBOL]],"Change"),"")</f>
        <v>-34.9</v>
      </c>
      <c r="C1280" s="8" cm="1">
        <f t="array" ref="C1280">IFERROR(IF(T_STOCK_DATA[[#This Row],[SYMBOL]]="","",_FV(T_STOCK_DATA[[#This Row],[SYMBOL]],"Change (%)",TRUE)),"")</f>
        <v>-5.6821999999999998E-2</v>
      </c>
      <c r="D1280" s="8" t="str">
        <f>IF(T_STOCK_DATA[[#This Row],[Change (%)]]&gt;0,T_STOCK_DATA[[#This Row],[Change (%)]],"")</f>
        <v/>
      </c>
      <c r="E1280" s="8">
        <f>IF(T_STOCK_DATA[[#This Row],[Change (%)]]&lt;0,T_STOCK_DATA[[#This Row],[Change (%)]],"")</f>
        <v>-5.6821999999999998E-2</v>
      </c>
      <c r="F1280" s="7" t="str" cm="1">
        <f t="array" ref="F1280">IFERROR(_FV(T_STOCK_DATA[[#This Row],[SYMBOL]],"Exchange"),"")</f>
        <v>National Stock Exchange of India</v>
      </c>
      <c r="G1280" s="7" cm="1">
        <f t="array" ref="G1280">IFERROR(_FV(T_STOCK_DATA[[#This Row],[SYMBOL]],"Price"),"")</f>
        <v>579.29999999999995</v>
      </c>
      <c r="H1280" s="9" cm="1">
        <f t="array" ref="H1280">IFERROR(_FV(T_STOCK_DATA[[#This Row],[SYMBOL]],"Volume"),"")</f>
        <v>122668</v>
      </c>
      <c r="I1280" s="7" t="str" cm="1">
        <f t="array" ref="I1280">IFERROR(_FV(T_STOCK_DATA[[#This Row],[SYMBOL]],"Ticker symbol",TRUE),"")</f>
        <v>SHAKTIPUMP</v>
      </c>
      <c r="J1280" s="10" t="str">
        <f>IFERROR(RANK(T_STOCK_DATA[[#This Row],[Positive Change %]],T_STOCK_DATA[Positive Change %],0)+COUNTIF($D$3:$D1279,T_STOCK_DATA[[#This Row],[Positive Change %]]),"")</f>
        <v/>
      </c>
      <c r="K1280" s="10">
        <f>IFERROR(RANK(T_STOCK_DATA[[#This Row],[Negative Change %]],T_STOCK_DATA[Negative Change %],1)+COUNTIF($E$3:$E1279,T_STOCK_DATA[[#This Row],[Negative Change %]]),"")</f>
        <v>387</v>
      </c>
      <c r="L1280" s="10">
        <f>IFERROR(RANK(T_STOCK_DATA[[#This Row],[Volume]],T_STOCK_DATA[Volume],0)+COUNTIF($H$3:$H1279,T_STOCK_DATA[[#This Row],[Volume]]),"")</f>
        <v>910</v>
      </c>
      <c r="M1280" s="18" cm="1">
        <f t="array" ref="M1280">IFERROR(_FV(T_STOCK_DATA[[#This Row],[SYMBOL]],"Last trade time",TRUE),"")</f>
        <v>44585.469965277778</v>
      </c>
    </row>
    <row r="1281" spans="1:13">
      <c r="A1281" s="5" t="e" vm="1290">
        <v>#VALUE!</v>
      </c>
      <c r="B1281" s="7" cm="1">
        <f t="array" ref="B1281">IFERROR(_FV(T_STOCK_DATA[[#This Row],[SYMBOL]],"Change"),"")</f>
        <v>-6.3</v>
      </c>
      <c r="C1281" s="8" cm="1">
        <f t="array" ref="C1281">IFERROR(IF(T_STOCK_DATA[[#This Row],[SYMBOL]]="","",_FV(T_STOCK_DATA[[#This Row],[SYMBOL]],"Change (%)",TRUE)),"")</f>
        <v>-4.3993999999999998E-2</v>
      </c>
      <c r="D1281" s="8" t="str">
        <f>IF(T_STOCK_DATA[[#This Row],[Change (%)]]&gt;0,T_STOCK_DATA[[#This Row],[Change (%)]],"")</f>
        <v/>
      </c>
      <c r="E1281" s="8">
        <f>IF(T_STOCK_DATA[[#This Row],[Change (%)]]&lt;0,T_STOCK_DATA[[#This Row],[Change (%)]],"")</f>
        <v>-4.3993999999999998E-2</v>
      </c>
      <c r="F1281" s="7" t="str" cm="1">
        <f t="array" ref="F1281">IFERROR(_FV(T_STOCK_DATA[[#This Row],[SYMBOL]],"Exchange"),"")</f>
        <v>National Stock Exchange of India</v>
      </c>
      <c r="G1281" s="7" cm="1">
        <f t="array" ref="G1281">IFERROR(_FV(T_STOCK_DATA[[#This Row],[SYMBOL]],"Price"),"")</f>
        <v>136.9</v>
      </c>
      <c r="H1281" s="9" cm="1">
        <f t="array" ref="H1281">IFERROR(_FV(T_STOCK_DATA[[#This Row],[SYMBOL]],"Volume"),"")</f>
        <v>151195</v>
      </c>
      <c r="I1281" s="7" t="str" cm="1">
        <f t="array" ref="I1281">IFERROR(_FV(T_STOCK_DATA[[#This Row],[SYMBOL]],"Ticker symbol",TRUE),"")</f>
        <v>SHALBY</v>
      </c>
      <c r="J1281" s="10" t="str">
        <f>IFERROR(RANK(T_STOCK_DATA[[#This Row],[Positive Change %]],T_STOCK_DATA[Positive Change %],0)+COUNTIF($D$3:$D1280,T_STOCK_DATA[[#This Row],[Positive Change %]]),"")</f>
        <v/>
      </c>
      <c r="K1281" s="10">
        <f>IFERROR(RANK(T_STOCK_DATA[[#This Row],[Negative Change %]],T_STOCK_DATA[Negative Change %],1)+COUNTIF($E$3:$E1280,T_STOCK_DATA[[#This Row],[Negative Change %]]),"")</f>
        <v>931</v>
      </c>
      <c r="L1281" s="10">
        <f>IFERROR(RANK(T_STOCK_DATA[[#This Row],[Volume]],T_STOCK_DATA[Volume],0)+COUNTIF($H$3:$H1280,T_STOCK_DATA[[#This Row],[Volume]]),"")</f>
        <v>850</v>
      </c>
      <c r="M1281" s="18" cm="1">
        <f t="array" ref="M1281">IFERROR(_FV(T_STOCK_DATA[[#This Row],[SYMBOL]],"Last trade time",TRUE),"")</f>
        <v>44585.469965277778</v>
      </c>
    </row>
    <row r="1282" spans="1:13">
      <c r="A1282" s="5" t="e" vm="1291">
        <v>#VALUE!</v>
      </c>
      <c r="B1282" s="7" cm="1">
        <f t="array" ref="B1282">IFERROR(_FV(T_STOCK_DATA[[#This Row],[SYMBOL]],"Change"),"")</f>
        <v>-3.35</v>
      </c>
      <c r="C1282" s="8" cm="1">
        <f t="array" ref="C1282">IFERROR(IF(T_STOCK_DATA[[#This Row],[SYMBOL]]="","",_FV(T_STOCK_DATA[[#This Row],[SYMBOL]],"Change (%)",TRUE)),"")</f>
        <v>-2.4760000000000001E-2</v>
      </c>
      <c r="D1282" s="8" t="str">
        <f>IF(T_STOCK_DATA[[#This Row],[Change (%)]]&gt;0,T_STOCK_DATA[[#This Row],[Change (%)]],"")</f>
        <v/>
      </c>
      <c r="E1282" s="8">
        <f>IF(T_STOCK_DATA[[#This Row],[Change (%)]]&lt;0,T_STOCK_DATA[[#This Row],[Change (%)]],"")</f>
        <v>-2.4760000000000001E-2</v>
      </c>
      <c r="F1282" s="7" t="str" cm="1">
        <f t="array" ref="F1282">IFERROR(_FV(T_STOCK_DATA[[#This Row],[SYMBOL]],"Exchange"),"")</f>
        <v>National Stock Exchange of India</v>
      </c>
      <c r="G1282" s="7" cm="1">
        <f t="array" ref="G1282">IFERROR(_FV(T_STOCK_DATA[[#This Row],[SYMBOL]],"Price"),"")</f>
        <v>131.94999999999999</v>
      </c>
      <c r="H1282" s="9" cm="1">
        <f t="array" ref="H1282">IFERROR(_FV(T_STOCK_DATA[[#This Row],[SYMBOL]],"Volume"),"")</f>
        <v>626558</v>
      </c>
      <c r="I1282" s="7" t="str" cm="1">
        <f t="array" ref="I1282">IFERROR(_FV(T_STOCK_DATA[[#This Row],[SYMBOL]],"Ticker symbol",TRUE),"")</f>
        <v>SHALPAINTS</v>
      </c>
      <c r="J1282" s="10" t="str">
        <f>IFERROR(RANK(T_STOCK_DATA[[#This Row],[Positive Change %]],T_STOCK_DATA[Positive Change %],0)+COUNTIF($D$3:$D1281,T_STOCK_DATA[[#This Row],[Positive Change %]]),"")</f>
        <v/>
      </c>
      <c r="K1282" s="10">
        <f>IFERROR(RANK(T_STOCK_DATA[[#This Row],[Negative Change %]],T_STOCK_DATA[Negative Change %],1)+COUNTIF($E$3:$E1281,T_STOCK_DATA[[#This Row],[Negative Change %]]),"")</f>
        <v>1339</v>
      </c>
      <c r="L1282" s="10">
        <f>IFERROR(RANK(T_STOCK_DATA[[#This Row],[Volume]],T_STOCK_DATA[Volume],0)+COUNTIF($H$3:$H1281,T_STOCK_DATA[[#This Row],[Volume]]),"")</f>
        <v>442</v>
      </c>
      <c r="M1282" s="18" cm="1">
        <f t="array" ref="M1282">IFERROR(_FV(T_STOCK_DATA[[#This Row],[SYMBOL]],"Last trade time",TRUE),"")</f>
        <v>44585.469965277778</v>
      </c>
    </row>
    <row r="1283" spans="1:13">
      <c r="A1283" s="5" t="e" vm="1292">
        <v>#VALUE!</v>
      </c>
      <c r="B1283" s="7" cm="1">
        <f t="array" ref="B1283">IFERROR(_FV(T_STOCK_DATA[[#This Row],[SYMBOL]],"Change"),"")</f>
        <v>-20</v>
      </c>
      <c r="C1283" s="8" cm="1">
        <f t="array" ref="C1283">IFERROR(IF(T_STOCK_DATA[[#This Row],[SYMBOL]]="","",_FV(T_STOCK_DATA[[#This Row],[SYMBOL]],"Change (%)",TRUE)),"")</f>
        <v>-3.8887999999999999E-2</v>
      </c>
      <c r="D1283" s="8" t="str">
        <f>IF(T_STOCK_DATA[[#This Row],[Change (%)]]&gt;0,T_STOCK_DATA[[#This Row],[Change (%)]],"")</f>
        <v/>
      </c>
      <c r="E1283" s="8">
        <f>IF(T_STOCK_DATA[[#This Row],[Change (%)]]&lt;0,T_STOCK_DATA[[#This Row],[Change (%)]],"")</f>
        <v>-3.8887999999999999E-2</v>
      </c>
      <c r="F1283" s="7" t="str" cm="1">
        <f t="array" ref="F1283">IFERROR(_FV(T_STOCK_DATA[[#This Row],[SYMBOL]],"Exchange"),"")</f>
        <v>National Stock Exchange of India</v>
      </c>
      <c r="G1283" s="7" cm="1">
        <f t="array" ref="G1283">IFERROR(_FV(T_STOCK_DATA[[#This Row],[SYMBOL]],"Price"),"")</f>
        <v>494.3</v>
      </c>
      <c r="H1283" s="9" cm="1">
        <f t="array" ref="H1283">IFERROR(_FV(T_STOCK_DATA[[#This Row],[SYMBOL]],"Volume"),"")</f>
        <v>33388</v>
      </c>
      <c r="I1283" s="7" t="str" cm="1">
        <f t="array" ref="I1283">IFERROR(_FV(T_STOCK_DATA[[#This Row],[SYMBOL]],"Ticker symbol",TRUE),"")</f>
        <v>SHANKARA</v>
      </c>
      <c r="J1283" s="10" t="str">
        <f>IFERROR(RANK(T_STOCK_DATA[[#This Row],[Positive Change %]],T_STOCK_DATA[Positive Change %],0)+COUNTIF($D$3:$D1282,T_STOCK_DATA[[#This Row],[Positive Change %]]),"")</f>
        <v/>
      </c>
      <c r="K1283" s="10">
        <f>IFERROR(RANK(T_STOCK_DATA[[#This Row],[Negative Change %]],T_STOCK_DATA[Negative Change %],1)+COUNTIF($E$3:$E1282,T_STOCK_DATA[[#This Row],[Negative Change %]]),"")</f>
        <v>1067</v>
      </c>
      <c r="L1283" s="10">
        <f>IFERROR(RANK(T_STOCK_DATA[[#This Row],[Volume]],T_STOCK_DATA[Volume],0)+COUNTIF($H$3:$H1282,T_STOCK_DATA[[#This Row],[Volume]]),"")</f>
        <v>1285</v>
      </c>
      <c r="M1283" s="18" cm="1">
        <f t="array" ref="M1283">IFERROR(_FV(T_STOCK_DATA[[#This Row],[SYMBOL]],"Last trade time",TRUE),"")</f>
        <v>44585.469965277778</v>
      </c>
    </row>
    <row r="1284" spans="1:13">
      <c r="A1284" s="5" t="e" vm="1293">
        <v>#VALUE!</v>
      </c>
      <c r="B1284" s="7" cm="1">
        <f t="array" ref="B1284">IFERROR(_FV(T_STOCK_DATA[[#This Row],[SYMBOL]],"Change"),"")</f>
        <v>-12.65</v>
      </c>
      <c r="C1284" s="8" cm="1">
        <f t="array" ref="C1284">IFERROR(IF(T_STOCK_DATA[[#This Row],[SYMBOL]]="","",_FV(T_STOCK_DATA[[#This Row],[SYMBOL]],"Change (%)",TRUE)),"")</f>
        <v>-7.8111E-2</v>
      </c>
      <c r="D1284" s="8" t="str">
        <f>IF(T_STOCK_DATA[[#This Row],[Change (%)]]&gt;0,T_STOCK_DATA[[#This Row],[Change (%)]],"")</f>
        <v/>
      </c>
      <c r="E1284" s="8">
        <f>IF(T_STOCK_DATA[[#This Row],[Change (%)]]&lt;0,T_STOCK_DATA[[#This Row],[Change (%)]],"")</f>
        <v>-7.8111E-2</v>
      </c>
      <c r="F1284" s="7" t="str" cm="1">
        <f t="array" ref="F1284">IFERROR(_FV(T_STOCK_DATA[[#This Row],[SYMBOL]],"Exchange"),"")</f>
        <v>National Stock Exchange of India</v>
      </c>
      <c r="G1284" s="7" cm="1">
        <f t="array" ref="G1284">IFERROR(_FV(T_STOCK_DATA[[#This Row],[SYMBOL]],"Price"),"")</f>
        <v>149.30000000000001</v>
      </c>
      <c r="H1284" s="9" cm="1">
        <f t="array" ref="H1284">IFERROR(_FV(T_STOCK_DATA[[#This Row],[SYMBOL]],"Volume"),"")</f>
        <v>129243</v>
      </c>
      <c r="I1284" s="7" t="str" cm="1">
        <f t="array" ref="I1284">IFERROR(_FV(T_STOCK_DATA[[#This Row],[SYMBOL]],"Ticker symbol",TRUE),"")</f>
        <v>SHANTIGEAR</v>
      </c>
      <c r="J1284" s="10" t="str">
        <f>IFERROR(RANK(T_STOCK_DATA[[#This Row],[Positive Change %]],T_STOCK_DATA[Positive Change %],0)+COUNTIF($D$3:$D1283,T_STOCK_DATA[[#This Row],[Positive Change %]]),"")</f>
        <v/>
      </c>
      <c r="K1284" s="10">
        <f>IFERROR(RANK(T_STOCK_DATA[[#This Row],[Negative Change %]],T_STOCK_DATA[Negative Change %],1)+COUNTIF($E$3:$E1283,T_STOCK_DATA[[#This Row],[Negative Change %]]),"")</f>
        <v>121</v>
      </c>
      <c r="L1284" s="10">
        <f>IFERROR(RANK(T_STOCK_DATA[[#This Row],[Volume]],T_STOCK_DATA[Volume],0)+COUNTIF($H$3:$H1283,T_STOCK_DATA[[#This Row],[Volume]]),"")</f>
        <v>893</v>
      </c>
      <c r="M1284" s="18" cm="1">
        <f t="array" ref="M1284">IFERROR(_FV(T_STOCK_DATA[[#This Row],[SYMBOL]],"Last trade time",TRUE),"")</f>
        <v>44585.469965277778</v>
      </c>
    </row>
    <row r="1285" spans="1:13">
      <c r="A1285" s="5" t="e" vm="1">
        <v>#VALUE!</v>
      </c>
      <c r="B1285" s="7" cm="1">
        <f t="array" ref="B1285">IFERROR(_FV(T_STOCK_DATA[[#This Row],[SYMBOL]],"Change"),"")</f>
        <v>58.5</v>
      </c>
      <c r="C1285" s="8" cm="1">
        <f t="array" ref="C1285">IFERROR(IF(T_STOCK_DATA[[#This Row],[SYMBOL]]="","",_FV(T_STOCK_DATA[[#This Row],[SYMBOL]],"Change (%)",TRUE)),"")</f>
        <v>0.15423100000000001</v>
      </c>
      <c r="D1285" s="8">
        <f>IF(T_STOCK_DATA[[#This Row],[Change (%)]]&gt;0,T_STOCK_DATA[[#This Row],[Change (%)]],"")</f>
        <v>0.15423100000000001</v>
      </c>
      <c r="E1285" s="8" t="str">
        <f>IF(T_STOCK_DATA[[#This Row],[Change (%)]]&lt;0,T_STOCK_DATA[[#This Row],[Change (%)]],"")</f>
        <v/>
      </c>
      <c r="F1285" s="7" t="str" cm="1">
        <f t="array" ref="F1285">IFERROR(_FV(T_STOCK_DATA[[#This Row],[SYMBOL]],"Exchange"),"")</f>
        <v>National Stock Exchange of India</v>
      </c>
      <c r="G1285" s="7" cm="1">
        <f t="array" ref="G1285">IFERROR(_FV(T_STOCK_DATA[[#This Row],[SYMBOL]],"Price"),"")</f>
        <v>437.8</v>
      </c>
      <c r="H1285" s="9" cm="1">
        <f t="array" ref="H1285">IFERROR(_FV(T_STOCK_DATA[[#This Row],[SYMBOL]],"Volume"),"")</f>
        <v>6343376</v>
      </c>
      <c r="I1285" s="7" t="str" cm="1">
        <f t="array" ref="I1285">IFERROR(_FV(T_STOCK_DATA[[#This Row],[SYMBOL]],"Ticker symbol",TRUE),"")</f>
        <v>SHARDACROP</v>
      </c>
      <c r="J1285" s="10">
        <f>IFERROR(RANK(T_STOCK_DATA[[#This Row],[Positive Change %]],T_STOCK_DATA[Positive Change %],0)+COUNTIF($D$3:$D1284,T_STOCK_DATA[[#This Row],[Positive Change %]]),"")</f>
        <v>1</v>
      </c>
      <c r="K1285" s="10" t="str">
        <f>IFERROR(RANK(T_STOCK_DATA[[#This Row],[Negative Change %]],T_STOCK_DATA[Negative Change %],1)+COUNTIF($E$3:$E1284,T_STOCK_DATA[[#This Row],[Negative Change %]]),"")</f>
        <v/>
      </c>
      <c r="L1285" s="10">
        <f>IFERROR(RANK(T_STOCK_DATA[[#This Row],[Volume]],T_STOCK_DATA[Volume],0)+COUNTIF($H$3:$H1284,T_STOCK_DATA[[#This Row],[Volume]]),"")</f>
        <v>80</v>
      </c>
      <c r="M1285" s="18" cm="1">
        <f t="array" ref="M1285">IFERROR(_FV(T_STOCK_DATA[[#This Row],[SYMBOL]],"Last trade time",TRUE),"")</f>
        <v>44585.469965277778</v>
      </c>
    </row>
    <row r="1286" spans="1:13">
      <c r="A1286" s="5" t="e" vm="1294">
        <v>#VALUE!</v>
      </c>
      <c r="B1286" s="7" cm="1">
        <f t="array" ref="B1286">IFERROR(_FV(T_STOCK_DATA[[#This Row],[SYMBOL]],"Change"),"")</f>
        <v>-70.55</v>
      </c>
      <c r="C1286" s="8" cm="1">
        <f t="array" ref="C1286">IFERROR(IF(T_STOCK_DATA[[#This Row],[SYMBOL]]="","",_FV(T_STOCK_DATA[[#This Row],[SYMBOL]],"Change (%)",TRUE)),"")</f>
        <v>-8.4445999999999993E-2</v>
      </c>
      <c r="D1286" s="8" t="str">
        <f>IF(T_STOCK_DATA[[#This Row],[Change (%)]]&gt;0,T_STOCK_DATA[[#This Row],[Change (%)]],"")</f>
        <v/>
      </c>
      <c r="E1286" s="8">
        <f>IF(T_STOCK_DATA[[#This Row],[Change (%)]]&lt;0,T_STOCK_DATA[[#This Row],[Change (%)]],"")</f>
        <v>-8.4445999999999993E-2</v>
      </c>
      <c r="F1286" s="7" t="str" cm="1">
        <f t="array" ref="F1286">IFERROR(_FV(T_STOCK_DATA[[#This Row],[SYMBOL]],"Exchange"),"")</f>
        <v>National Stock Exchange of India</v>
      </c>
      <c r="G1286" s="7" cm="1">
        <f t="array" ref="G1286">IFERROR(_FV(T_STOCK_DATA[[#This Row],[SYMBOL]],"Price"),"")</f>
        <v>764.9</v>
      </c>
      <c r="H1286" s="9" cm="1">
        <f t="array" ref="H1286">IFERROR(_FV(T_STOCK_DATA[[#This Row],[SYMBOL]],"Volume"),"")</f>
        <v>54270</v>
      </c>
      <c r="I1286" s="7" t="str" cm="1">
        <f t="array" ref="I1286">IFERROR(_FV(T_STOCK_DATA[[#This Row],[SYMBOL]],"Ticker symbol",TRUE),"")</f>
        <v>SHARDAMOTR</v>
      </c>
      <c r="J1286" s="10" t="str">
        <f>IFERROR(RANK(T_STOCK_DATA[[#This Row],[Positive Change %]],T_STOCK_DATA[Positive Change %],0)+COUNTIF($D$3:$D1285,T_STOCK_DATA[[#This Row],[Positive Change %]]),"")</f>
        <v/>
      </c>
      <c r="K1286" s="10">
        <f>IFERROR(RANK(T_STOCK_DATA[[#This Row],[Negative Change %]],T_STOCK_DATA[Negative Change %],1)+COUNTIF($E$3:$E1285,T_STOCK_DATA[[#This Row],[Negative Change %]]),"")</f>
        <v>79</v>
      </c>
      <c r="L1286" s="10">
        <f>IFERROR(RANK(T_STOCK_DATA[[#This Row],[Volume]],T_STOCK_DATA[Volume],0)+COUNTIF($H$3:$H1285,T_STOCK_DATA[[#This Row],[Volume]]),"")</f>
        <v>1142</v>
      </c>
      <c r="M1286" s="18" cm="1">
        <f t="array" ref="M1286">IFERROR(_FV(T_STOCK_DATA[[#This Row],[SYMBOL]],"Last trade time",TRUE),"")</f>
        <v>44585.469965277778</v>
      </c>
    </row>
    <row r="1287" spans="1:13">
      <c r="A1287" s="5" t="e" vm="1295">
        <v>#VALUE!</v>
      </c>
      <c r="B1287" s="7" cm="1">
        <f t="array" ref="B1287">IFERROR(_FV(T_STOCK_DATA[[#This Row],[SYMBOL]],"Change"),"")</f>
        <v>-69.650000000000006</v>
      </c>
      <c r="C1287" s="8" cm="1">
        <f t="array" ref="C1287">IFERROR(IF(T_STOCK_DATA[[#This Row],[SYMBOL]]="","",_FV(T_STOCK_DATA[[#This Row],[SYMBOL]],"Change (%)",TRUE)),"")</f>
        <v>-5.4329000000000002E-2</v>
      </c>
      <c r="D1287" s="8" t="str">
        <f>IF(T_STOCK_DATA[[#This Row],[Change (%)]]&gt;0,T_STOCK_DATA[[#This Row],[Change (%)]],"")</f>
        <v/>
      </c>
      <c r="E1287" s="8">
        <f>IF(T_STOCK_DATA[[#This Row],[Change (%)]]&lt;0,T_STOCK_DATA[[#This Row],[Change (%)]],"")</f>
        <v>-5.4329000000000002E-2</v>
      </c>
      <c r="F1287" s="7" t="str" cm="1">
        <f t="array" ref="F1287">IFERROR(_FV(T_STOCK_DATA[[#This Row],[SYMBOL]],"Exchange"),"")</f>
        <v>National Stock Exchange of India</v>
      </c>
      <c r="G1287" s="7" cm="1">
        <f t="array" ref="G1287">IFERROR(_FV(T_STOCK_DATA[[#This Row],[SYMBOL]],"Price"),"")</f>
        <v>1212.3499999999999</v>
      </c>
      <c r="H1287" s="9" cm="1">
        <f t="array" ref="H1287">IFERROR(_FV(T_STOCK_DATA[[#This Row],[SYMBOL]],"Volume"),"")</f>
        <v>65718</v>
      </c>
      <c r="I1287" s="7" t="str" cm="1">
        <f t="array" ref="I1287">IFERROR(_FV(T_STOCK_DATA[[#This Row],[SYMBOL]],"Ticker symbol",TRUE),"")</f>
        <v>SHAREINDIA</v>
      </c>
      <c r="J1287" s="10" t="str">
        <f>IFERROR(RANK(T_STOCK_DATA[[#This Row],[Positive Change %]],T_STOCK_DATA[Positive Change %],0)+COUNTIF($D$3:$D1286,T_STOCK_DATA[[#This Row],[Positive Change %]]),"")</f>
        <v/>
      </c>
      <c r="K1287" s="10">
        <f>IFERROR(RANK(T_STOCK_DATA[[#This Row],[Negative Change %]],T_STOCK_DATA[Negative Change %],1)+COUNTIF($E$3:$E1286,T_STOCK_DATA[[#This Row],[Negative Change %]]),"")</f>
        <v>425</v>
      </c>
      <c r="L1287" s="10">
        <f>IFERROR(RANK(T_STOCK_DATA[[#This Row],[Volume]],T_STOCK_DATA[Volume],0)+COUNTIF($H$3:$H1286,T_STOCK_DATA[[#This Row],[Volume]]),"")</f>
        <v>1089</v>
      </c>
      <c r="M1287" s="18" cm="1">
        <f t="array" ref="M1287">IFERROR(_FV(T_STOCK_DATA[[#This Row],[SYMBOL]],"Last trade time",TRUE),"")</f>
        <v>44585.469965277778</v>
      </c>
    </row>
    <row r="1288" spans="1:13">
      <c r="A1288" s="5" t="e" vm="1296">
        <v>#VALUE!</v>
      </c>
      <c r="B1288" s="7" cm="1">
        <f t="array" ref="B1288">IFERROR(_FV(T_STOCK_DATA[[#This Row],[SYMBOL]],"Change"),"")</f>
        <v>-5.75</v>
      </c>
      <c r="C1288" s="8" cm="1">
        <f t="array" ref="C1288">IFERROR(IF(T_STOCK_DATA[[#This Row],[SYMBOL]]="","",_FV(T_STOCK_DATA[[#This Row],[SYMBOL]],"Change (%)",TRUE)),"")</f>
        <v>-4.5473E-2</v>
      </c>
      <c r="D1288" s="8" t="str">
        <f>IF(T_STOCK_DATA[[#This Row],[Change (%)]]&gt;0,T_STOCK_DATA[[#This Row],[Change (%)]],"")</f>
        <v/>
      </c>
      <c r="E1288" s="8">
        <f>IF(T_STOCK_DATA[[#This Row],[Change (%)]]&lt;0,T_STOCK_DATA[[#This Row],[Change (%)]],"")</f>
        <v>-4.5473E-2</v>
      </c>
      <c r="F1288" s="7" t="str" cm="1">
        <f t="array" ref="F1288">IFERROR(_FV(T_STOCK_DATA[[#This Row],[SYMBOL]],"Exchange"),"")</f>
        <v>National Stock Exchange of India</v>
      </c>
      <c r="G1288" s="7" cm="1">
        <f t="array" ref="G1288">IFERROR(_FV(T_STOCK_DATA[[#This Row],[SYMBOL]],"Price"),"")</f>
        <v>120.7</v>
      </c>
      <c r="H1288" s="9" cm="1">
        <f t="array" ref="H1288">IFERROR(_FV(T_STOCK_DATA[[#This Row],[SYMBOL]],"Volume"),"")</f>
        <v>81663</v>
      </c>
      <c r="I1288" s="7" t="str" cm="1">
        <f t="array" ref="I1288">IFERROR(_FV(T_STOCK_DATA[[#This Row],[SYMBOL]],"Ticker symbol",TRUE),"")</f>
        <v>SHEMAROO</v>
      </c>
      <c r="J1288" s="10" t="str">
        <f>IFERROR(RANK(T_STOCK_DATA[[#This Row],[Positive Change %]],T_STOCK_DATA[Positive Change %],0)+COUNTIF($D$3:$D1287,T_STOCK_DATA[[#This Row],[Positive Change %]]),"")</f>
        <v/>
      </c>
      <c r="K1288" s="10">
        <f>IFERROR(RANK(T_STOCK_DATA[[#This Row],[Negative Change %]],T_STOCK_DATA[Negative Change %],1)+COUNTIF($E$3:$E1287,T_STOCK_DATA[[#This Row],[Negative Change %]]),"")</f>
        <v>878</v>
      </c>
      <c r="L1288" s="10">
        <f>IFERROR(RANK(T_STOCK_DATA[[#This Row],[Volume]],T_STOCK_DATA[Volume],0)+COUNTIF($H$3:$H1287,T_STOCK_DATA[[#This Row],[Volume]]),"")</f>
        <v>1036</v>
      </c>
      <c r="M1288" s="18" cm="1">
        <f t="array" ref="M1288">IFERROR(_FV(T_STOCK_DATA[[#This Row],[SYMBOL]],"Last trade time",TRUE),"")</f>
        <v>44585.469965277778</v>
      </c>
    </row>
    <row r="1289" spans="1:13">
      <c r="A1289" s="5" t="e" vm="1297">
        <v>#VALUE!</v>
      </c>
      <c r="B1289" s="7" cm="1">
        <f t="array" ref="B1289">IFERROR(_FV(T_STOCK_DATA[[#This Row],[SYMBOL]],"Change"),"")</f>
        <v>-17.55</v>
      </c>
      <c r="C1289" s="8" cm="1">
        <f t="array" ref="C1289">IFERROR(IF(T_STOCK_DATA[[#This Row],[SYMBOL]]="","",_FV(T_STOCK_DATA[[#This Row],[SYMBOL]],"Change (%)",TRUE)),"")</f>
        <v>-4.4139999999999999E-2</v>
      </c>
      <c r="D1289" s="8" t="str">
        <f>IF(T_STOCK_DATA[[#This Row],[Change (%)]]&gt;0,T_STOCK_DATA[[#This Row],[Change (%)]],"")</f>
        <v/>
      </c>
      <c r="E1289" s="8">
        <f>IF(T_STOCK_DATA[[#This Row],[Change (%)]]&lt;0,T_STOCK_DATA[[#This Row],[Change (%)]],"")</f>
        <v>-4.4139999999999999E-2</v>
      </c>
      <c r="F1289" s="7" t="str" cm="1">
        <f t="array" ref="F1289">IFERROR(_FV(T_STOCK_DATA[[#This Row],[SYMBOL]],"Exchange"),"")</f>
        <v>National Stock Exchange of India</v>
      </c>
      <c r="G1289" s="7" cm="1">
        <f t="array" ref="G1289">IFERROR(_FV(T_STOCK_DATA[[#This Row],[SYMBOL]],"Price"),"")</f>
        <v>380.05</v>
      </c>
      <c r="H1289" s="9" cm="1">
        <f t="array" ref="H1289">IFERROR(_FV(T_STOCK_DATA[[#This Row],[SYMBOL]],"Volume"),"")</f>
        <v>172102</v>
      </c>
      <c r="I1289" s="7" t="str" cm="1">
        <f t="array" ref="I1289">IFERROR(_FV(T_STOCK_DATA[[#This Row],[SYMBOL]],"Ticker symbol",TRUE),"")</f>
        <v>SHIL</v>
      </c>
      <c r="J1289" s="10" t="str">
        <f>IFERROR(RANK(T_STOCK_DATA[[#This Row],[Positive Change %]],T_STOCK_DATA[Positive Change %],0)+COUNTIF($D$3:$D1288,T_STOCK_DATA[[#This Row],[Positive Change %]]),"")</f>
        <v/>
      </c>
      <c r="K1289" s="10">
        <f>IFERROR(RANK(T_STOCK_DATA[[#This Row],[Negative Change %]],T_STOCK_DATA[Negative Change %],1)+COUNTIF($E$3:$E1288,T_STOCK_DATA[[#This Row],[Negative Change %]]),"")</f>
        <v>926</v>
      </c>
      <c r="L1289" s="10">
        <f>IFERROR(RANK(T_STOCK_DATA[[#This Row],[Volume]],T_STOCK_DATA[Volume],0)+COUNTIF($H$3:$H1288,T_STOCK_DATA[[#This Row],[Volume]]),"")</f>
        <v>803</v>
      </c>
      <c r="M1289" s="18" cm="1">
        <f t="array" ref="M1289">IFERROR(_FV(T_STOCK_DATA[[#This Row],[SYMBOL]],"Last trade time",TRUE),"")</f>
        <v>44585.469965277778</v>
      </c>
    </row>
    <row r="1290" spans="1:13">
      <c r="A1290" s="5" t="e" vm="1298">
        <v>#VALUE!</v>
      </c>
      <c r="B1290" s="7" cm="1">
        <f t="array" ref="B1290">IFERROR(_FV(T_STOCK_DATA[[#This Row],[SYMBOL]],"Change"),"")</f>
        <v>-17.899999999999999</v>
      </c>
      <c r="C1290" s="8" cm="1">
        <f t="array" ref="C1290">IFERROR(IF(T_STOCK_DATA[[#This Row],[SYMBOL]]="","",_FV(T_STOCK_DATA[[#This Row],[SYMBOL]],"Change (%)",TRUE)),"")</f>
        <v>-3.3439000000000003E-2</v>
      </c>
      <c r="D1290" s="8" t="str">
        <f>IF(T_STOCK_DATA[[#This Row],[Change (%)]]&gt;0,T_STOCK_DATA[[#This Row],[Change (%)]],"")</f>
        <v/>
      </c>
      <c r="E1290" s="8">
        <f>IF(T_STOCK_DATA[[#This Row],[Change (%)]]&lt;0,T_STOCK_DATA[[#This Row],[Change (%)]],"")</f>
        <v>-3.3439000000000003E-2</v>
      </c>
      <c r="F1290" s="7" t="str" cm="1">
        <f t="array" ref="F1290">IFERROR(_FV(T_STOCK_DATA[[#This Row],[SYMBOL]],"Exchange"),"")</f>
        <v>National Stock Exchange of India</v>
      </c>
      <c r="G1290" s="7" cm="1">
        <f t="array" ref="G1290">IFERROR(_FV(T_STOCK_DATA[[#This Row],[SYMBOL]],"Price"),"")</f>
        <v>517.4</v>
      </c>
      <c r="H1290" s="9" cm="1">
        <f t="array" ref="H1290">IFERROR(_FV(T_STOCK_DATA[[#This Row],[SYMBOL]],"Volume"),"")</f>
        <v>112763</v>
      </c>
      <c r="I1290" s="7" t="str" cm="1">
        <f t="array" ref="I1290">IFERROR(_FV(T_STOCK_DATA[[#This Row],[SYMBOL]],"Ticker symbol",TRUE),"")</f>
        <v>SHILPAMED</v>
      </c>
      <c r="J1290" s="10" t="str">
        <f>IFERROR(RANK(T_STOCK_DATA[[#This Row],[Positive Change %]],T_STOCK_DATA[Positive Change %],0)+COUNTIF($D$3:$D1289,T_STOCK_DATA[[#This Row],[Positive Change %]]),"")</f>
        <v/>
      </c>
      <c r="K1290" s="10">
        <f>IFERROR(RANK(T_STOCK_DATA[[#This Row],[Negative Change %]],T_STOCK_DATA[Negative Change %],1)+COUNTIF($E$3:$E1289,T_STOCK_DATA[[#This Row],[Negative Change %]]),"")</f>
        <v>1188</v>
      </c>
      <c r="L1290" s="10">
        <f>IFERROR(RANK(T_STOCK_DATA[[#This Row],[Volume]],T_STOCK_DATA[Volume],0)+COUNTIF($H$3:$H1289,T_STOCK_DATA[[#This Row],[Volume]]),"")</f>
        <v>937</v>
      </c>
      <c r="M1290" s="18" cm="1">
        <f t="array" ref="M1290">IFERROR(_FV(T_STOCK_DATA[[#This Row],[SYMBOL]],"Last trade time",TRUE),"")</f>
        <v>44585.469965277778</v>
      </c>
    </row>
    <row r="1291" spans="1:13">
      <c r="A1291" s="5" t="e" vm="1299">
        <v>#VALUE!</v>
      </c>
      <c r="B1291" s="7" cm="1">
        <f t="array" ref="B1291">IFERROR(_FV(T_STOCK_DATA[[#This Row],[SYMBOL]],"Change"),"")</f>
        <v>-1.1499999999999999</v>
      </c>
      <c r="C1291" s="8" cm="1">
        <f t="array" ref="C1291">IFERROR(IF(T_STOCK_DATA[[#This Row],[SYMBOL]]="","",_FV(T_STOCK_DATA[[#This Row],[SYMBOL]],"Change (%)",TRUE)),"")</f>
        <v>-3.7338000000000003E-2</v>
      </c>
      <c r="D1291" s="8" t="str">
        <f>IF(T_STOCK_DATA[[#This Row],[Change (%)]]&gt;0,T_STOCK_DATA[[#This Row],[Change (%)]],"")</f>
        <v/>
      </c>
      <c r="E1291" s="8">
        <f>IF(T_STOCK_DATA[[#This Row],[Change (%)]]&lt;0,T_STOCK_DATA[[#This Row],[Change (%)]],"")</f>
        <v>-3.7338000000000003E-2</v>
      </c>
      <c r="F1291" s="7" t="str" cm="1">
        <f t="array" ref="F1291">IFERROR(_FV(T_STOCK_DATA[[#This Row],[SYMBOL]],"Exchange"),"")</f>
        <v>National Stock Exchange of India</v>
      </c>
      <c r="G1291" s="7" cm="1">
        <f t="array" ref="G1291">IFERROR(_FV(T_STOCK_DATA[[#This Row],[SYMBOL]],"Price"),"")</f>
        <v>29.65</v>
      </c>
      <c r="H1291" s="9" cm="1">
        <f t="array" ref="H1291">IFERROR(_FV(T_STOCK_DATA[[#This Row],[SYMBOL]],"Volume"),"")</f>
        <v>159727</v>
      </c>
      <c r="I1291" s="7" t="str" cm="1">
        <f t="array" ref="I1291">IFERROR(_FV(T_STOCK_DATA[[#This Row],[SYMBOL]],"Ticker symbol",TRUE),"")</f>
        <v>SHIVAMAUTO</v>
      </c>
      <c r="J1291" s="10" t="str">
        <f>IFERROR(RANK(T_STOCK_DATA[[#This Row],[Positive Change %]],T_STOCK_DATA[Positive Change %],0)+COUNTIF($D$3:$D1290,T_STOCK_DATA[[#This Row],[Positive Change %]]),"")</f>
        <v/>
      </c>
      <c r="K1291" s="10">
        <f>IFERROR(RANK(T_STOCK_DATA[[#This Row],[Negative Change %]],T_STOCK_DATA[Negative Change %],1)+COUNTIF($E$3:$E1290,T_STOCK_DATA[[#This Row],[Negative Change %]]),"")</f>
        <v>1105</v>
      </c>
      <c r="L1291" s="10">
        <f>IFERROR(RANK(T_STOCK_DATA[[#This Row],[Volume]],T_STOCK_DATA[Volume],0)+COUNTIF($H$3:$H1290,T_STOCK_DATA[[#This Row],[Volume]]),"")</f>
        <v>824</v>
      </c>
      <c r="M1291" s="18" cm="1">
        <f t="array" ref="M1291">IFERROR(_FV(T_STOCK_DATA[[#This Row],[SYMBOL]],"Last trade time",TRUE),"")</f>
        <v>44585.469965277778</v>
      </c>
    </row>
    <row r="1292" spans="1:13">
      <c r="A1292" s="5" t="e" vm="1300">
        <v>#VALUE!</v>
      </c>
      <c r="B1292" s="7" cm="1">
        <f t="array" ref="B1292">IFERROR(_FV(T_STOCK_DATA[[#This Row],[SYMBOL]],"Change"),"")</f>
        <v>-11.05</v>
      </c>
      <c r="C1292" s="8" cm="1">
        <f t="array" ref="C1292">IFERROR(IF(T_STOCK_DATA[[#This Row],[SYMBOL]]="","",_FV(T_STOCK_DATA[[#This Row],[SYMBOL]],"Change (%)",TRUE)),"")</f>
        <v>-6.1440000000000002E-2</v>
      </c>
      <c r="D1292" s="8" t="str">
        <f>IF(T_STOCK_DATA[[#This Row],[Change (%)]]&gt;0,T_STOCK_DATA[[#This Row],[Change (%)]],"")</f>
        <v/>
      </c>
      <c r="E1292" s="8">
        <f>IF(T_STOCK_DATA[[#This Row],[Change (%)]]&lt;0,T_STOCK_DATA[[#This Row],[Change (%)]],"")</f>
        <v>-6.1440000000000002E-2</v>
      </c>
      <c r="F1292" s="7" t="str" cm="1">
        <f t="array" ref="F1292">IFERROR(_FV(T_STOCK_DATA[[#This Row],[SYMBOL]],"Exchange"),"")</f>
        <v>National Stock Exchange of India</v>
      </c>
      <c r="G1292" s="7" cm="1">
        <f t="array" ref="G1292">IFERROR(_FV(T_STOCK_DATA[[#This Row],[SYMBOL]],"Price"),"")</f>
        <v>168.8</v>
      </c>
      <c r="H1292" s="9" cm="1">
        <f t="array" ref="H1292">IFERROR(_FV(T_STOCK_DATA[[#This Row],[SYMBOL]],"Volume"),"")</f>
        <v>52767</v>
      </c>
      <c r="I1292" s="7" t="str" cm="1">
        <f t="array" ref="I1292">IFERROR(_FV(T_STOCK_DATA[[#This Row],[SYMBOL]],"Ticker symbol",TRUE),"")</f>
        <v>SHIVAMILLS</v>
      </c>
      <c r="J1292" s="10" t="str">
        <f>IFERROR(RANK(T_STOCK_DATA[[#This Row],[Positive Change %]],T_STOCK_DATA[Positive Change %],0)+COUNTIF($D$3:$D1291,T_STOCK_DATA[[#This Row],[Positive Change %]]),"")</f>
        <v/>
      </c>
      <c r="K1292" s="10">
        <f>IFERROR(RANK(T_STOCK_DATA[[#This Row],[Negative Change %]],T_STOCK_DATA[Negative Change %],1)+COUNTIF($E$3:$E1291,T_STOCK_DATA[[#This Row],[Negative Change %]]),"")</f>
        <v>321</v>
      </c>
      <c r="L1292" s="10">
        <f>IFERROR(RANK(T_STOCK_DATA[[#This Row],[Volume]],T_STOCK_DATA[Volume],0)+COUNTIF($H$3:$H1291,T_STOCK_DATA[[#This Row],[Volume]]),"")</f>
        <v>1152</v>
      </c>
      <c r="M1292" s="18" cm="1">
        <f t="array" ref="M1292">IFERROR(_FV(T_STOCK_DATA[[#This Row],[SYMBOL]],"Last trade time",TRUE),"")</f>
        <v>44585.469965277778</v>
      </c>
    </row>
    <row r="1293" spans="1:13">
      <c r="A1293" s="5" t="e" vm="1301">
        <v>#VALUE!</v>
      </c>
      <c r="B1293" s="7" cm="1">
        <f t="array" ref="B1293">IFERROR(_FV(T_STOCK_DATA[[#This Row],[SYMBOL]],"Change"),"")</f>
        <v>-11.7</v>
      </c>
      <c r="C1293" s="8" cm="1">
        <f t="array" ref="C1293">IFERROR(IF(T_STOCK_DATA[[#This Row],[SYMBOL]]="","",_FV(T_STOCK_DATA[[#This Row],[SYMBOL]],"Change (%)",TRUE)),"")</f>
        <v>-4.1096000000000001E-2</v>
      </c>
      <c r="D1293" s="8" t="str">
        <f>IF(T_STOCK_DATA[[#This Row],[Change (%)]]&gt;0,T_STOCK_DATA[[#This Row],[Change (%)]],"")</f>
        <v/>
      </c>
      <c r="E1293" s="8">
        <f>IF(T_STOCK_DATA[[#This Row],[Change (%)]]&lt;0,T_STOCK_DATA[[#This Row],[Change (%)]],"")</f>
        <v>-4.1096000000000001E-2</v>
      </c>
      <c r="F1293" s="7" t="str" cm="1">
        <f t="array" ref="F1293">IFERROR(_FV(T_STOCK_DATA[[#This Row],[SYMBOL]],"Exchange"),"")</f>
        <v>National Stock Exchange of India</v>
      </c>
      <c r="G1293" s="7" cm="1">
        <f t="array" ref="G1293">IFERROR(_FV(T_STOCK_DATA[[#This Row],[SYMBOL]],"Price"),"")</f>
        <v>273</v>
      </c>
      <c r="H1293" s="9" cm="1">
        <f t="array" ref="H1293">IFERROR(_FV(T_STOCK_DATA[[#This Row],[SYMBOL]],"Volume"),"")</f>
        <v>61665</v>
      </c>
      <c r="I1293" s="7" t="str" cm="1">
        <f t="array" ref="I1293">IFERROR(_FV(T_STOCK_DATA[[#This Row],[SYMBOL]],"Ticker symbol",TRUE),"")</f>
        <v>SHIVATEX</v>
      </c>
      <c r="J1293" s="10" t="str">
        <f>IFERROR(RANK(T_STOCK_DATA[[#This Row],[Positive Change %]],T_STOCK_DATA[Positive Change %],0)+COUNTIF($D$3:$D1292,T_STOCK_DATA[[#This Row],[Positive Change %]]),"")</f>
        <v/>
      </c>
      <c r="K1293" s="10">
        <f>IFERROR(RANK(T_STOCK_DATA[[#This Row],[Negative Change %]],T_STOCK_DATA[Negative Change %],1)+COUNTIF($E$3:$E1292,T_STOCK_DATA[[#This Row],[Negative Change %]]),"")</f>
        <v>1013</v>
      </c>
      <c r="L1293" s="10">
        <f>IFERROR(RANK(T_STOCK_DATA[[#This Row],[Volume]],T_STOCK_DATA[Volume],0)+COUNTIF($H$3:$H1292,T_STOCK_DATA[[#This Row],[Volume]]),"")</f>
        <v>1110</v>
      </c>
      <c r="M1293" s="18" cm="1">
        <f t="array" ref="M1293">IFERROR(_FV(T_STOCK_DATA[[#This Row],[SYMBOL]],"Last trade time",TRUE),"")</f>
        <v>44585.469965277778</v>
      </c>
    </row>
    <row r="1294" spans="1:13">
      <c r="A1294" s="5" t="e" vm="1302">
        <v>#VALUE!</v>
      </c>
      <c r="B1294" s="7" cm="1">
        <f t="array" ref="B1294">IFERROR(_FV(T_STOCK_DATA[[#This Row],[SYMBOL]],"Change"),"")</f>
        <v>-4.8499999999999996</v>
      </c>
      <c r="C1294" s="8" cm="1">
        <f t="array" ref="C1294">IFERROR(IF(T_STOCK_DATA[[#This Row],[SYMBOL]]="","",_FV(T_STOCK_DATA[[#This Row],[SYMBOL]],"Change (%)",TRUE)),"")</f>
        <v>-3.1110000000000002E-2</v>
      </c>
      <c r="D1294" s="8" t="str">
        <f>IF(T_STOCK_DATA[[#This Row],[Change (%)]]&gt;0,T_STOCK_DATA[[#This Row],[Change (%)]],"")</f>
        <v/>
      </c>
      <c r="E1294" s="8">
        <f>IF(T_STOCK_DATA[[#This Row],[Change (%)]]&lt;0,T_STOCK_DATA[[#This Row],[Change (%)]],"")</f>
        <v>-3.1110000000000002E-2</v>
      </c>
      <c r="F1294" s="7" t="str" cm="1">
        <f t="array" ref="F1294">IFERROR(_FV(T_STOCK_DATA[[#This Row],[SYMBOL]],"Exchange"),"")</f>
        <v>National Stock Exchange of India</v>
      </c>
      <c r="G1294" s="7" cm="1">
        <f t="array" ref="G1294">IFERROR(_FV(T_STOCK_DATA[[#This Row],[SYMBOL]],"Price"),"")</f>
        <v>151.05000000000001</v>
      </c>
      <c r="H1294" s="9" cm="1">
        <f t="array" ref="H1294">IFERROR(_FV(T_STOCK_DATA[[#This Row],[SYMBOL]],"Volume"),"")</f>
        <v>347586</v>
      </c>
      <c r="I1294" s="7" t="str" cm="1">
        <f t="array" ref="I1294">IFERROR(_FV(T_STOCK_DATA[[#This Row],[SYMBOL]],"Ticker symbol",TRUE),"")</f>
        <v>SHK</v>
      </c>
      <c r="J1294" s="10" t="str">
        <f>IFERROR(RANK(T_STOCK_DATA[[#This Row],[Positive Change %]],T_STOCK_DATA[Positive Change %],0)+COUNTIF($D$3:$D1293,T_STOCK_DATA[[#This Row],[Positive Change %]]),"")</f>
        <v/>
      </c>
      <c r="K1294" s="10">
        <f>IFERROR(RANK(T_STOCK_DATA[[#This Row],[Negative Change %]],T_STOCK_DATA[Negative Change %],1)+COUNTIF($E$3:$E1293,T_STOCK_DATA[[#This Row],[Negative Change %]]),"")</f>
        <v>1225</v>
      </c>
      <c r="L1294" s="10">
        <f>IFERROR(RANK(T_STOCK_DATA[[#This Row],[Volume]],T_STOCK_DATA[Volume],0)+COUNTIF($H$3:$H1293,T_STOCK_DATA[[#This Row],[Volume]]),"")</f>
        <v>604</v>
      </c>
      <c r="M1294" s="18" cm="1">
        <f t="array" ref="M1294">IFERROR(_FV(T_STOCK_DATA[[#This Row],[SYMBOL]],"Last trade time",TRUE),"")</f>
        <v>44585.469965277778</v>
      </c>
    </row>
    <row r="1295" spans="1:13">
      <c r="A1295" s="5" t="e" vm="1303">
        <v>#VALUE!</v>
      </c>
      <c r="B1295" s="7" cm="1">
        <f t="array" ref="B1295">IFERROR(_FV(T_STOCK_DATA[[#This Row],[SYMBOL]],"Change"),"")</f>
        <v>-1.75</v>
      </c>
      <c r="C1295" s="8" cm="1">
        <f t="array" ref="C1295">IFERROR(IF(T_STOCK_DATA[[#This Row],[SYMBOL]]="","",_FV(T_STOCK_DATA[[#This Row],[SYMBOL]],"Change (%)",TRUE)),"")</f>
        <v>-4.6289999999999994E-3</v>
      </c>
      <c r="D1295" s="8" t="str">
        <f>IF(T_STOCK_DATA[[#This Row],[Change (%)]]&gt;0,T_STOCK_DATA[[#This Row],[Change (%)]],"")</f>
        <v/>
      </c>
      <c r="E1295" s="8">
        <f>IF(T_STOCK_DATA[[#This Row],[Change (%)]]&lt;0,T_STOCK_DATA[[#This Row],[Change (%)]],"")</f>
        <v>-4.6289999999999994E-3</v>
      </c>
      <c r="F1295" s="7" t="str" cm="1">
        <f t="array" ref="F1295">IFERROR(_FV(T_STOCK_DATA[[#This Row],[SYMBOL]],"Exchange"),"")</f>
        <v>National Stock Exchange of India</v>
      </c>
      <c r="G1295" s="7" cm="1">
        <f t="array" ref="G1295">IFERROR(_FV(T_STOCK_DATA[[#This Row],[SYMBOL]],"Price"),"")</f>
        <v>376.3</v>
      </c>
      <c r="H1295" s="9" cm="1">
        <f t="array" ref="H1295">IFERROR(_FV(T_STOCK_DATA[[#This Row],[SYMBOL]],"Volume"),"")</f>
        <v>1452308</v>
      </c>
      <c r="I1295" s="7" t="str" cm="1">
        <f t="array" ref="I1295">IFERROR(_FV(T_STOCK_DATA[[#This Row],[SYMBOL]],"Ticker symbol",TRUE),"")</f>
        <v>SHOPERSTOP</v>
      </c>
      <c r="J1295" s="10" t="str">
        <f>IFERROR(RANK(T_STOCK_DATA[[#This Row],[Positive Change %]],T_STOCK_DATA[Positive Change %],0)+COUNTIF($D$3:$D1294,T_STOCK_DATA[[#This Row],[Positive Change %]]),"")</f>
        <v/>
      </c>
      <c r="K1295" s="10">
        <f>IFERROR(RANK(T_STOCK_DATA[[#This Row],[Negative Change %]],T_STOCK_DATA[Negative Change %],1)+COUNTIF($E$3:$E1294,T_STOCK_DATA[[#This Row],[Negative Change %]]),"")</f>
        <v>1549</v>
      </c>
      <c r="L1295" s="10">
        <f>IFERROR(RANK(T_STOCK_DATA[[#This Row],[Volume]],T_STOCK_DATA[Volume],0)+COUNTIF($H$3:$H1294,T_STOCK_DATA[[#This Row],[Volume]]),"")</f>
        <v>261</v>
      </c>
      <c r="M1295" s="18" cm="1">
        <f t="array" ref="M1295">IFERROR(_FV(T_STOCK_DATA[[#This Row],[SYMBOL]],"Last trade time",TRUE),"")</f>
        <v>44585.469965277778</v>
      </c>
    </row>
    <row r="1296" spans="1:13">
      <c r="A1296" s="5" t="e" vm="1304">
        <v>#VALUE!</v>
      </c>
      <c r="B1296" s="7" cm="1">
        <f t="array" ref="B1296">IFERROR(_FV(T_STOCK_DATA[[#This Row],[SYMBOL]],"Change"),"")</f>
        <v>-5.2</v>
      </c>
      <c r="C1296" s="8" cm="1">
        <f t="array" ref="C1296">IFERROR(IF(T_STOCK_DATA[[#This Row],[SYMBOL]]="","",_FV(T_STOCK_DATA[[#This Row],[SYMBOL]],"Change (%)",TRUE)),"")</f>
        <v>-7.5967999999999994E-2</v>
      </c>
      <c r="D1296" s="8" t="str">
        <f>IF(T_STOCK_DATA[[#This Row],[Change (%)]]&gt;0,T_STOCK_DATA[[#This Row],[Change (%)]],"")</f>
        <v/>
      </c>
      <c r="E1296" s="8">
        <f>IF(T_STOCK_DATA[[#This Row],[Change (%)]]&lt;0,T_STOCK_DATA[[#This Row],[Change (%)]],"")</f>
        <v>-7.5967999999999994E-2</v>
      </c>
      <c r="F1296" s="7" t="str" cm="1">
        <f t="array" ref="F1296">IFERROR(_FV(T_STOCK_DATA[[#This Row],[SYMBOL]],"Exchange"),"")</f>
        <v>National Stock Exchange of India</v>
      </c>
      <c r="G1296" s="7" cm="1">
        <f t="array" ref="G1296">IFERROR(_FV(T_STOCK_DATA[[#This Row],[SYMBOL]],"Price"),"")</f>
        <v>63.25</v>
      </c>
      <c r="H1296" s="9" cm="1">
        <f t="array" ref="H1296">IFERROR(_FV(T_STOCK_DATA[[#This Row],[SYMBOL]],"Volume"),"")</f>
        <v>814161</v>
      </c>
      <c r="I1296" s="7" t="str" cm="1">
        <f t="array" ref="I1296">IFERROR(_FV(T_STOCK_DATA[[#This Row],[SYMBOL]],"Ticker symbol",TRUE),"")</f>
        <v>SHRADHA</v>
      </c>
      <c r="J1296" s="10" t="str">
        <f>IFERROR(RANK(T_STOCK_DATA[[#This Row],[Positive Change %]],T_STOCK_DATA[Positive Change %],0)+COUNTIF($D$3:$D1295,T_STOCK_DATA[[#This Row],[Positive Change %]]),"")</f>
        <v/>
      </c>
      <c r="K1296" s="10">
        <f>IFERROR(RANK(T_STOCK_DATA[[#This Row],[Negative Change %]],T_STOCK_DATA[Negative Change %],1)+COUNTIF($E$3:$E1295,T_STOCK_DATA[[#This Row],[Negative Change %]]),"")</f>
        <v>136</v>
      </c>
      <c r="L1296" s="10">
        <f>IFERROR(RANK(T_STOCK_DATA[[#This Row],[Volume]],T_STOCK_DATA[Volume],0)+COUNTIF($H$3:$H1295,T_STOCK_DATA[[#This Row],[Volume]]),"")</f>
        <v>382</v>
      </c>
      <c r="M1296" s="18" cm="1">
        <f t="array" ref="M1296">IFERROR(_FV(T_STOCK_DATA[[#This Row],[SYMBOL]],"Last trade time",TRUE),"")</f>
        <v>44585.469965277778</v>
      </c>
    </row>
    <row r="1297" spans="1:13">
      <c r="A1297" s="5" t="e" vm="1305">
        <v>#VALUE!</v>
      </c>
      <c r="B1297" s="7" cm="1">
        <f t="array" ref="B1297">IFERROR(_FV(T_STOCK_DATA[[#This Row],[SYMBOL]],"Change"),"")</f>
        <v>-3.15</v>
      </c>
      <c r="C1297" s="8" cm="1">
        <f t="array" ref="C1297">IFERROR(IF(T_STOCK_DATA[[#This Row],[SYMBOL]]="","",_FV(T_STOCK_DATA[[#This Row],[SYMBOL]],"Change (%)",TRUE)),"")</f>
        <v>-4.0909000000000001E-2</v>
      </c>
      <c r="D1297" s="8" t="str">
        <f>IF(T_STOCK_DATA[[#This Row],[Change (%)]]&gt;0,T_STOCK_DATA[[#This Row],[Change (%)]],"")</f>
        <v/>
      </c>
      <c r="E1297" s="8">
        <f>IF(T_STOCK_DATA[[#This Row],[Change (%)]]&lt;0,T_STOCK_DATA[[#This Row],[Change (%)]],"")</f>
        <v>-4.0909000000000001E-2</v>
      </c>
      <c r="F1297" s="7" t="str" cm="1">
        <f t="array" ref="F1297">IFERROR(_FV(T_STOCK_DATA[[#This Row],[SYMBOL]],"Exchange"),"")</f>
        <v>National Stock Exchange of India</v>
      </c>
      <c r="G1297" s="7" cm="1">
        <f t="array" ref="G1297">IFERROR(_FV(T_STOCK_DATA[[#This Row],[SYMBOL]],"Price"),"")</f>
        <v>73.849999999999994</v>
      </c>
      <c r="H1297" s="9" cm="1">
        <f t="array" ref="H1297">IFERROR(_FV(T_STOCK_DATA[[#This Row],[SYMBOL]],"Volume"),"")</f>
        <v>295465</v>
      </c>
      <c r="I1297" s="7" t="str" cm="1">
        <f t="array" ref="I1297">IFERROR(_FV(T_STOCK_DATA[[#This Row],[SYMBOL]],"Ticker symbol",TRUE),"")</f>
        <v>SHREDIGCEM</v>
      </c>
      <c r="J1297" s="10" t="str">
        <f>IFERROR(RANK(T_STOCK_DATA[[#This Row],[Positive Change %]],T_STOCK_DATA[Positive Change %],0)+COUNTIF($D$3:$D1296,T_STOCK_DATA[[#This Row],[Positive Change %]]),"")</f>
        <v/>
      </c>
      <c r="K1297" s="10">
        <f>IFERROR(RANK(T_STOCK_DATA[[#This Row],[Negative Change %]],T_STOCK_DATA[Negative Change %],1)+COUNTIF($E$3:$E1296,T_STOCK_DATA[[#This Row],[Negative Change %]]),"")</f>
        <v>1020</v>
      </c>
      <c r="L1297" s="10">
        <f>IFERROR(RANK(T_STOCK_DATA[[#This Row],[Volume]],T_STOCK_DATA[Volume],0)+COUNTIF($H$3:$H1296,T_STOCK_DATA[[#This Row],[Volume]]),"")</f>
        <v>646</v>
      </c>
      <c r="M1297" s="18" cm="1">
        <f t="array" ref="M1297">IFERROR(_FV(T_STOCK_DATA[[#This Row],[SYMBOL]],"Last trade time",TRUE),"")</f>
        <v>44585.469965277778</v>
      </c>
    </row>
    <row r="1298" spans="1:13">
      <c r="A1298" s="5" t="e" vm="1306">
        <v>#VALUE!</v>
      </c>
      <c r="B1298" s="7" cm="1">
        <f t="array" ref="B1298">IFERROR(_FV(T_STOCK_DATA[[#This Row],[SYMBOL]],"Change"),"")</f>
        <v>-716.3</v>
      </c>
      <c r="C1298" s="8" cm="1">
        <f t="array" ref="C1298">IFERROR(IF(T_STOCK_DATA[[#This Row],[SYMBOL]]="","",_FV(T_STOCK_DATA[[#This Row],[SYMBOL]],"Change (%)",TRUE)),"")</f>
        <v>-2.8608999999999999E-2</v>
      </c>
      <c r="D1298" s="8" t="str">
        <f>IF(T_STOCK_DATA[[#This Row],[Change (%)]]&gt;0,T_STOCK_DATA[[#This Row],[Change (%)]],"")</f>
        <v/>
      </c>
      <c r="E1298" s="8">
        <f>IF(T_STOCK_DATA[[#This Row],[Change (%)]]&lt;0,T_STOCK_DATA[[#This Row],[Change (%)]],"")</f>
        <v>-2.8608999999999999E-2</v>
      </c>
      <c r="F1298" s="7" t="str" cm="1">
        <f t="array" ref="F1298">IFERROR(_FV(T_STOCK_DATA[[#This Row],[SYMBOL]],"Exchange"),"")</f>
        <v>National Stock Exchange of India</v>
      </c>
      <c r="G1298" s="7" cm="1">
        <f t="array" ref="G1298">IFERROR(_FV(T_STOCK_DATA[[#This Row],[SYMBOL]],"Price"),"")</f>
        <v>24320.9</v>
      </c>
      <c r="H1298" s="9" cm="1">
        <f t="array" ref="H1298">IFERROR(_FV(T_STOCK_DATA[[#This Row],[SYMBOL]],"Volume"),"")</f>
        <v>50537</v>
      </c>
      <c r="I1298" s="7" t="str" cm="1">
        <f t="array" ref="I1298">IFERROR(_FV(T_STOCK_DATA[[#This Row],[SYMBOL]],"Ticker symbol",TRUE),"")</f>
        <v>SHREECEM</v>
      </c>
      <c r="J1298" s="10" t="str">
        <f>IFERROR(RANK(T_STOCK_DATA[[#This Row],[Positive Change %]],T_STOCK_DATA[Positive Change %],0)+COUNTIF($D$3:$D1297,T_STOCK_DATA[[#This Row],[Positive Change %]]),"")</f>
        <v/>
      </c>
      <c r="K1298" s="10">
        <f>IFERROR(RANK(T_STOCK_DATA[[#This Row],[Negative Change %]],T_STOCK_DATA[Negative Change %],1)+COUNTIF($E$3:$E1297,T_STOCK_DATA[[#This Row],[Negative Change %]]),"")</f>
        <v>1272</v>
      </c>
      <c r="L1298" s="10">
        <f>IFERROR(RANK(T_STOCK_DATA[[#This Row],[Volume]],T_STOCK_DATA[Volume],0)+COUNTIF($H$3:$H1297,T_STOCK_DATA[[#This Row],[Volume]]),"")</f>
        <v>1170</v>
      </c>
      <c r="M1298" s="18" cm="1">
        <f t="array" ref="M1298">IFERROR(_FV(T_STOCK_DATA[[#This Row],[SYMBOL]],"Last trade time",TRUE),"")</f>
        <v>44585.469965277778</v>
      </c>
    </row>
    <row r="1299" spans="1:13">
      <c r="A1299" s="5" t="e" vm="1307">
        <v>#VALUE!</v>
      </c>
      <c r="B1299" s="7" cm="1">
        <f t="array" ref="B1299">IFERROR(_FV(T_STOCK_DATA[[#This Row],[SYMBOL]],"Change"),"")</f>
        <v>-12.75</v>
      </c>
      <c r="C1299" s="8" cm="1">
        <f t="array" ref="C1299">IFERROR(IF(T_STOCK_DATA[[#This Row],[SYMBOL]]="","",_FV(T_STOCK_DATA[[#This Row],[SYMBOL]],"Change (%)",TRUE)),"")</f>
        <v>-5.5434999999999998E-2</v>
      </c>
      <c r="D1299" s="8" t="str">
        <f>IF(T_STOCK_DATA[[#This Row],[Change (%)]]&gt;0,T_STOCK_DATA[[#This Row],[Change (%)]],"")</f>
        <v/>
      </c>
      <c r="E1299" s="8">
        <f>IF(T_STOCK_DATA[[#This Row],[Change (%)]]&lt;0,T_STOCK_DATA[[#This Row],[Change (%)]],"")</f>
        <v>-5.5434999999999998E-2</v>
      </c>
      <c r="F1299" s="7" t="str" cm="1">
        <f t="array" ref="F1299">IFERROR(_FV(T_STOCK_DATA[[#This Row],[SYMBOL]],"Exchange"),"")</f>
        <v>National Stock Exchange of India</v>
      </c>
      <c r="G1299" s="7" cm="1">
        <f t="array" ref="G1299">IFERROR(_FV(T_STOCK_DATA[[#This Row],[SYMBOL]],"Price"),"")</f>
        <v>217.25</v>
      </c>
      <c r="H1299" s="9" cm="1">
        <f t="array" ref="H1299">IFERROR(_FV(T_STOCK_DATA[[#This Row],[SYMBOL]],"Volume"),"")</f>
        <v>98357</v>
      </c>
      <c r="I1299" s="7" t="str" cm="1">
        <f t="array" ref="I1299">IFERROR(_FV(T_STOCK_DATA[[#This Row],[SYMBOL]],"Ticker symbol",TRUE),"")</f>
        <v>SHREEPUSHK</v>
      </c>
      <c r="J1299" s="10" t="str">
        <f>IFERROR(RANK(T_STOCK_DATA[[#This Row],[Positive Change %]],T_STOCK_DATA[Positive Change %],0)+COUNTIF($D$3:$D1298,T_STOCK_DATA[[#This Row],[Positive Change %]]),"")</f>
        <v/>
      </c>
      <c r="K1299" s="10">
        <f>IFERROR(RANK(T_STOCK_DATA[[#This Row],[Negative Change %]],T_STOCK_DATA[Negative Change %],1)+COUNTIF($E$3:$E1298,T_STOCK_DATA[[#This Row],[Negative Change %]]),"")</f>
        <v>410</v>
      </c>
      <c r="L1299" s="10">
        <f>IFERROR(RANK(T_STOCK_DATA[[#This Row],[Volume]],T_STOCK_DATA[Volume],0)+COUNTIF($H$3:$H1298,T_STOCK_DATA[[#This Row],[Volume]]),"")</f>
        <v>972</v>
      </c>
      <c r="M1299" s="18" cm="1">
        <f t="array" ref="M1299">IFERROR(_FV(T_STOCK_DATA[[#This Row],[SYMBOL]],"Last trade time",TRUE),"")</f>
        <v>44585.469965277778</v>
      </c>
    </row>
    <row r="1300" spans="1:13">
      <c r="A1300" s="5" t="e" vm="1308">
        <v>#VALUE!</v>
      </c>
      <c r="B1300" s="7" cm="1">
        <f t="array" ref="B1300">IFERROR(_FV(T_STOCK_DATA[[#This Row],[SYMBOL]],"Change"),"")</f>
        <v>-0.9</v>
      </c>
      <c r="C1300" s="8" cm="1">
        <f t="array" ref="C1300">IFERROR(IF(T_STOCK_DATA[[#This Row],[SYMBOL]]="","",_FV(T_STOCK_DATA[[#This Row],[SYMBOL]],"Change (%)",TRUE)),"")</f>
        <v>-4.7493E-2</v>
      </c>
      <c r="D1300" s="8" t="str">
        <f>IF(T_STOCK_DATA[[#This Row],[Change (%)]]&gt;0,T_STOCK_DATA[[#This Row],[Change (%)]],"")</f>
        <v/>
      </c>
      <c r="E1300" s="8">
        <f>IF(T_STOCK_DATA[[#This Row],[Change (%)]]&lt;0,T_STOCK_DATA[[#This Row],[Change (%)]],"")</f>
        <v>-4.7493E-2</v>
      </c>
      <c r="F1300" s="7" t="str" cm="1">
        <f t="array" ref="F1300">IFERROR(_FV(T_STOCK_DATA[[#This Row],[SYMBOL]],"Exchange"),"")</f>
        <v>National Stock Exchange of India</v>
      </c>
      <c r="G1300" s="7" cm="1">
        <f t="array" ref="G1300">IFERROR(_FV(T_STOCK_DATA[[#This Row],[SYMBOL]],"Price"),"")</f>
        <v>18.05</v>
      </c>
      <c r="H1300" s="9" cm="1">
        <f t="array" ref="H1300">IFERROR(_FV(T_STOCK_DATA[[#This Row],[SYMBOL]],"Volume"),"")</f>
        <v>112171</v>
      </c>
      <c r="I1300" s="7" t="str" cm="1">
        <f t="array" ref="I1300">IFERROR(_FV(T_STOCK_DATA[[#This Row],[SYMBOL]],"Ticker symbol",TRUE),"")</f>
        <v>SHREERAMA</v>
      </c>
      <c r="J1300" s="10" t="str">
        <f>IFERROR(RANK(T_STOCK_DATA[[#This Row],[Positive Change %]],T_STOCK_DATA[Positive Change %],0)+COUNTIF($D$3:$D1299,T_STOCK_DATA[[#This Row],[Positive Change %]]),"")</f>
        <v/>
      </c>
      <c r="K1300" s="10">
        <f>IFERROR(RANK(T_STOCK_DATA[[#This Row],[Negative Change %]],T_STOCK_DATA[Negative Change %],1)+COUNTIF($E$3:$E1299,T_STOCK_DATA[[#This Row],[Negative Change %]]),"")</f>
        <v>785</v>
      </c>
      <c r="L1300" s="10">
        <f>IFERROR(RANK(T_STOCK_DATA[[#This Row],[Volume]],T_STOCK_DATA[Volume],0)+COUNTIF($H$3:$H1299,T_STOCK_DATA[[#This Row],[Volume]]),"")</f>
        <v>939</v>
      </c>
      <c r="M1300" s="18" cm="1">
        <f t="array" ref="M1300">IFERROR(_FV(T_STOCK_DATA[[#This Row],[SYMBOL]],"Last trade time",TRUE),"")</f>
        <v>44585.469965277778</v>
      </c>
    </row>
    <row r="1301" spans="1:13">
      <c r="A1301" s="5" t="e" vm="1309">
        <v>#VALUE!</v>
      </c>
      <c r="B1301" s="7" cm="1">
        <f t="array" ref="B1301">IFERROR(_FV(T_STOCK_DATA[[#This Row],[SYMBOL]],"Change"),"")</f>
        <v>-0.15</v>
      </c>
      <c r="C1301" s="8" cm="1">
        <f t="array" ref="C1301">IFERROR(IF(T_STOCK_DATA[[#This Row],[SYMBOL]]="","",_FV(T_STOCK_DATA[[#This Row],[SYMBOL]],"Change (%)",TRUE)),"")</f>
        <v>-3.9474000000000002E-2</v>
      </c>
      <c r="D1301" s="8" t="str">
        <f>IF(T_STOCK_DATA[[#This Row],[Change (%)]]&gt;0,T_STOCK_DATA[[#This Row],[Change (%)]],"")</f>
        <v/>
      </c>
      <c r="E1301" s="8">
        <f>IF(T_STOCK_DATA[[#This Row],[Change (%)]]&lt;0,T_STOCK_DATA[[#This Row],[Change (%)]],"")</f>
        <v>-3.9474000000000002E-2</v>
      </c>
      <c r="F1301" s="7" t="str" cm="1">
        <f t="array" ref="F1301">IFERROR(_FV(T_STOCK_DATA[[#This Row],[SYMBOL]],"Exchange"),"")</f>
        <v>National Stock Exchange of India</v>
      </c>
      <c r="G1301" s="7" cm="1">
        <f t="array" ref="G1301">IFERROR(_FV(T_STOCK_DATA[[#This Row],[SYMBOL]],"Price"),"")</f>
        <v>3.65</v>
      </c>
      <c r="H1301" s="9" cm="1">
        <f t="array" ref="H1301">IFERROR(_FV(T_STOCK_DATA[[#This Row],[SYMBOL]],"Volume"),"")</f>
        <v>2014715</v>
      </c>
      <c r="I1301" s="7" t="str" cm="1">
        <f t="array" ref="I1301">IFERROR(_FV(T_STOCK_DATA[[#This Row],[SYMBOL]],"Ticker symbol",TRUE),"")</f>
        <v>SHRENIK</v>
      </c>
      <c r="J1301" s="10" t="str">
        <f>IFERROR(RANK(T_STOCK_DATA[[#This Row],[Positive Change %]],T_STOCK_DATA[Positive Change %],0)+COUNTIF($D$3:$D1300,T_STOCK_DATA[[#This Row],[Positive Change %]]),"")</f>
        <v/>
      </c>
      <c r="K1301" s="10">
        <f>IFERROR(RANK(T_STOCK_DATA[[#This Row],[Negative Change %]],T_STOCK_DATA[Negative Change %],1)+COUNTIF($E$3:$E1300,T_STOCK_DATA[[#This Row],[Negative Change %]]),"")</f>
        <v>1053</v>
      </c>
      <c r="L1301" s="10">
        <f>IFERROR(RANK(T_STOCK_DATA[[#This Row],[Volume]],T_STOCK_DATA[Volume],0)+COUNTIF($H$3:$H1300,T_STOCK_DATA[[#This Row],[Volume]]),"")</f>
        <v>204</v>
      </c>
      <c r="M1301" s="18" cm="1">
        <f t="array" ref="M1301">IFERROR(_FV(T_STOCK_DATA[[#This Row],[SYMBOL]],"Last trade time",TRUE),"")</f>
        <v>44585.469965277778</v>
      </c>
    </row>
    <row r="1302" spans="1:13">
      <c r="A1302" s="5" t="e" vm="1310">
        <v>#VALUE!</v>
      </c>
      <c r="B1302" s="7" cm="1">
        <f t="array" ref="B1302">IFERROR(_FV(T_STOCK_DATA[[#This Row],[SYMBOL]],"Change"),"")</f>
        <v>-5.95</v>
      </c>
      <c r="C1302" s="8" cm="1">
        <f t="array" ref="C1302">IFERROR(IF(T_STOCK_DATA[[#This Row],[SYMBOL]]="","",_FV(T_STOCK_DATA[[#This Row],[SYMBOL]],"Change (%)",TRUE)),"")</f>
        <v>-5.3338999999999998E-2</v>
      </c>
      <c r="D1302" s="8" t="str">
        <f>IF(T_STOCK_DATA[[#This Row],[Change (%)]]&gt;0,T_STOCK_DATA[[#This Row],[Change (%)]],"")</f>
        <v/>
      </c>
      <c r="E1302" s="8">
        <f>IF(T_STOCK_DATA[[#This Row],[Change (%)]]&lt;0,T_STOCK_DATA[[#This Row],[Change (%)]],"")</f>
        <v>-5.3338999999999998E-2</v>
      </c>
      <c r="F1302" s="7" t="str" cm="1">
        <f t="array" ref="F1302">IFERROR(_FV(T_STOCK_DATA[[#This Row],[SYMBOL]],"Exchange"),"")</f>
        <v>National Stock Exchange of India</v>
      </c>
      <c r="G1302" s="7" cm="1">
        <f t="array" ref="G1302">IFERROR(_FV(T_STOCK_DATA[[#This Row],[SYMBOL]],"Price"),"")</f>
        <v>105.6</v>
      </c>
      <c r="H1302" s="9" cm="1">
        <f t="array" ref="H1302">IFERROR(_FV(T_STOCK_DATA[[#This Row],[SYMBOL]],"Volume"),"")</f>
        <v>20088</v>
      </c>
      <c r="I1302" s="7" t="str" cm="1">
        <f t="array" ref="I1302">IFERROR(_FV(T_STOCK_DATA[[#This Row],[SYMBOL]],"Ticker symbol",TRUE),"")</f>
        <v>SHREYANIND</v>
      </c>
      <c r="J1302" s="10" t="str">
        <f>IFERROR(RANK(T_STOCK_DATA[[#This Row],[Positive Change %]],T_STOCK_DATA[Positive Change %],0)+COUNTIF($D$3:$D1301,T_STOCK_DATA[[#This Row],[Positive Change %]]),"")</f>
        <v/>
      </c>
      <c r="K1302" s="10">
        <f>IFERROR(RANK(T_STOCK_DATA[[#This Row],[Negative Change %]],T_STOCK_DATA[Negative Change %],1)+COUNTIF($E$3:$E1301,T_STOCK_DATA[[#This Row],[Negative Change %]]),"")</f>
        <v>445</v>
      </c>
      <c r="L1302" s="10">
        <f>IFERROR(RANK(T_STOCK_DATA[[#This Row],[Volume]],T_STOCK_DATA[Volume],0)+COUNTIF($H$3:$H1301,T_STOCK_DATA[[#This Row],[Volume]]),"")</f>
        <v>1390</v>
      </c>
      <c r="M1302" s="18" cm="1">
        <f t="array" ref="M1302">IFERROR(_FV(T_STOCK_DATA[[#This Row],[SYMBOL]],"Last trade time",TRUE),"")</f>
        <v>44585.469965277778</v>
      </c>
    </row>
    <row r="1303" spans="1:13">
      <c r="A1303" s="5" t="e" vm="1311">
        <v>#VALUE!</v>
      </c>
      <c r="B1303" s="7" cm="1">
        <f t="array" ref="B1303">IFERROR(_FV(T_STOCK_DATA[[#This Row],[SYMBOL]],"Change"),"")</f>
        <v>-19.25</v>
      </c>
      <c r="C1303" s="8" cm="1">
        <f t="array" ref="C1303">IFERROR(IF(T_STOCK_DATA[[#This Row],[SYMBOL]]="","",_FV(T_STOCK_DATA[[#This Row],[SYMBOL]],"Change (%)",TRUE)),"")</f>
        <v>-7.3939000000000005E-2</v>
      </c>
      <c r="D1303" s="8" t="str">
        <f>IF(T_STOCK_DATA[[#This Row],[Change (%)]]&gt;0,T_STOCK_DATA[[#This Row],[Change (%)]],"")</f>
        <v/>
      </c>
      <c r="E1303" s="8">
        <f>IF(T_STOCK_DATA[[#This Row],[Change (%)]]&lt;0,T_STOCK_DATA[[#This Row],[Change (%)]],"")</f>
        <v>-7.3939000000000005E-2</v>
      </c>
      <c r="F1303" s="7" t="str" cm="1">
        <f t="array" ref="F1303">IFERROR(_FV(T_STOCK_DATA[[#This Row],[SYMBOL]],"Exchange"),"")</f>
        <v>National Stock Exchange of India</v>
      </c>
      <c r="G1303" s="7" cm="1">
        <f t="array" ref="G1303">IFERROR(_FV(T_STOCK_DATA[[#This Row],[SYMBOL]],"Price"),"")</f>
        <v>241.1</v>
      </c>
      <c r="H1303" s="9" cm="1">
        <f t="array" ref="H1303">IFERROR(_FV(T_STOCK_DATA[[#This Row],[SYMBOL]],"Volume"),"")</f>
        <v>104521</v>
      </c>
      <c r="I1303" s="7" t="str" cm="1">
        <f t="array" ref="I1303">IFERROR(_FV(T_STOCK_DATA[[#This Row],[SYMBOL]],"Ticker symbol",TRUE),"")</f>
        <v>SHREYAS</v>
      </c>
      <c r="J1303" s="10" t="str">
        <f>IFERROR(RANK(T_STOCK_DATA[[#This Row],[Positive Change %]],T_STOCK_DATA[Positive Change %],0)+COUNTIF($D$3:$D1302,T_STOCK_DATA[[#This Row],[Positive Change %]]),"")</f>
        <v/>
      </c>
      <c r="K1303" s="10">
        <f>IFERROR(RANK(T_STOCK_DATA[[#This Row],[Negative Change %]],T_STOCK_DATA[Negative Change %],1)+COUNTIF($E$3:$E1302,T_STOCK_DATA[[#This Row],[Negative Change %]]),"")</f>
        <v>154</v>
      </c>
      <c r="L1303" s="10">
        <f>IFERROR(RANK(T_STOCK_DATA[[#This Row],[Volume]],T_STOCK_DATA[Volume],0)+COUNTIF($H$3:$H1302,T_STOCK_DATA[[#This Row],[Volume]]),"")</f>
        <v>960</v>
      </c>
      <c r="M1303" s="18" cm="1">
        <f t="array" ref="M1303">IFERROR(_FV(T_STOCK_DATA[[#This Row],[SYMBOL]],"Last trade time",TRUE),"")</f>
        <v>44585.469965277778</v>
      </c>
    </row>
    <row r="1304" spans="1:13">
      <c r="A1304" s="5" t="e" vm="1312">
        <v>#VALUE!</v>
      </c>
      <c r="B1304" s="7" cm="1">
        <f t="array" ref="B1304">IFERROR(_FV(T_STOCK_DATA[[#This Row],[SYMBOL]],"Change"),"")</f>
        <v>-31.7</v>
      </c>
      <c r="C1304" s="8" cm="1">
        <f t="array" ref="C1304">IFERROR(IF(T_STOCK_DATA[[#This Row],[SYMBOL]]="","",_FV(T_STOCK_DATA[[#This Row],[SYMBOL]],"Change (%)",TRUE)),"")</f>
        <v>-3.7774000000000002E-2</v>
      </c>
      <c r="D1304" s="8" t="str">
        <f>IF(T_STOCK_DATA[[#This Row],[Change (%)]]&gt;0,T_STOCK_DATA[[#This Row],[Change (%)]],"")</f>
        <v/>
      </c>
      <c r="E1304" s="8">
        <f>IF(T_STOCK_DATA[[#This Row],[Change (%)]]&lt;0,T_STOCK_DATA[[#This Row],[Change (%)]],"")</f>
        <v>-3.7774000000000002E-2</v>
      </c>
      <c r="F1304" s="7" t="str" cm="1">
        <f t="array" ref="F1304">IFERROR(_FV(T_STOCK_DATA[[#This Row],[SYMBOL]],"Exchange"),"")</f>
        <v>National Stock Exchange of India</v>
      </c>
      <c r="G1304" s="7" cm="1">
        <f t="array" ref="G1304">IFERROR(_FV(T_STOCK_DATA[[#This Row],[SYMBOL]],"Price"),"")</f>
        <v>807.5</v>
      </c>
      <c r="H1304" s="9" cm="1">
        <f t="array" ref="H1304">IFERROR(_FV(T_STOCK_DATA[[#This Row],[SYMBOL]],"Volume"),"")</f>
        <v>660</v>
      </c>
      <c r="I1304" s="7" t="str" cm="1">
        <f t="array" ref="I1304">IFERROR(_FV(T_STOCK_DATA[[#This Row],[SYMBOL]],"Ticker symbol",TRUE),"")</f>
        <v>SHRIPISTON</v>
      </c>
      <c r="J1304" s="10" t="str">
        <f>IFERROR(RANK(T_STOCK_DATA[[#This Row],[Positive Change %]],T_STOCK_DATA[Positive Change %],0)+COUNTIF($D$3:$D1303,T_STOCK_DATA[[#This Row],[Positive Change %]]),"")</f>
        <v/>
      </c>
      <c r="K1304" s="10">
        <f>IFERROR(RANK(T_STOCK_DATA[[#This Row],[Negative Change %]],T_STOCK_DATA[Negative Change %],1)+COUNTIF($E$3:$E1303,T_STOCK_DATA[[#This Row],[Negative Change %]]),"")</f>
        <v>1097</v>
      </c>
      <c r="L1304" s="10">
        <f>IFERROR(RANK(T_STOCK_DATA[[#This Row],[Volume]],T_STOCK_DATA[Volume],0)+COUNTIF($H$3:$H1303,T_STOCK_DATA[[#This Row],[Volume]]),"")</f>
        <v>1627</v>
      </c>
      <c r="M1304" s="18" cm="1">
        <f t="array" ref="M1304">IFERROR(_FV(T_STOCK_DATA[[#This Row],[SYMBOL]],"Last trade time",TRUE),"")</f>
        <v>44585.469965277778</v>
      </c>
    </row>
    <row r="1305" spans="1:13">
      <c r="A1305" s="5" t="e" vm="1313">
        <v>#VALUE!</v>
      </c>
      <c r="B1305" s="7" cm="1">
        <f t="array" ref="B1305">IFERROR(_FV(T_STOCK_DATA[[#This Row],[SYMBOL]],"Change"),"")</f>
        <v>-67.5</v>
      </c>
      <c r="C1305" s="8" cm="1">
        <f t="array" ref="C1305">IFERROR(IF(T_STOCK_DATA[[#This Row],[SYMBOL]]="","",_FV(T_STOCK_DATA[[#This Row],[SYMBOL]],"Change (%)",TRUE)),"")</f>
        <v>-3.8933000000000002E-2</v>
      </c>
      <c r="D1305" s="8" t="str">
        <f>IF(T_STOCK_DATA[[#This Row],[Change (%)]]&gt;0,T_STOCK_DATA[[#This Row],[Change (%)]],"")</f>
        <v/>
      </c>
      <c r="E1305" s="8">
        <f>IF(T_STOCK_DATA[[#This Row],[Change (%)]]&lt;0,T_STOCK_DATA[[#This Row],[Change (%)]],"")</f>
        <v>-3.8933000000000002E-2</v>
      </c>
      <c r="F1305" s="7" t="str" cm="1">
        <f t="array" ref="F1305">IFERROR(_FV(T_STOCK_DATA[[#This Row],[SYMBOL]],"Exchange"),"")</f>
        <v>National Stock Exchange of India</v>
      </c>
      <c r="G1305" s="7" cm="1">
        <f t="array" ref="G1305">IFERROR(_FV(T_STOCK_DATA[[#This Row],[SYMBOL]],"Price"),"")</f>
        <v>1666.25</v>
      </c>
      <c r="H1305" s="9" cm="1">
        <f t="array" ref="H1305">IFERROR(_FV(T_STOCK_DATA[[#This Row],[SYMBOL]],"Volume"),"")</f>
        <v>47647</v>
      </c>
      <c r="I1305" s="7" t="str" cm="1">
        <f t="array" ref="I1305">IFERROR(_FV(T_STOCK_DATA[[#This Row],[SYMBOL]],"Ticker symbol",TRUE),"")</f>
        <v>SHRIRAMCIT</v>
      </c>
      <c r="J1305" s="10" t="str">
        <f>IFERROR(RANK(T_STOCK_DATA[[#This Row],[Positive Change %]],T_STOCK_DATA[Positive Change %],0)+COUNTIF($D$3:$D1304,T_STOCK_DATA[[#This Row],[Positive Change %]]),"")</f>
        <v/>
      </c>
      <c r="K1305" s="10">
        <f>IFERROR(RANK(T_STOCK_DATA[[#This Row],[Negative Change %]],T_STOCK_DATA[Negative Change %],1)+COUNTIF($E$3:$E1304,T_STOCK_DATA[[#This Row],[Negative Change %]]),"")</f>
        <v>1066</v>
      </c>
      <c r="L1305" s="10">
        <f>IFERROR(RANK(T_STOCK_DATA[[#This Row],[Volume]],T_STOCK_DATA[Volume],0)+COUNTIF($H$3:$H1304,T_STOCK_DATA[[#This Row],[Volume]]),"")</f>
        <v>1192</v>
      </c>
      <c r="M1305" s="18" cm="1">
        <f t="array" ref="M1305">IFERROR(_FV(T_STOCK_DATA[[#This Row],[SYMBOL]],"Last trade time",TRUE),"")</f>
        <v>44585.469965277778</v>
      </c>
    </row>
    <row r="1306" spans="1:13">
      <c r="A1306" s="5" t="e" vm="1314">
        <v>#VALUE!</v>
      </c>
      <c r="B1306" s="7" cm="1">
        <f t="array" ref="B1306">IFERROR(_FV(T_STOCK_DATA[[#This Row],[SYMBOL]],"Change"),"")</f>
        <v>-0.45</v>
      </c>
      <c r="C1306" s="8" cm="1">
        <f t="array" ref="C1306">IFERROR(IF(T_STOCK_DATA[[#This Row],[SYMBOL]]="","",_FV(T_STOCK_DATA[[#This Row],[SYMBOL]],"Change (%)",TRUE)),"")</f>
        <v>-4.6391999999999996E-2</v>
      </c>
      <c r="D1306" s="8" t="str">
        <f>IF(T_STOCK_DATA[[#This Row],[Change (%)]]&gt;0,T_STOCK_DATA[[#This Row],[Change (%)]],"")</f>
        <v/>
      </c>
      <c r="E1306" s="8">
        <f>IF(T_STOCK_DATA[[#This Row],[Change (%)]]&lt;0,T_STOCK_DATA[[#This Row],[Change (%)]],"")</f>
        <v>-4.6391999999999996E-2</v>
      </c>
      <c r="F1306" s="7" t="str" cm="1">
        <f t="array" ref="F1306">IFERROR(_FV(T_STOCK_DATA[[#This Row],[SYMBOL]],"Exchange"),"")</f>
        <v>National Stock Exchange of India</v>
      </c>
      <c r="G1306" s="7" cm="1">
        <f t="array" ref="G1306">IFERROR(_FV(T_STOCK_DATA[[#This Row],[SYMBOL]],"Price"),"")</f>
        <v>9.25</v>
      </c>
      <c r="H1306" s="9" cm="1">
        <f t="array" ref="H1306">IFERROR(_FV(T_STOCK_DATA[[#This Row],[SYMBOL]],"Volume"),"")</f>
        <v>1345087</v>
      </c>
      <c r="I1306" s="7" t="str" cm="1">
        <f t="array" ref="I1306">IFERROR(_FV(T_STOCK_DATA[[#This Row],[SYMBOL]],"Ticker symbol",TRUE),"")</f>
        <v>SHRIRAMEPC</v>
      </c>
      <c r="J1306" s="10" t="str">
        <f>IFERROR(RANK(T_STOCK_DATA[[#This Row],[Positive Change %]],T_STOCK_DATA[Positive Change %],0)+COUNTIF($D$3:$D1305,T_STOCK_DATA[[#This Row],[Positive Change %]]),"")</f>
        <v/>
      </c>
      <c r="K1306" s="10">
        <f>IFERROR(RANK(T_STOCK_DATA[[#This Row],[Negative Change %]],T_STOCK_DATA[Negative Change %],1)+COUNTIF($E$3:$E1305,T_STOCK_DATA[[#This Row],[Negative Change %]]),"")</f>
        <v>849</v>
      </c>
      <c r="L1306" s="10">
        <f>IFERROR(RANK(T_STOCK_DATA[[#This Row],[Volume]],T_STOCK_DATA[Volume],0)+COUNTIF($H$3:$H1305,T_STOCK_DATA[[#This Row],[Volume]]),"")</f>
        <v>275</v>
      </c>
      <c r="M1306" s="18" cm="1">
        <f t="array" ref="M1306">IFERROR(_FV(T_STOCK_DATA[[#This Row],[SYMBOL]],"Last trade time",TRUE),"")</f>
        <v>44585.469965277778</v>
      </c>
    </row>
    <row r="1307" spans="1:13">
      <c r="A1307" s="5" t="e" vm="1315">
        <v>#VALUE!</v>
      </c>
      <c r="B1307" s="7" cm="1">
        <f t="array" ref="B1307">IFERROR(_FV(T_STOCK_DATA[[#This Row],[SYMBOL]],"Change"),"")</f>
        <v>-0.55000000000000004</v>
      </c>
      <c r="C1307" s="8" cm="1">
        <f t="array" ref="C1307">IFERROR(IF(T_STOCK_DATA[[#This Row],[SYMBOL]]="","",_FV(T_STOCK_DATA[[#This Row],[SYMBOL]],"Change (%)",TRUE)),"")</f>
        <v>-3.0898999999999999E-2</v>
      </c>
      <c r="D1307" s="8" t="str">
        <f>IF(T_STOCK_DATA[[#This Row],[Change (%)]]&gt;0,T_STOCK_DATA[[#This Row],[Change (%)]],"")</f>
        <v/>
      </c>
      <c r="E1307" s="8">
        <f>IF(T_STOCK_DATA[[#This Row],[Change (%)]]&lt;0,T_STOCK_DATA[[#This Row],[Change (%)]],"")</f>
        <v>-3.0898999999999999E-2</v>
      </c>
      <c r="F1307" s="7" t="str" cm="1">
        <f t="array" ref="F1307">IFERROR(_FV(T_STOCK_DATA[[#This Row],[SYMBOL]],"Exchange"),"")</f>
        <v>National Stock Exchange of India</v>
      </c>
      <c r="G1307" s="7" cm="1">
        <f t="array" ref="G1307">IFERROR(_FV(T_STOCK_DATA[[#This Row],[SYMBOL]],"Price"),"")</f>
        <v>17.25</v>
      </c>
      <c r="H1307" s="9" cm="1">
        <f t="array" ref="H1307">IFERROR(_FV(T_STOCK_DATA[[#This Row],[SYMBOL]],"Volume"),"")</f>
        <v>606497</v>
      </c>
      <c r="I1307" s="7" t="str" cm="1">
        <f t="array" ref="I1307">IFERROR(_FV(T_STOCK_DATA[[#This Row],[SYMBOL]],"Ticker symbol",TRUE),"")</f>
        <v>SHYAMCENT</v>
      </c>
      <c r="J1307" s="10" t="str">
        <f>IFERROR(RANK(T_STOCK_DATA[[#This Row],[Positive Change %]],T_STOCK_DATA[Positive Change %],0)+COUNTIF($D$3:$D1306,T_STOCK_DATA[[#This Row],[Positive Change %]]),"")</f>
        <v/>
      </c>
      <c r="K1307" s="10">
        <f>IFERROR(RANK(T_STOCK_DATA[[#This Row],[Negative Change %]],T_STOCK_DATA[Negative Change %],1)+COUNTIF($E$3:$E1306,T_STOCK_DATA[[#This Row],[Negative Change %]]),"")</f>
        <v>1229</v>
      </c>
      <c r="L1307" s="10">
        <f>IFERROR(RANK(T_STOCK_DATA[[#This Row],[Volume]],T_STOCK_DATA[Volume],0)+COUNTIF($H$3:$H1306,T_STOCK_DATA[[#This Row],[Volume]]),"")</f>
        <v>453</v>
      </c>
      <c r="M1307" s="18" cm="1">
        <f t="array" ref="M1307">IFERROR(_FV(T_STOCK_DATA[[#This Row],[SYMBOL]],"Last trade time",TRUE),"")</f>
        <v>44585.469965277778</v>
      </c>
    </row>
    <row r="1308" spans="1:13">
      <c r="A1308" s="5" t="e" vm="1316">
        <v>#VALUE!</v>
      </c>
      <c r="B1308" s="7" cm="1">
        <f t="array" ref="B1308">IFERROR(_FV(T_STOCK_DATA[[#This Row],[SYMBOL]],"Change"),"")</f>
        <v>-0.95</v>
      </c>
      <c r="C1308" s="8" cm="1">
        <f t="array" ref="C1308">IFERROR(IF(T_STOCK_DATA[[#This Row],[SYMBOL]]="","",_FV(T_STOCK_DATA[[#This Row],[SYMBOL]],"Change (%)",TRUE)),"")</f>
        <v>-4.9737999999999997E-2</v>
      </c>
      <c r="D1308" s="8" t="str">
        <f>IF(T_STOCK_DATA[[#This Row],[Change (%)]]&gt;0,T_STOCK_DATA[[#This Row],[Change (%)]],"")</f>
        <v/>
      </c>
      <c r="E1308" s="8">
        <f>IF(T_STOCK_DATA[[#This Row],[Change (%)]]&lt;0,T_STOCK_DATA[[#This Row],[Change (%)]],"")</f>
        <v>-4.9737999999999997E-2</v>
      </c>
      <c r="F1308" s="7" t="str" cm="1">
        <f t="array" ref="F1308">IFERROR(_FV(T_STOCK_DATA[[#This Row],[SYMBOL]],"Exchange"),"")</f>
        <v>National Stock Exchange of India</v>
      </c>
      <c r="G1308" s="7" cm="1">
        <f t="array" ref="G1308">IFERROR(_FV(T_STOCK_DATA[[#This Row],[SYMBOL]],"Price"),"")</f>
        <v>18.149999999999999</v>
      </c>
      <c r="H1308" s="9" cm="1">
        <f t="array" ref="H1308">IFERROR(_FV(T_STOCK_DATA[[#This Row],[SYMBOL]],"Volume"),"")</f>
        <v>1511366</v>
      </c>
      <c r="I1308" s="7" t="str" cm="1">
        <f t="array" ref="I1308">IFERROR(_FV(T_STOCK_DATA[[#This Row],[SYMBOL]],"Ticker symbol",TRUE),"")</f>
        <v>SICAL</v>
      </c>
      <c r="J1308" s="10" t="str">
        <f>IFERROR(RANK(T_STOCK_DATA[[#This Row],[Positive Change %]],T_STOCK_DATA[Positive Change %],0)+COUNTIF($D$3:$D1307,T_STOCK_DATA[[#This Row],[Positive Change %]]),"")</f>
        <v/>
      </c>
      <c r="K1308" s="10">
        <f>IFERROR(RANK(T_STOCK_DATA[[#This Row],[Negative Change %]],T_STOCK_DATA[Negative Change %],1)+COUNTIF($E$3:$E1307,T_STOCK_DATA[[#This Row],[Negative Change %]]),"")</f>
        <v>602</v>
      </c>
      <c r="L1308" s="10">
        <f>IFERROR(RANK(T_STOCK_DATA[[#This Row],[Volume]],T_STOCK_DATA[Volume],0)+COUNTIF($H$3:$H1307,T_STOCK_DATA[[#This Row],[Volume]]),"")</f>
        <v>254</v>
      </c>
      <c r="M1308" s="18" cm="1">
        <f t="array" ref="M1308">IFERROR(_FV(T_STOCK_DATA[[#This Row],[SYMBOL]],"Last trade time",TRUE),"")</f>
        <v>44585.469965277778</v>
      </c>
    </row>
    <row r="1309" spans="1:13">
      <c r="A1309" s="5" t="e" vm="1317">
        <v>#VALUE!</v>
      </c>
      <c r="B1309" s="7" cm="1">
        <f t="array" ref="B1309">IFERROR(_FV(T_STOCK_DATA[[#This Row],[SYMBOL]],"Change"),"")</f>
        <v>-113.2</v>
      </c>
      <c r="C1309" s="8" cm="1">
        <f t="array" ref="C1309">IFERROR(IF(T_STOCK_DATA[[#This Row],[SYMBOL]]="","",_FV(T_STOCK_DATA[[#This Row],[SYMBOL]],"Change (%)",TRUE)),"")</f>
        <v>-4.8295000000000005E-2</v>
      </c>
      <c r="D1309" s="8" t="str">
        <f>IF(T_STOCK_DATA[[#This Row],[Change (%)]]&gt;0,T_STOCK_DATA[[#This Row],[Change (%)]],"")</f>
        <v/>
      </c>
      <c r="E1309" s="8">
        <f>IF(T_STOCK_DATA[[#This Row],[Change (%)]]&lt;0,T_STOCK_DATA[[#This Row],[Change (%)]],"")</f>
        <v>-4.8295000000000005E-2</v>
      </c>
      <c r="F1309" s="7" t="str" cm="1">
        <f t="array" ref="F1309">IFERROR(_FV(T_STOCK_DATA[[#This Row],[SYMBOL]],"Exchange"),"")</f>
        <v>National Stock Exchange of India</v>
      </c>
      <c r="G1309" s="7" cm="1">
        <f t="array" ref="G1309">IFERROR(_FV(T_STOCK_DATA[[#This Row],[SYMBOL]],"Price"),"")</f>
        <v>2230.75</v>
      </c>
      <c r="H1309" s="9" cm="1">
        <f t="array" ref="H1309">IFERROR(_FV(T_STOCK_DATA[[#This Row],[SYMBOL]],"Volume"),"")</f>
        <v>416360</v>
      </c>
      <c r="I1309" s="7" t="str" cm="1">
        <f t="array" ref="I1309">IFERROR(_FV(T_STOCK_DATA[[#This Row],[SYMBOL]],"Ticker symbol",TRUE),"")</f>
        <v>SIEMENS</v>
      </c>
      <c r="J1309" s="10" t="str">
        <f>IFERROR(RANK(T_STOCK_DATA[[#This Row],[Positive Change %]],T_STOCK_DATA[Positive Change %],0)+COUNTIF($D$3:$D1308,T_STOCK_DATA[[#This Row],[Positive Change %]]),"")</f>
        <v/>
      </c>
      <c r="K1309" s="10">
        <f>IFERROR(RANK(T_STOCK_DATA[[#This Row],[Negative Change %]],T_STOCK_DATA[Negative Change %],1)+COUNTIF($E$3:$E1308,T_STOCK_DATA[[#This Row],[Negative Change %]]),"")</f>
        <v>749</v>
      </c>
      <c r="L1309" s="10">
        <f>IFERROR(RANK(T_STOCK_DATA[[#This Row],[Volume]],T_STOCK_DATA[Volume],0)+COUNTIF($H$3:$H1308,T_STOCK_DATA[[#This Row],[Volume]]),"")</f>
        <v>549</v>
      </c>
      <c r="M1309" s="18" cm="1">
        <f t="array" ref="M1309">IFERROR(_FV(T_STOCK_DATA[[#This Row],[SYMBOL]],"Last trade time",TRUE),"")</f>
        <v>44585.469965277778</v>
      </c>
    </row>
    <row r="1310" spans="1:13">
      <c r="A1310" s="5" t="e" vm="1318">
        <v>#VALUE!</v>
      </c>
      <c r="B1310" s="7" cm="1">
        <f t="array" ref="B1310">IFERROR(_FV(T_STOCK_DATA[[#This Row],[SYMBOL]],"Change"),"")</f>
        <v>-4.1500000000000004</v>
      </c>
      <c r="C1310" s="8" cm="1">
        <f t="array" ref="C1310">IFERROR(IF(T_STOCK_DATA[[#This Row],[SYMBOL]]="","",_FV(T_STOCK_DATA[[#This Row],[SYMBOL]],"Change (%)",TRUE)),"")</f>
        <v>-7.0278999999999994E-2</v>
      </c>
      <c r="D1310" s="8" t="str">
        <f>IF(T_STOCK_DATA[[#This Row],[Change (%)]]&gt;0,T_STOCK_DATA[[#This Row],[Change (%)]],"")</f>
        <v/>
      </c>
      <c r="E1310" s="8">
        <f>IF(T_STOCK_DATA[[#This Row],[Change (%)]]&lt;0,T_STOCK_DATA[[#This Row],[Change (%)]],"")</f>
        <v>-7.0278999999999994E-2</v>
      </c>
      <c r="F1310" s="7" t="str" cm="1">
        <f t="array" ref="F1310">IFERROR(_FV(T_STOCK_DATA[[#This Row],[SYMBOL]],"Exchange"),"")</f>
        <v>National Stock Exchange of India</v>
      </c>
      <c r="G1310" s="7" cm="1">
        <f t="array" ref="G1310">IFERROR(_FV(T_STOCK_DATA[[#This Row],[SYMBOL]],"Price"),"")</f>
        <v>54.9</v>
      </c>
      <c r="H1310" s="9" cm="1">
        <f t="array" ref="H1310">IFERROR(_FV(T_STOCK_DATA[[#This Row],[SYMBOL]],"Volume"),"")</f>
        <v>286876</v>
      </c>
      <c r="I1310" s="7" t="str" cm="1">
        <f t="array" ref="I1310">IFERROR(_FV(T_STOCK_DATA[[#This Row],[SYMBOL]],"Ticker symbol",TRUE),"")</f>
        <v>SIGIND</v>
      </c>
      <c r="J1310" s="10" t="str">
        <f>IFERROR(RANK(T_STOCK_DATA[[#This Row],[Positive Change %]],T_STOCK_DATA[Positive Change %],0)+COUNTIF($D$3:$D1309,T_STOCK_DATA[[#This Row],[Positive Change %]]),"")</f>
        <v/>
      </c>
      <c r="K1310" s="10">
        <f>IFERROR(RANK(T_STOCK_DATA[[#This Row],[Negative Change %]],T_STOCK_DATA[Negative Change %],1)+COUNTIF($E$3:$E1309,T_STOCK_DATA[[#This Row],[Negative Change %]]),"")</f>
        <v>198</v>
      </c>
      <c r="L1310" s="10">
        <f>IFERROR(RANK(T_STOCK_DATA[[#This Row],[Volume]],T_STOCK_DATA[Volume],0)+COUNTIF($H$3:$H1309,T_STOCK_DATA[[#This Row],[Volume]]),"")</f>
        <v>654</v>
      </c>
      <c r="M1310" s="18" cm="1">
        <f t="array" ref="M1310">IFERROR(_FV(T_STOCK_DATA[[#This Row],[SYMBOL]],"Last trade time",TRUE),"")</f>
        <v>44585.469965277778</v>
      </c>
    </row>
    <row r="1311" spans="1:13">
      <c r="A1311" s="5" t="e" vm="1319">
        <v>#VALUE!</v>
      </c>
      <c r="B1311" s="7" cm="1">
        <f t="array" ref="B1311">IFERROR(_FV(T_STOCK_DATA[[#This Row],[SYMBOL]],"Change"),"")</f>
        <v>-0.8</v>
      </c>
      <c r="C1311" s="8" cm="1">
        <f t="array" ref="C1311">IFERROR(IF(T_STOCK_DATA[[#This Row],[SYMBOL]]="","",_FV(T_STOCK_DATA[[#This Row],[SYMBOL]],"Change (%)",TRUE)),"")</f>
        <v>-4.9688999999999997E-2</v>
      </c>
      <c r="D1311" s="8" t="str">
        <f>IF(T_STOCK_DATA[[#This Row],[Change (%)]]&gt;0,T_STOCK_DATA[[#This Row],[Change (%)]],"")</f>
        <v/>
      </c>
      <c r="E1311" s="8">
        <f>IF(T_STOCK_DATA[[#This Row],[Change (%)]]&lt;0,T_STOCK_DATA[[#This Row],[Change (%)]],"")</f>
        <v>-4.9688999999999997E-2</v>
      </c>
      <c r="F1311" s="7" t="str" cm="1">
        <f t="array" ref="F1311">IFERROR(_FV(T_STOCK_DATA[[#This Row],[SYMBOL]],"Exchange"),"")</f>
        <v>National Stock Exchange of India</v>
      </c>
      <c r="G1311" s="7" cm="1">
        <f t="array" ref="G1311">IFERROR(_FV(T_STOCK_DATA[[#This Row],[SYMBOL]],"Price"),"")</f>
        <v>15.3</v>
      </c>
      <c r="H1311" s="9" cm="1">
        <f t="array" ref="H1311">IFERROR(_FV(T_STOCK_DATA[[#This Row],[SYMBOL]],"Volume"),"")</f>
        <v>37039</v>
      </c>
      <c r="I1311" s="7" t="str" cm="1">
        <f t="array" ref="I1311">IFERROR(_FV(T_STOCK_DATA[[#This Row],[SYMBOL]],"Ticker symbol",TRUE),"")</f>
        <v>SIL</v>
      </c>
      <c r="J1311" s="10" t="str">
        <f>IFERROR(RANK(T_STOCK_DATA[[#This Row],[Positive Change %]],T_STOCK_DATA[Positive Change %],0)+COUNTIF($D$3:$D1310,T_STOCK_DATA[[#This Row],[Positive Change %]]),"")</f>
        <v/>
      </c>
      <c r="K1311" s="10">
        <f>IFERROR(RANK(T_STOCK_DATA[[#This Row],[Negative Change %]],T_STOCK_DATA[Negative Change %],1)+COUNTIF($E$3:$E1310,T_STOCK_DATA[[#This Row],[Negative Change %]]),"")</f>
        <v>611</v>
      </c>
      <c r="L1311" s="10">
        <f>IFERROR(RANK(T_STOCK_DATA[[#This Row],[Volume]],T_STOCK_DATA[Volume],0)+COUNTIF($H$3:$H1310,T_STOCK_DATA[[#This Row],[Volume]]),"")</f>
        <v>1256</v>
      </c>
      <c r="M1311" s="18" cm="1">
        <f t="array" ref="M1311">IFERROR(_FV(T_STOCK_DATA[[#This Row],[SYMBOL]],"Last trade time",TRUE),"")</f>
        <v>44585.469965277778</v>
      </c>
    </row>
    <row r="1312" spans="1:13">
      <c r="A1312" s="5" t="e" vm="1320">
        <v>#VALUE!</v>
      </c>
      <c r="B1312" s="7" cm="1">
        <f t="array" ref="B1312">IFERROR(_FV(T_STOCK_DATA[[#This Row],[SYMBOL]],"Change"),"")</f>
        <v>-1.7</v>
      </c>
      <c r="C1312" s="8" cm="1">
        <f t="array" ref="C1312">IFERROR(IF(T_STOCK_DATA[[#This Row],[SYMBOL]]="","",_FV(T_STOCK_DATA[[#This Row],[SYMBOL]],"Change (%)",TRUE)),"")</f>
        <v>-5.1128E-2</v>
      </c>
      <c r="D1312" s="8" t="str">
        <f>IF(T_STOCK_DATA[[#This Row],[Change (%)]]&gt;0,T_STOCK_DATA[[#This Row],[Change (%)]],"")</f>
        <v/>
      </c>
      <c r="E1312" s="8">
        <f>IF(T_STOCK_DATA[[#This Row],[Change (%)]]&lt;0,T_STOCK_DATA[[#This Row],[Change (%)]],"")</f>
        <v>-5.1128E-2</v>
      </c>
      <c r="F1312" s="7" t="str" cm="1">
        <f t="array" ref="F1312">IFERROR(_FV(T_STOCK_DATA[[#This Row],[SYMBOL]],"Exchange"),"")</f>
        <v>National Stock Exchange of India</v>
      </c>
      <c r="G1312" s="7" cm="1">
        <f t="array" ref="G1312">IFERROR(_FV(T_STOCK_DATA[[#This Row],[SYMBOL]],"Price"),"")</f>
        <v>31.55</v>
      </c>
      <c r="H1312" s="9" cm="1">
        <f t="array" ref="H1312">IFERROR(_FV(T_STOCK_DATA[[#This Row],[SYMBOL]],"Volume"),"")</f>
        <v>155765</v>
      </c>
      <c r="I1312" s="7" t="str" cm="1">
        <f t="array" ref="I1312">IFERROR(_FV(T_STOCK_DATA[[#This Row],[SYMBOL]],"Ticker symbol",TRUE),"")</f>
        <v>SILGO</v>
      </c>
      <c r="J1312" s="10" t="str">
        <f>IFERROR(RANK(T_STOCK_DATA[[#This Row],[Positive Change %]],T_STOCK_DATA[Positive Change %],0)+COUNTIF($D$3:$D1311,T_STOCK_DATA[[#This Row],[Positive Change %]]),"")</f>
        <v/>
      </c>
      <c r="K1312" s="10">
        <f>IFERROR(RANK(T_STOCK_DATA[[#This Row],[Negative Change %]],T_STOCK_DATA[Negative Change %],1)+COUNTIF($E$3:$E1311,T_STOCK_DATA[[#This Row],[Negative Change %]]),"")</f>
        <v>484</v>
      </c>
      <c r="L1312" s="10">
        <f>IFERROR(RANK(T_STOCK_DATA[[#This Row],[Volume]],T_STOCK_DATA[Volume],0)+COUNTIF($H$3:$H1311,T_STOCK_DATA[[#This Row],[Volume]]),"")</f>
        <v>837</v>
      </c>
      <c r="M1312" s="18" cm="1">
        <f t="array" ref="M1312">IFERROR(_FV(T_STOCK_DATA[[#This Row],[SYMBOL]],"Last trade time",TRUE),"")</f>
        <v>44585.469965277778</v>
      </c>
    </row>
    <row r="1313" spans="1:13">
      <c r="A1313" s="5" t="e" vm="1321">
        <v>#VALUE!</v>
      </c>
      <c r="B1313" s="7" cm="1">
        <f t="array" ref="B1313">IFERROR(_FV(T_STOCK_DATA[[#This Row],[SYMBOL]],"Change"),"")</f>
        <v>-23.55</v>
      </c>
      <c r="C1313" s="8" cm="1">
        <f t="array" ref="C1313">IFERROR(IF(T_STOCK_DATA[[#This Row],[SYMBOL]]="","",_FV(T_STOCK_DATA[[#This Row],[SYMBOL]],"Change (%)",TRUE)),"")</f>
        <v>-7.5552999999999995E-2</v>
      </c>
      <c r="D1313" s="8" t="str">
        <f>IF(T_STOCK_DATA[[#This Row],[Change (%)]]&gt;0,T_STOCK_DATA[[#This Row],[Change (%)]],"")</f>
        <v/>
      </c>
      <c r="E1313" s="8">
        <f>IF(T_STOCK_DATA[[#This Row],[Change (%)]]&lt;0,T_STOCK_DATA[[#This Row],[Change (%)]],"")</f>
        <v>-7.5552999999999995E-2</v>
      </c>
      <c r="F1313" s="7" t="str" cm="1">
        <f t="array" ref="F1313">IFERROR(_FV(T_STOCK_DATA[[#This Row],[SYMBOL]],"Exchange"),"")</f>
        <v>National Stock Exchange of India</v>
      </c>
      <c r="G1313" s="7" cm="1">
        <f t="array" ref="G1313">IFERROR(_FV(T_STOCK_DATA[[#This Row],[SYMBOL]],"Price"),"")</f>
        <v>288.14999999999998</v>
      </c>
      <c r="H1313" s="9" cm="1">
        <f t="array" ref="H1313">IFERROR(_FV(T_STOCK_DATA[[#This Row],[SYMBOL]],"Volume"),"")</f>
        <v>6819</v>
      </c>
      <c r="I1313" s="7" t="str" cm="1">
        <f t="array" ref="I1313">IFERROR(_FV(T_STOCK_DATA[[#This Row],[SYMBOL]],"Ticker symbol",TRUE),"")</f>
        <v>SILINV</v>
      </c>
      <c r="J1313" s="10" t="str">
        <f>IFERROR(RANK(T_STOCK_DATA[[#This Row],[Positive Change %]],T_STOCK_DATA[Positive Change %],0)+COUNTIF($D$3:$D1312,T_STOCK_DATA[[#This Row],[Positive Change %]]),"")</f>
        <v/>
      </c>
      <c r="K1313" s="10">
        <f>IFERROR(RANK(T_STOCK_DATA[[#This Row],[Negative Change %]],T_STOCK_DATA[Negative Change %],1)+COUNTIF($E$3:$E1312,T_STOCK_DATA[[#This Row],[Negative Change %]]),"")</f>
        <v>142</v>
      </c>
      <c r="L1313" s="10">
        <f>IFERROR(RANK(T_STOCK_DATA[[#This Row],[Volume]],T_STOCK_DATA[Volume],0)+COUNTIF($H$3:$H1312,T_STOCK_DATA[[#This Row],[Volume]]),"")</f>
        <v>1539</v>
      </c>
      <c r="M1313" s="18" cm="1">
        <f t="array" ref="M1313">IFERROR(_FV(T_STOCK_DATA[[#This Row],[SYMBOL]],"Last trade time",TRUE),"")</f>
        <v>44585.469965277778</v>
      </c>
    </row>
    <row r="1314" spans="1:13">
      <c r="A1314" s="5" t="e" vm="1322">
        <v>#VALUE!</v>
      </c>
      <c r="B1314" s="7" cm="1">
        <f t="array" ref="B1314">IFERROR(_FV(T_STOCK_DATA[[#This Row],[SYMBOL]],"Change"),"")</f>
        <v>-1.1499999999999999</v>
      </c>
      <c r="C1314" s="8" cm="1">
        <f t="array" ref="C1314">IFERROR(IF(T_STOCK_DATA[[#This Row],[SYMBOL]]="","",_FV(T_STOCK_DATA[[#This Row],[SYMBOL]],"Change (%)",TRUE)),"")</f>
        <v>-4.8832000000000007E-2</v>
      </c>
      <c r="D1314" s="8" t="str">
        <f>IF(T_STOCK_DATA[[#This Row],[Change (%)]]&gt;0,T_STOCK_DATA[[#This Row],[Change (%)]],"")</f>
        <v/>
      </c>
      <c r="E1314" s="8">
        <f>IF(T_STOCK_DATA[[#This Row],[Change (%)]]&lt;0,T_STOCK_DATA[[#This Row],[Change (%)]],"")</f>
        <v>-4.8832000000000007E-2</v>
      </c>
      <c r="F1314" s="7" t="str" cm="1">
        <f t="array" ref="F1314">IFERROR(_FV(T_STOCK_DATA[[#This Row],[SYMBOL]],"Exchange"),"")</f>
        <v>National Stock Exchange of India</v>
      </c>
      <c r="G1314" s="7" cm="1">
        <f t="array" ref="G1314">IFERROR(_FV(T_STOCK_DATA[[#This Row],[SYMBOL]],"Price"),"")</f>
        <v>22.4</v>
      </c>
      <c r="H1314" s="9" cm="1">
        <f t="array" ref="H1314">IFERROR(_FV(T_STOCK_DATA[[#This Row],[SYMBOL]],"Volume"),"")</f>
        <v>11901</v>
      </c>
      <c r="I1314" s="7" t="str" cm="1">
        <f t="array" ref="I1314">IFERROR(_FV(T_STOCK_DATA[[#This Row],[SYMBOL]],"Ticker symbol",TRUE),"")</f>
        <v>SILLYMONKS</v>
      </c>
      <c r="J1314" s="10" t="str">
        <f>IFERROR(RANK(T_STOCK_DATA[[#This Row],[Positive Change %]],T_STOCK_DATA[Positive Change %],0)+COUNTIF($D$3:$D1313,T_STOCK_DATA[[#This Row],[Positive Change %]]),"")</f>
        <v/>
      </c>
      <c r="K1314" s="10">
        <f>IFERROR(RANK(T_STOCK_DATA[[#This Row],[Negative Change %]],T_STOCK_DATA[Negative Change %],1)+COUNTIF($E$3:$E1313,T_STOCK_DATA[[#This Row],[Negative Change %]]),"")</f>
        <v>707</v>
      </c>
      <c r="L1314" s="10">
        <f>IFERROR(RANK(T_STOCK_DATA[[#This Row],[Volume]],T_STOCK_DATA[Volume],0)+COUNTIF($H$3:$H1313,T_STOCK_DATA[[#This Row],[Volume]]),"")</f>
        <v>1484</v>
      </c>
      <c r="M1314" s="18" cm="1">
        <f t="array" ref="M1314">IFERROR(_FV(T_STOCK_DATA[[#This Row],[SYMBOL]],"Last trade time",TRUE),"")</f>
        <v>44585.469965277778</v>
      </c>
    </row>
    <row r="1315" spans="1:13">
      <c r="A1315" s="5" t="e" vm="1323">
        <v>#VALUE!</v>
      </c>
      <c r="B1315" s="7" cm="1">
        <f t="array" ref="B1315">IFERROR(_FV(T_STOCK_DATA[[#This Row],[SYMBOL]],"Change"),"")</f>
        <v>-1.05</v>
      </c>
      <c r="C1315" s="8" cm="1">
        <f t="array" ref="C1315">IFERROR(IF(T_STOCK_DATA[[#This Row],[SYMBOL]]="","",_FV(T_STOCK_DATA[[#This Row],[SYMBOL]],"Change (%)",TRUE)),"")</f>
        <v>-4.8055E-2</v>
      </c>
      <c r="D1315" s="8" t="str">
        <f>IF(T_STOCK_DATA[[#This Row],[Change (%)]]&gt;0,T_STOCK_DATA[[#This Row],[Change (%)]],"")</f>
        <v/>
      </c>
      <c r="E1315" s="8">
        <f>IF(T_STOCK_DATA[[#This Row],[Change (%)]]&lt;0,T_STOCK_DATA[[#This Row],[Change (%)]],"")</f>
        <v>-4.8055E-2</v>
      </c>
      <c r="F1315" s="7" t="str" cm="1">
        <f t="array" ref="F1315">IFERROR(_FV(T_STOCK_DATA[[#This Row],[SYMBOL]],"Exchange"),"")</f>
        <v>National Stock Exchange of India</v>
      </c>
      <c r="G1315" s="7" cm="1">
        <f t="array" ref="G1315">IFERROR(_FV(T_STOCK_DATA[[#This Row],[SYMBOL]],"Price"),"")</f>
        <v>20.8</v>
      </c>
      <c r="H1315" s="9" cm="1">
        <f t="array" ref="H1315">IFERROR(_FV(T_STOCK_DATA[[#This Row],[SYMBOL]],"Volume"),"")</f>
        <v>52547</v>
      </c>
      <c r="I1315" s="7" t="str" cm="1">
        <f t="array" ref="I1315">IFERROR(_FV(T_STOCK_DATA[[#This Row],[SYMBOL]],"Ticker symbol",TRUE),"")</f>
        <v>SIMBHALS</v>
      </c>
      <c r="J1315" s="10" t="str">
        <f>IFERROR(RANK(T_STOCK_DATA[[#This Row],[Positive Change %]],T_STOCK_DATA[Positive Change %],0)+COUNTIF($D$3:$D1314,T_STOCK_DATA[[#This Row],[Positive Change %]]),"")</f>
        <v/>
      </c>
      <c r="K1315" s="10">
        <f>IFERROR(RANK(T_STOCK_DATA[[#This Row],[Negative Change %]],T_STOCK_DATA[Negative Change %],1)+COUNTIF($E$3:$E1314,T_STOCK_DATA[[#This Row],[Negative Change %]]),"")</f>
        <v>761</v>
      </c>
      <c r="L1315" s="10">
        <f>IFERROR(RANK(T_STOCK_DATA[[#This Row],[Volume]],T_STOCK_DATA[Volume],0)+COUNTIF($H$3:$H1314,T_STOCK_DATA[[#This Row],[Volume]]),"")</f>
        <v>1154</v>
      </c>
      <c r="M1315" s="18" cm="1">
        <f t="array" ref="M1315">IFERROR(_FV(T_STOCK_DATA[[#This Row],[SYMBOL]],"Last trade time",TRUE),"")</f>
        <v>44585.469965277778</v>
      </c>
    </row>
    <row r="1316" spans="1:13">
      <c r="A1316" s="5" t="e" vm="1324">
        <v>#VALUE!</v>
      </c>
      <c r="B1316" s="7" cm="1">
        <f t="array" ref="B1316">IFERROR(_FV(T_STOCK_DATA[[#This Row],[SYMBOL]],"Change"),"")</f>
        <v>-2.35</v>
      </c>
      <c r="C1316" s="8" cm="1">
        <f t="array" ref="C1316">IFERROR(IF(T_STOCK_DATA[[#This Row],[SYMBOL]]="","",_FV(T_STOCK_DATA[[#This Row],[SYMBOL]],"Change (%)",TRUE)),"")</f>
        <v>-4.9215000000000002E-2</v>
      </c>
      <c r="D1316" s="8" t="str">
        <f>IF(T_STOCK_DATA[[#This Row],[Change (%)]]&gt;0,T_STOCK_DATA[[#This Row],[Change (%)]],"")</f>
        <v/>
      </c>
      <c r="E1316" s="8">
        <f>IF(T_STOCK_DATA[[#This Row],[Change (%)]]&lt;0,T_STOCK_DATA[[#This Row],[Change (%)]],"")</f>
        <v>-4.9215000000000002E-2</v>
      </c>
      <c r="F1316" s="7" t="str" cm="1">
        <f t="array" ref="F1316">IFERROR(_FV(T_STOCK_DATA[[#This Row],[SYMBOL]],"Exchange"),"")</f>
        <v>National Stock Exchange of India</v>
      </c>
      <c r="G1316" s="7" cm="1">
        <f t="array" ref="G1316">IFERROR(_FV(T_STOCK_DATA[[#This Row],[SYMBOL]],"Price"),"")</f>
        <v>45.4</v>
      </c>
      <c r="H1316" s="9" cm="1">
        <f t="array" ref="H1316">IFERROR(_FV(T_STOCK_DATA[[#This Row],[SYMBOL]],"Volume"),"")</f>
        <v>395190</v>
      </c>
      <c r="I1316" s="7" t="str" cm="1">
        <f t="array" ref="I1316">IFERROR(_FV(T_STOCK_DATA[[#This Row],[SYMBOL]],"Ticker symbol",TRUE),"")</f>
        <v>SIMPLEXINF</v>
      </c>
      <c r="J1316" s="10" t="str">
        <f>IFERROR(RANK(T_STOCK_DATA[[#This Row],[Positive Change %]],T_STOCK_DATA[Positive Change %],0)+COUNTIF($D$3:$D1315,T_STOCK_DATA[[#This Row],[Positive Change %]]),"")</f>
        <v/>
      </c>
      <c r="K1316" s="10">
        <f>IFERROR(RANK(T_STOCK_DATA[[#This Row],[Negative Change %]],T_STOCK_DATA[Negative Change %],1)+COUNTIF($E$3:$E1315,T_STOCK_DATA[[#This Row],[Negative Change %]]),"")</f>
        <v>674</v>
      </c>
      <c r="L1316" s="10">
        <f>IFERROR(RANK(T_STOCK_DATA[[#This Row],[Volume]],T_STOCK_DATA[Volume],0)+COUNTIF($H$3:$H1315,T_STOCK_DATA[[#This Row],[Volume]]),"")</f>
        <v>569</v>
      </c>
      <c r="M1316" s="18" cm="1">
        <f t="array" ref="M1316">IFERROR(_FV(T_STOCK_DATA[[#This Row],[SYMBOL]],"Last trade time",TRUE),"")</f>
        <v>44585.469965277778</v>
      </c>
    </row>
    <row r="1317" spans="1:13">
      <c r="A1317" s="5" t="e" vm="1325">
        <v>#VALUE!</v>
      </c>
      <c r="B1317" s="7" cm="1">
        <f t="array" ref="B1317">IFERROR(_FV(T_STOCK_DATA[[#This Row],[SYMBOL]],"Change"),"")</f>
        <v>-4.1500000000000004</v>
      </c>
      <c r="C1317" s="8" cm="1">
        <f t="array" ref="C1317">IFERROR(IF(T_STOCK_DATA[[#This Row],[SYMBOL]]="","",_FV(T_STOCK_DATA[[#This Row],[SYMBOL]],"Change (%)",TRUE)),"")</f>
        <v>-4.1417000000000002E-2</v>
      </c>
      <c r="D1317" s="8" t="str">
        <f>IF(T_STOCK_DATA[[#This Row],[Change (%)]]&gt;0,T_STOCK_DATA[[#This Row],[Change (%)]],"")</f>
        <v/>
      </c>
      <c r="E1317" s="8">
        <f>IF(T_STOCK_DATA[[#This Row],[Change (%)]]&lt;0,T_STOCK_DATA[[#This Row],[Change (%)]],"")</f>
        <v>-4.1417000000000002E-2</v>
      </c>
      <c r="F1317" s="7" t="str" cm="1">
        <f t="array" ref="F1317">IFERROR(_FV(T_STOCK_DATA[[#This Row],[SYMBOL]],"Exchange"),"")</f>
        <v>National Stock Exchange of India</v>
      </c>
      <c r="G1317" s="7" cm="1">
        <f t="array" ref="G1317">IFERROR(_FV(T_STOCK_DATA[[#This Row],[SYMBOL]],"Price"),"")</f>
        <v>96.05</v>
      </c>
      <c r="H1317" s="9" cm="1">
        <f t="array" ref="H1317">IFERROR(_FV(T_STOCK_DATA[[#This Row],[SYMBOL]],"Volume"),"")</f>
        <v>42034</v>
      </c>
      <c r="I1317" s="7" t="str" cm="1">
        <f t="array" ref="I1317">IFERROR(_FV(T_STOCK_DATA[[#This Row],[SYMBOL]],"Ticker symbol",TRUE),"")</f>
        <v>SINTERCOM</v>
      </c>
      <c r="J1317" s="10" t="str">
        <f>IFERROR(RANK(T_STOCK_DATA[[#This Row],[Positive Change %]],T_STOCK_DATA[Positive Change %],0)+COUNTIF($D$3:$D1316,T_STOCK_DATA[[#This Row],[Positive Change %]]),"")</f>
        <v/>
      </c>
      <c r="K1317" s="10">
        <f>IFERROR(RANK(T_STOCK_DATA[[#This Row],[Negative Change %]],T_STOCK_DATA[Negative Change %],1)+COUNTIF($E$3:$E1316,T_STOCK_DATA[[#This Row],[Negative Change %]]),"")</f>
        <v>1005</v>
      </c>
      <c r="L1317" s="10">
        <f>IFERROR(RANK(T_STOCK_DATA[[#This Row],[Volume]],T_STOCK_DATA[Volume],0)+COUNTIF($H$3:$H1316,T_STOCK_DATA[[#This Row],[Volume]]),"")</f>
        <v>1218</v>
      </c>
      <c r="M1317" s="18" cm="1">
        <f t="array" ref="M1317">IFERROR(_FV(T_STOCK_DATA[[#This Row],[SYMBOL]],"Last trade time",TRUE),"")</f>
        <v>44585.469965277778</v>
      </c>
    </row>
    <row r="1318" spans="1:13">
      <c r="A1318" s="5" t="e" vm="1326">
        <v>#VALUE!</v>
      </c>
      <c r="B1318" s="7" cm="1">
        <f t="array" ref="B1318">IFERROR(_FV(T_STOCK_DATA[[#This Row],[SYMBOL]],"Change"),"")</f>
        <v>-0.55000000000000004</v>
      </c>
      <c r="C1318" s="8" cm="1">
        <f t="array" ref="C1318">IFERROR(IF(T_STOCK_DATA[[#This Row],[SYMBOL]]="","",_FV(T_STOCK_DATA[[#This Row],[SYMBOL]],"Change (%)",TRUE)),"")</f>
        <v>-4.8034999999999994E-2</v>
      </c>
      <c r="D1318" s="8" t="str">
        <f>IF(T_STOCK_DATA[[#This Row],[Change (%)]]&gt;0,T_STOCK_DATA[[#This Row],[Change (%)]],"")</f>
        <v/>
      </c>
      <c r="E1318" s="8">
        <f>IF(T_STOCK_DATA[[#This Row],[Change (%)]]&lt;0,T_STOCK_DATA[[#This Row],[Change (%)]],"")</f>
        <v>-4.8034999999999994E-2</v>
      </c>
      <c r="F1318" s="7" t="str" cm="1">
        <f t="array" ref="F1318">IFERROR(_FV(T_STOCK_DATA[[#This Row],[SYMBOL]],"Exchange"),"")</f>
        <v>National Stock Exchange of India</v>
      </c>
      <c r="G1318" s="7" cm="1">
        <f t="array" ref="G1318">IFERROR(_FV(T_STOCK_DATA[[#This Row],[SYMBOL]],"Price"),"")</f>
        <v>10.9</v>
      </c>
      <c r="H1318" s="9" cm="1">
        <f t="array" ref="H1318">IFERROR(_FV(T_STOCK_DATA[[#This Row],[SYMBOL]],"Volume"),"")</f>
        <v>894313</v>
      </c>
      <c r="I1318" s="7" t="str" cm="1">
        <f t="array" ref="I1318">IFERROR(_FV(T_STOCK_DATA[[#This Row],[SYMBOL]],"Ticker symbol",TRUE),"")</f>
        <v>SINTEX</v>
      </c>
      <c r="J1318" s="10" t="str">
        <f>IFERROR(RANK(T_STOCK_DATA[[#This Row],[Positive Change %]],T_STOCK_DATA[Positive Change %],0)+COUNTIF($D$3:$D1317,T_STOCK_DATA[[#This Row],[Positive Change %]]),"")</f>
        <v/>
      </c>
      <c r="K1318" s="10">
        <f>IFERROR(RANK(T_STOCK_DATA[[#This Row],[Negative Change %]],T_STOCK_DATA[Negative Change %],1)+COUNTIF($E$3:$E1317,T_STOCK_DATA[[#This Row],[Negative Change %]]),"")</f>
        <v>763</v>
      </c>
      <c r="L1318" s="10">
        <f>IFERROR(RANK(T_STOCK_DATA[[#This Row],[Volume]],T_STOCK_DATA[Volume],0)+COUNTIF($H$3:$H1317,T_STOCK_DATA[[#This Row],[Volume]]),"")</f>
        <v>362</v>
      </c>
      <c r="M1318" s="18" cm="1">
        <f t="array" ref="M1318">IFERROR(_FV(T_STOCK_DATA[[#This Row],[SYMBOL]],"Last trade time",TRUE),"")</f>
        <v>44585.469965277778</v>
      </c>
    </row>
    <row r="1319" spans="1:13">
      <c r="A1319" s="5" t="e" vm="1327">
        <v>#VALUE!</v>
      </c>
      <c r="B1319" s="7" cm="1">
        <f t="array" ref="B1319">IFERROR(_FV(T_STOCK_DATA[[#This Row],[SYMBOL]],"Change"),"")</f>
        <v>-49.25</v>
      </c>
      <c r="C1319" s="8" cm="1">
        <f t="array" ref="C1319">IFERROR(IF(T_STOCK_DATA[[#This Row],[SYMBOL]]="","",_FV(T_STOCK_DATA[[#This Row],[SYMBOL]],"Change (%)",TRUE)),"")</f>
        <v>-8.8850999999999999E-2</v>
      </c>
      <c r="D1319" s="8" t="str">
        <f>IF(T_STOCK_DATA[[#This Row],[Change (%)]]&gt;0,T_STOCK_DATA[[#This Row],[Change (%)]],"")</f>
        <v/>
      </c>
      <c r="E1319" s="8">
        <f>IF(T_STOCK_DATA[[#This Row],[Change (%)]]&lt;0,T_STOCK_DATA[[#This Row],[Change (%)]],"")</f>
        <v>-8.8850999999999999E-2</v>
      </c>
      <c r="F1319" s="7" t="str" cm="1">
        <f t="array" ref="F1319">IFERROR(_FV(T_STOCK_DATA[[#This Row],[SYMBOL]],"Exchange"),"")</f>
        <v>National Stock Exchange of India</v>
      </c>
      <c r="G1319" s="7" cm="1">
        <f t="array" ref="G1319">IFERROR(_FV(T_STOCK_DATA[[#This Row],[SYMBOL]],"Price"),"")</f>
        <v>505.05</v>
      </c>
      <c r="H1319" s="9" cm="1">
        <f t="array" ref="H1319">IFERROR(_FV(T_STOCK_DATA[[#This Row],[SYMBOL]],"Volume"),"")</f>
        <v>70573</v>
      </c>
      <c r="I1319" s="7" t="str" cm="1">
        <f t="array" ref="I1319">IFERROR(_FV(T_STOCK_DATA[[#This Row],[SYMBOL]],"Ticker symbol",TRUE),"")</f>
        <v>SIRCA</v>
      </c>
      <c r="J1319" s="10" t="str">
        <f>IFERROR(RANK(T_STOCK_DATA[[#This Row],[Positive Change %]],T_STOCK_DATA[Positive Change %],0)+COUNTIF($D$3:$D1318,T_STOCK_DATA[[#This Row],[Positive Change %]]),"")</f>
        <v/>
      </c>
      <c r="K1319" s="10">
        <f>IFERROR(RANK(T_STOCK_DATA[[#This Row],[Negative Change %]],T_STOCK_DATA[Negative Change %],1)+COUNTIF($E$3:$E1318,T_STOCK_DATA[[#This Row],[Negative Change %]]),"")</f>
        <v>55</v>
      </c>
      <c r="L1319" s="10">
        <f>IFERROR(RANK(T_STOCK_DATA[[#This Row],[Volume]],T_STOCK_DATA[Volume],0)+COUNTIF($H$3:$H1318,T_STOCK_DATA[[#This Row],[Volume]]),"")</f>
        <v>1069</v>
      </c>
      <c r="M1319" s="18" cm="1">
        <f t="array" ref="M1319">IFERROR(_FV(T_STOCK_DATA[[#This Row],[SYMBOL]],"Last trade time",TRUE),"")</f>
        <v>44585.469965277778</v>
      </c>
    </row>
    <row r="1320" spans="1:13">
      <c r="A1320" s="5" t="e" vm="1328">
        <v>#VALUE!</v>
      </c>
      <c r="B1320" s="7" cm="1">
        <f t="array" ref="B1320">IFERROR(_FV(T_STOCK_DATA[[#This Row],[SYMBOL]],"Change"),"")</f>
        <v>-4.1500000000000004</v>
      </c>
      <c r="C1320" s="8" cm="1">
        <f t="array" ref="C1320">IFERROR(IF(T_STOCK_DATA[[#This Row],[SYMBOL]]="","",_FV(T_STOCK_DATA[[#This Row],[SYMBOL]],"Change (%)",TRUE)),"")</f>
        <v>-8.0169999999999998E-3</v>
      </c>
      <c r="D1320" s="8" t="str">
        <f>IF(T_STOCK_DATA[[#This Row],[Change (%)]]&gt;0,T_STOCK_DATA[[#This Row],[Change (%)]],"")</f>
        <v/>
      </c>
      <c r="E1320" s="8">
        <f>IF(T_STOCK_DATA[[#This Row],[Change (%)]]&lt;0,T_STOCK_DATA[[#This Row],[Change (%)]],"")</f>
        <v>-8.0169999999999998E-3</v>
      </c>
      <c r="F1320" s="7" t="str" cm="1">
        <f t="array" ref="F1320">IFERROR(_FV(T_STOCK_DATA[[#This Row],[SYMBOL]],"Exchange"),"")</f>
        <v>National Stock Exchange of India</v>
      </c>
      <c r="G1320" s="7" cm="1">
        <f t="array" ref="G1320">IFERROR(_FV(T_STOCK_DATA[[#This Row],[SYMBOL]],"Price"),"")</f>
        <v>513.5</v>
      </c>
      <c r="H1320" s="9" cm="1">
        <f t="array" ref="H1320">IFERROR(_FV(T_STOCK_DATA[[#This Row],[SYMBOL]],"Volume"),"")</f>
        <v>805434</v>
      </c>
      <c r="I1320" s="7" t="str" cm="1">
        <f t="array" ref="I1320">IFERROR(_FV(T_STOCK_DATA[[#This Row],[SYMBOL]],"Ticker symbol",TRUE),"")</f>
        <v>SIS</v>
      </c>
      <c r="J1320" s="10" t="str">
        <f>IFERROR(RANK(T_STOCK_DATA[[#This Row],[Positive Change %]],T_STOCK_DATA[Positive Change %],0)+COUNTIF($D$3:$D1319,T_STOCK_DATA[[#This Row],[Positive Change %]]),"")</f>
        <v/>
      </c>
      <c r="K1320" s="10">
        <f>IFERROR(RANK(T_STOCK_DATA[[#This Row],[Negative Change %]],T_STOCK_DATA[Negative Change %],1)+COUNTIF($E$3:$E1319,T_STOCK_DATA[[#This Row],[Negative Change %]]),"")</f>
        <v>1534</v>
      </c>
      <c r="L1320" s="10">
        <f>IFERROR(RANK(T_STOCK_DATA[[#This Row],[Volume]],T_STOCK_DATA[Volume],0)+COUNTIF($H$3:$H1319,T_STOCK_DATA[[#This Row],[Volume]]),"")</f>
        <v>383</v>
      </c>
      <c r="M1320" s="18" cm="1">
        <f t="array" ref="M1320">IFERROR(_FV(T_STOCK_DATA[[#This Row],[SYMBOL]],"Last trade time",TRUE),"")</f>
        <v>44585.469965277778</v>
      </c>
    </row>
    <row r="1321" spans="1:13">
      <c r="A1321" s="5" t="e" vm="1329">
        <v>#VALUE!</v>
      </c>
      <c r="B1321" s="7" cm="1">
        <f t="array" ref="B1321">IFERROR(_FV(T_STOCK_DATA[[#This Row],[SYMBOL]],"Change"),"")</f>
        <v>-0.2</v>
      </c>
      <c r="C1321" s="8" cm="1">
        <f t="array" ref="C1321">IFERROR(IF(T_STOCK_DATA[[#This Row],[SYMBOL]]="","",_FV(T_STOCK_DATA[[#This Row],[SYMBOL]],"Change (%)",TRUE)),"")</f>
        <v>-4.7058999999999997E-2</v>
      </c>
      <c r="D1321" s="8" t="str">
        <f>IF(T_STOCK_DATA[[#This Row],[Change (%)]]&gt;0,T_STOCK_DATA[[#This Row],[Change (%)]],"")</f>
        <v/>
      </c>
      <c r="E1321" s="8">
        <f>IF(T_STOCK_DATA[[#This Row],[Change (%)]]&lt;0,T_STOCK_DATA[[#This Row],[Change (%)]],"")</f>
        <v>-4.7058999999999997E-2</v>
      </c>
      <c r="F1321" s="7" t="str" cm="1">
        <f t="array" ref="F1321">IFERROR(_FV(T_STOCK_DATA[[#This Row],[SYMBOL]],"Exchange"),"")</f>
        <v>National Stock Exchange of India</v>
      </c>
      <c r="G1321" s="7" cm="1">
        <f t="array" ref="G1321">IFERROR(_FV(T_STOCK_DATA[[#This Row],[SYMBOL]],"Price"),"")</f>
        <v>4.05</v>
      </c>
      <c r="H1321" s="9" cm="1">
        <f t="array" ref="H1321">IFERROR(_FV(T_STOCK_DATA[[#This Row],[SYMBOL]],"Volume"),"")</f>
        <v>967186</v>
      </c>
      <c r="I1321" s="7" t="str" cm="1">
        <f t="array" ref="I1321">IFERROR(_FV(T_STOCK_DATA[[#This Row],[SYMBOL]],"Ticker symbol",TRUE),"")</f>
        <v>SITINET</v>
      </c>
      <c r="J1321" s="10" t="str">
        <f>IFERROR(RANK(T_STOCK_DATA[[#This Row],[Positive Change %]],T_STOCK_DATA[Positive Change %],0)+COUNTIF($D$3:$D1320,T_STOCK_DATA[[#This Row],[Positive Change %]]),"")</f>
        <v/>
      </c>
      <c r="K1321" s="10">
        <f>IFERROR(RANK(T_STOCK_DATA[[#This Row],[Negative Change %]],T_STOCK_DATA[Negative Change %],1)+COUNTIF($E$3:$E1320,T_STOCK_DATA[[#This Row],[Negative Change %]]),"")</f>
        <v>810</v>
      </c>
      <c r="L1321" s="10">
        <f>IFERROR(RANK(T_STOCK_DATA[[#This Row],[Volume]],T_STOCK_DATA[Volume],0)+COUNTIF($H$3:$H1320,T_STOCK_DATA[[#This Row],[Volume]]),"")</f>
        <v>345</v>
      </c>
      <c r="M1321" s="18" cm="1">
        <f t="array" ref="M1321">IFERROR(_FV(T_STOCK_DATA[[#This Row],[SYMBOL]],"Last trade time",TRUE),"")</f>
        <v>44585.469965277778</v>
      </c>
    </row>
    <row r="1322" spans="1:13">
      <c r="A1322" s="5" t="e" vm="1330">
        <v>#VALUE!</v>
      </c>
      <c r="B1322" s="7" cm="1">
        <f t="array" ref="B1322">IFERROR(_FV(T_STOCK_DATA[[#This Row],[SYMBOL]],"Change"),"")</f>
        <v>-32.15</v>
      </c>
      <c r="C1322" s="8" cm="1">
        <f t="array" ref="C1322">IFERROR(IF(T_STOCK_DATA[[#This Row],[SYMBOL]]="","",_FV(T_STOCK_DATA[[#This Row],[SYMBOL]],"Change (%)",TRUE)),"")</f>
        <v>-7.3285000000000003E-2</v>
      </c>
      <c r="D1322" s="8" t="str">
        <f>IF(T_STOCK_DATA[[#This Row],[Change (%)]]&gt;0,T_STOCK_DATA[[#This Row],[Change (%)]],"")</f>
        <v/>
      </c>
      <c r="E1322" s="8">
        <f>IF(T_STOCK_DATA[[#This Row],[Change (%)]]&lt;0,T_STOCK_DATA[[#This Row],[Change (%)]],"")</f>
        <v>-7.3285000000000003E-2</v>
      </c>
      <c r="F1322" s="7" t="str" cm="1">
        <f t="array" ref="F1322">IFERROR(_FV(T_STOCK_DATA[[#This Row],[SYMBOL]],"Exchange"),"")</f>
        <v>National Stock Exchange of India</v>
      </c>
      <c r="G1322" s="7" cm="1">
        <f t="array" ref="G1322">IFERROR(_FV(T_STOCK_DATA[[#This Row],[SYMBOL]],"Price"),"")</f>
        <v>406.55</v>
      </c>
      <c r="H1322" s="9" cm="1">
        <f t="array" ref="H1322">IFERROR(_FV(T_STOCK_DATA[[#This Row],[SYMBOL]],"Volume"),"")</f>
        <v>82138</v>
      </c>
      <c r="I1322" s="7" t="str" cm="1">
        <f t="array" ref="I1322">IFERROR(_FV(T_STOCK_DATA[[#This Row],[SYMBOL]],"Ticker symbol",TRUE),"")</f>
        <v>SIYSIL</v>
      </c>
      <c r="J1322" s="10" t="str">
        <f>IFERROR(RANK(T_STOCK_DATA[[#This Row],[Positive Change %]],T_STOCK_DATA[Positive Change %],0)+COUNTIF($D$3:$D1321,T_STOCK_DATA[[#This Row],[Positive Change %]]),"")</f>
        <v/>
      </c>
      <c r="K1322" s="10">
        <f>IFERROR(RANK(T_STOCK_DATA[[#This Row],[Negative Change %]],T_STOCK_DATA[Negative Change %],1)+COUNTIF($E$3:$E1321,T_STOCK_DATA[[#This Row],[Negative Change %]]),"")</f>
        <v>163</v>
      </c>
      <c r="L1322" s="10">
        <f>IFERROR(RANK(T_STOCK_DATA[[#This Row],[Volume]],T_STOCK_DATA[Volume],0)+COUNTIF($H$3:$H1321,T_STOCK_DATA[[#This Row],[Volume]]),"")</f>
        <v>1035</v>
      </c>
      <c r="M1322" s="18" cm="1">
        <f t="array" ref="M1322">IFERROR(_FV(T_STOCK_DATA[[#This Row],[SYMBOL]],"Last trade time",TRUE),"")</f>
        <v>44585.469965277778</v>
      </c>
    </row>
    <row r="1323" spans="1:13">
      <c r="A1323" s="5" t="e" vm="1331">
        <v>#VALUE!</v>
      </c>
      <c r="B1323" s="7" cm="1">
        <f t="array" ref="B1323">IFERROR(_FV(T_STOCK_DATA[[#This Row],[SYMBOL]],"Change"),"")</f>
        <v>-1.05</v>
      </c>
      <c r="C1323" s="8" cm="1">
        <f t="array" ref="C1323">IFERROR(IF(T_STOCK_DATA[[#This Row],[SYMBOL]]="","",_FV(T_STOCK_DATA[[#This Row],[SYMBOL]],"Change (%)",TRUE)),"")</f>
        <v>-3.4539E-2</v>
      </c>
      <c r="D1323" s="8" t="str">
        <f>IF(T_STOCK_DATA[[#This Row],[Change (%)]]&gt;0,T_STOCK_DATA[[#This Row],[Change (%)]],"")</f>
        <v/>
      </c>
      <c r="E1323" s="8">
        <f>IF(T_STOCK_DATA[[#This Row],[Change (%)]]&lt;0,T_STOCK_DATA[[#This Row],[Change (%)]],"")</f>
        <v>-3.4539E-2</v>
      </c>
      <c r="F1323" s="7" t="str" cm="1">
        <f t="array" ref="F1323">IFERROR(_FV(T_STOCK_DATA[[#This Row],[SYMBOL]],"Exchange"),"")</f>
        <v>National Stock Exchange of India</v>
      </c>
      <c r="G1323" s="7" cm="1">
        <f t="array" ref="G1323">IFERROR(_FV(T_STOCK_DATA[[#This Row],[SYMBOL]],"Price"),"")</f>
        <v>29.35</v>
      </c>
      <c r="H1323" s="9" cm="1">
        <f t="array" ref="H1323">IFERROR(_FV(T_STOCK_DATA[[#This Row],[SYMBOL]],"Volume"),"")</f>
        <v>3998306</v>
      </c>
      <c r="I1323" s="7" t="str" cm="1">
        <f t="array" ref="I1323">IFERROR(_FV(T_STOCK_DATA[[#This Row],[SYMBOL]],"Ticker symbol",TRUE),"")</f>
        <v>SJVN</v>
      </c>
      <c r="J1323" s="10" t="str">
        <f>IFERROR(RANK(T_STOCK_DATA[[#This Row],[Positive Change %]],T_STOCK_DATA[Positive Change %],0)+COUNTIF($D$3:$D1322,T_STOCK_DATA[[#This Row],[Positive Change %]]),"")</f>
        <v/>
      </c>
      <c r="K1323" s="10">
        <f>IFERROR(RANK(T_STOCK_DATA[[#This Row],[Negative Change %]],T_STOCK_DATA[Negative Change %],1)+COUNTIF($E$3:$E1322,T_STOCK_DATA[[#This Row],[Negative Change %]]),"")</f>
        <v>1165</v>
      </c>
      <c r="L1323" s="10">
        <f>IFERROR(RANK(T_STOCK_DATA[[#This Row],[Volume]],T_STOCK_DATA[Volume],0)+COUNTIF($H$3:$H1322,T_STOCK_DATA[[#This Row],[Volume]]),"")</f>
        <v>124</v>
      </c>
      <c r="M1323" s="18" cm="1">
        <f t="array" ref="M1323">IFERROR(_FV(T_STOCK_DATA[[#This Row],[SYMBOL]],"Last trade time",TRUE),"")</f>
        <v>44585.469965277778</v>
      </c>
    </row>
    <row r="1324" spans="1:13">
      <c r="A1324" s="5" t="e" vm="1332">
        <v>#VALUE!</v>
      </c>
      <c r="B1324" s="7" cm="1">
        <f t="array" ref="B1324">IFERROR(_FV(T_STOCK_DATA[[#This Row],[SYMBOL]],"Change"),"")</f>
        <v>-92.3</v>
      </c>
      <c r="C1324" s="8" cm="1">
        <f t="array" ref="C1324">IFERROR(IF(T_STOCK_DATA[[#This Row],[SYMBOL]]="","",_FV(T_STOCK_DATA[[#This Row],[SYMBOL]],"Change (%)",TRUE)),"")</f>
        <v>-2.3458999999999997E-2</v>
      </c>
      <c r="D1324" s="8" t="str">
        <f>IF(T_STOCK_DATA[[#This Row],[Change (%)]]&gt;0,T_STOCK_DATA[[#This Row],[Change (%)]],"")</f>
        <v/>
      </c>
      <c r="E1324" s="8">
        <f>IF(T_STOCK_DATA[[#This Row],[Change (%)]]&lt;0,T_STOCK_DATA[[#This Row],[Change (%)]],"")</f>
        <v>-2.3458999999999997E-2</v>
      </c>
      <c r="F1324" s="7" t="str" cm="1">
        <f t="array" ref="F1324">IFERROR(_FV(T_STOCK_DATA[[#This Row],[SYMBOL]],"Exchange"),"")</f>
        <v>National Stock Exchange of India</v>
      </c>
      <c r="G1324" s="7" cm="1">
        <f t="array" ref="G1324">IFERROR(_FV(T_STOCK_DATA[[#This Row],[SYMBOL]],"Price"),"")</f>
        <v>3842.15</v>
      </c>
      <c r="H1324" s="9" cm="1">
        <f t="array" ref="H1324">IFERROR(_FV(T_STOCK_DATA[[#This Row],[SYMBOL]],"Volume"),"")</f>
        <v>31741</v>
      </c>
      <c r="I1324" s="7" t="str" cm="1">
        <f t="array" ref="I1324">IFERROR(_FV(T_STOCK_DATA[[#This Row],[SYMBOL]],"Ticker symbol",TRUE),"")</f>
        <v>SKFINDIA</v>
      </c>
      <c r="J1324" s="10" t="str">
        <f>IFERROR(RANK(T_STOCK_DATA[[#This Row],[Positive Change %]],T_STOCK_DATA[Positive Change %],0)+COUNTIF($D$3:$D1323,T_STOCK_DATA[[#This Row],[Positive Change %]]),"")</f>
        <v/>
      </c>
      <c r="K1324" s="10">
        <f>IFERROR(RANK(T_STOCK_DATA[[#This Row],[Negative Change %]],T_STOCK_DATA[Negative Change %],1)+COUNTIF($E$3:$E1323,T_STOCK_DATA[[#This Row],[Negative Change %]]),"")</f>
        <v>1369</v>
      </c>
      <c r="L1324" s="10">
        <f>IFERROR(RANK(T_STOCK_DATA[[#This Row],[Volume]],T_STOCK_DATA[Volume],0)+COUNTIF($H$3:$H1323,T_STOCK_DATA[[#This Row],[Volume]]),"")</f>
        <v>1297</v>
      </c>
      <c r="M1324" s="18" cm="1">
        <f t="array" ref="M1324">IFERROR(_FV(T_STOCK_DATA[[#This Row],[SYMBOL]],"Last trade time",TRUE),"")</f>
        <v>44585.469965277778</v>
      </c>
    </row>
    <row r="1325" spans="1:13">
      <c r="A1325" s="5" t="e" vm="1333">
        <v>#VALUE!</v>
      </c>
      <c r="B1325" s="7" cm="1">
        <f t="array" ref="B1325">IFERROR(_FV(T_STOCK_DATA[[#This Row],[SYMBOL]],"Change"),"")</f>
        <v>0.1</v>
      </c>
      <c r="C1325" s="8" cm="1">
        <f t="array" ref="C1325">IFERROR(IF(T_STOCK_DATA[[#This Row],[SYMBOL]]="","",_FV(T_STOCK_DATA[[#This Row],[SYMBOL]],"Change (%)",TRUE)),"")</f>
        <v>3.4483E-2</v>
      </c>
      <c r="D1325" s="8">
        <f>IF(T_STOCK_DATA[[#This Row],[Change (%)]]&gt;0,T_STOCK_DATA[[#This Row],[Change (%)]],"")</f>
        <v>3.4483E-2</v>
      </c>
      <c r="E1325" s="8" t="str">
        <f>IF(T_STOCK_DATA[[#This Row],[Change (%)]]&lt;0,T_STOCK_DATA[[#This Row],[Change (%)]],"")</f>
        <v/>
      </c>
      <c r="F1325" s="7" t="str" cm="1">
        <f t="array" ref="F1325">IFERROR(_FV(T_STOCK_DATA[[#This Row],[SYMBOL]],"Exchange"),"")</f>
        <v>National Stock Exchange of India</v>
      </c>
      <c r="G1325" s="7" cm="1">
        <f t="array" ref="G1325">IFERROR(_FV(T_STOCK_DATA[[#This Row],[SYMBOL]],"Price"),"")</f>
        <v>3</v>
      </c>
      <c r="H1325" s="9" cm="1">
        <f t="array" ref="H1325">IFERROR(_FV(T_STOCK_DATA[[#This Row],[SYMBOL]],"Volume"),"")</f>
        <v>674600</v>
      </c>
      <c r="I1325" s="7" t="str" cm="1">
        <f t="array" ref="I1325">IFERROR(_FV(T_STOCK_DATA[[#This Row],[SYMBOL]],"Ticker symbol",TRUE),"")</f>
        <v>SKIL</v>
      </c>
      <c r="J1325" s="10">
        <f>IFERROR(RANK(T_STOCK_DATA[[#This Row],[Positive Change %]],T_STOCK_DATA[Positive Change %],0)+COUNTIF($D$3:$D1324,T_STOCK_DATA[[#This Row],[Positive Change %]]),"")</f>
        <v>23</v>
      </c>
      <c r="K1325" s="10" t="str">
        <f>IFERROR(RANK(T_STOCK_DATA[[#This Row],[Negative Change %]],T_STOCK_DATA[Negative Change %],1)+COUNTIF($E$3:$E1324,T_STOCK_DATA[[#This Row],[Negative Change %]]),"")</f>
        <v/>
      </c>
      <c r="L1325" s="10">
        <f>IFERROR(RANK(T_STOCK_DATA[[#This Row],[Volume]],T_STOCK_DATA[Volume],0)+COUNTIF($H$3:$H1324,T_STOCK_DATA[[#This Row],[Volume]]),"")</f>
        <v>425</v>
      </c>
      <c r="M1325" s="18" cm="1">
        <f t="array" ref="M1325">IFERROR(_FV(T_STOCK_DATA[[#This Row],[SYMBOL]],"Last trade time",TRUE),"")</f>
        <v>44585.484942129631</v>
      </c>
    </row>
    <row r="1326" spans="1:13">
      <c r="A1326" s="5" t="e" vm="1334">
        <v>#VALUE!</v>
      </c>
      <c r="B1326" s="7" cm="1">
        <f t="array" ref="B1326">IFERROR(_FV(T_STOCK_DATA[[#This Row],[SYMBOL]],"Change"),"")</f>
        <v>-3.9</v>
      </c>
      <c r="C1326" s="8" cm="1">
        <f t="array" ref="C1326">IFERROR(IF(T_STOCK_DATA[[#This Row],[SYMBOL]]="","",_FV(T_STOCK_DATA[[#This Row],[SYMBOL]],"Change (%)",TRUE)),"")</f>
        <v>-5.0583999999999997E-2</v>
      </c>
      <c r="D1326" s="8" t="str">
        <f>IF(T_STOCK_DATA[[#This Row],[Change (%)]]&gt;0,T_STOCK_DATA[[#This Row],[Change (%)]],"")</f>
        <v/>
      </c>
      <c r="E1326" s="8">
        <f>IF(T_STOCK_DATA[[#This Row],[Change (%)]]&lt;0,T_STOCK_DATA[[#This Row],[Change (%)]],"")</f>
        <v>-5.0583999999999997E-2</v>
      </c>
      <c r="F1326" s="7" t="str" cm="1">
        <f t="array" ref="F1326">IFERROR(_FV(T_STOCK_DATA[[#This Row],[SYMBOL]],"Exchange"),"")</f>
        <v>National Stock Exchange of India</v>
      </c>
      <c r="G1326" s="7" cm="1">
        <f t="array" ref="G1326">IFERROR(_FV(T_STOCK_DATA[[#This Row],[SYMBOL]],"Price"),"")</f>
        <v>73.2</v>
      </c>
      <c r="H1326" s="9" cm="1">
        <f t="array" ref="H1326">IFERROR(_FV(T_STOCK_DATA[[#This Row],[SYMBOL]],"Volume"),"")</f>
        <v>194118</v>
      </c>
      <c r="I1326" s="7" t="str" cm="1">
        <f t="array" ref="I1326">IFERROR(_FV(T_STOCK_DATA[[#This Row],[SYMBOL]],"Ticker symbol",TRUE),"")</f>
        <v>SKIPPER</v>
      </c>
      <c r="J1326" s="10" t="str">
        <f>IFERROR(RANK(T_STOCK_DATA[[#This Row],[Positive Change %]],T_STOCK_DATA[Positive Change %],0)+COUNTIF($D$3:$D1325,T_STOCK_DATA[[#This Row],[Positive Change %]]),"")</f>
        <v/>
      </c>
      <c r="K1326" s="10">
        <f>IFERROR(RANK(T_STOCK_DATA[[#This Row],[Negative Change %]],T_STOCK_DATA[Negative Change %],1)+COUNTIF($E$3:$E1325,T_STOCK_DATA[[#This Row],[Negative Change %]]),"")</f>
        <v>495</v>
      </c>
      <c r="L1326" s="10">
        <f>IFERROR(RANK(T_STOCK_DATA[[#This Row],[Volume]],T_STOCK_DATA[Volume],0)+COUNTIF($H$3:$H1325,T_STOCK_DATA[[#This Row],[Volume]]),"")</f>
        <v>767</v>
      </c>
      <c r="M1326" s="18" cm="1">
        <f t="array" ref="M1326">IFERROR(_FV(T_STOCK_DATA[[#This Row],[SYMBOL]],"Last trade time",TRUE),"")</f>
        <v>44585.469965277778</v>
      </c>
    </row>
    <row r="1327" spans="1:13">
      <c r="A1327" s="5" t="e" vm="1335">
        <v>#VALUE!</v>
      </c>
      <c r="B1327" s="7" cm="1">
        <f t="array" ref="B1327">IFERROR(_FV(T_STOCK_DATA[[#This Row],[SYMBOL]],"Change"),"")</f>
        <v>-6.3</v>
      </c>
      <c r="C1327" s="8" cm="1">
        <f t="array" ref="C1327">IFERROR(IF(T_STOCK_DATA[[#This Row],[SYMBOL]]="","",_FV(T_STOCK_DATA[[#This Row],[SYMBOL]],"Change (%)",TRUE)),"")</f>
        <v>-8.1342999999999999E-2</v>
      </c>
      <c r="D1327" s="8" t="str">
        <f>IF(T_STOCK_DATA[[#This Row],[Change (%)]]&gt;0,T_STOCK_DATA[[#This Row],[Change (%)]],"")</f>
        <v/>
      </c>
      <c r="E1327" s="8">
        <f>IF(T_STOCK_DATA[[#This Row],[Change (%)]]&lt;0,T_STOCK_DATA[[#This Row],[Change (%)]],"")</f>
        <v>-8.1342999999999999E-2</v>
      </c>
      <c r="F1327" s="7" t="str" cm="1">
        <f t="array" ref="F1327">IFERROR(_FV(T_STOCK_DATA[[#This Row],[SYMBOL]],"Exchange"),"")</f>
        <v>National Stock Exchange of India</v>
      </c>
      <c r="G1327" s="7" cm="1">
        <f t="array" ref="G1327">IFERROR(_FV(T_STOCK_DATA[[#This Row],[SYMBOL]],"Price"),"")</f>
        <v>71.150000000000006</v>
      </c>
      <c r="H1327" s="9" cm="1">
        <f t="array" ref="H1327">IFERROR(_FV(T_STOCK_DATA[[#This Row],[SYMBOL]],"Volume"),"")</f>
        <v>132490</v>
      </c>
      <c r="I1327" s="7" t="str" cm="1">
        <f t="array" ref="I1327">IFERROR(_FV(T_STOCK_DATA[[#This Row],[SYMBOL]],"Ticker symbol",TRUE),"")</f>
        <v>SKMEGGPROD</v>
      </c>
      <c r="J1327" s="10" t="str">
        <f>IFERROR(RANK(T_STOCK_DATA[[#This Row],[Positive Change %]],T_STOCK_DATA[Positive Change %],0)+COUNTIF($D$3:$D1326,T_STOCK_DATA[[#This Row],[Positive Change %]]),"")</f>
        <v/>
      </c>
      <c r="K1327" s="10">
        <f>IFERROR(RANK(T_STOCK_DATA[[#This Row],[Negative Change %]],T_STOCK_DATA[Negative Change %],1)+COUNTIF($E$3:$E1326,T_STOCK_DATA[[#This Row],[Negative Change %]]),"")</f>
        <v>101</v>
      </c>
      <c r="L1327" s="10">
        <f>IFERROR(RANK(T_STOCK_DATA[[#This Row],[Volume]],T_STOCK_DATA[Volume],0)+COUNTIF($H$3:$H1326,T_STOCK_DATA[[#This Row],[Volume]]),"")</f>
        <v>888</v>
      </c>
      <c r="M1327" s="18" cm="1">
        <f t="array" ref="M1327">IFERROR(_FV(T_STOCK_DATA[[#This Row],[SYMBOL]],"Last trade time",TRUE),"")</f>
        <v>44585.469965277778</v>
      </c>
    </row>
    <row r="1328" spans="1:13">
      <c r="A1328" s="5" t="e" vm="1336">
        <v>#VALUE!</v>
      </c>
      <c r="B1328" s="7" cm="1">
        <f t="array" ref="B1328">IFERROR(_FV(T_STOCK_DATA[[#This Row],[SYMBOL]],"Change"),"")</f>
        <v>-7.85</v>
      </c>
      <c r="C1328" s="8" cm="1">
        <f t="array" ref="C1328">IFERROR(IF(T_STOCK_DATA[[#This Row],[SYMBOL]]="","",_FV(T_STOCK_DATA[[#This Row],[SYMBOL]],"Change (%)",TRUE)),"")</f>
        <v>-4.4500999999999999E-2</v>
      </c>
      <c r="D1328" s="8" t="str">
        <f>IF(T_STOCK_DATA[[#This Row],[Change (%)]]&gt;0,T_STOCK_DATA[[#This Row],[Change (%)]],"")</f>
        <v/>
      </c>
      <c r="E1328" s="8">
        <f>IF(T_STOCK_DATA[[#This Row],[Change (%)]]&lt;0,T_STOCK_DATA[[#This Row],[Change (%)]],"")</f>
        <v>-4.4500999999999999E-2</v>
      </c>
      <c r="F1328" s="7" t="str" cm="1">
        <f t="array" ref="F1328">IFERROR(_FV(T_STOCK_DATA[[#This Row],[SYMBOL]],"Exchange"),"")</f>
        <v>National Stock Exchange of India</v>
      </c>
      <c r="G1328" s="7" cm="1">
        <f t="array" ref="G1328">IFERROR(_FV(T_STOCK_DATA[[#This Row],[SYMBOL]],"Price"),"")</f>
        <v>168.55</v>
      </c>
      <c r="H1328" s="9" cm="1">
        <f t="array" ref="H1328">IFERROR(_FV(T_STOCK_DATA[[#This Row],[SYMBOL]],"Volume"),"")</f>
        <v>34884</v>
      </c>
      <c r="I1328" s="7" t="str" cm="1">
        <f t="array" ref="I1328">IFERROR(_FV(T_STOCK_DATA[[#This Row],[SYMBOL]],"Ticker symbol",TRUE),"")</f>
        <v>SMARTLINK</v>
      </c>
      <c r="J1328" s="10" t="str">
        <f>IFERROR(RANK(T_STOCK_DATA[[#This Row],[Positive Change %]],T_STOCK_DATA[Positive Change %],0)+COUNTIF($D$3:$D1327,T_STOCK_DATA[[#This Row],[Positive Change %]]),"")</f>
        <v/>
      </c>
      <c r="K1328" s="10">
        <f>IFERROR(RANK(T_STOCK_DATA[[#This Row],[Negative Change %]],T_STOCK_DATA[Negative Change %],1)+COUNTIF($E$3:$E1327,T_STOCK_DATA[[#This Row],[Negative Change %]]),"")</f>
        <v>910</v>
      </c>
      <c r="L1328" s="10">
        <f>IFERROR(RANK(T_STOCK_DATA[[#This Row],[Volume]],T_STOCK_DATA[Volume],0)+COUNTIF($H$3:$H1327,T_STOCK_DATA[[#This Row],[Volume]]),"")</f>
        <v>1271</v>
      </c>
      <c r="M1328" s="18" cm="1">
        <f t="array" ref="M1328">IFERROR(_FV(T_STOCK_DATA[[#This Row],[SYMBOL]],"Last trade time",TRUE),"")</f>
        <v>44585.469965277778</v>
      </c>
    </row>
    <row r="1329" spans="1:13">
      <c r="A1329" s="5" t="e" vm="1337">
        <v>#VALUE!</v>
      </c>
      <c r="B1329" s="7" cm="1">
        <f t="array" ref="B1329">IFERROR(_FV(T_STOCK_DATA[[#This Row],[SYMBOL]],"Change"),"")</f>
        <v>-30.5</v>
      </c>
      <c r="C1329" s="8" cm="1">
        <f t="array" ref="C1329">IFERROR(IF(T_STOCK_DATA[[#This Row],[SYMBOL]]="","",_FV(T_STOCK_DATA[[#This Row],[SYMBOL]],"Change (%)",TRUE)),"")</f>
        <v>-4.6261000000000004E-2</v>
      </c>
      <c r="D1329" s="8" t="str">
        <f>IF(T_STOCK_DATA[[#This Row],[Change (%)]]&gt;0,T_STOCK_DATA[[#This Row],[Change (%)]],"")</f>
        <v/>
      </c>
      <c r="E1329" s="8">
        <f>IF(T_STOCK_DATA[[#This Row],[Change (%)]]&lt;0,T_STOCK_DATA[[#This Row],[Change (%)]],"")</f>
        <v>-4.6261000000000004E-2</v>
      </c>
      <c r="F1329" s="7" t="str" cm="1">
        <f t="array" ref="F1329">IFERROR(_FV(T_STOCK_DATA[[#This Row],[SYMBOL]],"Exchange"),"")</f>
        <v>National Stock Exchange of India</v>
      </c>
      <c r="G1329" s="7" cm="1">
        <f t="array" ref="G1329">IFERROR(_FV(T_STOCK_DATA[[#This Row],[SYMBOL]],"Price"),"")</f>
        <v>628.79999999999995</v>
      </c>
      <c r="H1329" s="9" cm="1">
        <f t="array" ref="H1329">IFERROR(_FV(T_STOCK_DATA[[#This Row],[SYMBOL]],"Volume"),"")</f>
        <v>17430</v>
      </c>
      <c r="I1329" s="7" t="str" cm="1">
        <f t="array" ref="I1329">IFERROR(_FV(T_STOCK_DATA[[#This Row],[SYMBOL]],"Ticker symbol",TRUE),"")</f>
        <v>SMLISUZU</v>
      </c>
      <c r="J1329" s="10" t="str">
        <f>IFERROR(RANK(T_STOCK_DATA[[#This Row],[Positive Change %]],T_STOCK_DATA[Positive Change %],0)+COUNTIF($D$3:$D1328,T_STOCK_DATA[[#This Row],[Positive Change %]]),"")</f>
        <v/>
      </c>
      <c r="K1329" s="10">
        <f>IFERROR(RANK(T_STOCK_DATA[[#This Row],[Negative Change %]],T_STOCK_DATA[Negative Change %],1)+COUNTIF($E$3:$E1328,T_STOCK_DATA[[#This Row],[Negative Change %]]),"")</f>
        <v>854</v>
      </c>
      <c r="L1329" s="10">
        <f>IFERROR(RANK(T_STOCK_DATA[[#This Row],[Volume]],T_STOCK_DATA[Volume],0)+COUNTIF($H$3:$H1328,T_STOCK_DATA[[#This Row],[Volume]]),"")</f>
        <v>1419</v>
      </c>
      <c r="M1329" s="18" cm="1">
        <f t="array" ref="M1329">IFERROR(_FV(T_STOCK_DATA[[#This Row],[SYMBOL]],"Last trade time",TRUE),"")</f>
        <v>44585.469965277778</v>
      </c>
    </row>
    <row r="1330" spans="1:13">
      <c r="A1330" s="5" t="e" vm="1338">
        <v>#VALUE!</v>
      </c>
      <c r="B1330" s="7" cm="1">
        <f t="array" ref="B1330">IFERROR(_FV(T_STOCK_DATA[[#This Row],[SYMBOL]],"Change"),"")</f>
        <v>-31.2</v>
      </c>
      <c r="C1330" s="8" cm="1">
        <f t="array" ref="C1330">IFERROR(IF(T_STOCK_DATA[[#This Row],[SYMBOL]]="","",_FV(T_STOCK_DATA[[#This Row],[SYMBOL]],"Change (%)",TRUE)),"")</f>
        <v>-4.2390999999999998E-2</v>
      </c>
      <c r="D1330" s="8" t="str">
        <f>IF(T_STOCK_DATA[[#This Row],[Change (%)]]&gt;0,T_STOCK_DATA[[#This Row],[Change (%)]],"")</f>
        <v/>
      </c>
      <c r="E1330" s="8">
        <f>IF(T_STOCK_DATA[[#This Row],[Change (%)]]&lt;0,T_STOCK_DATA[[#This Row],[Change (%)]],"")</f>
        <v>-4.2390999999999998E-2</v>
      </c>
      <c r="F1330" s="7" t="str" cm="1">
        <f t="array" ref="F1330">IFERROR(_FV(T_STOCK_DATA[[#This Row],[SYMBOL]],"Exchange"),"")</f>
        <v>National Stock Exchange of India</v>
      </c>
      <c r="G1330" s="7" cm="1">
        <f t="array" ref="G1330">IFERROR(_FV(T_STOCK_DATA[[#This Row],[SYMBOL]],"Price"),"")</f>
        <v>704.8</v>
      </c>
      <c r="H1330" s="9" cm="1">
        <f t="array" ref="H1330">IFERROR(_FV(T_STOCK_DATA[[#This Row],[SYMBOL]],"Volume"),"")</f>
        <v>2326</v>
      </c>
      <c r="I1330" s="7" t="str" cm="1">
        <f t="array" ref="I1330">IFERROR(_FV(T_STOCK_DATA[[#This Row],[SYMBOL]],"Ticker symbol",TRUE),"")</f>
        <v>SMSLIFE</v>
      </c>
      <c r="J1330" s="10" t="str">
        <f>IFERROR(RANK(T_STOCK_DATA[[#This Row],[Positive Change %]],T_STOCK_DATA[Positive Change %],0)+COUNTIF($D$3:$D1329,T_STOCK_DATA[[#This Row],[Positive Change %]]),"")</f>
        <v/>
      </c>
      <c r="K1330" s="10">
        <f>IFERROR(RANK(T_STOCK_DATA[[#This Row],[Negative Change %]],T_STOCK_DATA[Negative Change %],1)+COUNTIF($E$3:$E1329,T_STOCK_DATA[[#This Row],[Negative Change %]]),"")</f>
        <v>984</v>
      </c>
      <c r="L1330" s="10">
        <f>IFERROR(RANK(T_STOCK_DATA[[#This Row],[Volume]],T_STOCK_DATA[Volume],0)+COUNTIF($H$3:$H1329,T_STOCK_DATA[[#This Row],[Volume]]),"")</f>
        <v>1599</v>
      </c>
      <c r="M1330" s="18" cm="1">
        <f t="array" ref="M1330">IFERROR(_FV(T_STOCK_DATA[[#This Row],[SYMBOL]],"Last trade time",TRUE),"")</f>
        <v>44585.469965277778</v>
      </c>
    </row>
    <row r="1331" spans="1:13">
      <c r="A1331" s="5" t="e" vm="1339">
        <v>#VALUE!</v>
      </c>
      <c r="B1331" s="7" cm="1">
        <f t="array" ref="B1331">IFERROR(_FV(T_STOCK_DATA[[#This Row],[SYMBOL]],"Change"),"")</f>
        <v>-4.9000000000000004</v>
      </c>
      <c r="C1331" s="8" cm="1">
        <f t="array" ref="C1331">IFERROR(IF(T_STOCK_DATA[[#This Row],[SYMBOL]]="","",_FV(T_STOCK_DATA[[#This Row],[SYMBOL]],"Change (%)",TRUE)),"")</f>
        <v>-3.6884E-2</v>
      </c>
      <c r="D1331" s="8" t="str">
        <f>IF(T_STOCK_DATA[[#This Row],[Change (%)]]&gt;0,T_STOCK_DATA[[#This Row],[Change (%)]],"")</f>
        <v/>
      </c>
      <c r="E1331" s="8">
        <f>IF(T_STOCK_DATA[[#This Row],[Change (%)]]&lt;0,T_STOCK_DATA[[#This Row],[Change (%)]],"")</f>
        <v>-3.6884E-2</v>
      </c>
      <c r="F1331" s="7" t="str" cm="1">
        <f t="array" ref="F1331">IFERROR(_FV(T_STOCK_DATA[[#This Row],[SYMBOL]],"Exchange"),"")</f>
        <v>National Stock Exchange of India</v>
      </c>
      <c r="G1331" s="7" cm="1">
        <f t="array" ref="G1331">IFERROR(_FV(T_STOCK_DATA[[#This Row],[SYMBOL]],"Price"),"")</f>
        <v>127.95</v>
      </c>
      <c r="H1331" s="9" cm="1">
        <f t="array" ref="H1331">IFERROR(_FV(T_STOCK_DATA[[#This Row],[SYMBOL]],"Volume"),"")</f>
        <v>112097</v>
      </c>
      <c r="I1331" s="7" t="str" cm="1">
        <f t="array" ref="I1331">IFERROR(_FV(T_STOCK_DATA[[#This Row],[SYMBOL]],"Ticker symbol",TRUE),"")</f>
        <v>SMSPHARMA</v>
      </c>
      <c r="J1331" s="10" t="str">
        <f>IFERROR(RANK(T_STOCK_DATA[[#This Row],[Positive Change %]],T_STOCK_DATA[Positive Change %],0)+COUNTIF($D$3:$D1330,T_STOCK_DATA[[#This Row],[Positive Change %]]),"")</f>
        <v/>
      </c>
      <c r="K1331" s="10">
        <f>IFERROR(RANK(T_STOCK_DATA[[#This Row],[Negative Change %]],T_STOCK_DATA[Negative Change %],1)+COUNTIF($E$3:$E1330,T_STOCK_DATA[[#This Row],[Negative Change %]]),"")</f>
        <v>1112</v>
      </c>
      <c r="L1331" s="10">
        <f>IFERROR(RANK(T_STOCK_DATA[[#This Row],[Volume]],T_STOCK_DATA[Volume],0)+COUNTIF($H$3:$H1330,T_STOCK_DATA[[#This Row],[Volume]]),"")</f>
        <v>940</v>
      </c>
      <c r="M1331" s="18" cm="1">
        <f t="array" ref="M1331">IFERROR(_FV(T_STOCK_DATA[[#This Row],[SYMBOL]],"Last trade time",TRUE),"")</f>
        <v>44585.469965277778</v>
      </c>
    </row>
    <row r="1332" spans="1:13">
      <c r="A1332" s="5" t="e" vm="1340">
        <v>#VALUE!</v>
      </c>
      <c r="B1332" s="7" cm="1">
        <f t="array" ref="B1332">IFERROR(_FV(T_STOCK_DATA[[#This Row],[SYMBOL]],"Change"),"")</f>
        <v>-2.8</v>
      </c>
      <c r="C1332" s="8" cm="1">
        <f t="array" ref="C1332">IFERROR(IF(T_STOCK_DATA[[#This Row],[SYMBOL]]="","",_FV(T_STOCK_DATA[[#This Row],[SYMBOL]],"Change (%)",TRUE)),"")</f>
        <v>-6.5881999999999996E-2</v>
      </c>
      <c r="D1332" s="8" t="str">
        <f>IF(T_STOCK_DATA[[#This Row],[Change (%)]]&gt;0,T_STOCK_DATA[[#This Row],[Change (%)]],"")</f>
        <v/>
      </c>
      <c r="E1332" s="8">
        <f>IF(T_STOCK_DATA[[#This Row],[Change (%)]]&lt;0,T_STOCK_DATA[[#This Row],[Change (%)]],"")</f>
        <v>-6.5881999999999996E-2</v>
      </c>
      <c r="F1332" s="7" t="str" cm="1">
        <f t="array" ref="F1332">IFERROR(_FV(T_STOCK_DATA[[#This Row],[SYMBOL]],"Exchange"),"")</f>
        <v>National Stock Exchange of India</v>
      </c>
      <c r="G1332" s="7" cm="1">
        <f t="array" ref="G1332">IFERROR(_FV(T_STOCK_DATA[[#This Row],[SYMBOL]],"Price"),"")</f>
        <v>39.700000000000003</v>
      </c>
      <c r="H1332" s="9" cm="1">
        <f t="array" ref="H1332">IFERROR(_FV(T_STOCK_DATA[[#This Row],[SYMBOL]],"Volume"),"")</f>
        <v>1610868</v>
      </c>
      <c r="I1332" s="7" t="str" cm="1">
        <f t="array" ref="I1332">IFERROR(_FV(T_STOCK_DATA[[#This Row],[SYMBOL]],"Ticker symbol",TRUE),"")</f>
        <v>SNOWMAN</v>
      </c>
      <c r="J1332" s="10" t="str">
        <f>IFERROR(RANK(T_STOCK_DATA[[#This Row],[Positive Change %]],T_STOCK_DATA[Positive Change %],0)+COUNTIF($D$3:$D1331,T_STOCK_DATA[[#This Row],[Positive Change %]]),"")</f>
        <v/>
      </c>
      <c r="K1332" s="10">
        <f>IFERROR(RANK(T_STOCK_DATA[[#This Row],[Negative Change %]],T_STOCK_DATA[Negative Change %],1)+COUNTIF($E$3:$E1331,T_STOCK_DATA[[#This Row],[Negative Change %]]),"")</f>
        <v>257</v>
      </c>
      <c r="L1332" s="10">
        <f>IFERROR(RANK(T_STOCK_DATA[[#This Row],[Volume]],T_STOCK_DATA[Volume],0)+COUNTIF($H$3:$H1331,T_STOCK_DATA[[#This Row],[Volume]]),"")</f>
        <v>239</v>
      </c>
      <c r="M1332" s="18" cm="1">
        <f t="array" ref="M1332">IFERROR(_FV(T_STOCK_DATA[[#This Row],[SYMBOL]],"Last trade time",TRUE),"")</f>
        <v>44585.469965277778</v>
      </c>
    </row>
    <row r="1333" spans="1:13">
      <c r="A1333" s="5" t="e" vm="1341">
        <v>#VALUE!</v>
      </c>
      <c r="B1333" s="7" cm="1">
        <f t="array" ref="B1333">IFERROR(_FV(T_STOCK_DATA[[#This Row],[SYMBOL]],"Change"),"")</f>
        <v>-85.4</v>
      </c>
      <c r="C1333" s="8" cm="1">
        <f t="array" ref="C1333">IFERROR(IF(T_STOCK_DATA[[#This Row],[SYMBOL]]="","",_FV(T_STOCK_DATA[[#This Row],[SYMBOL]],"Change (%)",TRUE)),"")</f>
        <v>-8.7964000000000001E-2</v>
      </c>
      <c r="D1333" s="8" t="str">
        <f>IF(T_STOCK_DATA[[#This Row],[Change (%)]]&gt;0,T_STOCK_DATA[[#This Row],[Change (%)]],"")</f>
        <v/>
      </c>
      <c r="E1333" s="8">
        <f>IF(T_STOCK_DATA[[#This Row],[Change (%)]]&lt;0,T_STOCK_DATA[[#This Row],[Change (%)]],"")</f>
        <v>-8.7964000000000001E-2</v>
      </c>
      <c r="F1333" s="7" t="str" cm="1">
        <f t="array" ref="F1333">IFERROR(_FV(T_STOCK_DATA[[#This Row],[SYMBOL]],"Exchange"),"")</f>
        <v>National Stock Exchange of India</v>
      </c>
      <c r="G1333" s="7" cm="1">
        <f t="array" ref="G1333">IFERROR(_FV(T_STOCK_DATA[[#This Row],[SYMBOL]],"Price"),"")</f>
        <v>885.45</v>
      </c>
      <c r="H1333" s="9" cm="1">
        <f t="array" ref="H1333">IFERROR(_FV(T_STOCK_DATA[[#This Row],[SYMBOL]],"Volume"),"")</f>
        <v>1135031</v>
      </c>
      <c r="I1333" s="7" t="str" cm="1">
        <f t="array" ref="I1333">IFERROR(_FV(T_STOCK_DATA[[#This Row],[SYMBOL]],"Ticker symbol",TRUE),"")</f>
        <v>SOBHA</v>
      </c>
      <c r="J1333" s="10" t="str">
        <f>IFERROR(RANK(T_STOCK_DATA[[#This Row],[Positive Change %]],T_STOCK_DATA[Positive Change %],0)+COUNTIF($D$3:$D1332,T_STOCK_DATA[[#This Row],[Positive Change %]]),"")</f>
        <v/>
      </c>
      <c r="K1333" s="10">
        <f>IFERROR(RANK(T_STOCK_DATA[[#This Row],[Negative Change %]],T_STOCK_DATA[Negative Change %],1)+COUNTIF($E$3:$E1332,T_STOCK_DATA[[#This Row],[Negative Change %]]),"")</f>
        <v>61</v>
      </c>
      <c r="L1333" s="10">
        <f>IFERROR(RANK(T_STOCK_DATA[[#This Row],[Volume]],T_STOCK_DATA[Volume],0)+COUNTIF($H$3:$H1332,T_STOCK_DATA[[#This Row],[Volume]]),"")</f>
        <v>308</v>
      </c>
      <c r="M1333" s="18" cm="1">
        <f t="array" ref="M1333">IFERROR(_FV(T_STOCK_DATA[[#This Row],[SYMBOL]],"Last trade time",TRUE),"")</f>
        <v>44585.469965277778</v>
      </c>
    </row>
    <row r="1334" spans="1:13">
      <c r="A1334" s="5" t="e" vm="1342">
        <v>#VALUE!</v>
      </c>
      <c r="B1334" s="7" cm="1">
        <f t="array" ref="B1334">IFERROR(_FV(T_STOCK_DATA[[#This Row],[SYMBOL]],"Change"),"")</f>
        <v>-47.35</v>
      </c>
      <c r="C1334" s="8" cm="1">
        <f t="array" ref="C1334">IFERROR(IF(T_STOCK_DATA[[#This Row],[SYMBOL]]="","",_FV(T_STOCK_DATA[[#This Row],[SYMBOL]],"Change (%)",TRUE)),"")</f>
        <v>-4.6452999999999994E-2</v>
      </c>
      <c r="D1334" s="8" t="str">
        <f>IF(T_STOCK_DATA[[#This Row],[Change (%)]]&gt;0,T_STOCK_DATA[[#This Row],[Change (%)]],"")</f>
        <v/>
      </c>
      <c r="E1334" s="8">
        <f>IF(T_STOCK_DATA[[#This Row],[Change (%)]]&lt;0,T_STOCK_DATA[[#This Row],[Change (%)]],"")</f>
        <v>-4.6452999999999994E-2</v>
      </c>
      <c r="F1334" s="7" t="str" cm="1">
        <f t="array" ref="F1334">IFERROR(_FV(T_STOCK_DATA[[#This Row],[SYMBOL]],"Exchange"),"")</f>
        <v>National Stock Exchange of India</v>
      </c>
      <c r="G1334" s="7" cm="1">
        <f t="array" ref="G1334">IFERROR(_FV(T_STOCK_DATA[[#This Row],[SYMBOL]],"Price"),"")</f>
        <v>971.95</v>
      </c>
      <c r="H1334" s="9" cm="1">
        <f t="array" ref="H1334">IFERROR(_FV(T_STOCK_DATA[[#This Row],[SYMBOL]],"Volume"),"")</f>
        <v>150979</v>
      </c>
      <c r="I1334" s="7" t="str" cm="1">
        <f t="array" ref="I1334">IFERROR(_FV(T_STOCK_DATA[[#This Row],[SYMBOL]],"Ticker symbol",TRUE),"")</f>
        <v>SOLARA</v>
      </c>
      <c r="J1334" s="10" t="str">
        <f>IFERROR(RANK(T_STOCK_DATA[[#This Row],[Positive Change %]],T_STOCK_DATA[Positive Change %],0)+COUNTIF($D$3:$D1333,T_STOCK_DATA[[#This Row],[Positive Change %]]),"")</f>
        <v/>
      </c>
      <c r="K1334" s="10">
        <f>IFERROR(RANK(T_STOCK_DATA[[#This Row],[Negative Change %]],T_STOCK_DATA[Negative Change %],1)+COUNTIF($E$3:$E1333,T_STOCK_DATA[[#This Row],[Negative Change %]]),"")</f>
        <v>845</v>
      </c>
      <c r="L1334" s="10">
        <f>IFERROR(RANK(T_STOCK_DATA[[#This Row],[Volume]],T_STOCK_DATA[Volume],0)+COUNTIF($H$3:$H1333,T_STOCK_DATA[[#This Row],[Volume]]),"")</f>
        <v>851</v>
      </c>
      <c r="M1334" s="18" cm="1">
        <f t="array" ref="M1334">IFERROR(_FV(T_STOCK_DATA[[#This Row],[SYMBOL]],"Last trade time",TRUE),"")</f>
        <v>44585.469965277778</v>
      </c>
    </row>
    <row r="1335" spans="1:13">
      <c r="A1335" s="5" t="e" vm="1343">
        <v>#VALUE!</v>
      </c>
      <c r="B1335" s="7" cm="1">
        <f t="array" ref="B1335">IFERROR(_FV(T_STOCK_DATA[[#This Row],[SYMBOL]],"Change"),"")</f>
        <v>12.75</v>
      </c>
      <c r="C1335" s="8" cm="1">
        <f t="array" ref="C1335">IFERROR(IF(T_STOCK_DATA[[#This Row],[SYMBOL]]="","",_FV(T_STOCK_DATA[[#This Row],[SYMBOL]],"Change (%)",TRUE)),"")</f>
        <v>5.5360000000000001E-3</v>
      </c>
      <c r="D1335" s="8">
        <f>IF(T_STOCK_DATA[[#This Row],[Change (%)]]&gt;0,T_STOCK_DATA[[#This Row],[Change (%)]],"")</f>
        <v>5.5360000000000001E-3</v>
      </c>
      <c r="E1335" s="8" t="str">
        <f>IF(T_STOCK_DATA[[#This Row],[Change (%)]]&lt;0,T_STOCK_DATA[[#This Row],[Change (%)]],"")</f>
        <v/>
      </c>
      <c r="F1335" s="7" t="str" cm="1">
        <f t="array" ref="F1335">IFERROR(_FV(T_STOCK_DATA[[#This Row],[SYMBOL]],"Exchange"),"")</f>
        <v>National Stock Exchange of India</v>
      </c>
      <c r="G1335" s="7" cm="1">
        <f t="array" ref="G1335">IFERROR(_FV(T_STOCK_DATA[[#This Row],[SYMBOL]],"Price"),"")</f>
        <v>2315.75</v>
      </c>
      <c r="H1335" s="9" cm="1">
        <f t="array" ref="H1335">IFERROR(_FV(T_STOCK_DATA[[#This Row],[SYMBOL]],"Volume"),"")</f>
        <v>65916</v>
      </c>
      <c r="I1335" s="7" t="str" cm="1">
        <f t="array" ref="I1335">IFERROR(_FV(T_STOCK_DATA[[#This Row],[SYMBOL]],"Ticker symbol",TRUE),"")</f>
        <v>SOLARINDS</v>
      </c>
      <c r="J1335" s="10">
        <f>IFERROR(RANK(T_STOCK_DATA[[#This Row],[Positive Change %]],T_STOCK_DATA[Positive Change %],0)+COUNTIF($D$3:$D1334,T_STOCK_DATA[[#This Row],[Positive Change %]]),"")</f>
        <v>55</v>
      </c>
      <c r="K1335" s="10" t="str">
        <f>IFERROR(RANK(T_STOCK_DATA[[#This Row],[Negative Change %]],T_STOCK_DATA[Negative Change %],1)+COUNTIF($E$3:$E1334,T_STOCK_DATA[[#This Row],[Negative Change %]]),"")</f>
        <v/>
      </c>
      <c r="L1335" s="10">
        <f>IFERROR(RANK(T_STOCK_DATA[[#This Row],[Volume]],T_STOCK_DATA[Volume],0)+COUNTIF($H$3:$H1334,T_STOCK_DATA[[#This Row],[Volume]]),"")</f>
        <v>1088</v>
      </c>
      <c r="M1335" s="18" cm="1">
        <f t="array" ref="M1335">IFERROR(_FV(T_STOCK_DATA[[#This Row],[SYMBOL]],"Last trade time",TRUE),"")</f>
        <v>44585.469965277778</v>
      </c>
    </row>
    <row r="1336" spans="1:13">
      <c r="A1336" s="5" t="e" vm="1344">
        <v>#VALUE!</v>
      </c>
      <c r="B1336" s="7" cm="1">
        <f t="array" ref="B1336">IFERROR(_FV(T_STOCK_DATA[[#This Row],[SYMBOL]],"Change"),"")</f>
        <v>-58.85</v>
      </c>
      <c r="C1336" s="8" cm="1">
        <f t="array" ref="C1336">IFERROR(IF(T_STOCK_DATA[[#This Row],[SYMBOL]]="","",_FV(T_STOCK_DATA[[#This Row],[SYMBOL]],"Change (%)",TRUE)),"")</f>
        <v>-6.5201000000000009E-2</v>
      </c>
      <c r="D1336" s="8" t="str">
        <f>IF(T_STOCK_DATA[[#This Row],[Change (%)]]&gt;0,T_STOCK_DATA[[#This Row],[Change (%)]],"")</f>
        <v/>
      </c>
      <c r="E1336" s="8">
        <f>IF(T_STOCK_DATA[[#This Row],[Change (%)]]&lt;0,T_STOCK_DATA[[#This Row],[Change (%)]],"")</f>
        <v>-6.5201000000000009E-2</v>
      </c>
      <c r="F1336" s="7" t="str" cm="1">
        <f t="array" ref="F1336">IFERROR(_FV(T_STOCK_DATA[[#This Row],[SYMBOL]],"Exchange"),"")</f>
        <v>National Stock Exchange of India</v>
      </c>
      <c r="G1336" s="7" cm="1">
        <f t="array" ref="G1336">IFERROR(_FV(T_STOCK_DATA[[#This Row],[SYMBOL]],"Price"),"")</f>
        <v>843.75</v>
      </c>
      <c r="H1336" s="9" cm="1">
        <f t="array" ref="H1336">IFERROR(_FV(T_STOCK_DATA[[#This Row],[SYMBOL]],"Volume"),"")</f>
        <v>46176</v>
      </c>
      <c r="I1336" s="7" t="str" cm="1">
        <f t="array" ref="I1336">IFERROR(_FV(T_STOCK_DATA[[#This Row],[SYMBOL]],"Ticker symbol",TRUE),"")</f>
        <v>SOMANYCERA</v>
      </c>
      <c r="J1336" s="10" t="str">
        <f>IFERROR(RANK(T_STOCK_DATA[[#This Row],[Positive Change %]],T_STOCK_DATA[Positive Change %],0)+COUNTIF($D$3:$D1335,T_STOCK_DATA[[#This Row],[Positive Change %]]),"")</f>
        <v/>
      </c>
      <c r="K1336" s="10">
        <f>IFERROR(RANK(T_STOCK_DATA[[#This Row],[Negative Change %]],T_STOCK_DATA[Negative Change %],1)+COUNTIF($E$3:$E1335,T_STOCK_DATA[[#This Row],[Negative Change %]]),"")</f>
        <v>264</v>
      </c>
      <c r="L1336" s="10">
        <f>IFERROR(RANK(T_STOCK_DATA[[#This Row],[Volume]],T_STOCK_DATA[Volume],0)+COUNTIF($H$3:$H1335,T_STOCK_DATA[[#This Row],[Volume]]),"")</f>
        <v>1198</v>
      </c>
      <c r="M1336" s="18" cm="1">
        <f t="array" ref="M1336">IFERROR(_FV(T_STOCK_DATA[[#This Row],[SYMBOL]],"Last trade time",TRUE),"")</f>
        <v>44585.469965277778</v>
      </c>
    </row>
    <row r="1337" spans="1:13">
      <c r="A1337" s="5" t="e" vm="1345">
        <v>#VALUE!</v>
      </c>
      <c r="B1337" s="7" cm="1">
        <f t="array" ref="B1337">IFERROR(_FV(T_STOCK_DATA[[#This Row],[SYMBOL]],"Change"),"")</f>
        <v>-0.35</v>
      </c>
      <c r="C1337" s="8" cm="1">
        <f t="array" ref="C1337">IFERROR(IF(T_STOCK_DATA[[#This Row],[SYMBOL]]="","",_FV(T_STOCK_DATA[[#This Row],[SYMBOL]],"Change (%)",TRUE)),"")</f>
        <v>-4.9296E-2</v>
      </c>
      <c r="D1337" s="8" t="str">
        <f>IF(T_STOCK_DATA[[#This Row],[Change (%)]]&gt;0,T_STOCK_DATA[[#This Row],[Change (%)]],"")</f>
        <v/>
      </c>
      <c r="E1337" s="8">
        <f>IF(T_STOCK_DATA[[#This Row],[Change (%)]]&lt;0,T_STOCK_DATA[[#This Row],[Change (%)]],"")</f>
        <v>-4.9296E-2</v>
      </c>
      <c r="F1337" s="7" t="str" cm="1">
        <f t="array" ref="F1337">IFERROR(_FV(T_STOCK_DATA[[#This Row],[SYMBOL]],"Exchange"),"")</f>
        <v>National Stock Exchange of India</v>
      </c>
      <c r="G1337" s="7" cm="1">
        <f t="array" ref="G1337">IFERROR(_FV(T_STOCK_DATA[[#This Row],[SYMBOL]],"Price"),"")</f>
        <v>6.75</v>
      </c>
      <c r="H1337" s="9" cm="1">
        <f t="array" ref="H1337">IFERROR(_FV(T_STOCK_DATA[[#This Row],[SYMBOL]],"Volume"),"")</f>
        <v>21461</v>
      </c>
      <c r="I1337" s="7" t="str" cm="1">
        <f t="array" ref="I1337">IFERROR(_FV(T_STOCK_DATA[[#This Row],[SYMBOL]],"Ticker symbol",TRUE),"")</f>
        <v>SOMATEX</v>
      </c>
      <c r="J1337" s="10" t="str">
        <f>IFERROR(RANK(T_STOCK_DATA[[#This Row],[Positive Change %]],T_STOCK_DATA[Positive Change %],0)+COUNTIF($D$3:$D1336,T_STOCK_DATA[[#This Row],[Positive Change %]]),"")</f>
        <v/>
      </c>
      <c r="K1337" s="10">
        <f>IFERROR(RANK(T_STOCK_DATA[[#This Row],[Negative Change %]],T_STOCK_DATA[Negative Change %],1)+COUNTIF($E$3:$E1336,T_STOCK_DATA[[#This Row],[Negative Change %]]),"")</f>
        <v>665</v>
      </c>
      <c r="L1337" s="10">
        <f>IFERROR(RANK(T_STOCK_DATA[[#This Row],[Volume]],T_STOCK_DATA[Volume],0)+COUNTIF($H$3:$H1336,T_STOCK_DATA[[#This Row],[Volume]]),"")</f>
        <v>1372</v>
      </c>
      <c r="M1337" s="18" cm="1">
        <f t="array" ref="M1337">IFERROR(_FV(T_STOCK_DATA[[#This Row],[SYMBOL]],"Last trade time",TRUE),"")</f>
        <v>44585.469965277778</v>
      </c>
    </row>
    <row r="1338" spans="1:13">
      <c r="A1338" s="5" t="e" vm="1346">
        <v>#VALUE!</v>
      </c>
      <c r="B1338" s="7" cm="1">
        <f t="array" ref="B1338">IFERROR(_FV(T_STOCK_DATA[[#This Row],[SYMBOL]],"Change"),"")</f>
        <v>-2.15</v>
      </c>
      <c r="C1338" s="8" cm="1">
        <f t="array" ref="C1338">IFERROR(IF(T_STOCK_DATA[[#This Row],[SYMBOL]]="","",_FV(T_STOCK_DATA[[#This Row],[SYMBOL]],"Change (%)",TRUE)),"")</f>
        <v>-4.9424999999999997E-2</v>
      </c>
      <c r="D1338" s="8" t="str">
        <f>IF(T_STOCK_DATA[[#This Row],[Change (%)]]&gt;0,T_STOCK_DATA[[#This Row],[Change (%)]],"")</f>
        <v/>
      </c>
      <c r="E1338" s="8">
        <f>IF(T_STOCK_DATA[[#This Row],[Change (%)]]&lt;0,T_STOCK_DATA[[#This Row],[Change (%)]],"")</f>
        <v>-4.9424999999999997E-2</v>
      </c>
      <c r="F1338" s="7" t="str" cm="1">
        <f t="array" ref="F1338">IFERROR(_FV(T_STOCK_DATA[[#This Row],[SYMBOL]],"Exchange"),"")</f>
        <v>National Stock Exchange of India</v>
      </c>
      <c r="G1338" s="7" cm="1">
        <f t="array" ref="G1338">IFERROR(_FV(T_STOCK_DATA[[#This Row],[SYMBOL]],"Price"),"")</f>
        <v>41.35</v>
      </c>
      <c r="H1338" s="9" cm="1">
        <f t="array" ref="H1338">IFERROR(_FV(T_STOCK_DATA[[#This Row],[SYMBOL]],"Volume"),"")</f>
        <v>12308</v>
      </c>
      <c r="I1338" s="7" t="str" cm="1">
        <f t="array" ref="I1338">IFERROR(_FV(T_STOCK_DATA[[#This Row],[SYMBOL]],"Ticker symbol",TRUE),"")</f>
        <v>SOMICONVEY</v>
      </c>
      <c r="J1338" s="10" t="str">
        <f>IFERROR(RANK(T_STOCK_DATA[[#This Row],[Positive Change %]],T_STOCK_DATA[Positive Change %],0)+COUNTIF($D$3:$D1337,T_STOCK_DATA[[#This Row],[Positive Change %]]),"")</f>
        <v/>
      </c>
      <c r="K1338" s="10">
        <f>IFERROR(RANK(T_STOCK_DATA[[#This Row],[Negative Change %]],T_STOCK_DATA[Negative Change %],1)+COUNTIF($E$3:$E1337,T_STOCK_DATA[[#This Row],[Negative Change %]]),"")</f>
        <v>651</v>
      </c>
      <c r="L1338" s="10">
        <f>IFERROR(RANK(T_STOCK_DATA[[#This Row],[Volume]],T_STOCK_DATA[Volume],0)+COUNTIF($H$3:$H1337,T_STOCK_DATA[[#This Row],[Volume]]),"")</f>
        <v>1480</v>
      </c>
      <c r="M1338" s="18" cm="1">
        <f t="array" ref="M1338">IFERROR(_FV(T_STOCK_DATA[[#This Row],[SYMBOL]],"Last trade time",TRUE),"")</f>
        <v>44585.469965277778</v>
      </c>
    </row>
    <row r="1339" spans="1:13">
      <c r="A1339" s="5" t="e" vm="1347">
        <v>#VALUE!</v>
      </c>
      <c r="B1339" s="7" cm="1">
        <f t="array" ref="B1339">IFERROR(_FV(T_STOCK_DATA[[#This Row],[SYMBOL]],"Change"),"")</f>
        <v>-42.15</v>
      </c>
      <c r="C1339" s="8" cm="1">
        <f t="array" ref="C1339">IFERROR(IF(T_STOCK_DATA[[#This Row],[SYMBOL]]="","",_FV(T_STOCK_DATA[[#This Row],[SYMBOL]],"Change (%)",TRUE)),"")</f>
        <v>-4.8971999999999995E-2</v>
      </c>
      <c r="D1339" s="8" t="str">
        <f>IF(T_STOCK_DATA[[#This Row],[Change (%)]]&gt;0,T_STOCK_DATA[[#This Row],[Change (%)]],"")</f>
        <v/>
      </c>
      <c r="E1339" s="8">
        <f>IF(T_STOCK_DATA[[#This Row],[Change (%)]]&lt;0,T_STOCK_DATA[[#This Row],[Change (%)]],"")</f>
        <v>-4.8971999999999995E-2</v>
      </c>
      <c r="F1339" s="7" t="str" cm="1">
        <f t="array" ref="F1339">IFERROR(_FV(T_STOCK_DATA[[#This Row],[SYMBOL]],"Exchange"),"")</f>
        <v>National Stock Exchange of India</v>
      </c>
      <c r="G1339" s="7" cm="1">
        <f t="array" ref="G1339">IFERROR(_FV(T_STOCK_DATA[[#This Row],[SYMBOL]],"Price"),"")</f>
        <v>818.55</v>
      </c>
      <c r="H1339" s="9" cm="1">
        <f t="array" ref="H1339">IFERROR(_FV(T_STOCK_DATA[[#This Row],[SYMBOL]],"Volume"),"")</f>
        <v>285192</v>
      </c>
      <c r="I1339" s="7" t="str" cm="1">
        <f t="array" ref="I1339">IFERROR(_FV(T_STOCK_DATA[[#This Row],[SYMBOL]],"Ticker symbol",TRUE),"")</f>
        <v>SONATSOFTW</v>
      </c>
      <c r="J1339" s="10" t="str">
        <f>IFERROR(RANK(T_STOCK_DATA[[#This Row],[Positive Change %]],T_STOCK_DATA[Positive Change %],0)+COUNTIF($D$3:$D1338,T_STOCK_DATA[[#This Row],[Positive Change %]]),"")</f>
        <v/>
      </c>
      <c r="K1339" s="10">
        <f>IFERROR(RANK(T_STOCK_DATA[[#This Row],[Negative Change %]],T_STOCK_DATA[Negative Change %],1)+COUNTIF($E$3:$E1338,T_STOCK_DATA[[#This Row],[Negative Change %]]),"")</f>
        <v>691</v>
      </c>
      <c r="L1339" s="10">
        <f>IFERROR(RANK(T_STOCK_DATA[[#This Row],[Volume]],T_STOCK_DATA[Volume],0)+COUNTIF($H$3:$H1338,T_STOCK_DATA[[#This Row],[Volume]]),"")</f>
        <v>658</v>
      </c>
      <c r="M1339" s="18" cm="1">
        <f t="array" ref="M1339">IFERROR(_FV(T_STOCK_DATA[[#This Row],[SYMBOL]],"Last trade time",TRUE),"")</f>
        <v>44585.469965277778</v>
      </c>
    </row>
    <row r="1340" spans="1:13">
      <c r="A1340" s="5" t="e" vm="1348">
        <v>#VALUE!</v>
      </c>
      <c r="B1340" s="7" cm="1">
        <f t="array" ref="B1340">IFERROR(_FV(T_STOCK_DATA[[#This Row],[SYMBOL]],"Change"),"")</f>
        <v>-4.7</v>
      </c>
      <c r="C1340" s="8" cm="1">
        <f t="array" ref="C1340">IFERROR(IF(T_STOCK_DATA[[#This Row],[SYMBOL]]="","",_FV(T_STOCK_DATA[[#This Row],[SYMBOL]],"Change (%)",TRUE)),"")</f>
        <v>-4.6859000000000005E-2</v>
      </c>
      <c r="D1340" s="8" t="str">
        <f>IF(T_STOCK_DATA[[#This Row],[Change (%)]]&gt;0,T_STOCK_DATA[[#This Row],[Change (%)]],"")</f>
        <v/>
      </c>
      <c r="E1340" s="8">
        <f>IF(T_STOCK_DATA[[#This Row],[Change (%)]]&lt;0,T_STOCK_DATA[[#This Row],[Change (%)]],"")</f>
        <v>-4.6859000000000005E-2</v>
      </c>
      <c r="F1340" s="7" t="str" cm="1">
        <f t="array" ref="F1340">IFERROR(_FV(T_STOCK_DATA[[#This Row],[SYMBOL]],"Exchange"),"")</f>
        <v>National Stock Exchange of India</v>
      </c>
      <c r="G1340" s="7" cm="1">
        <f t="array" ref="G1340">IFERROR(_FV(T_STOCK_DATA[[#This Row],[SYMBOL]],"Price"),"")</f>
        <v>95.6</v>
      </c>
      <c r="H1340" s="9" cm="1">
        <f t="array" ref="H1340">IFERROR(_FV(T_STOCK_DATA[[#This Row],[SYMBOL]],"Volume"),"")</f>
        <v>43599</v>
      </c>
      <c r="I1340" s="7" t="str" cm="1">
        <f t="array" ref="I1340">IFERROR(_FV(T_STOCK_DATA[[#This Row],[SYMBOL]],"Ticker symbol",TRUE),"")</f>
        <v>SORILINFRA</v>
      </c>
      <c r="J1340" s="10" t="str">
        <f>IFERROR(RANK(T_STOCK_DATA[[#This Row],[Positive Change %]],T_STOCK_DATA[Positive Change %],0)+COUNTIF($D$3:$D1339,T_STOCK_DATA[[#This Row],[Positive Change %]]),"")</f>
        <v/>
      </c>
      <c r="K1340" s="10">
        <f>IFERROR(RANK(T_STOCK_DATA[[#This Row],[Negative Change %]],T_STOCK_DATA[Negative Change %],1)+COUNTIF($E$3:$E1339,T_STOCK_DATA[[#This Row],[Negative Change %]]),"")</f>
        <v>821</v>
      </c>
      <c r="L1340" s="10">
        <f>IFERROR(RANK(T_STOCK_DATA[[#This Row],[Volume]],T_STOCK_DATA[Volume],0)+COUNTIF($H$3:$H1339,T_STOCK_DATA[[#This Row],[Volume]]),"")</f>
        <v>1210</v>
      </c>
      <c r="M1340" s="18" cm="1">
        <f t="array" ref="M1340">IFERROR(_FV(T_STOCK_DATA[[#This Row],[SYMBOL]],"Last trade time",TRUE),"")</f>
        <v>44585.469965277778</v>
      </c>
    </row>
    <row r="1341" spans="1:13">
      <c r="A1341" s="5" t="e" vm="1349">
        <v>#VALUE!</v>
      </c>
      <c r="B1341" s="7" cm="1">
        <f t="array" ref="B1341">IFERROR(_FV(T_STOCK_DATA[[#This Row],[SYMBOL]],"Change"),"")</f>
        <v>-41.15</v>
      </c>
      <c r="C1341" s="8" cm="1">
        <f t="array" ref="C1341">IFERROR(IF(T_STOCK_DATA[[#This Row],[SYMBOL]]="","",_FV(T_STOCK_DATA[[#This Row],[SYMBOL]],"Change (%)",TRUE)),"")</f>
        <v>-3.5257000000000004E-2</v>
      </c>
      <c r="D1341" s="8" t="str">
        <f>IF(T_STOCK_DATA[[#This Row],[Change (%)]]&gt;0,T_STOCK_DATA[[#This Row],[Change (%)]],"")</f>
        <v/>
      </c>
      <c r="E1341" s="8">
        <f>IF(T_STOCK_DATA[[#This Row],[Change (%)]]&lt;0,T_STOCK_DATA[[#This Row],[Change (%)]],"")</f>
        <v>-3.5257000000000004E-2</v>
      </c>
      <c r="F1341" s="7" t="str" cm="1">
        <f t="array" ref="F1341">IFERROR(_FV(T_STOCK_DATA[[#This Row],[SYMBOL]],"Exchange"),"")</f>
        <v>National Stock Exchange of India</v>
      </c>
      <c r="G1341" s="7" cm="1">
        <f t="array" ref="G1341">IFERROR(_FV(T_STOCK_DATA[[#This Row],[SYMBOL]],"Price"),"")</f>
        <v>1126</v>
      </c>
      <c r="H1341" s="9" cm="1">
        <f t="array" ref="H1341">IFERROR(_FV(T_STOCK_DATA[[#This Row],[SYMBOL]],"Volume"),"")</f>
        <v>12861</v>
      </c>
      <c r="I1341" s="7" t="str" cm="1">
        <f t="array" ref="I1341">IFERROR(_FV(T_STOCK_DATA[[#This Row],[SYMBOL]],"Ticker symbol",TRUE),"")</f>
        <v>SOTL</v>
      </c>
      <c r="J1341" s="10" t="str">
        <f>IFERROR(RANK(T_STOCK_DATA[[#This Row],[Positive Change %]],T_STOCK_DATA[Positive Change %],0)+COUNTIF($D$3:$D1340,T_STOCK_DATA[[#This Row],[Positive Change %]]),"")</f>
        <v/>
      </c>
      <c r="K1341" s="10">
        <f>IFERROR(RANK(T_STOCK_DATA[[#This Row],[Negative Change %]],T_STOCK_DATA[Negative Change %],1)+COUNTIF($E$3:$E1340,T_STOCK_DATA[[#This Row],[Negative Change %]]),"")</f>
        <v>1152</v>
      </c>
      <c r="L1341" s="10">
        <f>IFERROR(RANK(T_STOCK_DATA[[#This Row],[Volume]],T_STOCK_DATA[Volume],0)+COUNTIF($H$3:$H1340,T_STOCK_DATA[[#This Row],[Volume]]),"")</f>
        <v>1475</v>
      </c>
      <c r="M1341" s="18" cm="1">
        <f t="array" ref="M1341">IFERROR(_FV(T_STOCK_DATA[[#This Row],[SYMBOL]],"Last trade time",TRUE),"")</f>
        <v>44585.469965277778</v>
      </c>
    </row>
    <row r="1342" spans="1:13">
      <c r="A1342" s="5" t="e" vm="1350">
        <v>#VALUE!</v>
      </c>
      <c r="B1342" s="7" cm="1">
        <f t="array" ref="B1342">IFERROR(_FV(T_STOCK_DATA[[#This Row],[SYMBOL]],"Change"),"")</f>
        <v>-0.15</v>
      </c>
      <c r="C1342" s="8" cm="1">
        <f t="array" ref="C1342">IFERROR(IF(T_STOCK_DATA[[#This Row],[SYMBOL]]="","",_FV(T_STOCK_DATA[[#This Row],[SYMBOL]],"Change (%)",TRUE)),"")</f>
        <v>-1.6949000000000002E-2</v>
      </c>
      <c r="D1342" s="8" t="str">
        <f>IF(T_STOCK_DATA[[#This Row],[Change (%)]]&gt;0,T_STOCK_DATA[[#This Row],[Change (%)]],"")</f>
        <v/>
      </c>
      <c r="E1342" s="8">
        <f>IF(T_STOCK_DATA[[#This Row],[Change (%)]]&lt;0,T_STOCK_DATA[[#This Row],[Change (%)]],"")</f>
        <v>-1.6949000000000002E-2</v>
      </c>
      <c r="F1342" s="7" t="str" cm="1">
        <f t="array" ref="F1342">IFERROR(_FV(T_STOCK_DATA[[#This Row],[SYMBOL]],"Exchange"),"")</f>
        <v>National Stock Exchange of India</v>
      </c>
      <c r="G1342" s="7" cm="1">
        <f t="array" ref="G1342">IFERROR(_FV(T_STOCK_DATA[[#This Row],[SYMBOL]],"Price"),"")</f>
        <v>8.6999999999999993</v>
      </c>
      <c r="H1342" s="9" cm="1">
        <f t="array" ref="H1342">IFERROR(_FV(T_STOCK_DATA[[#This Row],[SYMBOL]],"Volume"),"")</f>
        <v>11917079</v>
      </c>
      <c r="I1342" s="7" t="str" cm="1">
        <f t="array" ref="I1342">IFERROR(_FV(T_STOCK_DATA[[#This Row],[SYMBOL]],"Ticker symbol",TRUE),"")</f>
        <v>SOUTHBANK</v>
      </c>
      <c r="J1342" s="10" t="str">
        <f>IFERROR(RANK(T_STOCK_DATA[[#This Row],[Positive Change %]],T_STOCK_DATA[Positive Change %],0)+COUNTIF($D$3:$D1341,T_STOCK_DATA[[#This Row],[Positive Change %]]),"")</f>
        <v/>
      </c>
      <c r="K1342" s="10">
        <f>IFERROR(RANK(T_STOCK_DATA[[#This Row],[Negative Change %]],T_STOCK_DATA[Negative Change %],1)+COUNTIF($E$3:$E1341,T_STOCK_DATA[[#This Row],[Negative Change %]]),"")</f>
        <v>1462</v>
      </c>
      <c r="L1342" s="10">
        <f>IFERROR(RANK(T_STOCK_DATA[[#This Row],[Volume]],T_STOCK_DATA[Volume],0)+COUNTIF($H$3:$H1341,T_STOCK_DATA[[#This Row],[Volume]]),"")</f>
        <v>40</v>
      </c>
      <c r="M1342" s="18" cm="1">
        <f t="array" ref="M1342">IFERROR(_FV(T_STOCK_DATA[[#This Row],[SYMBOL]],"Last trade time",TRUE),"")</f>
        <v>44585.469965277778</v>
      </c>
    </row>
    <row r="1343" spans="1:13">
      <c r="A1343" s="5" t="e" vm="1351">
        <v>#VALUE!</v>
      </c>
      <c r="B1343" s="7" cm="1">
        <f t="array" ref="B1343">IFERROR(_FV(T_STOCK_DATA[[#This Row],[SYMBOL]],"Change"),"")</f>
        <v>-3.2</v>
      </c>
      <c r="C1343" s="8" cm="1">
        <f t="array" ref="C1343">IFERROR(IF(T_STOCK_DATA[[#This Row],[SYMBOL]]="","",_FV(T_STOCK_DATA[[#This Row],[SYMBOL]],"Change (%)",TRUE)),"")</f>
        <v>-1.8900999999999998E-2</v>
      </c>
      <c r="D1343" s="8" t="str">
        <f>IF(T_STOCK_DATA[[#This Row],[Change (%)]]&gt;0,T_STOCK_DATA[[#This Row],[Change (%)]],"")</f>
        <v/>
      </c>
      <c r="E1343" s="8">
        <f>IF(T_STOCK_DATA[[#This Row],[Change (%)]]&lt;0,T_STOCK_DATA[[#This Row],[Change (%)]],"")</f>
        <v>-1.8900999999999998E-2</v>
      </c>
      <c r="F1343" s="7" t="str" cm="1">
        <f t="array" ref="F1343">IFERROR(_FV(T_STOCK_DATA[[#This Row],[SYMBOL]],"Exchange"),"")</f>
        <v>National Stock Exchange of India</v>
      </c>
      <c r="G1343" s="7" cm="1">
        <f t="array" ref="G1343">IFERROR(_FV(T_STOCK_DATA[[#This Row],[SYMBOL]],"Price"),"")</f>
        <v>166.1</v>
      </c>
      <c r="H1343" s="9" cm="1">
        <f t="array" ref="H1343">IFERROR(_FV(T_STOCK_DATA[[#This Row],[SYMBOL]],"Volume"),"")</f>
        <v>41568</v>
      </c>
      <c r="I1343" s="7" t="str" cm="1">
        <f t="array" ref="I1343">IFERROR(_FV(T_STOCK_DATA[[#This Row],[SYMBOL]],"Ticker symbol",TRUE),"")</f>
        <v>SOUTHWEST</v>
      </c>
      <c r="J1343" s="10" t="str">
        <f>IFERROR(RANK(T_STOCK_DATA[[#This Row],[Positive Change %]],T_STOCK_DATA[Positive Change %],0)+COUNTIF($D$3:$D1342,T_STOCK_DATA[[#This Row],[Positive Change %]]),"")</f>
        <v/>
      </c>
      <c r="K1343" s="10">
        <f>IFERROR(RANK(T_STOCK_DATA[[#This Row],[Negative Change %]],T_STOCK_DATA[Negative Change %],1)+COUNTIF($E$3:$E1342,T_STOCK_DATA[[#This Row],[Negative Change %]]),"")</f>
        <v>1437</v>
      </c>
      <c r="L1343" s="10">
        <f>IFERROR(RANK(T_STOCK_DATA[[#This Row],[Volume]],T_STOCK_DATA[Volume],0)+COUNTIF($H$3:$H1342,T_STOCK_DATA[[#This Row],[Volume]]),"")</f>
        <v>1221</v>
      </c>
      <c r="M1343" s="18" cm="1">
        <f t="array" ref="M1343">IFERROR(_FV(T_STOCK_DATA[[#This Row],[SYMBOL]],"Last trade time",TRUE),"")</f>
        <v>44585.469965277778</v>
      </c>
    </row>
    <row r="1344" spans="1:13">
      <c r="A1344" s="5" t="e" vm="1352">
        <v>#VALUE!</v>
      </c>
      <c r="B1344" s="7" cm="1">
        <f t="array" ref="B1344">IFERROR(_FV(T_STOCK_DATA[[#This Row],[SYMBOL]],"Change"),"")</f>
        <v>-32.049999999999997</v>
      </c>
      <c r="C1344" s="8" cm="1">
        <f t="array" ref="C1344">IFERROR(IF(T_STOCK_DATA[[#This Row],[SYMBOL]]="","",_FV(T_STOCK_DATA[[#This Row],[SYMBOL]],"Change (%)",TRUE)),"")</f>
        <v>-6.8643999999999997E-2</v>
      </c>
      <c r="D1344" s="8" t="str">
        <f>IF(T_STOCK_DATA[[#This Row],[Change (%)]]&gt;0,T_STOCK_DATA[[#This Row],[Change (%)]],"")</f>
        <v/>
      </c>
      <c r="E1344" s="8">
        <f>IF(T_STOCK_DATA[[#This Row],[Change (%)]]&lt;0,T_STOCK_DATA[[#This Row],[Change (%)]],"")</f>
        <v>-6.8643999999999997E-2</v>
      </c>
      <c r="F1344" s="7" t="str" cm="1">
        <f t="array" ref="F1344">IFERROR(_FV(T_STOCK_DATA[[#This Row],[SYMBOL]],"Exchange"),"")</f>
        <v>National Stock Exchange of India</v>
      </c>
      <c r="G1344" s="7" cm="1">
        <f t="array" ref="G1344">IFERROR(_FV(T_STOCK_DATA[[#This Row],[SYMBOL]],"Price"),"")</f>
        <v>434.85</v>
      </c>
      <c r="H1344" s="9" cm="1">
        <f t="array" ref="H1344">IFERROR(_FV(T_STOCK_DATA[[#This Row],[SYMBOL]],"Volume"),"")</f>
        <v>100041</v>
      </c>
      <c r="I1344" s="7" t="str" cm="1">
        <f t="array" ref="I1344">IFERROR(_FV(T_STOCK_DATA[[#This Row],[SYMBOL]],"Ticker symbol",TRUE),"")</f>
        <v>SPAL</v>
      </c>
      <c r="J1344" s="10" t="str">
        <f>IFERROR(RANK(T_STOCK_DATA[[#This Row],[Positive Change %]],T_STOCK_DATA[Positive Change %],0)+COUNTIF($D$3:$D1343,T_STOCK_DATA[[#This Row],[Positive Change %]]),"")</f>
        <v/>
      </c>
      <c r="K1344" s="10">
        <f>IFERROR(RANK(T_STOCK_DATA[[#This Row],[Negative Change %]],T_STOCK_DATA[Negative Change %],1)+COUNTIF($E$3:$E1343,T_STOCK_DATA[[#This Row],[Negative Change %]]),"")</f>
        <v>223</v>
      </c>
      <c r="L1344" s="10">
        <f>IFERROR(RANK(T_STOCK_DATA[[#This Row],[Volume]],T_STOCK_DATA[Volume],0)+COUNTIF($H$3:$H1343,T_STOCK_DATA[[#This Row],[Volume]]),"")</f>
        <v>968</v>
      </c>
      <c r="M1344" s="18" cm="1">
        <f t="array" ref="M1344">IFERROR(_FV(T_STOCK_DATA[[#This Row],[SYMBOL]],"Last trade time",TRUE),"")</f>
        <v>44585.469965277778</v>
      </c>
    </row>
    <row r="1345" spans="1:13">
      <c r="A1345" s="5" t="e" vm="1353">
        <v>#VALUE!</v>
      </c>
      <c r="B1345" s="7" cm="1">
        <f t="array" ref="B1345">IFERROR(_FV(T_STOCK_DATA[[#This Row],[SYMBOL]],"Change"),"")</f>
        <v>-14.45</v>
      </c>
      <c r="C1345" s="8" cm="1">
        <f t="array" ref="C1345">IFERROR(IF(T_STOCK_DATA[[#This Row],[SYMBOL]]="","",_FV(T_STOCK_DATA[[#This Row],[SYMBOL]],"Change (%)",TRUE)),"")</f>
        <v>-4.1079999999999998E-2</v>
      </c>
      <c r="D1345" s="8" t="str">
        <f>IF(T_STOCK_DATA[[#This Row],[Change (%)]]&gt;0,T_STOCK_DATA[[#This Row],[Change (%)]],"")</f>
        <v/>
      </c>
      <c r="E1345" s="8">
        <f>IF(T_STOCK_DATA[[#This Row],[Change (%)]]&lt;0,T_STOCK_DATA[[#This Row],[Change (%)]],"")</f>
        <v>-4.1079999999999998E-2</v>
      </c>
      <c r="F1345" s="7" t="str" cm="1">
        <f t="array" ref="F1345">IFERROR(_FV(T_STOCK_DATA[[#This Row],[SYMBOL]],"Exchange"),"")</f>
        <v>National Stock Exchange of India</v>
      </c>
      <c r="G1345" s="7" cm="1">
        <f t="array" ref="G1345">IFERROR(_FV(T_STOCK_DATA[[#This Row],[SYMBOL]],"Price"),"")</f>
        <v>337.3</v>
      </c>
      <c r="H1345" s="9" cm="1">
        <f t="array" ref="H1345">IFERROR(_FV(T_STOCK_DATA[[#This Row],[SYMBOL]],"Volume"),"")</f>
        <v>174357</v>
      </c>
      <c r="I1345" s="7" t="str" cm="1">
        <f t="array" ref="I1345">IFERROR(_FV(T_STOCK_DATA[[#This Row],[SYMBOL]],"Ticker symbol",TRUE),"")</f>
        <v>SPANDANA</v>
      </c>
      <c r="J1345" s="10" t="str">
        <f>IFERROR(RANK(T_STOCK_DATA[[#This Row],[Positive Change %]],T_STOCK_DATA[Positive Change %],0)+COUNTIF($D$3:$D1344,T_STOCK_DATA[[#This Row],[Positive Change %]]),"")</f>
        <v/>
      </c>
      <c r="K1345" s="10">
        <f>IFERROR(RANK(T_STOCK_DATA[[#This Row],[Negative Change %]],T_STOCK_DATA[Negative Change %],1)+COUNTIF($E$3:$E1344,T_STOCK_DATA[[#This Row],[Negative Change %]]),"")</f>
        <v>1014</v>
      </c>
      <c r="L1345" s="10">
        <f>IFERROR(RANK(T_STOCK_DATA[[#This Row],[Volume]],T_STOCK_DATA[Volume],0)+COUNTIF($H$3:$H1344,T_STOCK_DATA[[#This Row],[Volume]]),"")</f>
        <v>797</v>
      </c>
      <c r="M1345" s="18" cm="1">
        <f t="array" ref="M1345">IFERROR(_FV(T_STOCK_DATA[[#This Row],[SYMBOL]],"Last trade time",TRUE),"")</f>
        <v>44585.469965277778</v>
      </c>
    </row>
    <row r="1346" spans="1:13">
      <c r="A1346" s="5" t="e" vm="1354">
        <v>#VALUE!</v>
      </c>
      <c r="B1346" s="7" cm="1">
        <f t="array" ref="B1346">IFERROR(_FV(T_STOCK_DATA[[#This Row],[SYMBOL]],"Change"),"")</f>
        <v>-15.7</v>
      </c>
      <c r="C1346" s="8" cm="1">
        <f t="array" ref="C1346">IFERROR(IF(T_STOCK_DATA[[#This Row],[SYMBOL]]="","",_FV(T_STOCK_DATA[[#This Row],[SYMBOL]],"Change (%)",TRUE)),"")</f>
        <v>-4.8735000000000001E-2</v>
      </c>
      <c r="D1346" s="8" t="str">
        <f>IF(T_STOCK_DATA[[#This Row],[Change (%)]]&gt;0,T_STOCK_DATA[[#This Row],[Change (%)]],"")</f>
        <v/>
      </c>
      <c r="E1346" s="8">
        <f>IF(T_STOCK_DATA[[#This Row],[Change (%)]]&lt;0,T_STOCK_DATA[[#This Row],[Change (%)]],"")</f>
        <v>-4.8735000000000001E-2</v>
      </c>
      <c r="F1346" s="7" t="str" cm="1">
        <f t="array" ref="F1346">IFERROR(_FV(T_STOCK_DATA[[#This Row],[SYMBOL]],"Exchange"),"")</f>
        <v>National Stock Exchange of India</v>
      </c>
      <c r="G1346" s="7" cm="1">
        <f t="array" ref="G1346">IFERROR(_FV(T_STOCK_DATA[[#This Row],[SYMBOL]],"Price"),"")</f>
        <v>306.45</v>
      </c>
      <c r="H1346" s="9" cm="1">
        <f t="array" ref="H1346">IFERROR(_FV(T_STOCK_DATA[[#This Row],[SYMBOL]],"Volume"),"")</f>
        <v>1274803</v>
      </c>
      <c r="I1346" s="7" t="str" cm="1">
        <f t="array" ref="I1346">IFERROR(_FV(T_STOCK_DATA[[#This Row],[SYMBOL]],"Ticker symbol",TRUE),"")</f>
        <v>SPARC</v>
      </c>
      <c r="J1346" s="10" t="str">
        <f>IFERROR(RANK(T_STOCK_DATA[[#This Row],[Positive Change %]],T_STOCK_DATA[Positive Change %],0)+COUNTIF($D$3:$D1345,T_STOCK_DATA[[#This Row],[Positive Change %]]),"")</f>
        <v/>
      </c>
      <c r="K1346" s="10">
        <f>IFERROR(RANK(T_STOCK_DATA[[#This Row],[Negative Change %]],T_STOCK_DATA[Negative Change %],1)+COUNTIF($E$3:$E1345,T_STOCK_DATA[[#This Row],[Negative Change %]]),"")</f>
        <v>718</v>
      </c>
      <c r="L1346" s="10">
        <f>IFERROR(RANK(T_STOCK_DATA[[#This Row],[Volume]],T_STOCK_DATA[Volume],0)+COUNTIF($H$3:$H1345,T_STOCK_DATA[[#This Row],[Volume]]),"")</f>
        <v>288</v>
      </c>
      <c r="M1346" s="18" cm="1">
        <f t="array" ref="M1346">IFERROR(_FV(T_STOCK_DATA[[#This Row],[SYMBOL]],"Last trade time",TRUE),"")</f>
        <v>44585.469965277778</v>
      </c>
    </row>
    <row r="1347" spans="1:13">
      <c r="A1347" s="5" t="e" vm="1355">
        <v>#VALUE!</v>
      </c>
      <c r="B1347" s="7" cm="1">
        <f t="array" ref="B1347">IFERROR(_FV(T_STOCK_DATA[[#This Row],[SYMBOL]],"Change"),"")</f>
        <v>-2.4</v>
      </c>
      <c r="C1347" s="8" cm="1">
        <f t="array" ref="C1347">IFERROR(IF(T_STOCK_DATA[[#This Row],[SYMBOL]]="","",_FV(T_STOCK_DATA[[#This Row],[SYMBOL]],"Change (%)",TRUE)),"")</f>
        <v>-2.4716999999999999E-2</v>
      </c>
      <c r="D1347" s="8" t="str">
        <f>IF(T_STOCK_DATA[[#This Row],[Change (%)]]&gt;0,T_STOCK_DATA[[#This Row],[Change (%)]],"")</f>
        <v/>
      </c>
      <c r="E1347" s="8">
        <f>IF(T_STOCK_DATA[[#This Row],[Change (%)]]&lt;0,T_STOCK_DATA[[#This Row],[Change (%)]],"")</f>
        <v>-2.4716999999999999E-2</v>
      </c>
      <c r="F1347" s="7" t="str" cm="1">
        <f t="array" ref="F1347">IFERROR(_FV(T_STOCK_DATA[[#This Row],[SYMBOL]],"Exchange"),"")</f>
        <v>National Stock Exchange of India</v>
      </c>
      <c r="G1347" s="7" cm="1">
        <f t="array" ref="G1347">IFERROR(_FV(T_STOCK_DATA[[#This Row],[SYMBOL]],"Price"),"")</f>
        <v>94.7</v>
      </c>
      <c r="H1347" s="9" cm="1">
        <f t="array" ref="H1347">IFERROR(_FV(T_STOCK_DATA[[#This Row],[SYMBOL]],"Volume"),"")</f>
        <v>127484</v>
      </c>
      <c r="I1347" s="7" t="str" cm="1">
        <f t="array" ref="I1347">IFERROR(_FV(T_STOCK_DATA[[#This Row],[SYMBOL]],"Ticker symbol",TRUE),"")</f>
        <v>SPECIALITY</v>
      </c>
      <c r="J1347" s="10" t="str">
        <f>IFERROR(RANK(T_STOCK_DATA[[#This Row],[Positive Change %]],T_STOCK_DATA[Positive Change %],0)+COUNTIF($D$3:$D1346,T_STOCK_DATA[[#This Row],[Positive Change %]]),"")</f>
        <v/>
      </c>
      <c r="K1347" s="10">
        <f>IFERROR(RANK(T_STOCK_DATA[[#This Row],[Negative Change %]],T_STOCK_DATA[Negative Change %],1)+COUNTIF($E$3:$E1346,T_STOCK_DATA[[#This Row],[Negative Change %]]),"")</f>
        <v>1340</v>
      </c>
      <c r="L1347" s="10">
        <f>IFERROR(RANK(T_STOCK_DATA[[#This Row],[Volume]],T_STOCK_DATA[Volume],0)+COUNTIF($H$3:$H1346,T_STOCK_DATA[[#This Row],[Volume]]),"")</f>
        <v>898</v>
      </c>
      <c r="M1347" s="18" cm="1">
        <f t="array" ref="M1347">IFERROR(_FV(T_STOCK_DATA[[#This Row],[SYMBOL]],"Last trade time",TRUE),"")</f>
        <v>44585.469965277778</v>
      </c>
    </row>
    <row r="1348" spans="1:13">
      <c r="A1348" s="5" t="e" vm="1356">
        <v>#VALUE!</v>
      </c>
      <c r="B1348" s="7" cm="1">
        <f t="array" ref="B1348">IFERROR(_FV(T_STOCK_DATA[[#This Row],[SYMBOL]],"Change"),"")</f>
        <v>-3.6</v>
      </c>
      <c r="C1348" s="8" cm="1">
        <f t="array" ref="C1348">IFERROR(IF(T_STOCK_DATA[[#This Row],[SYMBOL]]="","",_FV(T_STOCK_DATA[[#This Row],[SYMBOL]],"Change (%)",TRUE)),"")</f>
        <v>-3.6018000000000001E-2</v>
      </c>
      <c r="D1348" s="8" t="str">
        <f>IF(T_STOCK_DATA[[#This Row],[Change (%)]]&gt;0,T_STOCK_DATA[[#This Row],[Change (%)]],"")</f>
        <v/>
      </c>
      <c r="E1348" s="8">
        <f>IF(T_STOCK_DATA[[#This Row],[Change (%)]]&lt;0,T_STOCK_DATA[[#This Row],[Change (%)]],"")</f>
        <v>-3.6018000000000001E-2</v>
      </c>
      <c r="F1348" s="7" t="str" cm="1">
        <f t="array" ref="F1348">IFERROR(_FV(T_STOCK_DATA[[#This Row],[SYMBOL]],"Exchange"),"")</f>
        <v>National Stock Exchange of India</v>
      </c>
      <c r="G1348" s="7" cm="1">
        <f t="array" ref="G1348">IFERROR(_FV(T_STOCK_DATA[[#This Row],[SYMBOL]],"Price"),"")</f>
        <v>96.35</v>
      </c>
      <c r="H1348" s="9" cm="1">
        <f t="array" ref="H1348">IFERROR(_FV(T_STOCK_DATA[[#This Row],[SYMBOL]],"Volume"),"")</f>
        <v>398558</v>
      </c>
      <c r="I1348" s="7" t="str" cm="1">
        <f t="array" ref="I1348">IFERROR(_FV(T_STOCK_DATA[[#This Row],[SYMBOL]],"Ticker symbol",TRUE),"")</f>
        <v>SPENCERS</v>
      </c>
      <c r="J1348" s="10" t="str">
        <f>IFERROR(RANK(T_STOCK_DATA[[#This Row],[Positive Change %]],T_STOCK_DATA[Positive Change %],0)+COUNTIF($D$3:$D1347,T_STOCK_DATA[[#This Row],[Positive Change %]]),"")</f>
        <v/>
      </c>
      <c r="K1348" s="10">
        <f>IFERROR(RANK(T_STOCK_DATA[[#This Row],[Negative Change %]],T_STOCK_DATA[Negative Change %],1)+COUNTIF($E$3:$E1347,T_STOCK_DATA[[#This Row],[Negative Change %]]),"")</f>
        <v>1133</v>
      </c>
      <c r="L1348" s="10">
        <f>IFERROR(RANK(T_STOCK_DATA[[#This Row],[Volume]],T_STOCK_DATA[Volume],0)+COUNTIF($H$3:$H1347,T_STOCK_DATA[[#This Row],[Volume]]),"")</f>
        <v>564</v>
      </c>
      <c r="M1348" s="18" cm="1">
        <f t="array" ref="M1348">IFERROR(_FV(T_STOCK_DATA[[#This Row],[SYMBOL]],"Last trade time",TRUE),"")</f>
        <v>44585.469965277778</v>
      </c>
    </row>
    <row r="1349" spans="1:13">
      <c r="A1349" s="5" t="e" vm="1357">
        <v>#VALUE!</v>
      </c>
      <c r="B1349" s="7" cm="1">
        <f t="array" ref="B1349">IFERROR(_FV(T_STOCK_DATA[[#This Row],[SYMBOL]],"Change"),"")</f>
        <v>-0.1</v>
      </c>
      <c r="C1349" s="8" cm="1">
        <f t="array" ref="C1349">IFERROR(IF(T_STOCK_DATA[[#This Row],[SYMBOL]]="","",_FV(T_STOCK_DATA[[#This Row],[SYMBOL]],"Change (%)",TRUE)),"")</f>
        <v>-3.7037E-2</v>
      </c>
      <c r="D1349" s="8" t="str">
        <f>IF(T_STOCK_DATA[[#This Row],[Change (%)]]&gt;0,T_STOCK_DATA[[#This Row],[Change (%)]],"")</f>
        <v/>
      </c>
      <c r="E1349" s="8">
        <f>IF(T_STOCK_DATA[[#This Row],[Change (%)]]&lt;0,T_STOCK_DATA[[#This Row],[Change (%)]],"")</f>
        <v>-3.7037E-2</v>
      </c>
      <c r="F1349" s="7" t="str" cm="1">
        <f t="array" ref="F1349">IFERROR(_FV(T_STOCK_DATA[[#This Row],[SYMBOL]],"Exchange"),"")</f>
        <v>National Stock Exchange of India</v>
      </c>
      <c r="G1349" s="7" cm="1">
        <f t="array" ref="G1349">IFERROR(_FV(T_STOCK_DATA[[#This Row],[SYMBOL]],"Price"),"")</f>
        <v>2.6</v>
      </c>
      <c r="H1349" s="9" cm="1">
        <f t="array" ref="H1349">IFERROR(_FV(T_STOCK_DATA[[#This Row],[SYMBOL]],"Volume"),"")</f>
        <v>200</v>
      </c>
      <c r="I1349" s="7" t="str" cm="1">
        <f t="array" ref="I1349">IFERROR(_FV(T_STOCK_DATA[[#This Row],[SYMBOL]],"Ticker symbol",TRUE),"")</f>
        <v>SPENTEX</v>
      </c>
      <c r="J1349" s="10" t="str">
        <f>IFERROR(RANK(T_STOCK_DATA[[#This Row],[Positive Change %]],T_STOCK_DATA[Positive Change %],0)+COUNTIF($D$3:$D1348,T_STOCK_DATA[[#This Row],[Positive Change %]]),"")</f>
        <v/>
      </c>
      <c r="K1349" s="10">
        <f>IFERROR(RANK(T_STOCK_DATA[[#This Row],[Negative Change %]],T_STOCK_DATA[Negative Change %],1)+COUNTIF($E$3:$E1348,T_STOCK_DATA[[#This Row],[Negative Change %]]),"")</f>
        <v>1107</v>
      </c>
      <c r="L1349" s="10">
        <f>IFERROR(RANK(T_STOCK_DATA[[#This Row],[Volume]],T_STOCK_DATA[Volume],0)+COUNTIF($H$3:$H1348,T_STOCK_DATA[[#This Row],[Volume]]),"")</f>
        <v>1636</v>
      </c>
      <c r="M1349" s="18" cm="1">
        <f t="array" ref="M1349">IFERROR(_FV(T_STOCK_DATA[[#This Row],[SYMBOL]],"Last trade time",TRUE),"")</f>
        <v>44585.469965277778</v>
      </c>
    </row>
    <row r="1350" spans="1:13">
      <c r="A1350" s="5" t="e" vm="1358">
        <v>#VALUE!</v>
      </c>
      <c r="B1350" s="7" cm="1">
        <f t="array" ref="B1350">IFERROR(_FV(T_STOCK_DATA[[#This Row],[SYMBOL]],"Change"),"")</f>
        <v>-4.95</v>
      </c>
      <c r="C1350" s="8" cm="1">
        <f t="array" ref="C1350">IFERROR(IF(T_STOCK_DATA[[#This Row],[SYMBOL]]="","",_FV(T_STOCK_DATA[[#This Row],[SYMBOL]],"Change (%)",TRUE)),"")</f>
        <v>-8.5271000000000013E-2</v>
      </c>
      <c r="D1350" s="8" t="str">
        <f>IF(T_STOCK_DATA[[#This Row],[Change (%)]]&gt;0,T_STOCK_DATA[[#This Row],[Change (%)]],"")</f>
        <v/>
      </c>
      <c r="E1350" s="8">
        <f>IF(T_STOCK_DATA[[#This Row],[Change (%)]]&lt;0,T_STOCK_DATA[[#This Row],[Change (%)]],"")</f>
        <v>-8.5271000000000013E-2</v>
      </c>
      <c r="F1350" s="7" t="str" cm="1">
        <f t="array" ref="F1350">IFERROR(_FV(T_STOCK_DATA[[#This Row],[SYMBOL]],"Exchange"),"")</f>
        <v>National Stock Exchange of India</v>
      </c>
      <c r="G1350" s="7" cm="1">
        <f t="array" ref="G1350">IFERROR(_FV(T_STOCK_DATA[[#This Row],[SYMBOL]],"Price"),"")</f>
        <v>53.1</v>
      </c>
      <c r="H1350" s="9" cm="1">
        <f t="array" ref="H1350">IFERROR(_FV(T_STOCK_DATA[[#This Row],[SYMBOL]],"Volume"),"")</f>
        <v>1515637</v>
      </c>
      <c r="I1350" s="7" t="str" cm="1">
        <f t="array" ref="I1350">IFERROR(_FV(T_STOCK_DATA[[#This Row],[SYMBOL]],"Ticker symbol",TRUE),"")</f>
        <v>SPIC</v>
      </c>
      <c r="J1350" s="10" t="str">
        <f>IFERROR(RANK(T_STOCK_DATA[[#This Row],[Positive Change %]],T_STOCK_DATA[Positive Change %],0)+COUNTIF($D$3:$D1349,T_STOCK_DATA[[#This Row],[Positive Change %]]),"")</f>
        <v/>
      </c>
      <c r="K1350" s="10">
        <f>IFERROR(RANK(T_STOCK_DATA[[#This Row],[Negative Change %]],T_STOCK_DATA[Negative Change %],1)+COUNTIF($E$3:$E1349,T_STOCK_DATA[[#This Row],[Negative Change %]]),"")</f>
        <v>74</v>
      </c>
      <c r="L1350" s="10">
        <f>IFERROR(RANK(T_STOCK_DATA[[#This Row],[Volume]],T_STOCK_DATA[Volume],0)+COUNTIF($H$3:$H1349,T_STOCK_DATA[[#This Row],[Volume]]),"")</f>
        <v>253</v>
      </c>
      <c r="M1350" s="18" cm="1">
        <f t="array" ref="M1350">IFERROR(_FV(T_STOCK_DATA[[#This Row],[SYMBOL]],"Last trade time",TRUE),"")</f>
        <v>44585.469965277778</v>
      </c>
    </row>
    <row r="1351" spans="1:13">
      <c r="A1351" s="5" t="e" vm="1359">
        <v>#VALUE!</v>
      </c>
      <c r="B1351" s="7" cm="1">
        <f t="array" ref="B1351">IFERROR(_FV(T_STOCK_DATA[[#This Row],[SYMBOL]],"Change"),"")</f>
        <v>-2.75</v>
      </c>
      <c r="C1351" s="8" cm="1">
        <f t="array" ref="C1351">IFERROR(IF(T_STOCK_DATA[[#This Row],[SYMBOL]]="","",_FV(T_STOCK_DATA[[#This Row],[SYMBOL]],"Change (%)",TRUE)),"")</f>
        <v>-4.3478000000000003E-2</v>
      </c>
      <c r="D1351" s="8" t="str">
        <f>IF(T_STOCK_DATA[[#This Row],[Change (%)]]&gt;0,T_STOCK_DATA[[#This Row],[Change (%)]],"")</f>
        <v/>
      </c>
      <c r="E1351" s="8">
        <f>IF(T_STOCK_DATA[[#This Row],[Change (%)]]&lt;0,T_STOCK_DATA[[#This Row],[Change (%)]],"")</f>
        <v>-4.3478000000000003E-2</v>
      </c>
      <c r="F1351" s="7" t="str" cm="1">
        <f t="array" ref="F1351">IFERROR(_FV(T_STOCK_DATA[[#This Row],[SYMBOL]],"Exchange"),"")</f>
        <v>National Stock Exchange of India</v>
      </c>
      <c r="G1351" s="7" cm="1">
        <f t="array" ref="G1351">IFERROR(_FV(T_STOCK_DATA[[#This Row],[SYMBOL]],"Price"),"")</f>
        <v>60.5</v>
      </c>
      <c r="H1351" s="9" cm="1">
        <f t="array" ref="H1351">IFERROR(_FV(T_STOCK_DATA[[#This Row],[SYMBOL]],"Volume"),"")</f>
        <v>3574932</v>
      </c>
      <c r="I1351" s="7" t="str" cm="1">
        <f t="array" ref="I1351">IFERROR(_FV(T_STOCK_DATA[[#This Row],[SYMBOL]],"Ticker symbol",TRUE),"")</f>
        <v>SPICEJET</v>
      </c>
      <c r="J1351" s="10" t="str">
        <f>IFERROR(RANK(T_STOCK_DATA[[#This Row],[Positive Change %]],T_STOCK_DATA[Positive Change %],0)+COUNTIF($D$3:$D1350,T_STOCK_DATA[[#This Row],[Positive Change %]]),"")</f>
        <v/>
      </c>
      <c r="K1351" s="10">
        <f>IFERROR(RANK(T_STOCK_DATA[[#This Row],[Negative Change %]],T_STOCK_DATA[Negative Change %],1)+COUNTIF($E$3:$E1350,T_STOCK_DATA[[#This Row],[Negative Change %]]),"")</f>
        <v>948</v>
      </c>
      <c r="L1351" s="10">
        <f>IFERROR(RANK(T_STOCK_DATA[[#This Row],[Volume]],T_STOCK_DATA[Volume],0)+COUNTIF($H$3:$H1350,T_STOCK_DATA[[#This Row],[Volume]]),"")</f>
        <v>129</v>
      </c>
      <c r="M1351" s="18" cm="1">
        <f t="array" ref="M1351">IFERROR(_FV(T_STOCK_DATA[[#This Row],[SYMBOL]],"Last trade time",TRUE),"")</f>
        <v>44585.469965277778</v>
      </c>
    </row>
    <row r="1352" spans="1:13">
      <c r="A1352" s="5" t="e" vm="1360">
        <v>#VALUE!</v>
      </c>
      <c r="B1352" s="7" cm="1">
        <f t="array" ref="B1352">IFERROR(_FV(T_STOCK_DATA[[#This Row],[SYMBOL]],"Change"),"")</f>
        <v>-4.4000000000000004</v>
      </c>
      <c r="C1352" s="8" cm="1">
        <f t="array" ref="C1352">IFERROR(IF(T_STOCK_DATA[[#This Row],[SYMBOL]]="","",_FV(T_STOCK_DATA[[#This Row],[SYMBOL]],"Change (%)",TRUE)),"")</f>
        <v>-6.5918000000000004E-2</v>
      </c>
      <c r="D1352" s="8" t="str">
        <f>IF(T_STOCK_DATA[[#This Row],[Change (%)]]&gt;0,T_STOCK_DATA[[#This Row],[Change (%)]],"")</f>
        <v/>
      </c>
      <c r="E1352" s="8">
        <f>IF(T_STOCK_DATA[[#This Row],[Change (%)]]&lt;0,T_STOCK_DATA[[#This Row],[Change (%)]],"")</f>
        <v>-6.5918000000000004E-2</v>
      </c>
      <c r="F1352" s="7" t="str" cm="1">
        <f t="array" ref="F1352">IFERROR(_FV(T_STOCK_DATA[[#This Row],[SYMBOL]],"Exchange"),"")</f>
        <v>National Stock Exchange of India</v>
      </c>
      <c r="G1352" s="7" cm="1">
        <f t="array" ref="G1352">IFERROR(_FV(T_STOCK_DATA[[#This Row],[SYMBOL]],"Price"),"")</f>
        <v>62.35</v>
      </c>
      <c r="H1352" s="9" cm="1">
        <f t="array" ref="H1352">IFERROR(_FV(T_STOCK_DATA[[#This Row],[SYMBOL]],"Volume"),"")</f>
        <v>325285</v>
      </c>
      <c r="I1352" s="7" t="str" cm="1">
        <f t="array" ref="I1352">IFERROR(_FV(T_STOCK_DATA[[#This Row],[SYMBOL]],"Ticker symbol",TRUE),"")</f>
        <v>SPLIL</v>
      </c>
      <c r="J1352" s="10" t="str">
        <f>IFERROR(RANK(T_STOCK_DATA[[#This Row],[Positive Change %]],T_STOCK_DATA[Positive Change %],0)+COUNTIF($D$3:$D1351,T_STOCK_DATA[[#This Row],[Positive Change %]]),"")</f>
        <v/>
      </c>
      <c r="K1352" s="10">
        <f>IFERROR(RANK(T_STOCK_DATA[[#This Row],[Negative Change %]],T_STOCK_DATA[Negative Change %],1)+COUNTIF($E$3:$E1351,T_STOCK_DATA[[#This Row],[Negative Change %]]),"")</f>
        <v>256</v>
      </c>
      <c r="L1352" s="10">
        <f>IFERROR(RANK(T_STOCK_DATA[[#This Row],[Volume]],T_STOCK_DATA[Volume],0)+COUNTIF($H$3:$H1351,T_STOCK_DATA[[#This Row],[Volume]]),"")</f>
        <v>624</v>
      </c>
      <c r="M1352" s="18" cm="1">
        <f t="array" ref="M1352">IFERROR(_FV(T_STOCK_DATA[[#This Row],[SYMBOL]],"Last trade time",TRUE),"")</f>
        <v>44585.469965277778</v>
      </c>
    </row>
    <row r="1353" spans="1:13">
      <c r="A1353" s="5" t="e" vm="1361">
        <v>#VALUE!</v>
      </c>
      <c r="B1353" s="7" cm="1">
        <f t="array" ref="B1353">IFERROR(_FV(T_STOCK_DATA[[#This Row],[SYMBOL]],"Change"),"")</f>
        <v>-2.75</v>
      </c>
      <c r="C1353" s="8" cm="1">
        <f t="array" ref="C1353">IFERROR(IF(T_STOCK_DATA[[#This Row],[SYMBOL]]="","",_FV(T_STOCK_DATA[[#This Row],[SYMBOL]],"Change (%)",TRUE)),"")</f>
        <v>-4.9371999999999999E-2</v>
      </c>
      <c r="D1353" s="8" t="str">
        <f>IF(T_STOCK_DATA[[#This Row],[Change (%)]]&gt;0,T_STOCK_DATA[[#This Row],[Change (%)]],"")</f>
        <v/>
      </c>
      <c r="E1353" s="8">
        <f>IF(T_STOCK_DATA[[#This Row],[Change (%)]]&lt;0,T_STOCK_DATA[[#This Row],[Change (%)]],"")</f>
        <v>-4.9371999999999999E-2</v>
      </c>
      <c r="F1353" s="7" t="str" cm="1">
        <f t="array" ref="F1353">IFERROR(_FV(T_STOCK_DATA[[#This Row],[SYMBOL]],"Exchange"),"")</f>
        <v>National Stock Exchange of India</v>
      </c>
      <c r="G1353" s="7" cm="1">
        <f t="array" ref="G1353">IFERROR(_FV(T_STOCK_DATA[[#This Row],[SYMBOL]],"Price"),"")</f>
        <v>52.95</v>
      </c>
      <c r="H1353" s="9" cm="1">
        <f t="array" ref="H1353">IFERROR(_FV(T_STOCK_DATA[[#This Row],[SYMBOL]],"Volume"),"")</f>
        <v>781496</v>
      </c>
      <c r="I1353" s="7" t="str" cm="1">
        <f t="array" ref="I1353">IFERROR(_FV(T_STOCK_DATA[[#This Row],[SYMBOL]],"Ticker symbol",TRUE),"")</f>
        <v>SPMLINFRA</v>
      </c>
      <c r="J1353" s="10" t="str">
        <f>IFERROR(RANK(T_STOCK_DATA[[#This Row],[Positive Change %]],T_STOCK_DATA[Positive Change %],0)+COUNTIF($D$3:$D1352,T_STOCK_DATA[[#This Row],[Positive Change %]]),"")</f>
        <v/>
      </c>
      <c r="K1353" s="10">
        <f>IFERROR(RANK(T_STOCK_DATA[[#This Row],[Negative Change %]],T_STOCK_DATA[Negative Change %],1)+COUNTIF($E$3:$E1352,T_STOCK_DATA[[#This Row],[Negative Change %]]),"")</f>
        <v>657</v>
      </c>
      <c r="L1353" s="10">
        <f>IFERROR(RANK(T_STOCK_DATA[[#This Row],[Volume]],T_STOCK_DATA[Volume],0)+COUNTIF($H$3:$H1352,T_STOCK_DATA[[#This Row],[Volume]]),"")</f>
        <v>388</v>
      </c>
      <c r="M1353" s="18" cm="1">
        <f t="array" ref="M1353">IFERROR(_FV(T_STOCK_DATA[[#This Row],[SYMBOL]],"Last trade time",TRUE),"")</f>
        <v>44585.469965277778</v>
      </c>
    </row>
    <row r="1354" spans="1:13">
      <c r="A1354" s="5" t="e" vm="1362">
        <v>#VALUE!</v>
      </c>
      <c r="B1354" s="7" cm="1">
        <f t="array" ref="B1354">IFERROR(_FV(T_STOCK_DATA[[#This Row],[SYMBOL]],"Change"),"")</f>
        <v>-0.45</v>
      </c>
      <c r="C1354" s="8" cm="1">
        <f t="array" ref="C1354">IFERROR(IF(T_STOCK_DATA[[#This Row],[SYMBOL]]="","",_FV(T_STOCK_DATA[[#This Row],[SYMBOL]],"Change (%)",TRUE)),"")</f>
        <v>-4.5454999999999995E-2</v>
      </c>
      <c r="D1354" s="8" t="str">
        <f>IF(T_STOCK_DATA[[#This Row],[Change (%)]]&gt;0,T_STOCK_DATA[[#This Row],[Change (%)]],"")</f>
        <v/>
      </c>
      <c r="E1354" s="8">
        <f>IF(T_STOCK_DATA[[#This Row],[Change (%)]]&lt;0,T_STOCK_DATA[[#This Row],[Change (%)]],"")</f>
        <v>-4.5454999999999995E-2</v>
      </c>
      <c r="F1354" s="7" t="str" cm="1">
        <f t="array" ref="F1354">IFERROR(_FV(T_STOCK_DATA[[#This Row],[SYMBOL]],"Exchange"),"")</f>
        <v>National Stock Exchange of India</v>
      </c>
      <c r="G1354" s="7" cm="1">
        <f t="array" ref="G1354">IFERROR(_FV(T_STOCK_DATA[[#This Row],[SYMBOL]],"Price"),"")</f>
        <v>9.4499999999999993</v>
      </c>
      <c r="H1354" s="9" cm="1">
        <f t="array" ref="H1354">IFERROR(_FV(T_STOCK_DATA[[#This Row],[SYMBOL]],"Volume"),"")</f>
        <v>3980311</v>
      </c>
      <c r="I1354" s="7" t="str" cm="1">
        <f t="array" ref="I1354">IFERROR(_FV(T_STOCK_DATA[[#This Row],[SYMBOL]],"Ticker symbol",TRUE),"")</f>
        <v>SPTL</v>
      </c>
      <c r="J1354" s="10" t="str">
        <f>IFERROR(RANK(T_STOCK_DATA[[#This Row],[Positive Change %]],T_STOCK_DATA[Positive Change %],0)+COUNTIF($D$3:$D1353,T_STOCK_DATA[[#This Row],[Positive Change %]]),"")</f>
        <v/>
      </c>
      <c r="K1354" s="10">
        <f>IFERROR(RANK(T_STOCK_DATA[[#This Row],[Negative Change %]],T_STOCK_DATA[Negative Change %],1)+COUNTIF($E$3:$E1353,T_STOCK_DATA[[#This Row],[Negative Change %]]),"")</f>
        <v>884</v>
      </c>
      <c r="L1354" s="10">
        <f>IFERROR(RANK(T_STOCK_DATA[[#This Row],[Volume]],T_STOCK_DATA[Volume],0)+COUNTIF($H$3:$H1353,T_STOCK_DATA[[#This Row],[Volume]]),"")</f>
        <v>125</v>
      </c>
      <c r="M1354" s="18" cm="1">
        <f t="array" ref="M1354">IFERROR(_FV(T_STOCK_DATA[[#This Row],[SYMBOL]],"Last trade time",TRUE),"")</f>
        <v>44585.469965277778</v>
      </c>
    </row>
    <row r="1355" spans="1:13">
      <c r="A1355" s="5" t="e" vm="1363">
        <v>#VALUE!</v>
      </c>
      <c r="B1355" s="7" cm="1">
        <f t="array" ref="B1355">IFERROR(_FV(T_STOCK_DATA[[#This Row],[SYMBOL]],"Change"),"")</f>
        <v>0</v>
      </c>
      <c r="C1355" s="8" cm="1">
        <f t="array" ref="C1355">IFERROR(IF(T_STOCK_DATA[[#This Row],[SYMBOL]]="","",_FV(T_STOCK_DATA[[#This Row],[SYMBOL]],"Change (%)",TRUE)),"")</f>
        <v>0</v>
      </c>
      <c r="D1355" s="8" t="str">
        <f>IF(T_STOCK_DATA[[#This Row],[Change (%)]]&gt;0,T_STOCK_DATA[[#This Row],[Change (%)]],"")</f>
        <v/>
      </c>
      <c r="E1355" s="8" t="str">
        <f>IF(T_STOCK_DATA[[#This Row],[Change (%)]]&lt;0,T_STOCK_DATA[[#This Row],[Change (%)]],"")</f>
        <v/>
      </c>
      <c r="F1355" s="7" t="str" cm="1">
        <f t="array" ref="F1355">IFERROR(_FV(T_STOCK_DATA[[#This Row],[SYMBOL]],"Exchange"),"")</f>
        <v>National Stock Exchange of India</v>
      </c>
      <c r="G1355" s="7" cm="1">
        <f t="array" ref="G1355">IFERROR(_FV(T_STOCK_DATA[[#This Row],[SYMBOL]],"Price"),"")</f>
        <v>0.75</v>
      </c>
      <c r="H1355" s="9" cm="1">
        <f t="array" ref="H1355">IFERROR(_FV(T_STOCK_DATA[[#This Row],[SYMBOL]],"Volume"),"")</f>
        <v>139226</v>
      </c>
      <c r="I1355" s="7" t="str" cm="1">
        <f t="array" ref="I1355">IFERROR(_FV(T_STOCK_DATA[[#This Row],[SYMBOL]],"Ticker symbol",TRUE),"")</f>
        <v>SPYL</v>
      </c>
      <c r="J1355" s="10" t="str">
        <f>IFERROR(RANK(T_STOCK_DATA[[#This Row],[Positive Change %]],T_STOCK_DATA[Positive Change %],0)+COUNTIF($D$3:$D1354,T_STOCK_DATA[[#This Row],[Positive Change %]]),"")</f>
        <v/>
      </c>
      <c r="K1355" s="10" t="str">
        <f>IFERROR(RANK(T_STOCK_DATA[[#This Row],[Negative Change %]],T_STOCK_DATA[Negative Change %],1)+COUNTIF($E$3:$E1354,T_STOCK_DATA[[#This Row],[Negative Change %]]),"")</f>
        <v/>
      </c>
      <c r="L1355" s="10">
        <f>IFERROR(RANK(T_STOCK_DATA[[#This Row],[Volume]],T_STOCK_DATA[Volume],0)+COUNTIF($H$3:$H1354,T_STOCK_DATA[[#This Row],[Volume]]),"")</f>
        <v>872</v>
      </c>
      <c r="M1355" s="18" cm="1">
        <f t="array" ref="M1355">IFERROR(_FV(T_STOCK_DATA[[#This Row],[SYMBOL]],"Last trade time",TRUE),"")</f>
        <v>44585.469965277778</v>
      </c>
    </row>
    <row r="1356" spans="1:13">
      <c r="A1356" s="5" t="e" vm="1364">
        <v>#VALUE!</v>
      </c>
      <c r="B1356" s="7" cm="1">
        <f t="array" ref="B1356">IFERROR(_FV(T_STOCK_DATA[[#This Row],[SYMBOL]],"Change"),"")</f>
        <v>-8</v>
      </c>
      <c r="C1356" s="8" cm="1">
        <f t="array" ref="C1356">IFERROR(IF(T_STOCK_DATA[[#This Row],[SYMBOL]]="","",_FV(T_STOCK_DATA[[#This Row],[SYMBOL]],"Change (%)",TRUE)),"")</f>
        <v>-4.5006999999999998E-2</v>
      </c>
      <c r="D1356" s="8" t="str">
        <f>IF(T_STOCK_DATA[[#This Row],[Change (%)]]&gt;0,T_STOCK_DATA[[#This Row],[Change (%)]],"")</f>
        <v/>
      </c>
      <c r="E1356" s="8">
        <f>IF(T_STOCK_DATA[[#This Row],[Change (%)]]&lt;0,T_STOCK_DATA[[#This Row],[Change (%)]],"")</f>
        <v>-4.5006999999999998E-2</v>
      </c>
      <c r="F1356" s="7" t="str" cm="1">
        <f t="array" ref="F1356">IFERROR(_FV(T_STOCK_DATA[[#This Row],[SYMBOL]],"Exchange"),"")</f>
        <v>National Stock Exchange of India</v>
      </c>
      <c r="G1356" s="7" cm="1">
        <f t="array" ref="G1356">IFERROR(_FV(T_STOCK_DATA[[#This Row],[SYMBOL]],"Price"),"")</f>
        <v>169.75</v>
      </c>
      <c r="H1356" s="9" cm="1">
        <f t="array" ref="H1356">IFERROR(_FV(T_STOCK_DATA[[#This Row],[SYMBOL]],"Volume"),"")</f>
        <v>10215</v>
      </c>
      <c r="I1356" s="7" t="str" cm="1">
        <f t="array" ref="I1356">IFERROR(_FV(T_STOCK_DATA[[#This Row],[SYMBOL]],"Ticker symbol",TRUE),"")</f>
        <v>SREEL</v>
      </c>
      <c r="J1356" s="10" t="str">
        <f>IFERROR(RANK(T_STOCK_DATA[[#This Row],[Positive Change %]],T_STOCK_DATA[Positive Change %],0)+COUNTIF($D$3:$D1355,T_STOCK_DATA[[#This Row],[Positive Change %]]),"")</f>
        <v/>
      </c>
      <c r="K1356" s="10">
        <f>IFERROR(RANK(T_STOCK_DATA[[#This Row],[Negative Change %]],T_STOCK_DATA[Negative Change %],1)+COUNTIF($E$3:$E1355,T_STOCK_DATA[[#This Row],[Negative Change %]]),"")</f>
        <v>899</v>
      </c>
      <c r="L1356" s="10">
        <f>IFERROR(RANK(T_STOCK_DATA[[#This Row],[Volume]],T_STOCK_DATA[Volume],0)+COUNTIF($H$3:$H1355,T_STOCK_DATA[[#This Row],[Volume]]),"")</f>
        <v>1508</v>
      </c>
      <c r="M1356" s="18" cm="1">
        <f t="array" ref="M1356">IFERROR(_FV(T_STOCK_DATA[[#This Row],[SYMBOL]],"Last trade time",TRUE),"")</f>
        <v>44585.469965277778</v>
      </c>
    </row>
    <row r="1357" spans="1:13">
      <c r="A1357" s="5" t="e" vm="1365">
        <v>#VALUE!</v>
      </c>
      <c r="B1357" s="7" cm="1">
        <f t="array" ref="B1357">IFERROR(_FV(T_STOCK_DATA[[#This Row],[SYMBOL]],"Change"),"")</f>
        <v>-0.3</v>
      </c>
      <c r="C1357" s="8" cm="1">
        <f t="array" ref="C1357">IFERROR(IF(T_STOCK_DATA[[#This Row],[SYMBOL]]="","",_FV(T_STOCK_DATA[[#This Row],[SYMBOL]],"Change (%)",TRUE)),"")</f>
        <v>-4.6875E-2</v>
      </c>
      <c r="D1357" s="8" t="str">
        <f>IF(T_STOCK_DATA[[#This Row],[Change (%)]]&gt;0,T_STOCK_DATA[[#This Row],[Change (%)]],"")</f>
        <v/>
      </c>
      <c r="E1357" s="8">
        <f>IF(T_STOCK_DATA[[#This Row],[Change (%)]]&lt;0,T_STOCK_DATA[[#This Row],[Change (%)]],"")</f>
        <v>-4.6875E-2</v>
      </c>
      <c r="F1357" s="7" t="str" cm="1">
        <f t="array" ref="F1357">IFERROR(_FV(T_STOCK_DATA[[#This Row],[SYMBOL]],"Exchange"),"")</f>
        <v>National Stock Exchange of India</v>
      </c>
      <c r="G1357" s="7" cm="1">
        <f t="array" ref="G1357">IFERROR(_FV(T_STOCK_DATA[[#This Row],[SYMBOL]],"Price"),"")</f>
        <v>6.1</v>
      </c>
      <c r="H1357" s="9" cm="1">
        <f t="array" ref="H1357">IFERROR(_FV(T_STOCK_DATA[[#This Row],[SYMBOL]],"Volume"),"")</f>
        <v>730526</v>
      </c>
      <c r="I1357" s="7" t="str" cm="1">
        <f t="array" ref="I1357">IFERROR(_FV(T_STOCK_DATA[[#This Row],[SYMBOL]],"Ticker symbol",TRUE),"")</f>
        <v>SREINFRA</v>
      </c>
      <c r="J1357" s="10" t="str">
        <f>IFERROR(RANK(T_STOCK_DATA[[#This Row],[Positive Change %]],T_STOCK_DATA[Positive Change %],0)+COUNTIF($D$3:$D1356,T_STOCK_DATA[[#This Row],[Positive Change %]]),"")</f>
        <v/>
      </c>
      <c r="K1357" s="10">
        <f>IFERROR(RANK(T_STOCK_DATA[[#This Row],[Negative Change %]],T_STOCK_DATA[Negative Change %],1)+COUNTIF($E$3:$E1356,T_STOCK_DATA[[#This Row],[Negative Change %]]),"")</f>
        <v>820</v>
      </c>
      <c r="L1357" s="10">
        <f>IFERROR(RANK(T_STOCK_DATA[[#This Row],[Volume]],T_STOCK_DATA[Volume],0)+COUNTIF($H$3:$H1356,T_STOCK_DATA[[#This Row],[Volume]]),"")</f>
        <v>405</v>
      </c>
      <c r="M1357" s="18" cm="1">
        <f t="array" ref="M1357">IFERROR(_FV(T_STOCK_DATA[[#This Row],[SYMBOL]],"Last trade time",TRUE),"")</f>
        <v>44585.469965277778</v>
      </c>
    </row>
    <row r="1358" spans="1:13">
      <c r="A1358" s="5" t="e" vm="1366">
        <v>#VALUE!</v>
      </c>
      <c r="B1358" s="7" cm="1">
        <f t="array" ref="B1358">IFERROR(_FV(T_STOCK_DATA[[#This Row],[SYMBOL]],"Change"),"")</f>
        <v>-107.1</v>
      </c>
      <c r="C1358" s="8" cm="1">
        <f t="array" ref="C1358">IFERROR(IF(T_STOCK_DATA[[#This Row],[SYMBOL]]="","",_FV(T_STOCK_DATA[[#This Row],[SYMBOL]],"Change (%)",TRUE)),"")</f>
        <v>-4.3240999999999995E-2</v>
      </c>
      <c r="D1358" s="8" t="str">
        <f>IF(T_STOCK_DATA[[#This Row],[Change (%)]]&gt;0,T_STOCK_DATA[[#This Row],[Change (%)]],"")</f>
        <v/>
      </c>
      <c r="E1358" s="8">
        <f>IF(T_STOCK_DATA[[#This Row],[Change (%)]]&lt;0,T_STOCK_DATA[[#This Row],[Change (%)]],"")</f>
        <v>-4.3240999999999995E-2</v>
      </c>
      <c r="F1358" s="7" t="str" cm="1">
        <f t="array" ref="F1358">IFERROR(_FV(T_STOCK_DATA[[#This Row],[SYMBOL]],"Exchange"),"")</f>
        <v>National Stock Exchange of India</v>
      </c>
      <c r="G1358" s="7" cm="1">
        <f t="array" ref="G1358">IFERROR(_FV(T_STOCK_DATA[[#This Row],[SYMBOL]],"Price"),"")</f>
        <v>2369.6999999999998</v>
      </c>
      <c r="H1358" s="9" cm="1">
        <f t="array" ref="H1358">IFERROR(_FV(T_STOCK_DATA[[#This Row],[SYMBOL]],"Volume"),"")</f>
        <v>1072181</v>
      </c>
      <c r="I1358" s="7" t="str" cm="1">
        <f t="array" ref="I1358">IFERROR(_FV(T_STOCK_DATA[[#This Row],[SYMBOL]],"Ticker symbol",TRUE),"")</f>
        <v>SRF</v>
      </c>
      <c r="J1358" s="10" t="str">
        <f>IFERROR(RANK(T_STOCK_DATA[[#This Row],[Positive Change %]],T_STOCK_DATA[Positive Change %],0)+COUNTIF($D$3:$D1357,T_STOCK_DATA[[#This Row],[Positive Change %]]),"")</f>
        <v/>
      </c>
      <c r="K1358" s="10">
        <f>IFERROR(RANK(T_STOCK_DATA[[#This Row],[Negative Change %]],T_STOCK_DATA[Negative Change %],1)+COUNTIF($E$3:$E1357,T_STOCK_DATA[[#This Row],[Negative Change %]]),"")</f>
        <v>953</v>
      </c>
      <c r="L1358" s="10">
        <f>IFERROR(RANK(T_STOCK_DATA[[#This Row],[Volume]],T_STOCK_DATA[Volume],0)+COUNTIF($H$3:$H1357,T_STOCK_DATA[[#This Row],[Volume]]),"")</f>
        <v>326</v>
      </c>
      <c r="M1358" s="18" cm="1">
        <f t="array" ref="M1358">IFERROR(_FV(T_STOCK_DATA[[#This Row],[SYMBOL]],"Last trade time",TRUE),"")</f>
        <v>44585.469965277778</v>
      </c>
    </row>
    <row r="1359" spans="1:13">
      <c r="A1359" s="5" t="e" vm="1367">
        <v>#VALUE!</v>
      </c>
      <c r="B1359" s="7" cm="1">
        <f t="array" ref="B1359">IFERROR(_FV(T_STOCK_DATA[[#This Row],[SYMBOL]],"Change"),"")</f>
        <v>-14.2</v>
      </c>
      <c r="C1359" s="8" cm="1">
        <f t="array" ref="C1359">IFERROR(IF(T_STOCK_DATA[[#This Row],[SYMBOL]]="","",_FV(T_STOCK_DATA[[#This Row],[SYMBOL]],"Change (%)",TRUE)),"")</f>
        <v>-4.1745999999999998E-2</v>
      </c>
      <c r="D1359" s="8" t="str">
        <f>IF(T_STOCK_DATA[[#This Row],[Change (%)]]&gt;0,T_STOCK_DATA[[#This Row],[Change (%)]],"")</f>
        <v/>
      </c>
      <c r="E1359" s="8">
        <f>IF(T_STOCK_DATA[[#This Row],[Change (%)]]&lt;0,T_STOCK_DATA[[#This Row],[Change (%)]],"")</f>
        <v>-4.1745999999999998E-2</v>
      </c>
      <c r="F1359" s="7" t="str" cm="1">
        <f t="array" ref="F1359">IFERROR(_FV(T_STOCK_DATA[[#This Row],[SYMBOL]],"Exchange"),"")</f>
        <v>National Stock Exchange of India</v>
      </c>
      <c r="G1359" s="7" cm="1">
        <f t="array" ref="G1359">IFERROR(_FV(T_STOCK_DATA[[#This Row],[SYMBOL]],"Price"),"")</f>
        <v>325.95</v>
      </c>
      <c r="H1359" s="9" cm="1">
        <f t="array" ref="H1359">IFERROR(_FV(T_STOCK_DATA[[#This Row],[SYMBOL]],"Volume"),"")</f>
        <v>16248</v>
      </c>
      <c r="I1359" s="7" t="str" cm="1">
        <f t="array" ref="I1359">IFERROR(_FV(T_STOCK_DATA[[#This Row],[SYMBOL]],"Ticker symbol",TRUE),"")</f>
        <v>SRHHYPOLTD</v>
      </c>
      <c r="J1359" s="10" t="str">
        <f>IFERROR(RANK(T_STOCK_DATA[[#This Row],[Positive Change %]],T_STOCK_DATA[Positive Change %],0)+COUNTIF($D$3:$D1358,T_STOCK_DATA[[#This Row],[Positive Change %]]),"")</f>
        <v/>
      </c>
      <c r="K1359" s="10">
        <f>IFERROR(RANK(T_STOCK_DATA[[#This Row],[Negative Change %]],T_STOCK_DATA[Negative Change %],1)+COUNTIF($E$3:$E1358,T_STOCK_DATA[[#This Row],[Negative Change %]]),"")</f>
        <v>995</v>
      </c>
      <c r="L1359" s="10">
        <f>IFERROR(RANK(T_STOCK_DATA[[#This Row],[Volume]],T_STOCK_DATA[Volume],0)+COUNTIF($H$3:$H1358,T_STOCK_DATA[[#This Row],[Volume]]),"")</f>
        <v>1431</v>
      </c>
      <c r="M1359" s="18" cm="1">
        <f t="array" ref="M1359">IFERROR(_FV(T_STOCK_DATA[[#This Row],[SYMBOL]],"Last trade time",TRUE),"")</f>
        <v>44585.469965277778</v>
      </c>
    </row>
    <row r="1360" spans="1:13">
      <c r="A1360" s="5" t="e" vm="1368">
        <v>#VALUE!</v>
      </c>
      <c r="B1360" s="7" cm="1">
        <f t="array" ref="B1360">IFERROR(_FV(T_STOCK_DATA[[#This Row],[SYMBOL]],"Change"),"")</f>
        <v>-0.35</v>
      </c>
      <c r="C1360" s="8" cm="1">
        <f t="array" ref="C1360">IFERROR(IF(T_STOCK_DATA[[#This Row],[SYMBOL]]="","",_FV(T_STOCK_DATA[[#This Row],[SYMBOL]],"Change (%)",TRUE)),"")</f>
        <v>-1.7399999999999998E-3</v>
      </c>
      <c r="D1360" s="8" t="str">
        <f>IF(T_STOCK_DATA[[#This Row],[Change (%)]]&gt;0,T_STOCK_DATA[[#This Row],[Change (%)]],"")</f>
        <v/>
      </c>
      <c r="E1360" s="8">
        <f>IF(T_STOCK_DATA[[#This Row],[Change (%)]]&lt;0,T_STOCK_DATA[[#This Row],[Change (%)]],"")</f>
        <v>-1.7399999999999998E-3</v>
      </c>
      <c r="F1360" s="7" t="str" cm="1">
        <f t="array" ref="F1360">IFERROR(_FV(T_STOCK_DATA[[#This Row],[SYMBOL]],"Exchange"),"")</f>
        <v>National Stock Exchange of India</v>
      </c>
      <c r="G1360" s="7" cm="1">
        <f t="array" ref="G1360">IFERROR(_FV(T_STOCK_DATA[[#This Row],[SYMBOL]],"Price"),"")</f>
        <v>200.8</v>
      </c>
      <c r="H1360" s="9" cm="1">
        <f t="array" ref="H1360">IFERROR(_FV(T_STOCK_DATA[[#This Row],[SYMBOL]],"Volume"),"")</f>
        <v>114982</v>
      </c>
      <c r="I1360" s="7" t="str" cm="1">
        <f t="array" ref="I1360">IFERROR(_FV(T_STOCK_DATA[[#This Row],[SYMBOL]],"Ticker symbol",TRUE),"")</f>
        <v>SRIPIPES</v>
      </c>
      <c r="J1360" s="10" t="str">
        <f>IFERROR(RANK(T_STOCK_DATA[[#This Row],[Positive Change %]],T_STOCK_DATA[Positive Change %],0)+COUNTIF($D$3:$D1359,T_STOCK_DATA[[#This Row],[Positive Change %]]),"")</f>
        <v/>
      </c>
      <c r="K1360" s="10">
        <f>IFERROR(RANK(T_STOCK_DATA[[#This Row],[Negative Change %]],T_STOCK_DATA[Negative Change %],1)+COUNTIF($E$3:$E1359,T_STOCK_DATA[[#This Row],[Negative Change %]]),"")</f>
        <v>1565</v>
      </c>
      <c r="L1360" s="10">
        <f>IFERROR(RANK(T_STOCK_DATA[[#This Row],[Volume]],T_STOCK_DATA[Volume],0)+COUNTIF($H$3:$H1359,T_STOCK_DATA[[#This Row],[Volume]]),"")</f>
        <v>931</v>
      </c>
      <c r="M1360" s="18" cm="1">
        <f t="array" ref="M1360">IFERROR(_FV(T_STOCK_DATA[[#This Row],[SYMBOL]],"Last trade time",TRUE),"")</f>
        <v>44573.475439814814</v>
      </c>
    </row>
    <row r="1361" spans="1:13">
      <c r="A1361" s="5" t="e" vm="1369">
        <v>#VALUE!</v>
      </c>
      <c r="B1361" s="7" cm="1">
        <f t="array" ref="B1361">IFERROR(_FV(T_STOCK_DATA[[#This Row],[SYMBOL]],"Change"),"")</f>
        <v>-2.5</v>
      </c>
      <c r="C1361" s="8" cm="1">
        <f t="array" ref="C1361">IFERROR(IF(T_STOCK_DATA[[#This Row],[SYMBOL]]="","",_FV(T_STOCK_DATA[[#This Row],[SYMBOL]],"Change (%)",TRUE)),"")</f>
        <v>-4.9020000000000001E-2</v>
      </c>
      <c r="D1361" s="8" t="str">
        <f>IF(T_STOCK_DATA[[#This Row],[Change (%)]]&gt;0,T_STOCK_DATA[[#This Row],[Change (%)]],"")</f>
        <v/>
      </c>
      <c r="E1361" s="8">
        <f>IF(T_STOCK_DATA[[#This Row],[Change (%)]]&lt;0,T_STOCK_DATA[[#This Row],[Change (%)]],"")</f>
        <v>-4.9020000000000001E-2</v>
      </c>
      <c r="F1361" s="7" t="str" cm="1">
        <f t="array" ref="F1361">IFERROR(_FV(T_STOCK_DATA[[#This Row],[SYMBOL]],"Exchange"),"")</f>
        <v>National Stock Exchange of India</v>
      </c>
      <c r="G1361" s="7" cm="1">
        <f t="array" ref="G1361">IFERROR(_FV(T_STOCK_DATA[[#This Row],[SYMBOL]],"Price"),"")</f>
        <v>48.5</v>
      </c>
      <c r="H1361" s="9" cm="1">
        <f t="array" ref="H1361">IFERROR(_FV(T_STOCK_DATA[[#This Row],[SYMBOL]],"Volume"),"")</f>
        <v>17728</v>
      </c>
      <c r="I1361" s="7" t="str" cm="1">
        <f t="array" ref="I1361">IFERROR(_FV(T_STOCK_DATA[[#This Row],[SYMBOL]],"Ticker symbol",TRUE),"")</f>
        <v>SRPL</v>
      </c>
      <c r="J1361" s="10" t="str">
        <f>IFERROR(RANK(T_STOCK_DATA[[#This Row],[Positive Change %]],T_STOCK_DATA[Positive Change %],0)+COUNTIF($D$3:$D1360,T_STOCK_DATA[[#This Row],[Positive Change %]]),"")</f>
        <v/>
      </c>
      <c r="K1361" s="10">
        <f>IFERROR(RANK(T_STOCK_DATA[[#This Row],[Negative Change %]],T_STOCK_DATA[Negative Change %],1)+COUNTIF($E$3:$E1360,T_STOCK_DATA[[#This Row],[Negative Change %]]),"")</f>
        <v>688</v>
      </c>
      <c r="L1361" s="10">
        <f>IFERROR(RANK(T_STOCK_DATA[[#This Row],[Volume]],T_STOCK_DATA[Volume],0)+COUNTIF($H$3:$H1360,T_STOCK_DATA[[#This Row],[Volume]]),"")</f>
        <v>1413</v>
      </c>
      <c r="M1361" s="18" cm="1">
        <f t="array" ref="M1361">IFERROR(_FV(T_STOCK_DATA[[#This Row],[SYMBOL]],"Last trade time",TRUE),"")</f>
        <v>44585.469965277778</v>
      </c>
    </row>
    <row r="1362" spans="1:13">
      <c r="A1362" s="5" t="e" vm="1370">
        <v>#VALUE!</v>
      </c>
      <c r="B1362" s="7" cm="1">
        <f t="array" ref="B1362">IFERROR(_FV(T_STOCK_DATA[[#This Row],[SYMBOL]],"Change"),"")</f>
        <v>-43.9</v>
      </c>
      <c r="C1362" s="8" cm="1">
        <f t="array" ref="C1362">IFERROR(IF(T_STOCK_DATA[[#This Row],[SYMBOL]]="","",_FV(T_STOCK_DATA[[#This Row],[SYMBOL]],"Change (%)",TRUE)),"")</f>
        <v>-3.6629000000000002E-2</v>
      </c>
      <c r="D1362" s="8" t="str">
        <f>IF(T_STOCK_DATA[[#This Row],[Change (%)]]&gt;0,T_STOCK_DATA[[#This Row],[Change (%)]],"")</f>
        <v/>
      </c>
      <c r="E1362" s="8">
        <f>IF(T_STOCK_DATA[[#This Row],[Change (%)]]&lt;0,T_STOCK_DATA[[#This Row],[Change (%)]],"")</f>
        <v>-3.6629000000000002E-2</v>
      </c>
      <c r="F1362" s="7" t="str" cm="1">
        <f t="array" ref="F1362">IFERROR(_FV(T_STOCK_DATA[[#This Row],[SYMBOL]],"Exchange"),"")</f>
        <v>National Stock Exchange of India</v>
      </c>
      <c r="G1362" s="7" cm="1">
        <f t="array" ref="G1362">IFERROR(_FV(T_STOCK_DATA[[#This Row],[SYMBOL]],"Price"),"")</f>
        <v>1154.5999999999999</v>
      </c>
      <c r="H1362" s="9" cm="1">
        <f t="array" ref="H1362">IFERROR(_FV(T_STOCK_DATA[[#This Row],[SYMBOL]],"Volume"),"")</f>
        <v>1870772</v>
      </c>
      <c r="I1362" s="7" t="str" cm="1">
        <f t="array" ref="I1362">IFERROR(_FV(T_STOCK_DATA[[#This Row],[SYMBOL]],"Ticker symbol",TRUE),"")</f>
        <v>SRTRANSFIN</v>
      </c>
      <c r="J1362" s="10" t="str">
        <f>IFERROR(RANK(T_STOCK_DATA[[#This Row],[Positive Change %]],T_STOCK_DATA[Positive Change %],0)+COUNTIF($D$3:$D1361,T_STOCK_DATA[[#This Row],[Positive Change %]]),"")</f>
        <v/>
      </c>
      <c r="K1362" s="10">
        <f>IFERROR(RANK(T_STOCK_DATA[[#This Row],[Negative Change %]],T_STOCK_DATA[Negative Change %],1)+COUNTIF($E$3:$E1361,T_STOCK_DATA[[#This Row],[Negative Change %]]),"")</f>
        <v>1120</v>
      </c>
      <c r="L1362" s="10">
        <f>IFERROR(RANK(T_STOCK_DATA[[#This Row],[Volume]],T_STOCK_DATA[Volume],0)+COUNTIF($H$3:$H1361,T_STOCK_DATA[[#This Row],[Volume]]),"")</f>
        <v>216</v>
      </c>
      <c r="M1362" s="18" cm="1">
        <f t="array" ref="M1362">IFERROR(_FV(T_STOCK_DATA[[#This Row],[SYMBOL]],"Last trade time",TRUE),"")</f>
        <v>44585.469965277778</v>
      </c>
    </row>
    <row r="1363" spans="1:13">
      <c r="A1363" s="5" t="e" vm="1371">
        <v>#VALUE!</v>
      </c>
      <c r="B1363" s="7" cm="1">
        <f t="array" ref="B1363">IFERROR(_FV(T_STOCK_DATA[[#This Row],[SYMBOL]],"Change"),"")</f>
        <v>-39.25</v>
      </c>
      <c r="C1363" s="8" cm="1">
        <f t="array" ref="C1363">IFERROR(IF(T_STOCK_DATA[[#This Row],[SYMBOL]]="","",_FV(T_STOCK_DATA[[#This Row],[SYMBOL]],"Change (%)",TRUE)),"")</f>
        <v>-4.9993999999999997E-2</v>
      </c>
      <c r="D1363" s="8" t="str">
        <f>IF(T_STOCK_DATA[[#This Row],[Change (%)]]&gt;0,T_STOCK_DATA[[#This Row],[Change (%)]],"")</f>
        <v/>
      </c>
      <c r="E1363" s="8">
        <f>IF(T_STOCK_DATA[[#This Row],[Change (%)]]&lt;0,T_STOCK_DATA[[#This Row],[Change (%)]],"")</f>
        <v>-4.9993999999999997E-2</v>
      </c>
      <c r="F1363" s="7" t="str" cm="1">
        <f t="array" ref="F1363">IFERROR(_FV(T_STOCK_DATA[[#This Row],[SYMBOL]],"Exchange"),"")</f>
        <v>National Stock Exchange of India</v>
      </c>
      <c r="G1363" s="7" cm="1">
        <f t="array" ref="G1363">IFERROR(_FV(T_STOCK_DATA[[#This Row],[SYMBOL]],"Price"),"")</f>
        <v>745.85</v>
      </c>
      <c r="H1363" s="9" cm="1">
        <f t="array" ref="H1363">IFERROR(_FV(T_STOCK_DATA[[#This Row],[SYMBOL]],"Volume"),"")</f>
        <v>49437</v>
      </c>
      <c r="I1363" s="7" t="str" cm="1">
        <f t="array" ref="I1363">IFERROR(_FV(T_STOCK_DATA[[#This Row],[SYMBOL]],"Ticker symbol",TRUE),"")</f>
        <v>SSWL</v>
      </c>
      <c r="J1363" s="10" t="str">
        <f>IFERROR(RANK(T_STOCK_DATA[[#This Row],[Positive Change %]],T_STOCK_DATA[Positive Change %],0)+COUNTIF($D$3:$D1362,T_STOCK_DATA[[#This Row],[Positive Change %]]),"")</f>
        <v/>
      </c>
      <c r="K1363" s="10">
        <f>IFERROR(RANK(T_STOCK_DATA[[#This Row],[Negative Change %]],T_STOCK_DATA[Negative Change %],1)+COUNTIF($E$3:$E1362,T_STOCK_DATA[[#This Row],[Negative Change %]]),"")</f>
        <v>518</v>
      </c>
      <c r="L1363" s="10">
        <f>IFERROR(RANK(T_STOCK_DATA[[#This Row],[Volume]],T_STOCK_DATA[Volume],0)+COUNTIF($H$3:$H1362,T_STOCK_DATA[[#This Row],[Volume]]),"")</f>
        <v>1177</v>
      </c>
      <c r="M1363" s="18" cm="1">
        <f t="array" ref="M1363">IFERROR(_FV(T_STOCK_DATA[[#This Row],[SYMBOL]],"Last trade time",TRUE),"")</f>
        <v>44585.469965277778</v>
      </c>
    </row>
    <row r="1364" spans="1:13">
      <c r="A1364" s="5" t="e" vm="1372">
        <v>#VALUE!</v>
      </c>
      <c r="B1364" s="7" cm="1">
        <f t="array" ref="B1364">IFERROR(_FV(T_STOCK_DATA[[#This Row],[SYMBOL]],"Change"),"")</f>
        <v>-22.75</v>
      </c>
      <c r="C1364" s="8" cm="1">
        <f t="array" ref="C1364">IFERROR(IF(T_STOCK_DATA[[#This Row],[SYMBOL]]="","",_FV(T_STOCK_DATA[[#This Row],[SYMBOL]],"Change (%)",TRUE)),"")</f>
        <v>-5.6753999999999999E-2</v>
      </c>
      <c r="D1364" s="8" t="str">
        <f>IF(T_STOCK_DATA[[#This Row],[Change (%)]]&gt;0,T_STOCK_DATA[[#This Row],[Change (%)]],"")</f>
        <v/>
      </c>
      <c r="E1364" s="8">
        <f>IF(T_STOCK_DATA[[#This Row],[Change (%)]]&lt;0,T_STOCK_DATA[[#This Row],[Change (%)]],"")</f>
        <v>-5.6753999999999999E-2</v>
      </c>
      <c r="F1364" s="7" t="str" cm="1">
        <f t="array" ref="F1364">IFERROR(_FV(T_STOCK_DATA[[#This Row],[SYMBOL]],"Exchange"),"")</f>
        <v>National Stock Exchange of India</v>
      </c>
      <c r="G1364" s="7" cm="1">
        <f t="array" ref="G1364">IFERROR(_FV(T_STOCK_DATA[[#This Row],[SYMBOL]],"Price"),"")</f>
        <v>378.1</v>
      </c>
      <c r="H1364" s="9" cm="1">
        <f t="array" ref="H1364">IFERROR(_FV(T_STOCK_DATA[[#This Row],[SYMBOL]],"Volume"),"")</f>
        <v>1275791</v>
      </c>
      <c r="I1364" s="7" t="str" cm="1">
        <f t="array" ref="I1364">IFERROR(_FV(T_STOCK_DATA[[#This Row],[SYMBOL]],"Ticker symbol",TRUE),"")</f>
        <v>STAR</v>
      </c>
      <c r="J1364" s="10" t="str">
        <f>IFERROR(RANK(T_STOCK_DATA[[#This Row],[Positive Change %]],T_STOCK_DATA[Positive Change %],0)+COUNTIF($D$3:$D1363,T_STOCK_DATA[[#This Row],[Positive Change %]]),"")</f>
        <v/>
      </c>
      <c r="K1364" s="10">
        <f>IFERROR(RANK(T_STOCK_DATA[[#This Row],[Negative Change %]],T_STOCK_DATA[Negative Change %],1)+COUNTIF($E$3:$E1363,T_STOCK_DATA[[#This Row],[Negative Change %]]),"")</f>
        <v>388</v>
      </c>
      <c r="L1364" s="10">
        <f>IFERROR(RANK(T_STOCK_DATA[[#This Row],[Volume]],T_STOCK_DATA[Volume],0)+COUNTIF($H$3:$H1363,T_STOCK_DATA[[#This Row],[Volume]]),"")</f>
        <v>286</v>
      </c>
      <c r="M1364" s="18" cm="1">
        <f t="array" ref="M1364">IFERROR(_FV(T_STOCK_DATA[[#This Row],[SYMBOL]],"Last trade time",TRUE),"")</f>
        <v>44585.469965277778</v>
      </c>
    </row>
    <row r="1365" spans="1:13">
      <c r="A1365" s="5" t="e" vm="1373">
        <v>#VALUE!</v>
      </c>
      <c r="B1365" s="7" cm="1">
        <f t="array" ref="B1365">IFERROR(_FV(T_STOCK_DATA[[#This Row],[SYMBOL]],"Change"),"")</f>
        <v>-1.95</v>
      </c>
      <c r="C1365" s="8" cm="1">
        <f t="array" ref="C1365">IFERROR(IF(T_STOCK_DATA[[#This Row],[SYMBOL]]="","",_FV(T_STOCK_DATA[[#This Row],[SYMBOL]],"Change (%)",TRUE)),"")</f>
        <v>-2.0451E-2</v>
      </c>
      <c r="D1365" s="8" t="str">
        <f>IF(T_STOCK_DATA[[#This Row],[Change (%)]]&gt;0,T_STOCK_DATA[[#This Row],[Change (%)]],"")</f>
        <v/>
      </c>
      <c r="E1365" s="8">
        <f>IF(T_STOCK_DATA[[#This Row],[Change (%)]]&lt;0,T_STOCK_DATA[[#This Row],[Change (%)]],"")</f>
        <v>-2.0451E-2</v>
      </c>
      <c r="F1365" s="7" t="str" cm="1">
        <f t="array" ref="F1365">IFERROR(_FV(T_STOCK_DATA[[#This Row],[SYMBOL]],"Exchange"),"")</f>
        <v>National Stock Exchange of India</v>
      </c>
      <c r="G1365" s="7" cm="1">
        <f t="array" ref="G1365">IFERROR(_FV(T_STOCK_DATA[[#This Row],[SYMBOL]],"Price"),"")</f>
        <v>93.4</v>
      </c>
      <c r="H1365" s="9" cm="1">
        <f t="array" ref="H1365">IFERROR(_FV(T_STOCK_DATA[[#This Row],[SYMBOL]],"Volume"),"")</f>
        <v>139076</v>
      </c>
      <c r="I1365" s="7" t="str" cm="1">
        <f t="array" ref="I1365">IFERROR(_FV(T_STOCK_DATA[[#This Row],[SYMBOL]],"Ticker symbol",TRUE),"")</f>
        <v>STARCEMENT</v>
      </c>
      <c r="J1365" s="10" t="str">
        <f>IFERROR(RANK(T_STOCK_DATA[[#This Row],[Positive Change %]],T_STOCK_DATA[Positive Change %],0)+COUNTIF($D$3:$D1364,T_STOCK_DATA[[#This Row],[Positive Change %]]),"")</f>
        <v/>
      </c>
      <c r="K1365" s="10">
        <f>IFERROR(RANK(T_STOCK_DATA[[#This Row],[Negative Change %]],T_STOCK_DATA[Negative Change %],1)+COUNTIF($E$3:$E1364,T_STOCK_DATA[[#This Row],[Negative Change %]]),"")</f>
        <v>1422</v>
      </c>
      <c r="L1365" s="10">
        <f>IFERROR(RANK(T_STOCK_DATA[[#This Row],[Volume]],T_STOCK_DATA[Volume],0)+COUNTIF($H$3:$H1364,T_STOCK_DATA[[#This Row],[Volume]]),"")</f>
        <v>873</v>
      </c>
      <c r="M1365" s="18" cm="1">
        <f t="array" ref="M1365">IFERROR(_FV(T_STOCK_DATA[[#This Row],[SYMBOL]],"Last trade time",TRUE),"")</f>
        <v>44585.469965277778</v>
      </c>
    </row>
    <row r="1366" spans="1:13">
      <c r="A1366" s="5" t="e" vm="1374">
        <v>#VALUE!</v>
      </c>
      <c r="B1366" s="7" cm="1">
        <f t="array" ref="B1366">IFERROR(_FV(T_STOCK_DATA[[#This Row],[SYMBOL]],"Change"),"")</f>
        <v>-6.7</v>
      </c>
      <c r="C1366" s="8" cm="1">
        <f t="array" ref="C1366">IFERROR(IF(T_STOCK_DATA[[#This Row],[SYMBOL]]="","",_FV(T_STOCK_DATA[[#This Row],[SYMBOL]],"Change (%)",TRUE)),"")</f>
        <v>-4.8516000000000004E-2</v>
      </c>
      <c r="D1366" s="8" t="str">
        <f>IF(T_STOCK_DATA[[#This Row],[Change (%)]]&gt;0,T_STOCK_DATA[[#This Row],[Change (%)]],"")</f>
        <v/>
      </c>
      <c r="E1366" s="8">
        <f>IF(T_STOCK_DATA[[#This Row],[Change (%)]]&lt;0,T_STOCK_DATA[[#This Row],[Change (%)]],"")</f>
        <v>-4.8516000000000004E-2</v>
      </c>
      <c r="F1366" s="7" t="str" cm="1">
        <f t="array" ref="F1366">IFERROR(_FV(T_STOCK_DATA[[#This Row],[SYMBOL]],"Exchange"),"")</f>
        <v>National Stock Exchange of India</v>
      </c>
      <c r="G1366" s="7" cm="1">
        <f t="array" ref="G1366">IFERROR(_FV(T_STOCK_DATA[[#This Row],[SYMBOL]],"Price"),"")</f>
        <v>131.4</v>
      </c>
      <c r="H1366" s="9" cm="1">
        <f t="array" ref="H1366">IFERROR(_FV(T_STOCK_DATA[[#This Row],[SYMBOL]],"Volume"),"")</f>
        <v>63593</v>
      </c>
      <c r="I1366" s="7" t="str" cm="1">
        <f t="array" ref="I1366">IFERROR(_FV(T_STOCK_DATA[[#This Row],[SYMBOL]],"Ticker symbol",TRUE),"")</f>
        <v>STARPAPER</v>
      </c>
      <c r="J1366" s="10" t="str">
        <f>IFERROR(RANK(T_STOCK_DATA[[#This Row],[Positive Change %]],T_STOCK_DATA[Positive Change %],0)+COUNTIF($D$3:$D1365,T_STOCK_DATA[[#This Row],[Positive Change %]]),"")</f>
        <v/>
      </c>
      <c r="K1366" s="10">
        <f>IFERROR(RANK(T_STOCK_DATA[[#This Row],[Negative Change %]],T_STOCK_DATA[Negative Change %],1)+COUNTIF($E$3:$E1365,T_STOCK_DATA[[#This Row],[Negative Change %]]),"")</f>
        <v>732</v>
      </c>
      <c r="L1366" s="10">
        <f>IFERROR(RANK(T_STOCK_DATA[[#This Row],[Volume]],T_STOCK_DATA[Volume],0)+COUNTIF($H$3:$H1365,T_STOCK_DATA[[#This Row],[Volume]]),"")</f>
        <v>1100</v>
      </c>
      <c r="M1366" s="18" cm="1">
        <f t="array" ref="M1366">IFERROR(_FV(T_STOCK_DATA[[#This Row],[SYMBOL]],"Last trade time",TRUE),"")</f>
        <v>44585.469965277778</v>
      </c>
    </row>
    <row r="1367" spans="1:13">
      <c r="A1367" s="5" t="e" vm="1375">
        <v>#VALUE!</v>
      </c>
      <c r="B1367" s="7" cm="1">
        <f t="array" ref="B1367">IFERROR(_FV(T_STOCK_DATA[[#This Row],[SYMBOL]],"Change"),"")</f>
        <v>-5.2</v>
      </c>
      <c r="C1367" s="8" cm="1">
        <f t="array" ref="C1367">IFERROR(IF(T_STOCK_DATA[[#This Row],[SYMBOL]]="","",_FV(T_STOCK_DATA[[#This Row],[SYMBOL]],"Change (%)",TRUE)),"")</f>
        <v>-4.8598000000000002E-2</v>
      </c>
      <c r="D1367" s="8" t="str">
        <f>IF(T_STOCK_DATA[[#This Row],[Change (%)]]&gt;0,T_STOCK_DATA[[#This Row],[Change (%)]],"")</f>
        <v/>
      </c>
      <c r="E1367" s="8">
        <f>IF(T_STOCK_DATA[[#This Row],[Change (%)]]&lt;0,T_STOCK_DATA[[#This Row],[Change (%)]],"")</f>
        <v>-4.8598000000000002E-2</v>
      </c>
      <c r="F1367" s="7" t="str" cm="1">
        <f t="array" ref="F1367">IFERROR(_FV(T_STOCK_DATA[[#This Row],[SYMBOL]],"Exchange"),"")</f>
        <v>National Stock Exchange of India</v>
      </c>
      <c r="G1367" s="7" cm="1">
        <f t="array" ref="G1367">IFERROR(_FV(T_STOCK_DATA[[#This Row],[SYMBOL]],"Price"),"")</f>
        <v>101.8</v>
      </c>
      <c r="H1367" s="9" cm="1">
        <f t="array" ref="H1367">IFERROR(_FV(T_STOCK_DATA[[#This Row],[SYMBOL]],"Volume"),"")</f>
        <v>44940</v>
      </c>
      <c r="I1367" s="7" t="str" cm="1">
        <f t="array" ref="I1367">IFERROR(_FV(T_STOCK_DATA[[#This Row],[SYMBOL]],"Ticker symbol",TRUE),"")</f>
        <v>STCINDIA</v>
      </c>
      <c r="J1367" s="10" t="str">
        <f>IFERROR(RANK(T_STOCK_DATA[[#This Row],[Positive Change %]],T_STOCK_DATA[Positive Change %],0)+COUNTIF($D$3:$D1366,T_STOCK_DATA[[#This Row],[Positive Change %]]),"")</f>
        <v/>
      </c>
      <c r="K1367" s="10">
        <f>IFERROR(RANK(T_STOCK_DATA[[#This Row],[Negative Change %]],T_STOCK_DATA[Negative Change %],1)+COUNTIF($E$3:$E1366,T_STOCK_DATA[[#This Row],[Negative Change %]]),"")</f>
        <v>727</v>
      </c>
      <c r="L1367" s="10">
        <f>IFERROR(RANK(T_STOCK_DATA[[#This Row],[Volume]],T_STOCK_DATA[Volume],0)+COUNTIF($H$3:$H1366,T_STOCK_DATA[[#This Row],[Volume]]),"")</f>
        <v>1206</v>
      </c>
      <c r="M1367" s="18" cm="1">
        <f t="array" ref="M1367">IFERROR(_FV(T_STOCK_DATA[[#This Row],[SYMBOL]],"Last trade time",TRUE),"")</f>
        <v>44585.469965277778</v>
      </c>
    </row>
    <row r="1368" spans="1:13">
      <c r="A1368" s="5" t="e" vm="1376">
        <v>#VALUE!</v>
      </c>
      <c r="B1368" s="7" cm="1">
        <f t="array" ref="B1368">IFERROR(_FV(T_STOCK_DATA[[#This Row],[SYMBOL]],"Change"),"")</f>
        <v>-2.85</v>
      </c>
      <c r="C1368" s="8" cm="1">
        <f t="array" ref="C1368">IFERROR(IF(T_STOCK_DATA[[#This Row],[SYMBOL]]="","",_FV(T_STOCK_DATA[[#This Row],[SYMBOL]],"Change (%)",TRUE)),"")</f>
        <v>-4.4255000000000003E-2</v>
      </c>
      <c r="D1368" s="8" t="str">
        <f>IF(T_STOCK_DATA[[#This Row],[Change (%)]]&gt;0,T_STOCK_DATA[[#This Row],[Change (%)]],"")</f>
        <v/>
      </c>
      <c r="E1368" s="8">
        <f>IF(T_STOCK_DATA[[#This Row],[Change (%)]]&lt;0,T_STOCK_DATA[[#This Row],[Change (%)]],"")</f>
        <v>-4.4255000000000003E-2</v>
      </c>
      <c r="F1368" s="7" t="str" cm="1">
        <f t="array" ref="F1368">IFERROR(_FV(T_STOCK_DATA[[#This Row],[SYMBOL]],"Exchange"),"")</f>
        <v>National Stock Exchange of India</v>
      </c>
      <c r="G1368" s="7" cm="1">
        <f t="array" ref="G1368">IFERROR(_FV(T_STOCK_DATA[[#This Row],[SYMBOL]],"Price"),"")</f>
        <v>61.55</v>
      </c>
      <c r="H1368" s="9" cm="1">
        <f t="array" ref="H1368">IFERROR(_FV(T_STOCK_DATA[[#This Row],[SYMBOL]],"Volume"),"")</f>
        <v>42553</v>
      </c>
      <c r="I1368" s="7" t="str" cm="1">
        <f t="array" ref="I1368">IFERROR(_FV(T_STOCK_DATA[[#This Row],[SYMBOL]],"Ticker symbol",TRUE),"")</f>
        <v>STEELCITY</v>
      </c>
      <c r="J1368" s="10" t="str">
        <f>IFERROR(RANK(T_STOCK_DATA[[#This Row],[Positive Change %]],T_STOCK_DATA[Positive Change %],0)+COUNTIF($D$3:$D1367,T_STOCK_DATA[[#This Row],[Positive Change %]]),"")</f>
        <v/>
      </c>
      <c r="K1368" s="10">
        <f>IFERROR(RANK(T_STOCK_DATA[[#This Row],[Negative Change %]],T_STOCK_DATA[Negative Change %],1)+COUNTIF($E$3:$E1367,T_STOCK_DATA[[#This Row],[Negative Change %]]),"")</f>
        <v>920</v>
      </c>
      <c r="L1368" s="10">
        <f>IFERROR(RANK(T_STOCK_DATA[[#This Row],[Volume]],T_STOCK_DATA[Volume],0)+COUNTIF($H$3:$H1367,T_STOCK_DATA[[#This Row],[Volume]]),"")</f>
        <v>1214</v>
      </c>
      <c r="M1368" s="18" cm="1">
        <f t="array" ref="M1368">IFERROR(_FV(T_STOCK_DATA[[#This Row],[SYMBOL]],"Last trade time",TRUE),"")</f>
        <v>44585.469965277778</v>
      </c>
    </row>
    <row r="1369" spans="1:13">
      <c r="A1369" s="5" t="e" vm="1377">
        <v>#VALUE!</v>
      </c>
      <c r="B1369" s="7" cm="1">
        <f t="array" ref="B1369">IFERROR(_FV(T_STOCK_DATA[[#This Row],[SYMBOL]],"Change"),"")</f>
        <v>-11.05</v>
      </c>
      <c r="C1369" s="8" cm="1">
        <f t="array" ref="C1369">IFERROR(IF(T_STOCK_DATA[[#This Row],[SYMBOL]]="","",_FV(T_STOCK_DATA[[#This Row],[SYMBOL]],"Change (%)",TRUE)),"")</f>
        <v>-4.9831E-2</v>
      </c>
      <c r="D1369" s="8" t="str">
        <f>IF(T_STOCK_DATA[[#This Row],[Change (%)]]&gt;0,T_STOCK_DATA[[#This Row],[Change (%)]],"")</f>
        <v/>
      </c>
      <c r="E1369" s="8">
        <f>IF(T_STOCK_DATA[[#This Row],[Change (%)]]&lt;0,T_STOCK_DATA[[#This Row],[Change (%)]],"")</f>
        <v>-4.9831E-2</v>
      </c>
      <c r="F1369" s="7" t="str" cm="1">
        <f t="array" ref="F1369">IFERROR(_FV(T_STOCK_DATA[[#This Row],[SYMBOL]],"Exchange"),"")</f>
        <v>National Stock Exchange of India</v>
      </c>
      <c r="G1369" s="7" cm="1">
        <f t="array" ref="G1369">IFERROR(_FV(T_STOCK_DATA[[#This Row],[SYMBOL]],"Price"),"")</f>
        <v>210.7</v>
      </c>
      <c r="H1369" s="9" cm="1">
        <f t="array" ref="H1369">IFERROR(_FV(T_STOCK_DATA[[#This Row],[SYMBOL]],"Volume"),"")</f>
        <v>299694</v>
      </c>
      <c r="I1369" s="7" t="str" cm="1">
        <f t="array" ref="I1369">IFERROR(_FV(T_STOCK_DATA[[#This Row],[SYMBOL]],"Ticker symbol",TRUE),"")</f>
        <v>STEELXIND</v>
      </c>
      <c r="J1369" s="10" t="str">
        <f>IFERROR(RANK(T_STOCK_DATA[[#This Row],[Positive Change %]],T_STOCK_DATA[Positive Change %],0)+COUNTIF($D$3:$D1368,T_STOCK_DATA[[#This Row],[Positive Change %]]),"")</f>
        <v/>
      </c>
      <c r="K1369" s="10">
        <f>IFERROR(RANK(T_STOCK_DATA[[#This Row],[Negative Change %]],T_STOCK_DATA[Negative Change %],1)+COUNTIF($E$3:$E1368,T_STOCK_DATA[[#This Row],[Negative Change %]]),"")</f>
        <v>578</v>
      </c>
      <c r="L1369" s="10">
        <f>IFERROR(RANK(T_STOCK_DATA[[#This Row],[Volume]],T_STOCK_DATA[Volume],0)+COUNTIF($H$3:$H1368,T_STOCK_DATA[[#This Row],[Volume]]),"")</f>
        <v>644</v>
      </c>
      <c r="M1369" s="18" cm="1">
        <f t="array" ref="M1369">IFERROR(_FV(T_STOCK_DATA[[#This Row],[SYMBOL]],"Last trade time",TRUE),"")</f>
        <v>44585.469965277778</v>
      </c>
    </row>
    <row r="1370" spans="1:13">
      <c r="A1370" s="5" t="e" vm="1378">
        <v>#VALUE!</v>
      </c>
      <c r="B1370" s="7" cm="1">
        <f t="array" ref="B1370">IFERROR(_FV(T_STOCK_DATA[[#This Row],[SYMBOL]],"Change"),"")</f>
        <v>-4.5999999999999996</v>
      </c>
      <c r="C1370" s="8" cm="1">
        <f t="array" ref="C1370">IFERROR(IF(T_STOCK_DATA[[#This Row],[SYMBOL]]="","",_FV(T_STOCK_DATA[[#This Row],[SYMBOL]],"Change (%)",TRUE)),"")</f>
        <v>-2.8957999999999998E-2</v>
      </c>
      <c r="D1370" s="8" t="str">
        <f>IF(T_STOCK_DATA[[#This Row],[Change (%)]]&gt;0,T_STOCK_DATA[[#This Row],[Change (%)]],"")</f>
        <v/>
      </c>
      <c r="E1370" s="8">
        <f>IF(T_STOCK_DATA[[#This Row],[Change (%)]]&lt;0,T_STOCK_DATA[[#This Row],[Change (%)]],"")</f>
        <v>-2.8957999999999998E-2</v>
      </c>
      <c r="F1370" s="7" t="str" cm="1">
        <f t="array" ref="F1370">IFERROR(_FV(T_STOCK_DATA[[#This Row],[SYMBOL]],"Exchange"),"")</f>
        <v>National Stock Exchange of India</v>
      </c>
      <c r="G1370" s="7" cm="1">
        <f t="array" ref="G1370">IFERROR(_FV(T_STOCK_DATA[[#This Row],[SYMBOL]],"Price"),"")</f>
        <v>154.25</v>
      </c>
      <c r="H1370" s="9" cm="1">
        <f t="array" ref="H1370">IFERROR(_FV(T_STOCK_DATA[[#This Row],[SYMBOL]],"Volume"),"")</f>
        <v>19050</v>
      </c>
      <c r="I1370" s="7" t="str" cm="1">
        <f t="array" ref="I1370">IFERROR(_FV(T_STOCK_DATA[[#This Row],[SYMBOL]],"Ticker symbol",TRUE),"")</f>
        <v>STEL</v>
      </c>
      <c r="J1370" s="10" t="str">
        <f>IFERROR(RANK(T_STOCK_DATA[[#This Row],[Positive Change %]],T_STOCK_DATA[Positive Change %],0)+COUNTIF($D$3:$D1369,T_STOCK_DATA[[#This Row],[Positive Change %]]),"")</f>
        <v/>
      </c>
      <c r="K1370" s="10">
        <f>IFERROR(RANK(T_STOCK_DATA[[#This Row],[Negative Change %]],T_STOCK_DATA[Negative Change %],1)+COUNTIF($E$3:$E1369,T_STOCK_DATA[[#This Row],[Negative Change %]]),"")</f>
        <v>1266</v>
      </c>
      <c r="L1370" s="10">
        <f>IFERROR(RANK(T_STOCK_DATA[[#This Row],[Volume]],T_STOCK_DATA[Volume],0)+COUNTIF($H$3:$H1369,T_STOCK_DATA[[#This Row],[Volume]]),"")</f>
        <v>1401</v>
      </c>
      <c r="M1370" s="18" cm="1">
        <f t="array" ref="M1370">IFERROR(_FV(T_STOCK_DATA[[#This Row],[SYMBOL]],"Last trade time",TRUE),"")</f>
        <v>44585.469965277778</v>
      </c>
    </row>
    <row r="1371" spans="1:13">
      <c r="A1371" s="5" t="e" vm="1379">
        <v>#VALUE!</v>
      </c>
      <c r="B1371" s="7" cm="1">
        <f t="array" ref="B1371">IFERROR(_FV(T_STOCK_DATA[[#This Row],[SYMBOL]],"Change"),"")</f>
        <v>-9.5500000000000007</v>
      </c>
      <c r="C1371" s="8" cm="1">
        <f t="array" ref="C1371">IFERROR(IF(T_STOCK_DATA[[#This Row],[SYMBOL]]="","",_FV(T_STOCK_DATA[[#This Row],[SYMBOL]],"Change (%)",TRUE)),"")</f>
        <v>-5.1082999999999996E-2</v>
      </c>
      <c r="D1371" s="8" t="str">
        <f>IF(T_STOCK_DATA[[#This Row],[Change (%)]]&gt;0,T_STOCK_DATA[[#This Row],[Change (%)]],"")</f>
        <v/>
      </c>
      <c r="E1371" s="8">
        <f>IF(T_STOCK_DATA[[#This Row],[Change (%)]]&lt;0,T_STOCK_DATA[[#This Row],[Change (%)]],"")</f>
        <v>-5.1082999999999996E-2</v>
      </c>
      <c r="F1371" s="7" t="str" cm="1">
        <f t="array" ref="F1371">IFERROR(_FV(T_STOCK_DATA[[#This Row],[SYMBOL]],"Exchange"),"")</f>
        <v>National Stock Exchange of India</v>
      </c>
      <c r="G1371" s="7" cm="1">
        <f t="array" ref="G1371">IFERROR(_FV(T_STOCK_DATA[[#This Row],[SYMBOL]],"Price"),"")</f>
        <v>177.4</v>
      </c>
      <c r="H1371" s="9" cm="1">
        <f t="array" ref="H1371">IFERROR(_FV(T_STOCK_DATA[[#This Row],[SYMBOL]],"Volume"),"")</f>
        <v>73016</v>
      </c>
      <c r="I1371" s="7" t="str" cm="1">
        <f t="array" ref="I1371">IFERROR(_FV(T_STOCK_DATA[[#This Row],[SYMBOL]],"Ticker symbol",TRUE),"")</f>
        <v>STERTOOLS</v>
      </c>
      <c r="J1371" s="10" t="str">
        <f>IFERROR(RANK(T_STOCK_DATA[[#This Row],[Positive Change %]],T_STOCK_DATA[Positive Change %],0)+COUNTIF($D$3:$D1370,T_STOCK_DATA[[#This Row],[Positive Change %]]),"")</f>
        <v/>
      </c>
      <c r="K1371" s="10">
        <f>IFERROR(RANK(T_STOCK_DATA[[#This Row],[Negative Change %]],T_STOCK_DATA[Negative Change %],1)+COUNTIF($E$3:$E1370,T_STOCK_DATA[[#This Row],[Negative Change %]]),"")</f>
        <v>488</v>
      </c>
      <c r="L1371" s="10">
        <f>IFERROR(RANK(T_STOCK_DATA[[#This Row],[Volume]],T_STOCK_DATA[Volume],0)+COUNTIF($H$3:$H1370,T_STOCK_DATA[[#This Row],[Volume]]),"")</f>
        <v>1065</v>
      </c>
      <c r="M1371" s="18" cm="1">
        <f t="array" ref="M1371">IFERROR(_FV(T_STOCK_DATA[[#This Row],[SYMBOL]],"Last trade time",TRUE),"")</f>
        <v>44585.469965277778</v>
      </c>
    </row>
    <row r="1372" spans="1:13">
      <c r="A1372" s="5" t="e" vm="1380">
        <v>#VALUE!</v>
      </c>
      <c r="B1372" s="7" cm="1">
        <f t="array" ref="B1372">IFERROR(_FV(T_STOCK_DATA[[#This Row],[SYMBOL]],"Change"),"")</f>
        <v>-8.9</v>
      </c>
      <c r="C1372" s="8" cm="1">
        <f t="array" ref="C1372">IFERROR(IF(T_STOCK_DATA[[#This Row],[SYMBOL]]="","",_FV(T_STOCK_DATA[[#This Row],[SYMBOL]],"Change (%)",TRUE)),"")</f>
        <v>-4.2533000000000001E-2</v>
      </c>
      <c r="D1372" s="8" t="str">
        <f>IF(T_STOCK_DATA[[#This Row],[Change (%)]]&gt;0,T_STOCK_DATA[[#This Row],[Change (%)]],"")</f>
        <v/>
      </c>
      <c r="E1372" s="8">
        <f>IF(T_STOCK_DATA[[#This Row],[Change (%)]]&lt;0,T_STOCK_DATA[[#This Row],[Change (%)]],"")</f>
        <v>-4.2533000000000001E-2</v>
      </c>
      <c r="F1372" s="7" t="str" cm="1">
        <f t="array" ref="F1372">IFERROR(_FV(T_STOCK_DATA[[#This Row],[SYMBOL]],"Exchange"),"")</f>
        <v>National Stock Exchange of India</v>
      </c>
      <c r="G1372" s="7" cm="1">
        <f t="array" ref="G1372">IFERROR(_FV(T_STOCK_DATA[[#This Row],[SYMBOL]],"Price"),"")</f>
        <v>200.35</v>
      </c>
      <c r="H1372" s="9" cm="1">
        <f t="array" ref="H1372">IFERROR(_FV(T_STOCK_DATA[[#This Row],[SYMBOL]],"Volume"),"")</f>
        <v>3046150</v>
      </c>
      <c r="I1372" s="7" t="str" cm="1">
        <f t="array" ref="I1372">IFERROR(_FV(T_STOCK_DATA[[#This Row],[SYMBOL]],"Ticker symbol",TRUE),"")</f>
        <v>STLTECH</v>
      </c>
      <c r="J1372" s="10" t="str">
        <f>IFERROR(RANK(T_STOCK_DATA[[#This Row],[Positive Change %]],T_STOCK_DATA[Positive Change %],0)+COUNTIF($D$3:$D1371,T_STOCK_DATA[[#This Row],[Positive Change %]]),"")</f>
        <v/>
      </c>
      <c r="K1372" s="10">
        <f>IFERROR(RANK(T_STOCK_DATA[[#This Row],[Negative Change %]],T_STOCK_DATA[Negative Change %],1)+COUNTIF($E$3:$E1371,T_STOCK_DATA[[#This Row],[Negative Change %]]),"")</f>
        <v>980</v>
      </c>
      <c r="L1372" s="10">
        <f>IFERROR(RANK(T_STOCK_DATA[[#This Row],[Volume]],T_STOCK_DATA[Volume],0)+COUNTIF($H$3:$H1371,T_STOCK_DATA[[#This Row],[Volume]]),"")</f>
        <v>150</v>
      </c>
      <c r="M1372" s="18" cm="1">
        <f t="array" ref="M1372">IFERROR(_FV(T_STOCK_DATA[[#This Row],[SYMBOL]],"Last trade time",TRUE),"")</f>
        <v>44585.469965277778</v>
      </c>
    </row>
    <row r="1373" spans="1:13">
      <c r="A1373" s="5" t="e" vm="1381">
        <v>#VALUE!</v>
      </c>
      <c r="B1373" s="7" cm="1">
        <f t="array" ref="B1373">IFERROR(_FV(T_STOCK_DATA[[#This Row],[SYMBOL]],"Change"),"")</f>
        <v>-1.75</v>
      </c>
      <c r="C1373" s="8" cm="1">
        <f t="array" ref="C1373">IFERROR(IF(T_STOCK_DATA[[#This Row],[SYMBOL]]="","",_FV(T_STOCK_DATA[[#This Row],[SYMBOL]],"Change (%)",TRUE)),"")</f>
        <v>-4.9574999999999994E-2</v>
      </c>
      <c r="D1373" s="8" t="str">
        <f>IF(T_STOCK_DATA[[#This Row],[Change (%)]]&gt;0,T_STOCK_DATA[[#This Row],[Change (%)]],"")</f>
        <v/>
      </c>
      <c r="E1373" s="8">
        <f>IF(T_STOCK_DATA[[#This Row],[Change (%)]]&lt;0,T_STOCK_DATA[[#This Row],[Change (%)]],"")</f>
        <v>-4.9574999999999994E-2</v>
      </c>
      <c r="F1373" s="7" t="str" cm="1">
        <f t="array" ref="F1373">IFERROR(_FV(T_STOCK_DATA[[#This Row],[SYMBOL]],"Exchange"),"")</f>
        <v>National Stock Exchange of India</v>
      </c>
      <c r="G1373" s="7" cm="1">
        <f t="array" ref="G1373">IFERROR(_FV(T_STOCK_DATA[[#This Row],[SYMBOL]],"Price"),"")</f>
        <v>33.549999999999997</v>
      </c>
      <c r="H1373" s="9" cm="1">
        <f t="array" ref="H1373">IFERROR(_FV(T_STOCK_DATA[[#This Row],[SYMBOL]],"Volume"),"")</f>
        <v>3895</v>
      </c>
      <c r="I1373" s="7" t="str" cm="1">
        <f t="array" ref="I1373">IFERROR(_FV(T_STOCK_DATA[[#This Row],[SYMBOL]],"Ticker symbol",TRUE),"")</f>
        <v>SUBCAPCITY</v>
      </c>
      <c r="J1373" s="10" t="str">
        <f>IFERROR(RANK(T_STOCK_DATA[[#This Row],[Positive Change %]],T_STOCK_DATA[Positive Change %],0)+COUNTIF($D$3:$D1372,T_STOCK_DATA[[#This Row],[Positive Change %]]),"")</f>
        <v/>
      </c>
      <c r="K1373" s="10">
        <f>IFERROR(RANK(T_STOCK_DATA[[#This Row],[Negative Change %]],T_STOCK_DATA[Negative Change %],1)+COUNTIF($E$3:$E1372,T_STOCK_DATA[[#This Row],[Negative Change %]]),"")</f>
        <v>633</v>
      </c>
      <c r="L1373" s="10">
        <f>IFERROR(RANK(T_STOCK_DATA[[#This Row],[Volume]],T_STOCK_DATA[Volume],0)+COUNTIF($H$3:$H1372,T_STOCK_DATA[[#This Row],[Volume]]),"")</f>
        <v>1578</v>
      </c>
      <c r="M1373" s="18" cm="1">
        <f t="array" ref="M1373">IFERROR(_FV(T_STOCK_DATA[[#This Row],[SYMBOL]],"Last trade time",TRUE),"")</f>
        <v>44585.469965277778</v>
      </c>
    </row>
    <row r="1374" spans="1:13">
      <c r="A1374" s="5" t="e" vm="1382">
        <v>#VALUE!</v>
      </c>
      <c r="B1374" s="7" cm="1">
        <f t="array" ref="B1374">IFERROR(_FV(T_STOCK_DATA[[#This Row],[SYMBOL]],"Change"),"")</f>
        <v>-3.6</v>
      </c>
      <c r="C1374" s="8" cm="1">
        <f t="array" ref="C1374">IFERROR(IF(T_STOCK_DATA[[#This Row],[SYMBOL]]="","",_FV(T_STOCK_DATA[[#This Row],[SYMBOL]],"Change (%)",TRUE)),"")</f>
        <v>-7.1928000000000006E-2</v>
      </c>
      <c r="D1374" s="8" t="str">
        <f>IF(T_STOCK_DATA[[#This Row],[Change (%)]]&gt;0,T_STOCK_DATA[[#This Row],[Change (%)]],"")</f>
        <v/>
      </c>
      <c r="E1374" s="8">
        <f>IF(T_STOCK_DATA[[#This Row],[Change (%)]]&lt;0,T_STOCK_DATA[[#This Row],[Change (%)]],"")</f>
        <v>-7.1928000000000006E-2</v>
      </c>
      <c r="F1374" s="7" t="str" cm="1">
        <f t="array" ref="F1374">IFERROR(_FV(T_STOCK_DATA[[#This Row],[SYMBOL]],"Exchange"),"")</f>
        <v>National Stock Exchange of India</v>
      </c>
      <c r="G1374" s="7" cm="1">
        <f t="array" ref="G1374">IFERROR(_FV(T_STOCK_DATA[[#This Row],[SYMBOL]],"Price"),"")</f>
        <v>46.45</v>
      </c>
      <c r="H1374" s="9" cm="1">
        <f t="array" ref="H1374">IFERROR(_FV(T_STOCK_DATA[[#This Row],[SYMBOL]],"Volume"),"")</f>
        <v>9772204</v>
      </c>
      <c r="I1374" s="7" t="str" cm="1">
        <f t="array" ref="I1374">IFERROR(_FV(T_STOCK_DATA[[#This Row],[SYMBOL]],"Ticker symbol",TRUE),"")</f>
        <v>SUBEXLTD</v>
      </c>
      <c r="J1374" s="10" t="str">
        <f>IFERROR(RANK(T_STOCK_DATA[[#This Row],[Positive Change %]],T_STOCK_DATA[Positive Change %],0)+COUNTIF($D$3:$D1373,T_STOCK_DATA[[#This Row],[Positive Change %]]),"")</f>
        <v/>
      </c>
      <c r="K1374" s="10">
        <f>IFERROR(RANK(T_STOCK_DATA[[#This Row],[Negative Change %]],T_STOCK_DATA[Negative Change %],1)+COUNTIF($E$3:$E1373,T_STOCK_DATA[[#This Row],[Negative Change %]]),"")</f>
        <v>178</v>
      </c>
      <c r="L1374" s="10">
        <f>IFERROR(RANK(T_STOCK_DATA[[#This Row],[Volume]],T_STOCK_DATA[Volume],0)+COUNTIF($H$3:$H1373,T_STOCK_DATA[[#This Row],[Volume]]),"")</f>
        <v>54</v>
      </c>
      <c r="M1374" s="18" cm="1">
        <f t="array" ref="M1374">IFERROR(_FV(T_STOCK_DATA[[#This Row],[SYMBOL]],"Last trade time",TRUE),"")</f>
        <v>44585.469965277778</v>
      </c>
    </row>
    <row r="1375" spans="1:13">
      <c r="A1375" s="5" t="e" vm="1383">
        <v>#VALUE!</v>
      </c>
      <c r="B1375" s="7" cm="1">
        <f t="array" ref="B1375">IFERROR(_FV(T_STOCK_DATA[[#This Row],[SYMBOL]],"Change"),"")</f>
        <v>-9.6</v>
      </c>
      <c r="C1375" s="8" cm="1">
        <f t="array" ref="C1375">IFERROR(IF(T_STOCK_DATA[[#This Row],[SYMBOL]]="","",_FV(T_STOCK_DATA[[#This Row],[SYMBOL]],"Change (%)",TRUE)),"")</f>
        <v>-2.6533999999999999E-2</v>
      </c>
      <c r="D1375" s="8" t="str">
        <f>IF(T_STOCK_DATA[[#This Row],[Change (%)]]&gt;0,T_STOCK_DATA[[#This Row],[Change (%)]],"")</f>
        <v/>
      </c>
      <c r="E1375" s="8">
        <f>IF(T_STOCK_DATA[[#This Row],[Change (%)]]&lt;0,T_STOCK_DATA[[#This Row],[Change (%)]],"")</f>
        <v>-2.6533999999999999E-2</v>
      </c>
      <c r="F1375" s="7" t="str" cm="1">
        <f t="array" ref="F1375">IFERROR(_FV(T_STOCK_DATA[[#This Row],[SYMBOL]],"Exchange"),"")</f>
        <v>National Stock Exchange of India</v>
      </c>
      <c r="G1375" s="7" cm="1">
        <f t="array" ref="G1375">IFERROR(_FV(T_STOCK_DATA[[#This Row],[SYMBOL]],"Price"),"")</f>
        <v>352.2</v>
      </c>
      <c r="H1375" s="9" cm="1">
        <f t="array" ref="H1375">IFERROR(_FV(T_STOCK_DATA[[#This Row],[SYMBOL]],"Volume"),"")</f>
        <v>25281</v>
      </c>
      <c r="I1375" s="7" t="str" cm="1">
        <f t="array" ref="I1375">IFERROR(_FV(T_STOCK_DATA[[#This Row],[SYMBOL]],"Ticker symbol",TRUE),"")</f>
        <v>SUBROS</v>
      </c>
      <c r="J1375" s="10" t="str">
        <f>IFERROR(RANK(T_STOCK_DATA[[#This Row],[Positive Change %]],T_STOCK_DATA[Positive Change %],0)+COUNTIF($D$3:$D1374,T_STOCK_DATA[[#This Row],[Positive Change %]]),"")</f>
        <v/>
      </c>
      <c r="K1375" s="10">
        <f>IFERROR(RANK(T_STOCK_DATA[[#This Row],[Negative Change %]],T_STOCK_DATA[Negative Change %],1)+COUNTIF($E$3:$E1374,T_STOCK_DATA[[#This Row],[Negative Change %]]),"")</f>
        <v>1311</v>
      </c>
      <c r="L1375" s="10">
        <f>IFERROR(RANK(T_STOCK_DATA[[#This Row],[Volume]],T_STOCK_DATA[Volume],0)+COUNTIF($H$3:$H1374,T_STOCK_DATA[[#This Row],[Volume]]),"")</f>
        <v>1345</v>
      </c>
      <c r="M1375" s="18" cm="1">
        <f t="array" ref="M1375">IFERROR(_FV(T_STOCK_DATA[[#This Row],[SYMBOL]],"Last trade time",TRUE),"")</f>
        <v>44585.469965277778</v>
      </c>
    </row>
    <row r="1376" spans="1:13">
      <c r="A1376" s="5" t="e" vm="1384">
        <v>#VALUE!</v>
      </c>
      <c r="B1376" s="7" cm="1">
        <f t="array" ref="B1376">IFERROR(_FV(T_STOCK_DATA[[#This Row],[SYMBOL]],"Change"),"")</f>
        <v>0.85</v>
      </c>
      <c r="C1376" s="8" cm="1">
        <f t="array" ref="C1376">IFERROR(IF(T_STOCK_DATA[[#This Row],[SYMBOL]]="","",_FV(T_STOCK_DATA[[#This Row],[SYMBOL]],"Change (%)",TRUE)),"")</f>
        <v>1.5120000000000001E-3</v>
      </c>
      <c r="D1376" s="8">
        <f>IF(T_STOCK_DATA[[#This Row],[Change (%)]]&gt;0,T_STOCK_DATA[[#This Row],[Change (%)]],"")</f>
        <v>1.5120000000000001E-3</v>
      </c>
      <c r="E1376" s="8" t="str">
        <f>IF(T_STOCK_DATA[[#This Row],[Change (%)]]&lt;0,T_STOCK_DATA[[#This Row],[Change (%)]],"")</f>
        <v/>
      </c>
      <c r="F1376" s="7" t="str" cm="1">
        <f t="array" ref="F1376">IFERROR(_FV(T_STOCK_DATA[[#This Row],[SYMBOL]],"Exchange"),"")</f>
        <v>National Stock Exchange of India</v>
      </c>
      <c r="G1376" s="7" cm="1">
        <f t="array" ref="G1376">IFERROR(_FV(T_STOCK_DATA[[#This Row],[SYMBOL]],"Price"),"")</f>
        <v>563.1</v>
      </c>
      <c r="H1376" s="9" cm="1">
        <f t="array" ref="H1376">IFERROR(_FV(T_STOCK_DATA[[#This Row],[SYMBOL]],"Volume"),"")</f>
        <v>85962</v>
      </c>
      <c r="I1376" s="7" t="str" cm="1">
        <f t="array" ref="I1376">IFERROR(_FV(T_STOCK_DATA[[#This Row],[SYMBOL]],"Ticker symbol",TRUE),"")</f>
        <v>SUDARSCHEM</v>
      </c>
      <c r="J1376" s="10">
        <f>IFERROR(RANK(T_STOCK_DATA[[#This Row],[Positive Change %]],T_STOCK_DATA[Positive Change %],0)+COUNTIF($D$3:$D1375,T_STOCK_DATA[[#This Row],[Positive Change %]]),"")</f>
        <v>66</v>
      </c>
      <c r="K1376" s="10" t="str">
        <f>IFERROR(RANK(T_STOCK_DATA[[#This Row],[Negative Change %]],T_STOCK_DATA[Negative Change %],1)+COUNTIF($E$3:$E1375,T_STOCK_DATA[[#This Row],[Negative Change %]]),"")</f>
        <v/>
      </c>
      <c r="L1376" s="10">
        <f>IFERROR(RANK(T_STOCK_DATA[[#This Row],[Volume]],T_STOCK_DATA[Volume],0)+COUNTIF($H$3:$H1375,T_STOCK_DATA[[#This Row],[Volume]]),"")</f>
        <v>1016</v>
      </c>
      <c r="M1376" s="18" cm="1">
        <f t="array" ref="M1376">IFERROR(_FV(T_STOCK_DATA[[#This Row],[SYMBOL]],"Last trade time",TRUE),"")</f>
        <v>44585.469965277778</v>
      </c>
    </row>
    <row r="1377" spans="1:13">
      <c r="A1377" s="5" t="e" vm="1385">
        <v>#VALUE!</v>
      </c>
      <c r="B1377" s="7" cm="1">
        <f t="array" ref="B1377">IFERROR(_FV(T_STOCK_DATA[[#This Row],[SYMBOL]],"Change"),"")</f>
        <v>-6.75</v>
      </c>
      <c r="C1377" s="8" cm="1">
        <f t="array" ref="C1377">IFERROR(IF(T_STOCK_DATA[[#This Row],[SYMBOL]]="","",_FV(T_STOCK_DATA[[#This Row],[SYMBOL]],"Change (%)",TRUE)),"")</f>
        <v>-1.7765E-2</v>
      </c>
      <c r="D1377" s="8" t="str">
        <f>IF(T_STOCK_DATA[[#This Row],[Change (%)]]&gt;0,T_STOCK_DATA[[#This Row],[Change (%)]],"")</f>
        <v/>
      </c>
      <c r="E1377" s="8">
        <f>IF(T_STOCK_DATA[[#This Row],[Change (%)]]&lt;0,T_STOCK_DATA[[#This Row],[Change (%)]],"")</f>
        <v>-1.7765E-2</v>
      </c>
      <c r="F1377" s="7" t="str" cm="1">
        <f t="array" ref="F1377">IFERROR(_FV(T_STOCK_DATA[[#This Row],[SYMBOL]],"Exchange"),"")</f>
        <v>National Stock Exchange of India</v>
      </c>
      <c r="G1377" s="7" cm="1">
        <f t="array" ref="G1377">IFERROR(_FV(T_STOCK_DATA[[#This Row],[SYMBOL]],"Price"),"")</f>
        <v>373.2</v>
      </c>
      <c r="H1377" s="9" cm="1">
        <f t="array" ref="H1377">IFERROR(_FV(T_STOCK_DATA[[#This Row],[SYMBOL]],"Volume"),"")</f>
        <v>294238</v>
      </c>
      <c r="I1377" s="7" t="str" cm="1">
        <f t="array" ref="I1377">IFERROR(_FV(T_STOCK_DATA[[#This Row],[SYMBOL]],"Ticker symbol",TRUE),"")</f>
        <v>SUMICHEM</v>
      </c>
      <c r="J1377" s="10" t="str">
        <f>IFERROR(RANK(T_STOCK_DATA[[#This Row],[Positive Change %]],T_STOCK_DATA[Positive Change %],0)+COUNTIF($D$3:$D1376,T_STOCK_DATA[[#This Row],[Positive Change %]]),"")</f>
        <v/>
      </c>
      <c r="K1377" s="10">
        <f>IFERROR(RANK(T_STOCK_DATA[[#This Row],[Negative Change %]],T_STOCK_DATA[Negative Change %],1)+COUNTIF($E$3:$E1376,T_STOCK_DATA[[#This Row],[Negative Change %]]),"")</f>
        <v>1448</v>
      </c>
      <c r="L1377" s="10">
        <f>IFERROR(RANK(T_STOCK_DATA[[#This Row],[Volume]],T_STOCK_DATA[Volume],0)+COUNTIF($H$3:$H1376,T_STOCK_DATA[[#This Row],[Volume]]),"")</f>
        <v>647</v>
      </c>
      <c r="M1377" s="18" cm="1">
        <f t="array" ref="M1377">IFERROR(_FV(T_STOCK_DATA[[#This Row],[SYMBOL]],"Last trade time",TRUE),"")</f>
        <v>44585.469965277778</v>
      </c>
    </row>
    <row r="1378" spans="1:13">
      <c r="A1378" s="5" t="e" vm="1386">
        <v>#VALUE!</v>
      </c>
      <c r="B1378" s="7" cm="1">
        <f t="array" ref="B1378">IFERROR(_FV(T_STOCK_DATA[[#This Row],[SYMBOL]],"Change"),"")</f>
        <v>-0.75</v>
      </c>
      <c r="C1378" s="8" cm="1">
        <f t="array" ref="C1378">IFERROR(IF(T_STOCK_DATA[[#This Row],[SYMBOL]]="","",_FV(T_STOCK_DATA[[#This Row],[SYMBOL]],"Change (%)",TRUE)),"")</f>
        <v>-4.9180000000000001E-2</v>
      </c>
      <c r="D1378" s="8" t="str">
        <f>IF(T_STOCK_DATA[[#This Row],[Change (%)]]&gt;0,T_STOCK_DATA[[#This Row],[Change (%)]],"")</f>
        <v/>
      </c>
      <c r="E1378" s="8">
        <f>IF(T_STOCK_DATA[[#This Row],[Change (%)]]&lt;0,T_STOCK_DATA[[#This Row],[Change (%)]],"")</f>
        <v>-4.9180000000000001E-2</v>
      </c>
      <c r="F1378" s="7" t="str" cm="1">
        <f t="array" ref="F1378">IFERROR(_FV(T_STOCK_DATA[[#This Row],[SYMBOL]],"Exchange"),"")</f>
        <v>National Stock Exchange of India</v>
      </c>
      <c r="G1378" s="7" cm="1">
        <f t="array" ref="G1378">IFERROR(_FV(T_STOCK_DATA[[#This Row],[SYMBOL]],"Price"),"")</f>
        <v>14.5</v>
      </c>
      <c r="H1378" s="9" cm="1">
        <f t="array" ref="H1378">IFERROR(_FV(T_STOCK_DATA[[#This Row],[SYMBOL]],"Volume"),"")</f>
        <v>84142</v>
      </c>
      <c r="I1378" s="7" t="str" cm="1">
        <f t="array" ref="I1378">IFERROR(_FV(T_STOCK_DATA[[#This Row],[SYMBOL]],"Ticker symbol",TRUE),"")</f>
        <v>SUMIT</v>
      </c>
      <c r="J1378" s="10" t="str">
        <f>IFERROR(RANK(T_STOCK_DATA[[#This Row],[Positive Change %]],T_STOCK_DATA[Positive Change %],0)+COUNTIF($D$3:$D1377,T_STOCK_DATA[[#This Row],[Positive Change %]]),"")</f>
        <v/>
      </c>
      <c r="K1378" s="10">
        <f>IFERROR(RANK(T_STOCK_DATA[[#This Row],[Negative Change %]],T_STOCK_DATA[Negative Change %],1)+COUNTIF($E$3:$E1377,T_STOCK_DATA[[#This Row],[Negative Change %]]),"")</f>
        <v>676</v>
      </c>
      <c r="L1378" s="10">
        <f>IFERROR(RANK(T_STOCK_DATA[[#This Row],[Volume]],T_STOCK_DATA[Volume],0)+COUNTIF($H$3:$H1377,T_STOCK_DATA[[#This Row],[Volume]]),"")</f>
        <v>1025</v>
      </c>
      <c r="M1378" s="18" cm="1">
        <f t="array" ref="M1378">IFERROR(_FV(T_STOCK_DATA[[#This Row],[SYMBOL]],"Last trade time",TRUE),"")</f>
        <v>44585.469965277778</v>
      </c>
    </row>
    <row r="1379" spans="1:13">
      <c r="A1379" s="5" t="e" vm="1387">
        <v>#VALUE!</v>
      </c>
      <c r="B1379" s="7" cm="1">
        <f t="array" ref="B1379">IFERROR(_FV(T_STOCK_DATA[[#This Row],[SYMBOL]],"Change"),"")</f>
        <v>-18.7</v>
      </c>
      <c r="C1379" s="8" cm="1">
        <f t="array" ref="C1379">IFERROR(IF(T_STOCK_DATA[[#This Row],[SYMBOL]]="","",_FV(T_STOCK_DATA[[#This Row],[SYMBOL]],"Change (%)",TRUE)),"")</f>
        <v>-2.8938000000000002E-2</v>
      </c>
      <c r="D1379" s="8" t="str">
        <f>IF(T_STOCK_DATA[[#This Row],[Change (%)]]&gt;0,T_STOCK_DATA[[#This Row],[Change (%)]],"")</f>
        <v/>
      </c>
      <c r="E1379" s="8">
        <f>IF(T_STOCK_DATA[[#This Row],[Change (%)]]&lt;0,T_STOCK_DATA[[#This Row],[Change (%)]],"")</f>
        <v>-2.8938000000000002E-2</v>
      </c>
      <c r="F1379" s="7" t="str" cm="1">
        <f t="array" ref="F1379">IFERROR(_FV(T_STOCK_DATA[[#This Row],[SYMBOL]],"Exchange"),"")</f>
        <v>National Stock Exchange of India</v>
      </c>
      <c r="G1379" s="7" cm="1">
        <f t="array" ref="G1379">IFERROR(_FV(T_STOCK_DATA[[#This Row],[SYMBOL]],"Price"),"")</f>
        <v>627.5</v>
      </c>
      <c r="H1379" s="9" cm="1">
        <f t="array" ref="H1379">IFERROR(_FV(T_STOCK_DATA[[#This Row],[SYMBOL]],"Volume"),"")</f>
        <v>6210</v>
      </c>
      <c r="I1379" s="7" t="str" cm="1">
        <f t="array" ref="I1379">IFERROR(_FV(T_STOCK_DATA[[#This Row],[SYMBOL]],"Ticker symbol",TRUE),"")</f>
        <v>SUMMITSEC</v>
      </c>
      <c r="J1379" s="10" t="str">
        <f>IFERROR(RANK(T_STOCK_DATA[[#This Row],[Positive Change %]],T_STOCK_DATA[Positive Change %],0)+COUNTIF($D$3:$D1378,T_STOCK_DATA[[#This Row],[Positive Change %]]),"")</f>
        <v/>
      </c>
      <c r="K1379" s="10">
        <f>IFERROR(RANK(T_STOCK_DATA[[#This Row],[Negative Change %]],T_STOCK_DATA[Negative Change %],1)+COUNTIF($E$3:$E1378,T_STOCK_DATA[[#This Row],[Negative Change %]]),"")</f>
        <v>1267</v>
      </c>
      <c r="L1379" s="10">
        <f>IFERROR(RANK(T_STOCK_DATA[[#This Row],[Volume]],T_STOCK_DATA[Volume],0)+COUNTIF($H$3:$H1378,T_STOCK_DATA[[#This Row],[Volume]]),"")</f>
        <v>1551</v>
      </c>
      <c r="M1379" s="18" cm="1">
        <f t="array" ref="M1379">IFERROR(_FV(T_STOCK_DATA[[#This Row],[SYMBOL]],"Last trade time",TRUE),"")</f>
        <v>44585.469965277778</v>
      </c>
    </row>
    <row r="1380" spans="1:13">
      <c r="A1380" s="5" t="e" vm="1388">
        <v>#VALUE!</v>
      </c>
      <c r="B1380" s="7" cm="1">
        <f t="array" ref="B1380">IFERROR(_FV(T_STOCK_DATA[[#This Row],[SYMBOL]],"Change"),"")</f>
        <v>38</v>
      </c>
      <c r="C1380" s="8" cm="1">
        <f t="array" ref="C1380">IFERROR(IF(T_STOCK_DATA[[#This Row],[SYMBOL]]="","",_FV(T_STOCK_DATA[[#This Row],[SYMBOL]],"Change (%)",TRUE)),"")</f>
        <v>1.0111000000000002E-2</v>
      </c>
      <c r="D1380" s="8">
        <f>IF(T_STOCK_DATA[[#This Row],[Change (%)]]&gt;0,T_STOCK_DATA[[#This Row],[Change (%)]],"")</f>
        <v>1.0111000000000002E-2</v>
      </c>
      <c r="E1380" s="8" t="str">
        <f>IF(T_STOCK_DATA[[#This Row],[Change (%)]]&lt;0,T_STOCK_DATA[[#This Row],[Change (%)]],"")</f>
        <v/>
      </c>
      <c r="F1380" s="7" t="str" cm="1">
        <f t="array" ref="F1380">IFERROR(_FV(T_STOCK_DATA[[#This Row],[SYMBOL]],"Exchange"),"")</f>
        <v>National Stock Exchange of India</v>
      </c>
      <c r="G1380" s="7" cm="1">
        <f t="array" ref="G1380">IFERROR(_FV(T_STOCK_DATA[[#This Row],[SYMBOL]],"Price"),"")</f>
        <v>3796.3</v>
      </c>
      <c r="H1380" s="9" cm="1">
        <f t="array" ref="H1380">IFERROR(_FV(T_STOCK_DATA[[#This Row],[SYMBOL]],"Volume"),"")</f>
        <v>15264</v>
      </c>
      <c r="I1380" s="7" t="str" cm="1">
        <f t="array" ref="I1380">IFERROR(_FV(T_STOCK_DATA[[#This Row],[SYMBOL]],"Ticker symbol",TRUE),"")</f>
        <v>SUNCLAYLTD</v>
      </c>
      <c r="J1380" s="10">
        <f>IFERROR(RANK(T_STOCK_DATA[[#This Row],[Positive Change %]],T_STOCK_DATA[Positive Change %],0)+COUNTIF($D$3:$D1379,T_STOCK_DATA[[#This Row],[Positive Change %]]),"")</f>
        <v>44</v>
      </c>
      <c r="K1380" s="10" t="str">
        <f>IFERROR(RANK(T_STOCK_DATA[[#This Row],[Negative Change %]],T_STOCK_DATA[Negative Change %],1)+COUNTIF($E$3:$E1379,T_STOCK_DATA[[#This Row],[Negative Change %]]),"")</f>
        <v/>
      </c>
      <c r="L1380" s="10">
        <f>IFERROR(RANK(T_STOCK_DATA[[#This Row],[Volume]],T_STOCK_DATA[Volume],0)+COUNTIF($H$3:$H1379,T_STOCK_DATA[[#This Row],[Volume]]),"")</f>
        <v>1445</v>
      </c>
      <c r="M1380" s="18" cm="1">
        <f t="array" ref="M1380">IFERROR(_FV(T_STOCK_DATA[[#This Row],[SYMBOL]],"Last trade time",TRUE),"")</f>
        <v>44585.469965277778</v>
      </c>
    </row>
    <row r="1381" spans="1:13">
      <c r="A1381" s="5" t="e" vm="1389">
        <v>#VALUE!</v>
      </c>
      <c r="B1381" s="7" cm="1">
        <f t="array" ref="B1381">IFERROR(_FV(T_STOCK_DATA[[#This Row],[SYMBOL]],"Change"),"")</f>
        <v>-0.2</v>
      </c>
      <c r="C1381" s="8" cm="1">
        <f t="array" ref="C1381">IFERROR(IF(T_STOCK_DATA[[#This Row],[SYMBOL]]="","",_FV(T_STOCK_DATA[[#This Row],[SYMBOL]],"Change (%)",TRUE)),"")</f>
        <v>-4.5454999999999995E-2</v>
      </c>
      <c r="D1381" s="8" t="str">
        <f>IF(T_STOCK_DATA[[#This Row],[Change (%)]]&gt;0,T_STOCK_DATA[[#This Row],[Change (%)]],"")</f>
        <v/>
      </c>
      <c r="E1381" s="8">
        <f>IF(T_STOCK_DATA[[#This Row],[Change (%)]]&lt;0,T_STOCK_DATA[[#This Row],[Change (%)]],"")</f>
        <v>-4.5454999999999995E-2</v>
      </c>
      <c r="F1381" s="7" t="str" cm="1">
        <f t="array" ref="F1381">IFERROR(_FV(T_STOCK_DATA[[#This Row],[SYMBOL]],"Exchange"),"")</f>
        <v>National Stock Exchange of India</v>
      </c>
      <c r="G1381" s="7" cm="1">
        <f t="array" ref="G1381">IFERROR(_FV(T_STOCK_DATA[[#This Row],[SYMBOL]],"Price"),"")</f>
        <v>4.2</v>
      </c>
      <c r="H1381" s="9" cm="1">
        <f t="array" ref="H1381">IFERROR(_FV(T_STOCK_DATA[[#This Row],[SYMBOL]],"Volume"),"")</f>
        <v>378437</v>
      </c>
      <c r="I1381" s="7" t="str" cm="1">
        <f t="array" ref="I1381">IFERROR(_FV(T_STOCK_DATA[[#This Row],[SYMBOL]],"Ticker symbol",TRUE),"")</f>
        <v>SUNDARAM</v>
      </c>
      <c r="J1381" s="10" t="str">
        <f>IFERROR(RANK(T_STOCK_DATA[[#This Row],[Positive Change %]],T_STOCK_DATA[Positive Change %],0)+COUNTIF($D$3:$D1380,T_STOCK_DATA[[#This Row],[Positive Change %]]),"")</f>
        <v/>
      </c>
      <c r="K1381" s="10">
        <f>IFERROR(RANK(T_STOCK_DATA[[#This Row],[Negative Change %]],T_STOCK_DATA[Negative Change %],1)+COUNTIF($E$3:$E1380,T_STOCK_DATA[[#This Row],[Negative Change %]]),"")</f>
        <v>885</v>
      </c>
      <c r="L1381" s="10">
        <f>IFERROR(RANK(T_STOCK_DATA[[#This Row],[Volume]],T_STOCK_DATA[Volume],0)+COUNTIF($H$3:$H1380,T_STOCK_DATA[[#This Row],[Volume]]),"")</f>
        <v>585</v>
      </c>
      <c r="M1381" s="18" cm="1">
        <f t="array" ref="M1381">IFERROR(_FV(T_STOCK_DATA[[#This Row],[SYMBOL]],"Last trade time",TRUE),"")</f>
        <v>44585.469965277778</v>
      </c>
    </row>
    <row r="1382" spans="1:13">
      <c r="A1382" s="5" t="e" vm="1390">
        <v>#VALUE!</v>
      </c>
      <c r="B1382" s="7" cm="1">
        <f t="array" ref="B1382">IFERROR(_FV(T_STOCK_DATA[[#This Row],[SYMBOL]],"Change"),"")</f>
        <v>-89.7</v>
      </c>
      <c r="C1382" s="8" cm="1">
        <f t="array" ref="C1382">IFERROR(IF(T_STOCK_DATA[[#This Row],[SYMBOL]]="","",_FV(T_STOCK_DATA[[#This Row],[SYMBOL]],"Change (%)",TRUE)),"")</f>
        <v>-3.8847E-2</v>
      </c>
      <c r="D1382" s="8" t="str">
        <f>IF(T_STOCK_DATA[[#This Row],[Change (%)]]&gt;0,T_STOCK_DATA[[#This Row],[Change (%)]],"")</f>
        <v/>
      </c>
      <c r="E1382" s="8">
        <f>IF(T_STOCK_DATA[[#This Row],[Change (%)]]&lt;0,T_STOCK_DATA[[#This Row],[Change (%)]],"")</f>
        <v>-3.8847E-2</v>
      </c>
      <c r="F1382" s="7" t="str" cm="1">
        <f t="array" ref="F1382">IFERROR(_FV(T_STOCK_DATA[[#This Row],[SYMBOL]],"Exchange"),"")</f>
        <v>National Stock Exchange of India</v>
      </c>
      <c r="G1382" s="7" cm="1">
        <f t="array" ref="G1382">IFERROR(_FV(T_STOCK_DATA[[#This Row],[SYMBOL]],"Price"),"")</f>
        <v>2219.35</v>
      </c>
      <c r="H1382" s="9" cm="1">
        <f t="array" ref="H1382">IFERROR(_FV(T_STOCK_DATA[[#This Row],[SYMBOL]],"Volume"),"")</f>
        <v>11344</v>
      </c>
      <c r="I1382" s="7" t="str" cm="1">
        <f t="array" ref="I1382">IFERROR(_FV(T_STOCK_DATA[[#This Row],[SYMBOL]],"Ticker symbol",TRUE),"")</f>
        <v>SUNDARMFIN</v>
      </c>
      <c r="J1382" s="10" t="str">
        <f>IFERROR(RANK(T_STOCK_DATA[[#This Row],[Positive Change %]],T_STOCK_DATA[Positive Change %],0)+COUNTIF($D$3:$D1381,T_STOCK_DATA[[#This Row],[Positive Change %]]),"")</f>
        <v/>
      </c>
      <c r="K1382" s="10">
        <f>IFERROR(RANK(T_STOCK_DATA[[#This Row],[Negative Change %]],T_STOCK_DATA[Negative Change %],1)+COUNTIF($E$3:$E1381,T_STOCK_DATA[[#This Row],[Negative Change %]]),"")</f>
        <v>1070</v>
      </c>
      <c r="L1382" s="10">
        <f>IFERROR(RANK(T_STOCK_DATA[[#This Row],[Volume]],T_STOCK_DATA[Volume],0)+COUNTIF($H$3:$H1381,T_STOCK_DATA[[#This Row],[Volume]]),"")</f>
        <v>1493</v>
      </c>
      <c r="M1382" s="18" cm="1">
        <f t="array" ref="M1382">IFERROR(_FV(T_STOCK_DATA[[#This Row],[SYMBOL]],"Last trade time",TRUE),"")</f>
        <v>44585.469965277778</v>
      </c>
    </row>
    <row r="1383" spans="1:13">
      <c r="A1383" s="5" t="e" vm="1391">
        <v>#VALUE!</v>
      </c>
      <c r="B1383" s="7" cm="1">
        <f t="array" ref="B1383">IFERROR(_FV(T_STOCK_DATA[[#This Row],[SYMBOL]],"Change"),"")</f>
        <v>-1.8</v>
      </c>
      <c r="C1383" s="8" cm="1">
        <f t="array" ref="C1383">IFERROR(IF(T_STOCK_DATA[[#This Row],[SYMBOL]]="","",_FV(T_STOCK_DATA[[#This Row],[SYMBOL]],"Change (%)",TRUE)),"")</f>
        <v>-2.1831E-2</v>
      </c>
      <c r="D1383" s="8" t="str">
        <f>IF(T_STOCK_DATA[[#This Row],[Change (%)]]&gt;0,T_STOCK_DATA[[#This Row],[Change (%)]],"")</f>
        <v/>
      </c>
      <c r="E1383" s="8">
        <f>IF(T_STOCK_DATA[[#This Row],[Change (%)]]&lt;0,T_STOCK_DATA[[#This Row],[Change (%)]],"")</f>
        <v>-2.1831E-2</v>
      </c>
      <c r="F1383" s="7" t="str" cm="1">
        <f t="array" ref="F1383">IFERROR(_FV(T_STOCK_DATA[[#This Row],[SYMBOL]],"Exchange"),"")</f>
        <v>National Stock Exchange of India</v>
      </c>
      <c r="G1383" s="7" cm="1">
        <f t="array" ref="G1383">IFERROR(_FV(T_STOCK_DATA[[#This Row],[SYMBOL]],"Price"),"")</f>
        <v>80.650000000000006</v>
      </c>
      <c r="H1383" s="9" cm="1">
        <f t="array" ref="H1383">IFERROR(_FV(T_STOCK_DATA[[#This Row],[SYMBOL]],"Volume"),"")</f>
        <v>219948</v>
      </c>
      <c r="I1383" s="7" t="str" cm="1">
        <f t="array" ref="I1383">IFERROR(_FV(T_STOCK_DATA[[#This Row],[SYMBOL]],"Ticker symbol",TRUE),"")</f>
        <v>SUNDARMHLD</v>
      </c>
      <c r="J1383" s="10" t="str">
        <f>IFERROR(RANK(T_STOCK_DATA[[#This Row],[Positive Change %]],T_STOCK_DATA[Positive Change %],0)+COUNTIF($D$3:$D1382,T_STOCK_DATA[[#This Row],[Positive Change %]]),"")</f>
        <v/>
      </c>
      <c r="K1383" s="10">
        <f>IFERROR(RANK(T_STOCK_DATA[[#This Row],[Negative Change %]],T_STOCK_DATA[Negative Change %],1)+COUNTIF($E$3:$E1382,T_STOCK_DATA[[#This Row],[Negative Change %]]),"")</f>
        <v>1397</v>
      </c>
      <c r="L1383" s="10">
        <f>IFERROR(RANK(T_STOCK_DATA[[#This Row],[Volume]],T_STOCK_DATA[Volume],0)+COUNTIF($H$3:$H1382,T_STOCK_DATA[[#This Row],[Volume]]),"")</f>
        <v>731</v>
      </c>
      <c r="M1383" s="18" cm="1">
        <f t="array" ref="M1383">IFERROR(_FV(T_STOCK_DATA[[#This Row],[SYMBOL]],"Last trade time",TRUE),"")</f>
        <v>44585.469965277778</v>
      </c>
    </row>
    <row r="1384" spans="1:13">
      <c r="A1384" s="5" t="e" vm="1392">
        <v>#VALUE!</v>
      </c>
      <c r="B1384" s="7" cm="1">
        <f t="array" ref="B1384">IFERROR(_FV(T_STOCK_DATA[[#This Row],[SYMBOL]],"Change"),"")</f>
        <v>-7.55</v>
      </c>
      <c r="C1384" s="8" cm="1">
        <f t="array" ref="C1384">IFERROR(IF(T_STOCK_DATA[[#This Row],[SYMBOL]]="","",_FV(T_STOCK_DATA[[#This Row],[SYMBOL]],"Change (%)",TRUE)),"")</f>
        <v>-1.8050999999999998E-2</v>
      </c>
      <c r="D1384" s="8" t="str">
        <f>IF(T_STOCK_DATA[[#This Row],[Change (%)]]&gt;0,T_STOCK_DATA[[#This Row],[Change (%)]],"")</f>
        <v/>
      </c>
      <c r="E1384" s="8">
        <f>IF(T_STOCK_DATA[[#This Row],[Change (%)]]&lt;0,T_STOCK_DATA[[#This Row],[Change (%)]],"")</f>
        <v>-1.8050999999999998E-2</v>
      </c>
      <c r="F1384" s="7" t="str" cm="1">
        <f t="array" ref="F1384">IFERROR(_FV(T_STOCK_DATA[[#This Row],[SYMBOL]],"Exchange"),"")</f>
        <v>National Stock Exchange of India</v>
      </c>
      <c r="G1384" s="7" cm="1">
        <f t="array" ref="G1384">IFERROR(_FV(T_STOCK_DATA[[#This Row],[SYMBOL]],"Price"),"")</f>
        <v>410.7</v>
      </c>
      <c r="H1384" s="9" cm="1">
        <f t="array" ref="H1384">IFERROR(_FV(T_STOCK_DATA[[#This Row],[SYMBOL]],"Volume"),"")</f>
        <v>4708</v>
      </c>
      <c r="I1384" s="7" t="str" cm="1">
        <f t="array" ref="I1384">IFERROR(_FV(T_STOCK_DATA[[#This Row],[SYMBOL]],"Ticker symbol",TRUE),"")</f>
        <v>SUNDRMBRAK</v>
      </c>
      <c r="J1384" s="10" t="str">
        <f>IFERROR(RANK(T_STOCK_DATA[[#This Row],[Positive Change %]],T_STOCK_DATA[Positive Change %],0)+COUNTIF($D$3:$D1383,T_STOCK_DATA[[#This Row],[Positive Change %]]),"")</f>
        <v/>
      </c>
      <c r="K1384" s="10">
        <f>IFERROR(RANK(T_STOCK_DATA[[#This Row],[Negative Change %]],T_STOCK_DATA[Negative Change %],1)+COUNTIF($E$3:$E1383,T_STOCK_DATA[[#This Row],[Negative Change %]]),"")</f>
        <v>1444</v>
      </c>
      <c r="L1384" s="10">
        <f>IFERROR(RANK(T_STOCK_DATA[[#This Row],[Volume]],T_STOCK_DATA[Volume],0)+COUNTIF($H$3:$H1383,T_STOCK_DATA[[#This Row],[Volume]]),"")</f>
        <v>1568</v>
      </c>
      <c r="M1384" s="18" cm="1">
        <f t="array" ref="M1384">IFERROR(_FV(T_STOCK_DATA[[#This Row],[SYMBOL]],"Last trade time",TRUE),"")</f>
        <v>44585.469965277778</v>
      </c>
    </row>
    <row r="1385" spans="1:13">
      <c r="A1385" s="5" t="e" vm="1393">
        <v>#VALUE!</v>
      </c>
      <c r="B1385" s="7" cm="1">
        <f t="array" ref="B1385">IFERROR(_FV(T_STOCK_DATA[[#This Row],[SYMBOL]],"Change"),"")</f>
        <v>-54.95</v>
      </c>
      <c r="C1385" s="8" cm="1">
        <f t="array" ref="C1385">IFERROR(IF(T_STOCK_DATA[[#This Row],[SYMBOL]]="","",_FV(T_STOCK_DATA[[#This Row],[SYMBOL]],"Change (%)",TRUE)),"")</f>
        <v>-6.3080999999999998E-2</v>
      </c>
      <c r="D1385" s="8" t="str">
        <f>IF(T_STOCK_DATA[[#This Row],[Change (%)]]&gt;0,T_STOCK_DATA[[#This Row],[Change (%)]],"")</f>
        <v/>
      </c>
      <c r="E1385" s="8">
        <f>IF(T_STOCK_DATA[[#This Row],[Change (%)]]&lt;0,T_STOCK_DATA[[#This Row],[Change (%)]],"")</f>
        <v>-6.3080999999999998E-2</v>
      </c>
      <c r="F1385" s="7" t="str" cm="1">
        <f t="array" ref="F1385">IFERROR(_FV(T_STOCK_DATA[[#This Row],[SYMBOL]],"Exchange"),"")</f>
        <v>National Stock Exchange of India</v>
      </c>
      <c r="G1385" s="7" cm="1">
        <f t="array" ref="G1385">IFERROR(_FV(T_STOCK_DATA[[#This Row],[SYMBOL]],"Price"),"")</f>
        <v>816.15</v>
      </c>
      <c r="H1385" s="9" cm="1">
        <f t="array" ref="H1385">IFERROR(_FV(T_STOCK_DATA[[#This Row],[SYMBOL]],"Volume"),"")</f>
        <v>54530</v>
      </c>
      <c r="I1385" s="7" t="str" cm="1">
        <f t="array" ref="I1385">IFERROR(_FV(T_STOCK_DATA[[#This Row],[SYMBOL]],"Ticker symbol",TRUE),"")</f>
        <v>SUNDRMFAST</v>
      </c>
      <c r="J1385" s="10" t="str">
        <f>IFERROR(RANK(T_STOCK_DATA[[#This Row],[Positive Change %]],T_STOCK_DATA[Positive Change %],0)+COUNTIF($D$3:$D1384,T_STOCK_DATA[[#This Row],[Positive Change %]]),"")</f>
        <v/>
      </c>
      <c r="K1385" s="10">
        <f>IFERROR(RANK(T_STOCK_DATA[[#This Row],[Negative Change %]],T_STOCK_DATA[Negative Change %],1)+COUNTIF($E$3:$E1384,T_STOCK_DATA[[#This Row],[Negative Change %]]),"")</f>
        <v>296</v>
      </c>
      <c r="L1385" s="10">
        <f>IFERROR(RANK(T_STOCK_DATA[[#This Row],[Volume]],T_STOCK_DATA[Volume],0)+COUNTIF($H$3:$H1384,T_STOCK_DATA[[#This Row],[Volume]]),"")</f>
        <v>1140</v>
      </c>
      <c r="M1385" s="18" cm="1">
        <f t="array" ref="M1385">IFERROR(_FV(T_STOCK_DATA[[#This Row],[SYMBOL]],"Last trade time",TRUE),"")</f>
        <v>44585.469965277778</v>
      </c>
    </row>
    <row r="1386" spans="1:13">
      <c r="A1386" s="5" t="e" vm="1394">
        <v>#VALUE!</v>
      </c>
      <c r="B1386" s="7" cm="1">
        <f t="array" ref="B1386">IFERROR(_FV(T_STOCK_DATA[[#This Row],[SYMBOL]],"Change"),"")</f>
        <v>-5.55</v>
      </c>
      <c r="C1386" s="8" cm="1">
        <f t="array" ref="C1386">IFERROR(IF(T_STOCK_DATA[[#This Row],[SYMBOL]]="","",_FV(T_STOCK_DATA[[#This Row],[SYMBOL]],"Change (%)",TRUE)),"")</f>
        <v>-6.9592000000000001E-2</v>
      </c>
      <c r="D1386" s="8" t="str">
        <f>IF(T_STOCK_DATA[[#This Row],[Change (%)]]&gt;0,T_STOCK_DATA[[#This Row],[Change (%)]],"")</f>
        <v/>
      </c>
      <c r="E1386" s="8">
        <f>IF(T_STOCK_DATA[[#This Row],[Change (%)]]&lt;0,T_STOCK_DATA[[#This Row],[Change (%)]],"")</f>
        <v>-6.9592000000000001E-2</v>
      </c>
      <c r="F1386" s="7" t="str" cm="1">
        <f t="array" ref="F1386">IFERROR(_FV(T_STOCK_DATA[[#This Row],[SYMBOL]],"Exchange"),"")</f>
        <v>National Stock Exchange of India</v>
      </c>
      <c r="G1386" s="7" cm="1">
        <f t="array" ref="G1386">IFERROR(_FV(T_STOCK_DATA[[#This Row],[SYMBOL]],"Price"),"")</f>
        <v>74.2</v>
      </c>
      <c r="H1386" s="9" cm="1">
        <f t="array" ref="H1386">IFERROR(_FV(T_STOCK_DATA[[#This Row],[SYMBOL]],"Volume"),"")</f>
        <v>281221</v>
      </c>
      <c r="I1386" s="7" t="str" cm="1">
        <f t="array" ref="I1386">IFERROR(_FV(T_STOCK_DATA[[#This Row],[SYMBOL]],"Ticker symbol",TRUE),"")</f>
        <v>SUNFLAG</v>
      </c>
      <c r="J1386" s="10" t="str">
        <f>IFERROR(RANK(T_STOCK_DATA[[#This Row],[Positive Change %]],T_STOCK_DATA[Positive Change %],0)+COUNTIF($D$3:$D1385,T_STOCK_DATA[[#This Row],[Positive Change %]]),"")</f>
        <v/>
      </c>
      <c r="K1386" s="10">
        <f>IFERROR(RANK(T_STOCK_DATA[[#This Row],[Negative Change %]],T_STOCK_DATA[Negative Change %],1)+COUNTIF($E$3:$E1385,T_STOCK_DATA[[#This Row],[Negative Change %]]),"")</f>
        <v>212</v>
      </c>
      <c r="L1386" s="10">
        <f>IFERROR(RANK(T_STOCK_DATA[[#This Row],[Volume]],T_STOCK_DATA[Volume],0)+COUNTIF($H$3:$H1385,T_STOCK_DATA[[#This Row],[Volume]]),"")</f>
        <v>664</v>
      </c>
      <c r="M1386" s="18" cm="1">
        <f t="array" ref="M1386">IFERROR(_FV(T_STOCK_DATA[[#This Row],[SYMBOL]],"Last trade time",TRUE),"")</f>
        <v>44585.469965277778</v>
      </c>
    </row>
    <row r="1387" spans="1:13">
      <c r="A1387" s="5" t="e" vm="1395">
        <v>#VALUE!</v>
      </c>
      <c r="B1387" s="7" cm="1">
        <f t="array" ref="B1387">IFERROR(_FV(T_STOCK_DATA[[#This Row],[SYMBOL]],"Change"),"")</f>
        <v>-7.9</v>
      </c>
      <c r="C1387" s="8" cm="1">
        <f t="array" ref="C1387">IFERROR(IF(T_STOCK_DATA[[#This Row],[SYMBOL]]="","",_FV(T_STOCK_DATA[[#This Row],[SYMBOL]],"Change (%)",TRUE)),"")</f>
        <v>-9.7680000000000006E-3</v>
      </c>
      <c r="D1387" s="8" t="str">
        <f>IF(T_STOCK_DATA[[#This Row],[Change (%)]]&gt;0,T_STOCK_DATA[[#This Row],[Change (%)]],"")</f>
        <v/>
      </c>
      <c r="E1387" s="8">
        <f>IF(T_STOCK_DATA[[#This Row],[Change (%)]]&lt;0,T_STOCK_DATA[[#This Row],[Change (%)]],"")</f>
        <v>-9.7680000000000006E-3</v>
      </c>
      <c r="F1387" s="7" t="str" cm="1">
        <f t="array" ref="F1387">IFERROR(_FV(T_STOCK_DATA[[#This Row],[SYMBOL]],"Exchange"),"")</f>
        <v>National Stock Exchange of India</v>
      </c>
      <c r="G1387" s="7" cm="1">
        <f t="array" ref="G1387">IFERROR(_FV(T_STOCK_DATA[[#This Row],[SYMBOL]],"Price"),"")</f>
        <v>800.85</v>
      </c>
      <c r="H1387" s="9" cm="1">
        <f t="array" ref="H1387">IFERROR(_FV(T_STOCK_DATA[[#This Row],[SYMBOL]],"Volume"),"")</f>
        <v>5300160</v>
      </c>
      <c r="I1387" s="7" t="str" cm="1">
        <f t="array" ref="I1387">IFERROR(_FV(T_STOCK_DATA[[#This Row],[SYMBOL]],"Ticker symbol",TRUE),"")</f>
        <v>SUNPHARMA</v>
      </c>
      <c r="J1387" s="10" t="str">
        <f>IFERROR(RANK(T_STOCK_DATA[[#This Row],[Positive Change %]],T_STOCK_DATA[Positive Change %],0)+COUNTIF($D$3:$D1386,T_STOCK_DATA[[#This Row],[Positive Change %]]),"")</f>
        <v/>
      </c>
      <c r="K1387" s="10">
        <f>IFERROR(RANK(T_STOCK_DATA[[#This Row],[Negative Change %]],T_STOCK_DATA[Negative Change %],1)+COUNTIF($E$3:$E1386,T_STOCK_DATA[[#This Row],[Negative Change %]]),"")</f>
        <v>1526</v>
      </c>
      <c r="L1387" s="10">
        <f>IFERROR(RANK(T_STOCK_DATA[[#This Row],[Volume]],T_STOCK_DATA[Volume],0)+COUNTIF($H$3:$H1386,T_STOCK_DATA[[#This Row],[Volume]]),"")</f>
        <v>95</v>
      </c>
      <c r="M1387" s="18" cm="1">
        <f t="array" ref="M1387">IFERROR(_FV(T_STOCK_DATA[[#This Row],[SYMBOL]],"Last trade time",TRUE),"")</f>
        <v>44585.469965277778</v>
      </c>
    </row>
    <row r="1388" spans="1:13">
      <c r="A1388" s="5" t="e" vm="1396">
        <v>#VALUE!</v>
      </c>
      <c r="B1388" s="7" cm="1">
        <f t="array" ref="B1388">IFERROR(_FV(T_STOCK_DATA[[#This Row],[SYMBOL]],"Change"),"")</f>
        <v>-41.65</v>
      </c>
      <c r="C1388" s="8" cm="1">
        <f t="array" ref="C1388">IFERROR(IF(T_STOCK_DATA[[#This Row],[SYMBOL]]="","",_FV(T_STOCK_DATA[[#This Row],[SYMBOL]],"Change (%)",TRUE)),"")</f>
        <v>-7.7130000000000004E-2</v>
      </c>
      <c r="D1388" s="8" t="str">
        <f>IF(T_STOCK_DATA[[#This Row],[Change (%)]]&gt;0,T_STOCK_DATA[[#This Row],[Change (%)]],"")</f>
        <v/>
      </c>
      <c r="E1388" s="8">
        <f>IF(T_STOCK_DATA[[#This Row],[Change (%)]]&lt;0,T_STOCK_DATA[[#This Row],[Change (%)]],"")</f>
        <v>-7.7130000000000004E-2</v>
      </c>
      <c r="F1388" s="7" t="str" cm="1">
        <f t="array" ref="F1388">IFERROR(_FV(T_STOCK_DATA[[#This Row],[SYMBOL]],"Exchange"),"")</f>
        <v>National Stock Exchange of India</v>
      </c>
      <c r="G1388" s="7" cm="1">
        <f t="array" ref="G1388">IFERROR(_FV(T_STOCK_DATA[[#This Row],[SYMBOL]],"Price"),"")</f>
        <v>498.35</v>
      </c>
      <c r="H1388" s="9" cm="1">
        <f t="array" ref="H1388">IFERROR(_FV(T_STOCK_DATA[[#This Row],[SYMBOL]],"Volume"),"")</f>
        <v>923243</v>
      </c>
      <c r="I1388" s="7" t="str" cm="1">
        <f t="array" ref="I1388">IFERROR(_FV(T_STOCK_DATA[[#This Row],[SYMBOL]],"Ticker symbol",TRUE),"")</f>
        <v>SUNTECK</v>
      </c>
      <c r="J1388" s="10" t="str">
        <f>IFERROR(RANK(T_STOCK_DATA[[#This Row],[Positive Change %]],T_STOCK_DATA[Positive Change %],0)+COUNTIF($D$3:$D1387,T_STOCK_DATA[[#This Row],[Positive Change %]]),"")</f>
        <v/>
      </c>
      <c r="K1388" s="10">
        <f>IFERROR(RANK(T_STOCK_DATA[[#This Row],[Negative Change %]],T_STOCK_DATA[Negative Change %],1)+COUNTIF($E$3:$E1387,T_STOCK_DATA[[#This Row],[Negative Change %]]),"")</f>
        <v>125</v>
      </c>
      <c r="L1388" s="10">
        <f>IFERROR(RANK(T_STOCK_DATA[[#This Row],[Volume]],T_STOCK_DATA[Volume],0)+COUNTIF($H$3:$H1387,T_STOCK_DATA[[#This Row],[Volume]]),"")</f>
        <v>354</v>
      </c>
      <c r="M1388" s="18" cm="1">
        <f t="array" ref="M1388">IFERROR(_FV(T_STOCK_DATA[[#This Row],[SYMBOL]],"Last trade time",TRUE),"")</f>
        <v>44585.469965277778</v>
      </c>
    </row>
    <row r="1389" spans="1:13">
      <c r="A1389" s="5" t="e" vm="1397">
        <v>#VALUE!</v>
      </c>
      <c r="B1389" s="7" cm="1">
        <f t="array" ref="B1389">IFERROR(_FV(T_STOCK_DATA[[#This Row],[SYMBOL]],"Change"),"")</f>
        <v>-18.8</v>
      </c>
      <c r="C1389" s="8" cm="1">
        <f t="array" ref="C1389">IFERROR(IF(T_STOCK_DATA[[#This Row],[SYMBOL]]="","",_FV(T_STOCK_DATA[[#This Row],[SYMBOL]],"Change (%)",TRUE)),"")</f>
        <v>-3.7976000000000003E-2</v>
      </c>
      <c r="D1389" s="8" t="str">
        <f>IF(T_STOCK_DATA[[#This Row],[Change (%)]]&gt;0,T_STOCK_DATA[[#This Row],[Change (%)]],"")</f>
        <v/>
      </c>
      <c r="E1389" s="8">
        <f>IF(T_STOCK_DATA[[#This Row],[Change (%)]]&lt;0,T_STOCK_DATA[[#This Row],[Change (%)]],"")</f>
        <v>-3.7976000000000003E-2</v>
      </c>
      <c r="F1389" s="7" t="str" cm="1">
        <f t="array" ref="F1389">IFERROR(_FV(T_STOCK_DATA[[#This Row],[SYMBOL]],"Exchange"),"")</f>
        <v>National Stock Exchange of India</v>
      </c>
      <c r="G1389" s="7" cm="1">
        <f t="array" ref="G1389">IFERROR(_FV(T_STOCK_DATA[[#This Row],[SYMBOL]],"Price"),"")</f>
        <v>476.25</v>
      </c>
      <c r="H1389" s="9" cm="1">
        <f t="array" ref="H1389">IFERROR(_FV(T_STOCK_DATA[[#This Row],[SYMBOL]],"Volume"),"")</f>
        <v>733688</v>
      </c>
      <c r="I1389" s="7" t="str" cm="1">
        <f t="array" ref="I1389">IFERROR(_FV(T_STOCK_DATA[[#This Row],[SYMBOL]],"Ticker symbol",TRUE),"")</f>
        <v>SUNTV</v>
      </c>
      <c r="J1389" s="10" t="str">
        <f>IFERROR(RANK(T_STOCK_DATA[[#This Row],[Positive Change %]],T_STOCK_DATA[Positive Change %],0)+COUNTIF($D$3:$D1388,T_STOCK_DATA[[#This Row],[Positive Change %]]),"")</f>
        <v/>
      </c>
      <c r="K1389" s="10">
        <f>IFERROR(RANK(T_STOCK_DATA[[#This Row],[Negative Change %]],T_STOCK_DATA[Negative Change %],1)+COUNTIF($E$3:$E1388,T_STOCK_DATA[[#This Row],[Negative Change %]]),"")</f>
        <v>1091</v>
      </c>
      <c r="L1389" s="10">
        <f>IFERROR(RANK(T_STOCK_DATA[[#This Row],[Volume]],T_STOCK_DATA[Volume],0)+COUNTIF($H$3:$H1388,T_STOCK_DATA[[#This Row],[Volume]]),"")</f>
        <v>404</v>
      </c>
      <c r="M1389" s="18" cm="1">
        <f t="array" ref="M1389">IFERROR(_FV(T_STOCK_DATA[[#This Row],[SYMBOL]],"Last trade time",TRUE),"")</f>
        <v>44585.469965277778</v>
      </c>
    </row>
    <row r="1390" spans="1:13">
      <c r="A1390" s="5" t="e" vm="1398">
        <v>#VALUE!</v>
      </c>
      <c r="B1390" s="7" cm="1">
        <f t="array" ref="B1390">IFERROR(_FV(T_STOCK_DATA[[#This Row],[SYMBOL]],"Change"),"")</f>
        <v>-15.4</v>
      </c>
      <c r="C1390" s="8" cm="1">
        <f t="array" ref="C1390">IFERROR(IF(T_STOCK_DATA[[#This Row],[SYMBOL]]="","",_FV(T_STOCK_DATA[[#This Row],[SYMBOL]],"Change (%)",TRUE)),"")</f>
        <v>-7.1295999999999998E-2</v>
      </c>
      <c r="D1390" s="8" t="str">
        <f>IF(T_STOCK_DATA[[#This Row],[Change (%)]]&gt;0,T_STOCK_DATA[[#This Row],[Change (%)]],"")</f>
        <v/>
      </c>
      <c r="E1390" s="8">
        <f>IF(T_STOCK_DATA[[#This Row],[Change (%)]]&lt;0,T_STOCK_DATA[[#This Row],[Change (%)]],"")</f>
        <v>-7.1295999999999998E-2</v>
      </c>
      <c r="F1390" s="7" t="str" cm="1">
        <f t="array" ref="F1390">IFERROR(_FV(T_STOCK_DATA[[#This Row],[SYMBOL]],"Exchange"),"")</f>
        <v>National Stock Exchange of India</v>
      </c>
      <c r="G1390" s="7" cm="1">
        <f t="array" ref="G1390">IFERROR(_FV(T_STOCK_DATA[[#This Row],[SYMBOL]],"Price"),"")</f>
        <v>200.6</v>
      </c>
      <c r="H1390" s="9" cm="1">
        <f t="array" ref="H1390">IFERROR(_FV(T_STOCK_DATA[[#This Row],[SYMBOL]],"Volume"),"")</f>
        <v>95425</v>
      </c>
      <c r="I1390" s="7" t="str" cm="1">
        <f t="array" ref="I1390">IFERROR(_FV(T_STOCK_DATA[[#This Row],[SYMBOL]],"Ticker symbol",TRUE),"")</f>
        <v>SUPERHOUSE</v>
      </c>
      <c r="J1390" s="10" t="str">
        <f>IFERROR(RANK(T_STOCK_DATA[[#This Row],[Positive Change %]],T_STOCK_DATA[Positive Change %],0)+COUNTIF($D$3:$D1389,T_STOCK_DATA[[#This Row],[Positive Change %]]),"")</f>
        <v/>
      </c>
      <c r="K1390" s="10">
        <f>IFERROR(RANK(T_STOCK_DATA[[#This Row],[Negative Change %]],T_STOCK_DATA[Negative Change %],1)+COUNTIF($E$3:$E1389,T_STOCK_DATA[[#This Row],[Negative Change %]]),"")</f>
        <v>186</v>
      </c>
      <c r="L1390" s="10">
        <f>IFERROR(RANK(T_STOCK_DATA[[#This Row],[Volume]],T_STOCK_DATA[Volume],0)+COUNTIF($H$3:$H1389,T_STOCK_DATA[[#This Row],[Volume]]),"")</f>
        <v>985</v>
      </c>
      <c r="M1390" s="18" cm="1">
        <f t="array" ref="M1390">IFERROR(_FV(T_STOCK_DATA[[#This Row],[SYMBOL]],"Last trade time",TRUE),"")</f>
        <v>44585.469965277778</v>
      </c>
    </row>
    <row r="1391" spans="1:13">
      <c r="A1391" s="5" t="e" vm="1399">
        <v>#VALUE!</v>
      </c>
      <c r="B1391" s="7" cm="1">
        <f t="array" ref="B1391">IFERROR(_FV(T_STOCK_DATA[[#This Row],[SYMBOL]],"Change"),"")</f>
        <v>-0.9</v>
      </c>
      <c r="C1391" s="8" cm="1">
        <f t="array" ref="C1391">IFERROR(IF(T_STOCK_DATA[[#This Row],[SYMBOL]]="","",_FV(T_STOCK_DATA[[#This Row],[SYMBOL]],"Change (%)",TRUE)),"")</f>
        <v>-4.8648999999999998E-2</v>
      </c>
      <c r="D1391" s="8" t="str">
        <f>IF(T_STOCK_DATA[[#This Row],[Change (%)]]&gt;0,T_STOCK_DATA[[#This Row],[Change (%)]],"")</f>
        <v/>
      </c>
      <c r="E1391" s="8">
        <f>IF(T_STOCK_DATA[[#This Row],[Change (%)]]&lt;0,T_STOCK_DATA[[#This Row],[Change (%)]],"")</f>
        <v>-4.8648999999999998E-2</v>
      </c>
      <c r="F1391" s="7" t="str" cm="1">
        <f t="array" ref="F1391">IFERROR(_FV(T_STOCK_DATA[[#This Row],[SYMBOL]],"Exchange"),"")</f>
        <v>National Stock Exchange of India</v>
      </c>
      <c r="G1391" s="7" cm="1">
        <f t="array" ref="G1391">IFERROR(_FV(T_STOCK_DATA[[#This Row],[SYMBOL]],"Price"),"")</f>
        <v>17.600000000000001</v>
      </c>
      <c r="H1391" s="9" cm="1">
        <f t="array" ref="H1391">IFERROR(_FV(T_STOCK_DATA[[#This Row],[SYMBOL]],"Volume"),"")</f>
        <v>121232</v>
      </c>
      <c r="I1391" s="7" t="str" cm="1">
        <f t="array" ref="I1391">IFERROR(_FV(T_STOCK_DATA[[#This Row],[SYMBOL]],"Ticker symbol",TRUE),"")</f>
        <v>SUPERSPIN</v>
      </c>
      <c r="J1391" s="10" t="str">
        <f>IFERROR(RANK(T_STOCK_DATA[[#This Row],[Positive Change %]],T_STOCK_DATA[Positive Change %],0)+COUNTIF($D$3:$D1390,T_STOCK_DATA[[#This Row],[Positive Change %]]),"")</f>
        <v/>
      </c>
      <c r="K1391" s="10">
        <f>IFERROR(RANK(T_STOCK_DATA[[#This Row],[Negative Change %]],T_STOCK_DATA[Negative Change %],1)+COUNTIF($E$3:$E1390,T_STOCK_DATA[[#This Row],[Negative Change %]]),"")</f>
        <v>722</v>
      </c>
      <c r="L1391" s="10">
        <f>IFERROR(RANK(T_STOCK_DATA[[#This Row],[Volume]],T_STOCK_DATA[Volume],0)+COUNTIF($H$3:$H1390,T_STOCK_DATA[[#This Row],[Volume]]),"")</f>
        <v>914</v>
      </c>
      <c r="M1391" s="18" cm="1">
        <f t="array" ref="M1391">IFERROR(_FV(T_STOCK_DATA[[#This Row],[SYMBOL]],"Last trade time",TRUE),"")</f>
        <v>44585.469976851855</v>
      </c>
    </row>
    <row r="1392" spans="1:13">
      <c r="A1392" s="5" t="e" vm="1400">
        <v>#VALUE!</v>
      </c>
      <c r="B1392" s="7" cm="1">
        <f t="array" ref="B1392">IFERROR(_FV(T_STOCK_DATA[[#This Row],[SYMBOL]],"Change"),"")</f>
        <v>-5.9</v>
      </c>
      <c r="C1392" s="8" cm="1">
        <f t="array" ref="C1392">IFERROR(IF(T_STOCK_DATA[[#This Row],[SYMBOL]]="","",_FV(T_STOCK_DATA[[#This Row],[SYMBOL]],"Change (%)",TRUE)),"")</f>
        <v>-8.4119999999999993E-3</v>
      </c>
      <c r="D1392" s="8" t="str">
        <f>IF(T_STOCK_DATA[[#This Row],[Change (%)]]&gt;0,T_STOCK_DATA[[#This Row],[Change (%)]],"")</f>
        <v/>
      </c>
      <c r="E1392" s="8">
        <f>IF(T_STOCK_DATA[[#This Row],[Change (%)]]&lt;0,T_STOCK_DATA[[#This Row],[Change (%)]],"")</f>
        <v>-8.4119999999999993E-3</v>
      </c>
      <c r="F1392" s="7" t="str" cm="1">
        <f t="array" ref="F1392">IFERROR(_FV(T_STOCK_DATA[[#This Row],[SYMBOL]],"Exchange"),"")</f>
        <v>National Stock Exchange of India</v>
      </c>
      <c r="G1392" s="7" cm="1">
        <f t="array" ref="G1392">IFERROR(_FV(T_STOCK_DATA[[#This Row],[SYMBOL]],"Price"),"")</f>
        <v>695.5</v>
      </c>
      <c r="H1392" s="9" cm="1">
        <f t="array" ref="H1392">IFERROR(_FV(T_STOCK_DATA[[#This Row],[SYMBOL]],"Volume"),"")</f>
        <v>163847</v>
      </c>
      <c r="I1392" s="7" t="str" cm="1">
        <f t="array" ref="I1392">IFERROR(_FV(T_STOCK_DATA[[#This Row],[SYMBOL]],"Ticker symbol",TRUE),"")</f>
        <v>SUPPETRO</v>
      </c>
      <c r="J1392" s="10" t="str">
        <f>IFERROR(RANK(T_STOCK_DATA[[#This Row],[Positive Change %]],T_STOCK_DATA[Positive Change %],0)+COUNTIF($D$3:$D1391,T_STOCK_DATA[[#This Row],[Positive Change %]]),"")</f>
        <v/>
      </c>
      <c r="K1392" s="10">
        <f>IFERROR(RANK(T_STOCK_DATA[[#This Row],[Negative Change %]],T_STOCK_DATA[Negative Change %],1)+COUNTIF($E$3:$E1391,T_STOCK_DATA[[#This Row],[Negative Change %]]),"")</f>
        <v>1531</v>
      </c>
      <c r="L1392" s="10">
        <f>IFERROR(RANK(T_STOCK_DATA[[#This Row],[Volume]],T_STOCK_DATA[Volume],0)+COUNTIF($H$3:$H1391,T_STOCK_DATA[[#This Row],[Volume]]),"")</f>
        <v>819</v>
      </c>
      <c r="M1392" s="18" cm="1">
        <f t="array" ref="M1392">IFERROR(_FV(T_STOCK_DATA[[#This Row],[SYMBOL]],"Last trade time",TRUE),"")</f>
        <v>44585.469976851855</v>
      </c>
    </row>
    <row r="1393" spans="1:13">
      <c r="A1393" s="5" t="e" vm="37">
        <v>#VALUE!</v>
      </c>
      <c r="B1393" s="7" cm="1">
        <f t="array" ref="B1393">IFERROR(_FV(T_STOCK_DATA[[#This Row],[SYMBOL]],"Change"),"")</f>
        <v>-43.55</v>
      </c>
      <c r="C1393" s="8" cm="1">
        <f t="array" ref="C1393">IFERROR(IF(T_STOCK_DATA[[#This Row],[SYMBOL]]="","",_FV(T_STOCK_DATA[[#This Row],[SYMBOL]],"Change (%)",TRUE)),"")</f>
        <v>-0.100138</v>
      </c>
      <c r="D1393" s="8" t="str">
        <f>IF(T_STOCK_DATA[[#This Row],[Change (%)]]&gt;0,T_STOCK_DATA[[#This Row],[Change (%)]],"")</f>
        <v/>
      </c>
      <c r="E1393" s="8">
        <f>IF(T_STOCK_DATA[[#This Row],[Change (%)]]&lt;0,T_STOCK_DATA[[#This Row],[Change (%)]],"")</f>
        <v>-0.100138</v>
      </c>
      <c r="F1393" s="7" t="str" cm="1">
        <f t="array" ref="F1393">IFERROR(_FV(T_STOCK_DATA[[#This Row],[SYMBOL]],"Exchange"),"")</f>
        <v>National Stock Exchange of India</v>
      </c>
      <c r="G1393" s="7" cm="1">
        <f t="array" ref="G1393">IFERROR(_FV(T_STOCK_DATA[[#This Row],[SYMBOL]],"Price"),"")</f>
        <v>391.35</v>
      </c>
      <c r="H1393" s="9" cm="1">
        <f t="array" ref="H1393">IFERROR(_FV(T_STOCK_DATA[[#This Row],[SYMBOL]],"Volume"),"")</f>
        <v>436229</v>
      </c>
      <c r="I1393" s="7" t="str" cm="1">
        <f t="array" ref="I1393">IFERROR(_FV(T_STOCK_DATA[[#This Row],[SYMBOL]],"Ticker symbol",TRUE),"")</f>
        <v>SUPRAJIT</v>
      </c>
      <c r="J1393" s="10" t="str">
        <f>IFERROR(RANK(T_STOCK_DATA[[#This Row],[Positive Change %]],T_STOCK_DATA[Positive Change %],0)+COUNTIF($D$3:$D1392,T_STOCK_DATA[[#This Row],[Positive Change %]]),"")</f>
        <v/>
      </c>
      <c r="K1393" s="10">
        <f>IFERROR(RANK(T_STOCK_DATA[[#This Row],[Negative Change %]],T_STOCK_DATA[Negative Change %],1)+COUNTIF($E$3:$E1392,T_STOCK_DATA[[#This Row],[Negative Change %]]),"")</f>
        <v>17</v>
      </c>
      <c r="L1393" s="10">
        <f>IFERROR(RANK(T_STOCK_DATA[[#This Row],[Volume]],T_STOCK_DATA[Volume],0)+COUNTIF($H$3:$H1392,T_STOCK_DATA[[#This Row],[Volume]]),"")</f>
        <v>536</v>
      </c>
      <c r="M1393" s="18" cm="1">
        <f t="array" ref="M1393">IFERROR(_FV(T_STOCK_DATA[[#This Row],[SYMBOL]],"Last trade time",TRUE),"")</f>
        <v>44585.469976851855</v>
      </c>
    </row>
    <row r="1394" spans="1:13">
      <c r="A1394" s="5" t="e" vm="1401">
        <v>#VALUE!</v>
      </c>
      <c r="B1394" s="7" cm="1">
        <f t="array" ref="B1394">IFERROR(_FV(T_STOCK_DATA[[#This Row],[SYMBOL]],"Change"),"")</f>
        <v>-1.3</v>
      </c>
      <c r="C1394" s="8" cm="1">
        <f t="array" ref="C1394">IFERROR(IF(T_STOCK_DATA[[#This Row],[SYMBOL]]="","",_FV(T_STOCK_DATA[[#This Row],[SYMBOL]],"Change (%)",TRUE)),"")</f>
        <v>-4.8417000000000002E-2</v>
      </c>
      <c r="D1394" s="8" t="str">
        <f>IF(T_STOCK_DATA[[#This Row],[Change (%)]]&gt;0,T_STOCK_DATA[[#This Row],[Change (%)]],"")</f>
        <v/>
      </c>
      <c r="E1394" s="8">
        <f>IF(T_STOCK_DATA[[#This Row],[Change (%)]]&lt;0,T_STOCK_DATA[[#This Row],[Change (%)]],"")</f>
        <v>-4.8417000000000002E-2</v>
      </c>
      <c r="F1394" s="7" t="str" cm="1">
        <f t="array" ref="F1394">IFERROR(_FV(T_STOCK_DATA[[#This Row],[SYMBOL]],"Exchange"),"")</f>
        <v>National Stock Exchange of India</v>
      </c>
      <c r="G1394" s="7" cm="1">
        <f t="array" ref="G1394">IFERROR(_FV(T_STOCK_DATA[[#This Row],[SYMBOL]],"Price"),"")</f>
        <v>25.55</v>
      </c>
      <c r="H1394" s="9" cm="1">
        <f t="array" ref="H1394">IFERROR(_FV(T_STOCK_DATA[[#This Row],[SYMBOL]],"Volume"),"")</f>
        <v>67552</v>
      </c>
      <c r="I1394" s="7" t="str" cm="1">
        <f t="array" ref="I1394">IFERROR(_FV(T_STOCK_DATA[[#This Row],[SYMBOL]],"Ticker symbol",TRUE),"")</f>
        <v>SUPREMEENG</v>
      </c>
      <c r="J1394" s="10" t="str">
        <f>IFERROR(RANK(T_STOCK_DATA[[#This Row],[Positive Change %]],T_STOCK_DATA[Positive Change %],0)+COUNTIF($D$3:$D1393,T_STOCK_DATA[[#This Row],[Positive Change %]]),"")</f>
        <v/>
      </c>
      <c r="K1394" s="10">
        <f>IFERROR(RANK(T_STOCK_DATA[[#This Row],[Negative Change %]],T_STOCK_DATA[Negative Change %],1)+COUNTIF($E$3:$E1393,T_STOCK_DATA[[#This Row],[Negative Change %]]),"")</f>
        <v>740</v>
      </c>
      <c r="L1394" s="10">
        <f>IFERROR(RANK(T_STOCK_DATA[[#This Row],[Volume]],T_STOCK_DATA[Volume],0)+COUNTIF($H$3:$H1393,T_STOCK_DATA[[#This Row],[Volume]]),"")</f>
        <v>1079</v>
      </c>
      <c r="M1394" s="18" cm="1">
        <f t="array" ref="M1394">IFERROR(_FV(T_STOCK_DATA[[#This Row],[SYMBOL]],"Last trade time",TRUE),"")</f>
        <v>44585.469976851855</v>
      </c>
    </row>
    <row r="1395" spans="1:13">
      <c r="A1395" s="5" t="e" vm="1402">
        <v>#VALUE!</v>
      </c>
      <c r="B1395" s="7" cm="1">
        <f t="array" ref="B1395">IFERROR(_FV(T_STOCK_DATA[[#This Row],[SYMBOL]],"Change"),"")</f>
        <v>-107.55</v>
      </c>
      <c r="C1395" s="8" cm="1">
        <f t="array" ref="C1395">IFERROR(IF(T_STOCK_DATA[[#This Row],[SYMBOL]]="","",_FV(T_STOCK_DATA[[#This Row],[SYMBOL]],"Change (%)",TRUE)),"")</f>
        <v>-4.8064999999999997E-2</v>
      </c>
      <c r="D1395" s="8" t="str">
        <f>IF(T_STOCK_DATA[[#This Row],[Change (%)]]&gt;0,T_STOCK_DATA[[#This Row],[Change (%)]],"")</f>
        <v/>
      </c>
      <c r="E1395" s="8">
        <f>IF(T_STOCK_DATA[[#This Row],[Change (%)]]&lt;0,T_STOCK_DATA[[#This Row],[Change (%)]],"")</f>
        <v>-4.8064999999999997E-2</v>
      </c>
      <c r="F1395" s="7" t="str" cm="1">
        <f t="array" ref="F1395">IFERROR(_FV(T_STOCK_DATA[[#This Row],[SYMBOL]],"Exchange"),"")</f>
        <v>National Stock Exchange of India</v>
      </c>
      <c r="G1395" s="7" cm="1">
        <f t="array" ref="G1395">IFERROR(_FV(T_STOCK_DATA[[#This Row],[SYMBOL]],"Price"),"")</f>
        <v>2130.0500000000002</v>
      </c>
      <c r="H1395" s="9" cm="1">
        <f t="array" ref="H1395">IFERROR(_FV(T_STOCK_DATA[[#This Row],[SYMBOL]],"Volume"),"")</f>
        <v>176153</v>
      </c>
      <c r="I1395" s="7" t="str" cm="1">
        <f t="array" ref="I1395">IFERROR(_FV(T_STOCK_DATA[[#This Row],[SYMBOL]],"Ticker symbol",TRUE),"")</f>
        <v>SUPREMEIND</v>
      </c>
      <c r="J1395" s="10" t="str">
        <f>IFERROR(RANK(T_STOCK_DATA[[#This Row],[Positive Change %]],T_STOCK_DATA[Positive Change %],0)+COUNTIF($D$3:$D1394,T_STOCK_DATA[[#This Row],[Positive Change %]]),"")</f>
        <v/>
      </c>
      <c r="K1395" s="10">
        <f>IFERROR(RANK(T_STOCK_DATA[[#This Row],[Negative Change %]],T_STOCK_DATA[Negative Change %],1)+COUNTIF($E$3:$E1394,T_STOCK_DATA[[#This Row],[Negative Change %]]),"")</f>
        <v>759</v>
      </c>
      <c r="L1395" s="10">
        <f>IFERROR(RANK(T_STOCK_DATA[[#This Row],[Volume]],T_STOCK_DATA[Volume],0)+COUNTIF($H$3:$H1394,T_STOCK_DATA[[#This Row],[Volume]]),"")</f>
        <v>795</v>
      </c>
      <c r="M1395" s="18" cm="1">
        <f t="array" ref="M1395">IFERROR(_FV(T_STOCK_DATA[[#This Row],[SYMBOL]],"Last trade time",TRUE),"")</f>
        <v>44585.469976851855</v>
      </c>
    </row>
    <row r="1396" spans="1:13">
      <c r="A1396" s="5" t="e" vm="1403">
        <v>#VALUE!</v>
      </c>
      <c r="B1396" s="7" cm="1">
        <f t="array" ref="B1396">IFERROR(_FV(T_STOCK_DATA[[#This Row],[SYMBOL]],"Change"),"")</f>
        <v>-1.7</v>
      </c>
      <c r="C1396" s="8" cm="1">
        <f t="array" ref="C1396">IFERROR(IF(T_STOCK_DATA[[#This Row],[SYMBOL]]="","",_FV(T_STOCK_DATA[[#This Row],[SYMBOL]],"Change (%)",TRUE)),"")</f>
        <v>-4.9274999999999999E-2</v>
      </c>
      <c r="D1396" s="8" t="str">
        <f>IF(T_STOCK_DATA[[#This Row],[Change (%)]]&gt;0,T_STOCK_DATA[[#This Row],[Change (%)]],"")</f>
        <v/>
      </c>
      <c r="E1396" s="8">
        <f>IF(T_STOCK_DATA[[#This Row],[Change (%)]]&lt;0,T_STOCK_DATA[[#This Row],[Change (%)]],"")</f>
        <v>-4.9274999999999999E-2</v>
      </c>
      <c r="F1396" s="7" t="str" cm="1">
        <f t="array" ref="F1396">IFERROR(_FV(T_STOCK_DATA[[#This Row],[SYMBOL]],"Exchange"),"")</f>
        <v>National Stock Exchange of India</v>
      </c>
      <c r="G1396" s="7" cm="1">
        <f t="array" ref="G1396">IFERROR(_FV(T_STOCK_DATA[[#This Row],[SYMBOL]],"Price"),"")</f>
        <v>32.799999999999997</v>
      </c>
      <c r="H1396" s="9" cm="1">
        <f t="array" ref="H1396">IFERROR(_FV(T_STOCK_DATA[[#This Row],[SYMBOL]],"Volume"),"")</f>
        <v>54195</v>
      </c>
      <c r="I1396" s="7" t="str" cm="1">
        <f t="array" ref="I1396">IFERROR(_FV(T_STOCK_DATA[[#This Row],[SYMBOL]],"Ticker symbol",TRUE),"")</f>
        <v>SURANASOL</v>
      </c>
      <c r="J1396" s="10" t="str">
        <f>IFERROR(RANK(T_STOCK_DATA[[#This Row],[Positive Change %]],T_STOCK_DATA[Positive Change %],0)+COUNTIF($D$3:$D1395,T_STOCK_DATA[[#This Row],[Positive Change %]]),"")</f>
        <v/>
      </c>
      <c r="K1396" s="10">
        <f>IFERROR(RANK(T_STOCK_DATA[[#This Row],[Negative Change %]],T_STOCK_DATA[Negative Change %],1)+COUNTIF($E$3:$E1395,T_STOCK_DATA[[#This Row],[Negative Change %]]),"")</f>
        <v>666</v>
      </c>
      <c r="L1396" s="10">
        <f>IFERROR(RANK(T_STOCK_DATA[[#This Row],[Volume]],T_STOCK_DATA[Volume],0)+COUNTIF($H$3:$H1395,T_STOCK_DATA[[#This Row],[Volume]]),"")</f>
        <v>1144</v>
      </c>
      <c r="M1396" s="18" cm="1">
        <f t="array" ref="M1396">IFERROR(_FV(T_STOCK_DATA[[#This Row],[SYMBOL]],"Last trade time",TRUE),"")</f>
        <v>44585.469976851855</v>
      </c>
    </row>
    <row r="1397" spans="1:13">
      <c r="A1397" s="5" t="e" vm="1404">
        <v>#VALUE!</v>
      </c>
      <c r="B1397" s="7" cm="1">
        <f t="array" ref="B1397">IFERROR(_FV(T_STOCK_DATA[[#This Row],[SYMBOL]],"Change"),"")</f>
        <v>-0.75</v>
      </c>
      <c r="C1397" s="8" cm="1">
        <f t="array" ref="C1397">IFERROR(IF(T_STOCK_DATA[[#This Row],[SYMBOL]]="","",_FV(T_STOCK_DATA[[#This Row],[SYMBOL]],"Change (%)",TRUE)),"")</f>
        <v>-4.9341999999999997E-2</v>
      </c>
      <c r="D1397" s="8" t="str">
        <f>IF(T_STOCK_DATA[[#This Row],[Change (%)]]&gt;0,T_STOCK_DATA[[#This Row],[Change (%)]],"")</f>
        <v/>
      </c>
      <c r="E1397" s="8">
        <f>IF(T_STOCK_DATA[[#This Row],[Change (%)]]&lt;0,T_STOCK_DATA[[#This Row],[Change (%)]],"")</f>
        <v>-4.9341999999999997E-2</v>
      </c>
      <c r="F1397" s="7" t="str" cm="1">
        <f t="array" ref="F1397">IFERROR(_FV(T_STOCK_DATA[[#This Row],[SYMBOL]],"Exchange"),"")</f>
        <v>National Stock Exchange of India</v>
      </c>
      <c r="G1397" s="7" cm="1">
        <f t="array" ref="G1397">IFERROR(_FV(T_STOCK_DATA[[#This Row],[SYMBOL]],"Price"),"")</f>
        <v>14.45</v>
      </c>
      <c r="H1397" s="9" cm="1">
        <f t="array" ref="H1397">IFERROR(_FV(T_STOCK_DATA[[#This Row],[SYMBOL]],"Volume"),"")</f>
        <v>107672</v>
      </c>
      <c r="I1397" s="7" t="str" cm="1">
        <f t="array" ref="I1397">IFERROR(_FV(T_STOCK_DATA[[#This Row],[SYMBOL]],"Ticker symbol",TRUE),"")</f>
        <v>SURANAT&amp;P</v>
      </c>
      <c r="J1397" s="10" t="str">
        <f>IFERROR(RANK(T_STOCK_DATA[[#This Row],[Positive Change %]],T_STOCK_DATA[Positive Change %],0)+COUNTIF($D$3:$D1396,T_STOCK_DATA[[#This Row],[Positive Change %]]),"")</f>
        <v/>
      </c>
      <c r="K1397" s="10">
        <f>IFERROR(RANK(T_STOCK_DATA[[#This Row],[Negative Change %]],T_STOCK_DATA[Negative Change %],1)+COUNTIF($E$3:$E1396,T_STOCK_DATA[[#This Row],[Negative Change %]]),"")</f>
        <v>661</v>
      </c>
      <c r="L1397" s="10">
        <f>IFERROR(RANK(T_STOCK_DATA[[#This Row],[Volume]],T_STOCK_DATA[Volume],0)+COUNTIF($H$3:$H1396,T_STOCK_DATA[[#This Row],[Volume]]),"")</f>
        <v>950</v>
      </c>
      <c r="M1397" s="18" cm="1">
        <f t="array" ref="M1397">IFERROR(_FV(T_STOCK_DATA[[#This Row],[SYMBOL]],"Last trade time",TRUE),"")</f>
        <v>44585.469976851855</v>
      </c>
    </row>
    <row r="1398" spans="1:13">
      <c r="A1398" s="5" t="e" vm="1405">
        <v>#VALUE!</v>
      </c>
      <c r="B1398" s="7" cm="1">
        <f t="array" ref="B1398">IFERROR(_FV(T_STOCK_DATA[[#This Row],[SYMBOL]],"Change"),"")</f>
        <v>-4.25</v>
      </c>
      <c r="C1398" s="8" cm="1">
        <f t="array" ref="C1398">IFERROR(IF(T_STOCK_DATA[[#This Row],[SYMBOL]]="","",_FV(T_STOCK_DATA[[#This Row],[SYMBOL]],"Change (%)",TRUE)),"")</f>
        <v>-0.05</v>
      </c>
      <c r="D1398" s="8" t="str">
        <f>IF(T_STOCK_DATA[[#This Row],[Change (%)]]&gt;0,T_STOCK_DATA[[#This Row],[Change (%)]],"")</f>
        <v/>
      </c>
      <c r="E1398" s="8">
        <f>IF(T_STOCK_DATA[[#This Row],[Change (%)]]&lt;0,T_STOCK_DATA[[#This Row],[Change (%)]],"")</f>
        <v>-0.05</v>
      </c>
      <c r="F1398" s="7" t="str" cm="1">
        <f t="array" ref="F1398">IFERROR(_FV(T_STOCK_DATA[[#This Row],[SYMBOL]],"Exchange"),"")</f>
        <v>National Stock Exchange of India</v>
      </c>
      <c r="G1398" s="7" cm="1">
        <f t="array" ref="G1398">IFERROR(_FV(T_STOCK_DATA[[#This Row],[SYMBOL]],"Price"),"")</f>
        <v>80.75</v>
      </c>
      <c r="H1398" s="9" cm="1">
        <f t="array" ref="H1398">IFERROR(_FV(T_STOCK_DATA[[#This Row],[SYMBOL]],"Volume"),"")</f>
        <v>20532</v>
      </c>
      <c r="I1398" s="7" t="str" cm="1">
        <f t="array" ref="I1398">IFERROR(_FV(T_STOCK_DATA[[#This Row],[SYMBOL]],"Ticker symbol",TRUE),"")</f>
        <v>SURYALAXMI</v>
      </c>
      <c r="J1398" s="10" t="str">
        <f>IFERROR(RANK(T_STOCK_DATA[[#This Row],[Positive Change %]],T_STOCK_DATA[Positive Change %],0)+COUNTIF($D$3:$D1397,T_STOCK_DATA[[#This Row],[Positive Change %]]),"")</f>
        <v/>
      </c>
      <c r="K1398" s="10">
        <f>IFERROR(RANK(T_STOCK_DATA[[#This Row],[Negative Change %]],T_STOCK_DATA[Negative Change %],1)+COUNTIF($E$3:$E1397,T_STOCK_DATA[[#This Row],[Negative Change %]]),"")</f>
        <v>513</v>
      </c>
      <c r="L1398" s="10">
        <f>IFERROR(RANK(T_STOCK_DATA[[#This Row],[Volume]],T_STOCK_DATA[Volume],0)+COUNTIF($H$3:$H1397,T_STOCK_DATA[[#This Row],[Volume]]),"")</f>
        <v>1384</v>
      </c>
      <c r="M1398" s="18" cm="1">
        <f t="array" ref="M1398">IFERROR(_FV(T_STOCK_DATA[[#This Row],[SYMBOL]],"Last trade time",TRUE),"")</f>
        <v>44585.469976851855</v>
      </c>
    </row>
    <row r="1399" spans="1:13">
      <c r="A1399" s="5" t="e" vm="1406">
        <v>#VALUE!</v>
      </c>
      <c r="B1399" s="7" cm="1">
        <f t="array" ref="B1399">IFERROR(_FV(T_STOCK_DATA[[#This Row],[SYMBOL]],"Change"),"")</f>
        <v>-23.85</v>
      </c>
      <c r="C1399" s="8" cm="1">
        <f t="array" ref="C1399">IFERROR(IF(T_STOCK_DATA[[#This Row],[SYMBOL]]="","",_FV(T_STOCK_DATA[[#This Row],[SYMBOL]],"Change (%)",TRUE)),"")</f>
        <v>-4.6016000000000001E-2</v>
      </c>
      <c r="D1399" s="8" t="str">
        <f>IF(T_STOCK_DATA[[#This Row],[Change (%)]]&gt;0,T_STOCK_DATA[[#This Row],[Change (%)]],"")</f>
        <v/>
      </c>
      <c r="E1399" s="8">
        <f>IF(T_STOCK_DATA[[#This Row],[Change (%)]]&lt;0,T_STOCK_DATA[[#This Row],[Change (%)]],"")</f>
        <v>-4.6016000000000001E-2</v>
      </c>
      <c r="F1399" s="7" t="str" cm="1">
        <f t="array" ref="F1399">IFERROR(_FV(T_STOCK_DATA[[#This Row],[SYMBOL]],"Exchange"),"")</f>
        <v>National Stock Exchange of India</v>
      </c>
      <c r="G1399" s="7" cm="1">
        <f t="array" ref="G1399">IFERROR(_FV(T_STOCK_DATA[[#This Row],[SYMBOL]],"Price"),"")</f>
        <v>494.45</v>
      </c>
      <c r="H1399" s="9" cm="1">
        <f t="array" ref="H1399">IFERROR(_FV(T_STOCK_DATA[[#This Row],[SYMBOL]],"Volume"),"")</f>
        <v>207520</v>
      </c>
      <c r="I1399" s="7" t="str" cm="1">
        <f t="array" ref="I1399">IFERROR(_FV(T_STOCK_DATA[[#This Row],[SYMBOL]],"Ticker symbol",TRUE),"")</f>
        <v>SURYAROSNI</v>
      </c>
      <c r="J1399" s="10" t="str">
        <f>IFERROR(RANK(T_STOCK_DATA[[#This Row],[Positive Change %]],T_STOCK_DATA[Positive Change %],0)+COUNTIF($D$3:$D1398,T_STOCK_DATA[[#This Row],[Positive Change %]]),"")</f>
        <v/>
      </c>
      <c r="K1399" s="10">
        <f>IFERROR(RANK(T_STOCK_DATA[[#This Row],[Negative Change %]],T_STOCK_DATA[Negative Change %],1)+COUNTIF($E$3:$E1398,T_STOCK_DATA[[#This Row],[Negative Change %]]),"")</f>
        <v>866</v>
      </c>
      <c r="L1399" s="10">
        <f>IFERROR(RANK(T_STOCK_DATA[[#This Row],[Volume]],T_STOCK_DATA[Volume],0)+COUNTIF($H$3:$H1398,T_STOCK_DATA[[#This Row],[Volume]]),"")</f>
        <v>748</v>
      </c>
      <c r="M1399" s="18" cm="1">
        <f t="array" ref="M1399">IFERROR(_FV(T_STOCK_DATA[[#This Row],[SYMBOL]],"Last trade time",TRUE),"")</f>
        <v>44585.469976851855</v>
      </c>
    </row>
    <row r="1400" spans="1:13">
      <c r="A1400" s="5" t="e" vm="1407">
        <v>#VALUE!</v>
      </c>
      <c r="B1400" s="7" cm="1">
        <f t="array" ref="B1400">IFERROR(_FV(T_STOCK_DATA[[#This Row],[SYMBOL]],"Change"),"")</f>
        <v>-7</v>
      </c>
      <c r="C1400" s="8" cm="1">
        <f t="array" ref="C1400">IFERROR(IF(T_STOCK_DATA[[#This Row],[SYMBOL]]="","",_FV(T_STOCK_DATA[[#This Row],[SYMBOL]],"Change (%)",TRUE)),"")</f>
        <v>-7.7908000000000005E-2</v>
      </c>
      <c r="D1400" s="8" t="str">
        <f>IF(T_STOCK_DATA[[#This Row],[Change (%)]]&gt;0,T_STOCK_DATA[[#This Row],[Change (%)]],"")</f>
        <v/>
      </c>
      <c r="E1400" s="8">
        <f>IF(T_STOCK_DATA[[#This Row],[Change (%)]]&lt;0,T_STOCK_DATA[[#This Row],[Change (%)]],"")</f>
        <v>-7.7908000000000005E-2</v>
      </c>
      <c r="F1400" s="7" t="str" cm="1">
        <f t="array" ref="F1400">IFERROR(_FV(T_STOCK_DATA[[#This Row],[SYMBOL]],"Exchange"),"")</f>
        <v>National Stock Exchange of India</v>
      </c>
      <c r="G1400" s="7" cm="1">
        <f t="array" ref="G1400">IFERROR(_FV(T_STOCK_DATA[[#This Row],[SYMBOL]],"Price"),"")</f>
        <v>82.85</v>
      </c>
      <c r="H1400" s="9" cm="1">
        <f t="array" ref="H1400">IFERROR(_FV(T_STOCK_DATA[[#This Row],[SYMBOL]],"Volume"),"")</f>
        <v>270243</v>
      </c>
      <c r="I1400" s="7" t="str" cm="1">
        <f t="array" ref="I1400">IFERROR(_FV(T_STOCK_DATA[[#This Row],[SYMBOL]],"Ticker symbol",TRUE),"")</f>
        <v>SUTLEJTEX</v>
      </c>
      <c r="J1400" s="10" t="str">
        <f>IFERROR(RANK(T_STOCK_DATA[[#This Row],[Positive Change %]],T_STOCK_DATA[Positive Change %],0)+COUNTIF($D$3:$D1399,T_STOCK_DATA[[#This Row],[Positive Change %]]),"")</f>
        <v/>
      </c>
      <c r="K1400" s="10">
        <f>IFERROR(RANK(T_STOCK_DATA[[#This Row],[Negative Change %]],T_STOCK_DATA[Negative Change %],1)+COUNTIF($E$3:$E1399,T_STOCK_DATA[[#This Row],[Negative Change %]]),"")</f>
        <v>122</v>
      </c>
      <c r="L1400" s="10">
        <f>IFERROR(RANK(T_STOCK_DATA[[#This Row],[Volume]],T_STOCK_DATA[Volume],0)+COUNTIF($H$3:$H1399,T_STOCK_DATA[[#This Row],[Volume]]),"")</f>
        <v>671</v>
      </c>
      <c r="M1400" s="18" cm="1">
        <f t="array" ref="M1400">IFERROR(_FV(T_STOCK_DATA[[#This Row],[SYMBOL]],"Last trade time",TRUE),"")</f>
        <v>44585.469976851855</v>
      </c>
    </row>
    <row r="1401" spans="1:13">
      <c r="A1401" s="5" t="e" vm="1408">
        <v>#VALUE!</v>
      </c>
      <c r="B1401" s="7" cm="1">
        <f t="array" ref="B1401">IFERROR(_FV(T_STOCK_DATA[[#This Row],[SYMBOL]],"Change"),"")</f>
        <v>-12.45</v>
      </c>
      <c r="C1401" s="8" cm="1">
        <f t="array" ref="C1401">IFERROR(IF(T_STOCK_DATA[[#This Row],[SYMBOL]]="","",_FV(T_STOCK_DATA[[#This Row],[SYMBOL]],"Change (%)",TRUE)),"")</f>
        <v>-4.3198999999999994E-2</v>
      </c>
      <c r="D1401" s="8" t="str">
        <f>IF(T_STOCK_DATA[[#This Row],[Change (%)]]&gt;0,T_STOCK_DATA[[#This Row],[Change (%)]],"")</f>
        <v/>
      </c>
      <c r="E1401" s="8">
        <f>IF(T_STOCK_DATA[[#This Row],[Change (%)]]&lt;0,T_STOCK_DATA[[#This Row],[Change (%)]],"")</f>
        <v>-4.3198999999999994E-2</v>
      </c>
      <c r="F1401" s="7" t="str" cm="1">
        <f t="array" ref="F1401">IFERROR(_FV(T_STOCK_DATA[[#This Row],[SYMBOL]],"Exchange"),"")</f>
        <v>National Stock Exchange of India</v>
      </c>
      <c r="G1401" s="7" cm="1">
        <f t="array" ref="G1401">IFERROR(_FV(T_STOCK_DATA[[#This Row],[SYMBOL]],"Price"),"")</f>
        <v>275.75</v>
      </c>
      <c r="H1401" s="9" cm="1">
        <f t="array" ref="H1401">IFERROR(_FV(T_STOCK_DATA[[#This Row],[SYMBOL]],"Volume"),"")</f>
        <v>64314</v>
      </c>
      <c r="I1401" s="7" t="str" cm="1">
        <f t="array" ref="I1401">IFERROR(_FV(T_STOCK_DATA[[#This Row],[SYMBOL]],"Ticker symbol",TRUE),"")</f>
        <v>SUULD</v>
      </c>
      <c r="J1401" s="10" t="str">
        <f>IFERROR(RANK(T_STOCK_DATA[[#This Row],[Positive Change %]],T_STOCK_DATA[Positive Change %],0)+COUNTIF($D$3:$D1400,T_STOCK_DATA[[#This Row],[Positive Change %]]),"")</f>
        <v/>
      </c>
      <c r="K1401" s="10">
        <f>IFERROR(RANK(T_STOCK_DATA[[#This Row],[Negative Change %]],T_STOCK_DATA[Negative Change %],1)+COUNTIF($E$3:$E1400,T_STOCK_DATA[[#This Row],[Negative Change %]]),"")</f>
        <v>955</v>
      </c>
      <c r="L1401" s="10">
        <f>IFERROR(RANK(T_STOCK_DATA[[#This Row],[Volume]],T_STOCK_DATA[Volume],0)+COUNTIF($H$3:$H1400,T_STOCK_DATA[[#This Row],[Volume]]),"")</f>
        <v>1097</v>
      </c>
      <c r="M1401" s="18" cm="1">
        <f t="array" ref="M1401">IFERROR(_FV(T_STOCK_DATA[[#This Row],[SYMBOL]],"Last trade time",TRUE),"")</f>
        <v>44585.469976851855</v>
      </c>
    </row>
    <row r="1402" spans="1:13">
      <c r="A1402" s="5" t="e" vm="1409">
        <v>#VALUE!</v>
      </c>
      <c r="B1402" s="7" cm="1">
        <f t="array" ref="B1402">IFERROR(_FV(T_STOCK_DATA[[#This Row],[SYMBOL]],"Change"),"")</f>
        <v>-4.5999999999999996</v>
      </c>
      <c r="C1402" s="8" cm="1">
        <f t="array" ref="C1402">IFERROR(IF(T_STOCK_DATA[[#This Row],[SYMBOL]]="","",_FV(T_STOCK_DATA[[#This Row],[SYMBOL]],"Change (%)",TRUE)),"")</f>
        <v>-4.9919000000000005E-2</v>
      </c>
      <c r="D1402" s="8" t="str">
        <f>IF(T_STOCK_DATA[[#This Row],[Change (%)]]&gt;0,T_STOCK_DATA[[#This Row],[Change (%)]],"")</f>
        <v/>
      </c>
      <c r="E1402" s="8">
        <f>IF(T_STOCK_DATA[[#This Row],[Change (%)]]&lt;0,T_STOCK_DATA[[#This Row],[Change (%)]],"")</f>
        <v>-4.9919000000000005E-2</v>
      </c>
      <c r="F1402" s="7" t="str" cm="1">
        <f t="array" ref="F1402">IFERROR(_FV(T_STOCK_DATA[[#This Row],[SYMBOL]],"Exchange"),"")</f>
        <v>National Stock Exchange of India</v>
      </c>
      <c r="G1402" s="7" cm="1">
        <f t="array" ref="G1402">IFERROR(_FV(T_STOCK_DATA[[#This Row],[SYMBOL]],"Price"),"")</f>
        <v>87.55</v>
      </c>
      <c r="H1402" s="9" cm="1">
        <f t="array" ref="H1402">IFERROR(_FV(T_STOCK_DATA[[#This Row],[SYMBOL]],"Volume"),"")</f>
        <v>567690</v>
      </c>
      <c r="I1402" s="7" t="str" cm="1">
        <f t="array" ref="I1402">IFERROR(_FV(T_STOCK_DATA[[#This Row],[SYMBOL]],"Ticker symbol",TRUE),"")</f>
        <v>SUVEN</v>
      </c>
      <c r="J1402" s="10" t="str">
        <f>IFERROR(RANK(T_STOCK_DATA[[#This Row],[Positive Change %]],T_STOCK_DATA[Positive Change %],0)+COUNTIF($D$3:$D1401,T_STOCK_DATA[[#This Row],[Positive Change %]]),"")</f>
        <v/>
      </c>
      <c r="K1402" s="10">
        <f>IFERROR(RANK(T_STOCK_DATA[[#This Row],[Negative Change %]],T_STOCK_DATA[Negative Change %],1)+COUNTIF($E$3:$E1401,T_STOCK_DATA[[#This Row],[Negative Change %]]),"")</f>
        <v>551</v>
      </c>
      <c r="L1402" s="10">
        <f>IFERROR(RANK(T_STOCK_DATA[[#This Row],[Volume]],T_STOCK_DATA[Volume],0)+COUNTIF($H$3:$H1401,T_STOCK_DATA[[#This Row],[Volume]]),"")</f>
        <v>466</v>
      </c>
      <c r="M1402" s="18" cm="1">
        <f t="array" ref="M1402">IFERROR(_FV(T_STOCK_DATA[[#This Row],[SYMBOL]],"Last trade time",TRUE),"")</f>
        <v>44585.469976851855</v>
      </c>
    </row>
    <row r="1403" spans="1:13">
      <c r="A1403" s="5" t="e" vm="1410">
        <v>#VALUE!</v>
      </c>
      <c r="B1403" s="7" cm="1">
        <f t="array" ref="B1403">IFERROR(_FV(T_STOCK_DATA[[#This Row],[SYMBOL]],"Change"),"")</f>
        <v>-23.75</v>
      </c>
      <c r="C1403" s="8" cm="1">
        <f t="array" ref="C1403">IFERROR(IF(T_STOCK_DATA[[#This Row],[SYMBOL]]="","",_FV(T_STOCK_DATA[[#This Row],[SYMBOL]],"Change (%)",TRUE)),"")</f>
        <v>-4.4222999999999998E-2</v>
      </c>
      <c r="D1403" s="8" t="str">
        <f>IF(T_STOCK_DATA[[#This Row],[Change (%)]]&gt;0,T_STOCK_DATA[[#This Row],[Change (%)]],"")</f>
        <v/>
      </c>
      <c r="E1403" s="8">
        <f>IF(T_STOCK_DATA[[#This Row],[Change (%)]]&lt;0,T_STOCK_DATA[[#This Row],[Change (%)]],"")</f>
        <v>-4.4222999999999998E-2</v>
      </c>
      <c r="F1403" s="7" t="str" cm="1">
        <f t="array" ref="F1403">IFERROR(_FV(T_STOCK_DATA[[#This Row],[SYMBOL]],"Exchange"),"")</f>
        <v>National Stock Exchange of India</v>
      </c>
      <c r="G1403" s="7" cm="1">
        <f t="array" ref="G1403">IFERROR(_FV(T_STOCK_DATA[[#This Row],[SYMBOL]],"Price"),"")</f>
        <v>513.29999999999995</v>
      </c>
      <c r="H1403" s="9" cm="1">
        <f t="array" ref="H1403">IFERROR(_FV(T_STOCK_DATA[[#This Row],[SYMBOL]],"Volume"),"")</f>
        <v>266638</v>
      </c>
      <c r="I1403" s="7" t="str" cm="1">
        <f t="array" ref="I1403">IFERROR(_FV(T_STOCK_DATA[[#This Row],[SYMBOL]],"Ticker symbol",TRUE),"")</f>
        <v>SUVENPHAR</v>
      </c>
      <c r="J1403" s="10" t="str">
        <f>IFERROR(RANK(T_STOCK_DATA[[#This Row],[Positive Change %]],T_STOCK_DATA[Positive Change %],0)+COUNTIF($D$3:$D1402,T_STOCK_DATA[[#This Row],[Positive Change %]]),"")</f>
        <v/>
      </c>
      <c r="K1403" s="10">
        <f>IFERROR(RANK(T_STOCK_DATA[[#This Row],[Negative Change %]],T_STOCK_DATA[Negative Change %],1)+COUNTIF($E$3:$E1402,T_STOCK_DATA[[#This Row],[Negative Change %]]),"")</f>
        <v>923</v>
      </c>
      <c r="L1403" s="10">
        <f>IFERROR(RANK(T_STOCK_DATA[[#This Row],[Volume]],T_STOCK_DATA[Volume],0)+COUNTIF($H$3:$H1402,T_STOCK_DATA[[#This Row],[Volume]]),"")</f>
        <v>675</v>
      </c>
      <c r="M1403" s="18" cm="1">
        <f t="array" ref="M1403">IFERROR(_FV(T_STOCK_DATA[[#This Row],[SYMBOL]],"Last trade time",TRUE),"")</f>
        <v>44585.469976851855</v>
      </c>
    </row>
    <row r="1404" spans="1:13">
      <c r="A1404" s="5" t="e" vm="44">
        <v>#VALUE!</v>
      </c>
      <c r="B1404" s="7" cm="1">
        <f t="array" ref="B1404">IFERROR(_FV(T_STOCK_DATA[[#This Row],[SYMBOL]],"Change"),"")</f>
        <v>-0.55000000000000004</v>
      </c>
      <c r="C1404" s="8" cm="1">
        <f t="array" ref="C1404">IFERROR(IF(T_STOCK_DATA[[#This Row],[SYMBOL]]="","",_FV(T_STOCK_DATA[[#This Row],[SYMBOL]],"Change (%)",TRUE)),"")</f>
        <v>-4.7210000000000002E-2</v>
      </c>
      <c r="D1404" s="8" t="str">
        <f>IF(T_STOCK_DATA[[#This Row],[Change (%)]]&gt;0,T_STOCK_DATA[[#This Row],[Change (%)]],"")</f>
        <v/>
      </c>
      <c r="E1404" s="8">
        <f>IF(T_STOCK_DATA[[#This Row],[Change (%)]]&lt;0,T_STOCK_DATA[[#This Row],[Change (%)]],"")</f>
        <v>-4.7210000000000002E-2</v>
      </c>
      <c r="F1404" s="7" t="str" cm="1">
        <f t="array" ref="F1404">IFERROR(_FV(T_STOCK_DATA[[#This Row],[SYMBOL]],"Exchange"),"")</f>
        <v>National Stock Exchange of India</v>
      </c>
      <c r="G1404" s="7" cm="1">
        <f t="array" ref="G1404">IFERROR(_FV(T_STOCK_DATA[[#This Row],[SYMBOL]],"Price"),"")</f>
        <v>11.1</v>
      </c>
      <c r="H1404" s="9" cm="1">
        <f t="array" ref="H1404">IFERROR(_FV(T_STOCK_DATA[[#This Row],[SYMBOL]],"Volume"),"")</f>
        <v>76853899</v>
      </c>
      <c r="I1404" s="7" t="str" cm="1">
        <f t="array" ref="I1404">IFERROR(_FV(T_STOCK_DATA[[#This Row],[SYMBOL]],"Ticker symbol",TRUE),"")</f>
        <v>SUZLON</v>
      </c>
      <c r="J1404" s="10" t="str">
        <f>IFERROR(RANK(T_STOCK_DATA[[#This Row],[Positive Change %]],T_STOCK_DATA[Positive Change %],0)+COUNTIF($D$3:$D1403,T_STOCK_DATA[[#This Row],[Positive Change %]]),"")</f>
        <v/>
      </c>
      <c r="K1404" s="10">
        <f>IFERROR(RANK(T_STOCK_DATA[[#This Row],[Negative Change %]],T_STOCK_DATA[Negative Change %],1)+COUNTIF($E$3:$E1403,T_STOCK_DATA[[#This Row],[Negative Change %]]),"")</f>
        <v>801</v>
      </c>
      <c r="L1404" s="10">
        <f>IFERROR(RANK(T_STOCK_DATA[[#This Row],[Volume]],T_STOCK_DATA[Volume],0)+COUNTIF($H$3:$H1403,T_STOCK_DATA[[#This Row],[Volume]]),"")</f>
        <v>4</v>
      </c>
      <c r="M1404" s="18" cm="1">
        <f t="array" ref="M1404">IFERROR(_FV(T_STOCK_DATA[[#This Row],[SYMBOL]],"Last trade time",TRUE),"")</f>
        <v>44585.469976851855</v>
      </c>
    </row>
    <row r="1405" spans="1:13">
      <c r="A1405" s="5" t="e" vm="1411">
        <v>#VALUE!</v>
      </c>
      <c r="B1405" s="7" cm="1">
        <f t="array" ref="B1405">IFERROR(_FV(T_STOCK_DATA[[#This Row],[SYMBOL]],"Change"),"")</f>
        <v>-6</v>
      </c>
      <c r="C1405" s="8" cm="1">
        <f t="array" ref="C1405">IFERROR(IF(T_STOCK_DATA[[#This Row],[SYMBOL]]="","",_FV(T_STOCK_DATA[[#This Row],[SYMBOL]],"Change (%)",TRUE)),"")</f>
        <v>-3.4296E-2</v>
      </c>
      <c r="D1405" s="8" t="str">
        <f>IF(T_STOCK_DATA[[#This Row],[Change (%)]]&gt;0,T_STOCK_DATA[[#This Row],[Change (%)]],"")</f>
        <v/>
      </c>
      <c r="E1405" s="8">
        <f>IF(T_STOCK_DATA[[#This Row],[Change (%)]]&lt;0,T_STOCK_DATA[[#This Row],[Change (%)]],"")</f>
        <v>-3.4296E-2</v>
      </c>
      <c r="F1405" s="7" t="str" cm="1">
        <f t="array" ref="F1405">IFERROR(_FV(T_STOCK_DATA[[#This Row],[SYMBOL]],"Exchange"),"")</f>
        <v>National Stock Exchange of India</v>
      </c>
      <c r="G1405" s="7" cm="1">
        <f t="array" ref="G1405">IFERROR(_FV(T_STOCK_DATA[[#This Row],[SYMBOL]],"Price"),"")</f>
        <v>168.95</v>
      </c>
      <c r="H1405" s="9" cm="1">
        <f t="array" ref="H1405">IFERROR(_FV(T_STOCK_DATA[[#This Row],[SYMBOL]],"Volume"),"")</f>
        <v>223066</v>
      </c>
      <c r="I1405" s="7" t="str" cm="1">
        <f t="array" ref="I1405">IFERROR(_FV(T_STOCK_DATA[[#This Row],[SYMBOL]],"Ticker symbol",TRUE),"")</f>
        <v>SWANENERGY</v>
      </c>
      <c r="J1405" s="10" t="str">
        <f>IFERROR(RANK(T_STOCK_DATA[[#This Row],[Positive Change %]],T_STOCK_DATA[Positive Change %],0)+COUNTIF($D$3:$D1404,T_STOCK_DATA[[#This Row],[Positive Change %]]),"")</f>
        <v/>
      </c>
      <c r="K1405" s="10">
        <f>IFERROR(RANK(T_STOCK_DATA[[#This Row],[Negative Change %]],T_STOCK_DATA[Negative Change %],1)+COUNTIF($E$3:$E1404,T_STOCK_DATA[[#This Row],[Negative Change %]]),"")</f>
        <v>1169</v>
      </c>
      <c r="L1405" s="10">
        <f>IFERROR(RANK(T_STOCK_DATA[[#This Row],[Volume]],T_STOCK_DATA[Volume],0)+COUNTIF($H$3:$H1404,T_STOCK_DATA[[#This Row],[Volume]]),"")</f>
        <v>722</v>
      </c>
      <c r="M1405" s="18" cm="1">
        <f t="array" ref="M1405">IFERROR(_FV(T_STOCK_DATA[[#This Row],[SYMBOL]],"Last trade time",TRUE),"")</f>
        <v>44585.469976851855</v>
      </c>
    </row>
    <row r="1406" spans="1:13">
      <c r="A1406" s="5" t="e" vm="1412">
        <v>#VALUE!</v>
      </c>
      <c r="B1406" s="7" cm="1">
        <f t="array" ref="B1406">IFERROR(_FV(T_STOCK_DATA[[#This Row],[SYMBOL]],"Change"),"")</f>
        <v>-36.6</v>
      </c>
      <c r="C1406" s="8" cm="1">
        <f t="array" ref="C1406">IFERROR(IF(T_STOCK_DATA[[#This Row],[SYMBOL]]="","",_FV(T_STOCK_DATA[[#This Row],[SYMBOL]],"Change (%)",TRUE)),"")</f>
        <v>-2.2280000000000001E-2</v>
      </c>
      <c r="D1406" s="8" t="str">
        <f>IF(T_STOCK_DATA[[#This Row],[Change (%)]]&gt;0,T_STOCK_DATA[[#This Row],[Change (%)]],"")</f>
        <v/>
      </c>
      <c r="E1406" s="8">
        <f>IF(T_STOCK_DATA[[#This Row],[Change (%)]]&lt;0,T_STOCK_DATA[[#This Row],[Change (%)]],"")</f>
        <v>-2.2280000000000001E-2</v>
      </c>
      <c r="F1406" s="7" t="str" cm="1">
        <f t="array" ref="F1406">IFERROR(_FV(T_STOCK_DATA[[#This Row],[SYMBOL]],"Exchange"),"")</f>
        <v>National Stock Exchange of India</v>
      </c>
      <c r="G1406" s="7" cm="1">
        <f t="array" ref="G1406">IFERROR(_FV(T_STOCK_DATA[[#This Row],[SYMBOL]],"Price"),"")</f>
        <v>1606.1</v>
      </c>
      <c r="H1406" s="9" cm="1">
        <f t="array" ref="H1406">IFERROR(_FV(T_STOCK_DATA[[#This Row],[SYMBOL]],"Volume"),"")</f>
        <v>6539</v>
      </c>
      <c r="I1406" s="7" t="str" cm="1">
        <f t="array" ref="I1406">IFERROR(_FV(T_STOCK_DATA[[#This Row],[SYMBOL]],"Ticker symbol",TRUE),"")</f>
        <v>SWARAJENG</v>
      </c>
      <c r="J1406" s="10" t="str">
        <f>IFERROR(RANK(T_STOCK_DATA[[#This Row],[Positive Change %]],T_STOCK_DATA[Positive Change %],0)+COUNTIF($D$3:$D1405,T_STOCK_DATA[[#This Row],[Positive Change %]]),"")</f>
        <v/>
      </c>
      <c r="K1406" s="10">
        <f>IFERROR(RANK(T_STOCK_DATA[[#This Row],[Negative Change %]],T_STOCK_DATA[Negative Change %],1)+COUNTIF($E$3:$E1405,T_STOCK_DATA[[#This Row],[Negative Change %]]),"")</f>
        <v>1390</v>
      </c>
      <c r="L1406" s="10">
        <f>IFERROR(RANK(T_STOCK_DATA[[#This Row],[Volume]],T_STOCK_DATA[Volume],0)+COUNTIF($H$3:$H1405,T_STOCK_DATA[[#This Row],[Volume]]),"")</f>
        <v>1547</v>
      </c>
      <c r="M1406" s="18" cm="1">
        <f t="array" ref="M1406">IFERROR(_FV(T_STOCK_DATA[[#This Row],[SYMBOL]],"Last trade time",TRUE),"")</f>
        <v>44585.469976851855</v>
      </c>
    </row>
    <row r="1407" spans="1:13">
      <c r="A1407" s="5" t="e" vm="1413">
        <v>#VALUE!</v>
      </c>
      <c r="B1407" s="7" cm="1">
        <f t="array" ref="B1407">IFERROR(_FV(T_STOCK_DATA[[#This Row],[SYMBOL]],"Change"),"")</f>
        <v>-14.05</v>
      </c>
      <c r="C1407" s="8" cm="1">
        <f t="array" ref="C1407">IFERROR(IF(T_STOCK_DATA[[#This Row],[SYMBOL]]="","",_FV(T_STOCK_DATA[[#This Row],[SYMBOL]],"Change (%)",TRUE)),"")</f>
        <v>-4.9611999999999996E-2</v>
      </c>
      <c r="D1407" s="8" t="str">
        <f>IF(T_STOCK_DATA[[#This Row],[Change (%)]]&gt;0,T_STOCK_DATA[[#This Row],[Change (%)]],"")</f>
        <v/>
      </c>
      <c r="E1407" s="8">
        <f>IF(T_STOCK_DATA[[#This Row],[Change (%)]]&lt;0,T_STOCK_DATA[[#This Row],[Change (%)]],"")</f>
        <v>-4.9611999999999996E-2</v>
      </c>
      <c r="F1407" s="7" t="str" cm="1">
        <f t="array" ref="F1407">IFERROR(_FV(T_STOCK_DATA[[#This Row],[SYMBOL]],"Exchange"),"")</f>
        <v>National Stock Exchange of India</v>
      </c>
      <c r="G1407" s="7" cm="1">
        <f t="array" ref="G1407">IFERROR(_FV(T_STOCK_DATA[[#This Row],[SYMBOL]],"Price"),"")</f>
        <v>269.14999999999998</v>
      </c>
      <c r="H1407" s="9" cm="1">
        <f t="array" ref="H1407">IFERROR(_FV(T_STOCK_DATA[[#This Row],[SYMBOL]],"Volume"),"")</f>
        <v>19152</v>
      </c>
      <c r="I1407" s="7" t="str" cm="1">
        <f t="array" ref="I1407">IFERROR(_FV(T_STOCK_DATA[[#This Row],[SYMBOL]],"Ticker symbol",TRUE),"")</f>
        <v>SWELECTES</v>
      </c>
      <c r="J1407" s="10" t="str">
        <f>IFERROR(RANK(T_STOCK_DATA[[#This Row],[Positive Change %]],T_STOCK_DATA[Positive Change %],0)+COUNTIF($D$3:$D1406,T_STOCK_DATA[[#This Row],[Positive Change %]]),"")</f>
        <v/>
      </c>
      <c r="K1407" s="10">
        <f>IFERROR(RANK(T_STOCK_DATA[[#This Row],[Negative Change %]],T_STOCK_DATA[Negative Change %],1)+COUNTIF($E$3:$E1406,T_STOCK_DATA[[#This Row],[Negative Change %]]),"")</f>
        <v>631</v>
      </c>
      <c r="L1407" s="10">
        <f>IFERROR(RANK(T_STOCK_DATA[[#This Row],[Volume]],T_STOCK_DATA[Volume],0)+COUNTIF($H$3:$H1406,T_STOCK_DATA[[#This Row],[Volume]]),"")</f>
        <v>1398</v>
      </c>
      <c r="M1407" s="18" cm="1">
        <f t="array" ref="M1407">IFERROR(_FV(T_STOCK_DATA[[#This Row],[SYMBOL]],"Last trade time",TRUE),"")</f>
        <v>44585.469976851855</v>
      </c>
    </row>
    <row r="1408" spans="1:13">
      <c r="A1408" s="5" t="e" vm="1414">
        <v>#VALUE!</v>
      </c>
      <c r="B1408" s="7" cm="1">
        <f t="array" ref="B1408">IFERROR(_FV(T_STOCK_DATA[[#This Row],[SYMBOL]],"Change"),"")</f>
        <v>-18.899999999999999</v>
      </c>
      <c r="C1408" s="8" cm="1">
        <f t="array" ref="C1408">IFERROR(IF(T_STOCK_DATA[[#This Row],[SYMBOL]]="","",_FV(T_STOCK_DATA[[#This Row],[SYMBOL]],"Change (%)",TRUE)),"")</f>
        <v>-4.7648999999999997E-2</v>
      </c>
      <c r="D1408" s="8" t="str">
        <f>IF(T_STOCK_DATA[[#This Row],[Change (%)]]&gt;0,T_STOCK_DATA[[#This Row],[Change (%)]],"")</f>
        <v/>
      </c>
      <c r="E1408" s="8">
        <f>IF(T_STOCK_DATA[[#This Row],[Change (%)]]&lt;0,T_STOCK_DATA[[#This Row],[Change (%)]],"")</f>
        <v>-4.7648999999999997E-2</v>
      </c>
      <c r="F1408" s="7" t="str" cm="1">
        <f t="array" ref="F1408">IFERROR(_FV(T_STOCK_DATA[[#This Row],[SYMBOL]],"Exchange"),"")</f>
        <v>National Stock Exchange of India</v>
      </c>
      <c r="G1408" s="7" cm="1">
        <f t="array" ref="G1408">IFERROR(_FV(T_STOCK_DATA[[#This Row],[SYMBOL]],"Price"),"")</f>
        <v>377.75</v>
      </c>
      <c r="H1408" s="9" cm="1">
        <f t="array" ref="H1408">IFERROR(_FV(T_STOCK_DATA[[#This Row],[SYMBOL]],"Volume"),"")</f>
        <v>758393</v>
      </c>
      <c r="I1408" s="7" t="str" cm="1">
        <f t="array" ref="I1408">IFERROR(_FV(T_STOCK_DATA[[#This Row],[SYMBOL]],"Ticker symbol",TRUE),"")</f>
        <v>SWSOLAR</v>
      </c>
      <c r="J1408" s="10" t="str">
        <f>IFERROR(RANK(T_STOCK_DATA[[#This Row],[Positive Change %]],T_STOCK_DATA[Positive Change %],0)+COUNTIF($D$3:$D1407,T_STOCK_DATA[[#This Row],[Positive Change %]]),"")</f>
        <v/>
      </c>
      <c r="K1408" s="10">
        <f>IFERROR(RANK(T_STOCK_DATA[[#This Row],[Negative Change %]],T_STOCK_DATA[Negative Change %],1)+COUNTIF($E$3:$E1407,T_STOCK_DATA[[#This Row],[Negative Change %]]),"")</f>
        <v>781</v>
      </c>
      <c r="L1408" s="10">
        <f>IFERROR(RANK(T_STOCK_DATA[[#This Row],[Volume]],T_STOCK_DATA[Volume],0)+COUNTIF($H$3:$H1407,T_STOCK_DATA[[#This Row],[Volume]]),"")</f>
        <v>398</v>
      </c>
      <c r="M1408" s="18" cm="1">
        <f t="array" ref="M1408">IFERROR(_FV(T_STOCK_DATA[[#This Row],[SYMBOL]],"Last trade time",TRUE),"")</f>
        <v>44585.469976851855</v>
      </c>
    </row>
    <row r="1409" spans="1:13">
      <c r="A1409" s="5" t="e" vm="1415">
        <v>#VALUE!</v>
      </c>
      <c r="B1409" s="7" cm="1">
        <f t="array" ref="B1409">IFERROR(_FV(T_STOCK_DATA[[#This Row],[SYMBOL]],"Change"),"")</f>
        <v>-17.95</v>
      </c>
      <c r="C1409" s="8" cm="1">
        <f t="array" ref="C1409">IFERROR(IF(T_STOCK_DATA[[#This Row],[SYMBOL]]="","",_FV(T_STOCK_DATA[[#This Row],[SYMBOL]],"Change (%)",TRUE)),"")</f>
        <v>-1.7242E-2</v>
      </c>
      <c r="D1409" s="8" t="str">
        <f>IF(T_STOCK_DATA[[#This Row],[Change (%)]]&gt;0,T_STOCK_DATA[[#This Row],[Change (%)]],"")</f>
        <v/>
      </c>
      <c r="E1409" s="8">
        <f>IF(T_STOCK_DATA[[#This Row],[Change (%)]]&lt;0,T_STOCK_DATA[[#This Row],[Change (%)]],"")</f>
        <v>-1.7242E-2</v>
      </c>
      <c r="F1409" s="7" t="str" cm="1">
        <f t="array" ref="F1409">IFERROR(_FV(T_STOCK_DATA[[#This Row],[SYMBOL]],"Exchange"),"")</f>
        <v>National Stock Exchange of India</v>
      </c>
      <c r="G1409" s="7" cm="1">
        <f t="array" ref="G1409">IFERROR(_FV(T_STOCK_DATA[[#This Row],[SYMBOL]],"Price"),"")</f>
        <v>1023.1</v>
      </c>
      <c r="H1409" s="9" cm="1">
        <f t="array" ref="H1409">IFERROR(_FV(T_STOCK_DATA[[#This Row],[SYMBOL]],"Volume"),"")</f>
        <v>32005</v>
      </c>
      <c r="I1409" s="7" t="str" cm="1">
        <f t="array" ref="I1409">IFERROR(_FV(T_STOCK_DATA[[#This Row],[SYMBOL]],"Ticker symbol",TRUE),"")</f>
        <v>SYMPHONY</v>
      </c>
      <c r="J1409" s="10" t="str">
        <f>IFERROR(RANK(T_STOCK_DATA[[#This Row],[Positive Change %]],T_STOCK_DATA[Positive Change %],0)+COUNTIF($D$3:$D1408,T_STOCK_DATA[[#This Row],[Positive Change %]]),"")</f>
        <v/>
      </c>
      <c r="K1409" s="10">
        <f>IFERROR(RANK(T_STOCK_DATA[[#This Row],[Negative Change %]],T_STOCK_DATA[Negative Change %],1)+COUNTIF($E$3:$E1408,T_STOCK_DATA[[#This Row],[Negative Change %]]),"")</f>
        <v>1455</v>
      </c>
      <c r="L1409" s="10">
        <f>IFERROR(RANK(T_STOCK_DATA[[#This Row],[Volume]],T_STOCK_DATA[Volume],0)+COUNTIF($H$3:$H1408,T_STOCK_DATA[[#This Row],[Volume]]),"")</f>
        <v>1295</v>
      </c>
      <c r="M1409" s="18" cm="1">
        <f t="array" ref="M1409">IFERROR(_FV(T_STOCK_DATA[[#This Row],[SYMBOL]],"Last trade time",TRUE),"")</f>
        <v>44585.469976851855</v>
      </c>
    </row>
    <row r="1410" spans="1:13">
      <c r="A1410" s="5" t="e" vm="1416">
        <v>#VALUE!</v>
      </c>
      <c r="B1410" s="7" cm="1">
        <f t="array" ref="B1410">IFERROR(_FV(T_STOCK_DATA[[#This Row],[SYMBOL]],"Change"),"")</f>
        <v>-16.350000000000001</v>
      </c>
      <c r="C1410" s="8" cm="1">
        <f t="array" ref="C1410">IFERROR(IF(T_STOCK_DATA[[#This Row],[SYMBOL]]="","",_FV(T_STOCK_DATA[[#This Row],[SYMBOL]],"Change (%)",TRUE)),"")</f>
        <v>-2.7368999999999997E-2</v>
      </c>
      <c r="D1410" s="8" t="str">
        <f>IF(T_STOCK_DATA[[#This Row],[Change (%)]]&gt;0,T_STOCK_DATA[[#This Row],[Change (%)]],"")</f>
        <v/>
      </c>
      <c r="E1410" s="8">
        <f>IF(T_STOCK_DATA[[#This Row],[Change (%)]]&lt;0,T_STOCK_DATA[[#This Row],[Change (%)]],"")</f>
        <v>-2.7368999999999997E-2</v>
      </c>
      <c r="F1410" s="7" t="str" cm="1">
        <f t="array" ref="F1410">IFERROR(_FV(T_STOCK_DATA[[#This Row],[SYMBOL]],"Exchange"),"")</f>
        <v>National Stock Exchange of India</v>
      </c>
      <c r="G1410" s="7" cm="1">
        <f t="array" ref="G1410">IFERROR(_FV(T_STOCK_DATA[[#This Row],[SYMBOL]],"Price"),"")</f>
        <v>581.04999999999995</v>
      </c>
      <c r="H1410" s="9" cm="1">
        <f t="array" ref="H1410">IFERROR(_FV(T_STOCK_DATA[[#This Row],[SYMBOL]],"Volume"),"")</f>
        <v>530938</v>
      </c>
      <c r="I1410" s="7" t="str" cm="1">
        <f t="array" ref="I1410">IFERROR(_FV(T_STOCK_DATA[[#This Row],[SYMBOL]],"Ticker symbol",TRUE),"")</f>
        <v>SYNGENE</v>
      </c>
      <c r="J1410" s="10" t="str">
        <f>IFERROR(RANK(T_STOCK_DATA[[#This Row],[Positive Change %]],T_STOCK_DATA[Positive Change %],0)+COUNTIF($D$3:$D1409,T_STOCK_DATA[[#This Row],[Positive Change %]]),"")</f>
        <v/>
      </c>
      <c r="K1410" s="10">
        <f>IFERROR(RANK(T_STOCK_DATA[[#This Row],[Negative Change %]],T_STOCK_DATA[Negative Change %],1)+COUNTIF($E$3:$E1409,T_STOCK_DATA[[#This Row],[Negative Change %]]),"")</f>
        <v>1296</v>
      </c>
      <c r="L1410" s="10">
        <f>IFERROR(RANK(T_STOCK_DATA[[#This Row],[Volume]],T_STOCK_DATA[Volume],0)+COUNTIF($H$3:$H1409,T_STOCK_DATA[[#This Row],[Volume]]),"")</f>
        <v>482</v>
      </c>
      <c r="M1410" s="18" cm="1">
        <f t="array" ref="M1410">IFERROR(_FV(T_STOCK_DATA[[#This Row],[SYMBOL]],"Last trade time",TRUE),"")</f>
        <v>44585.469976851855</v>
      </c>
    </row>
    <row r="1411" spans="1:13">
      <c r="A1411" s="5" t="e" vm="1417">
        <v>#VALUE!</v>
      </c>
      <c r="B1411" s="7" cm="1">
        <f t="array" ref="B1411">IFERROR(_FV(T_STOCK_DATA[[#This Row],[SYMBOL]],"Change"),"")</f>
        <v>-3.25</v>
      </c>
      <c r="C1411" s="8" cm="1">
        <f t="array" ref="C1411">IFERROR(IF(T_STOCK_DATA[[#This Row],[SYMBOL]]="","",_FV(T_STOCK_DATA[[#This Row],[SYMBOL]],"Change (%)",TRUE)),"")</f>
        <v>-4.5014000000000005E-2</v>
      </c>
      <c r="D1411" s="8" t="str">
        <f>IF(T_STOCK_DATA[[#This Row],[Change (%)]]&gt;0,T_STOCK_DATA[[#This Row],[Change (%)]],"")</f>
        <v/>
      </c>
      <c r="E1411" s="8">
        <f>IF(T_STOCK_DATA[[#This Row],[Change (%)]]&lt;0,T_STOCK_DATA[[#This Row],[Change (%)]],"")</f>
        <v>-4.5014000000000005E-2</v>
      </c>
      <c r="F1411" s="7" t="str" cm="1">
        <f t="array" ref="F1411">IFERROR(_FV(T_STOCK_DATA[[#This Row],[SYMBOL]],"Exchange"),"")</f>
        <v>National Stock Exchange of India</v>
      </c>
      <c r="G1411" s="7" cm="1">
        <f t="array" ref="G1411">IFERROR(_FV(T_STOCK_DATA[[#This Row],[SYMBOL]],"Price"),"")</f>
        <v>68.95</v>
      </c>
      <c r="H1411" s="9" cm="1">
        <f t="array" ref="H1411">IFERROR(_FV(T_STOCK_DATA[[#This Row],[SYMBOL]],"Volume"),"")</f>
        <v>11646</v>
      </c>
      <c r="I1411" s="7" t="str" cm="1">
        <f t="array" ref="I1411">IFERROR(_FV(T_STOCK_DATA[[#This Row],[SYMBOL]],"Ticker symbol",TRUE),"")</f>
        <v>TAINWALCHM</v>
      </c>
      <c r="J1411" s="10" t="str">
        <f>IFERROR(RANK(T_STOCK_DATA[[#This Row],[Positive Change %]],T_STOCK_DATA[Positive Change %],0)+COUNTIF($D$3:$D1410,T_STOCK_DATA[[#This Row],[Positive Change %]]),"")</f>
        <v/>
      </c>
      <c r="K1411" s="10">
        <f>IFERROR(RANK(T_STOCK_DATA[[#This Row],[Negative Change %]],T_STOCK_DATA[Negative Change %],1)+COUNTIF($E$3:$E1410,T_STOCK_DATA[[#This Row],[Negative Change %]]),"")</f>
        <v>897</v>
      </c>
      <c r="L1411" s="10">
        <f>IFERROR(RANK(T_STOCK_DATA[[#This Row],[Volume]],T_STOCK_DATA[Volume],0)+COUNTIF($H$3:$H1410,T_STOCK_DATA[[#This Row],[Volume]]),"")</f>
        <v>1488</v>
      </c>
      <c r="M1411" s="18" cm="1">
        <f t="array" ref="M1411">IFERROR(_FV(T_STOCK_DATA[[#This Row],[SYMBOL]],"Last trade time",TRUE),"")</f>
        <v>44585.469976851855</v>
      </c>
    </row>
    <row r="1412" spans="1:13">
      <c r="A1412" s="5" t="e" vm="1418">
        <v>#VALUE!</v>
      </c>
      <c r="B1412" s="7" cm="1">
        <f t="array" ref="B1412">IFERROR(_FV(T_STOCK_DATA[[#This Row],[SYMBOL]],"Change"),"")</f>
        <v>-3.75</v>
      </c>
      <c r="C1412" s="8" cm="1">
        <f t="array" ref="C1412">IFERROR(IF(T_STOCK_DATA[[#This Row],[SYMBOL]]="","",_FV(T_STOCK_DATA[[#This Row],[SYMBOL]],"Change (%)",TRUE)),"")</f>
        <v>-2.7881E-2</v>
      </c>
      <c r="D1412" s="8" t="str">
        <f>IF(T_STOCK_DATA[[#This Row],[Change (%)]]&gt;0,T_STOCK_DATA[[#This Row],[Change (%)]],"")</f>
        <v/>
      </c>
      <c r="E1412" s="8">
        <f>IF(T_STOCK_DATA[[#This Row],[Change (%)]]&lt;0,T_STOCK_DATA[[#This Row],[Change (%)]],"")</f>
        <v>-2.7881E-2</v>
      </c>
      <c r="F1412" s="7" t="str" cm="1">
        <f t="array" ref="F1412">IFERROR(_FV(T_STOCK_DATA[[#This Row],[SYMBOL]],"Exchange"),"")</f>
        <v>National Stock Exchange of India</v>
      </c>
      <c r="G1412" s="7" cm="1">
        <f t="array" ref="G1412">IFERROR(_FV(T_STOCK_DATA[[#This Row],[SYMBOL]],"Price"),"")</f>
        <v>130.75</v>
      </c>
      <c r="H1412" s="9" cm="1">
        <f t="array" ref="H1412">IFERROR(_FV(T_STOCK_DATA[[#This Row],[SYMBOL]],"Volume"),"")</f>
        <v>119775</v>
      </c>
      <c r="I1412" s="7" t="str" cm="1">
        <f t="array" ref="I1412">IFERROR(_FV(T_STOCK_DATA[[#This Row],[SYMBOL]],"Ticker symbol",TRUE),"")</f>
        <v>TAJGVK</v>
      </c>
      <c r="J1412" s="10" t="str">
        <f>IFERROR(RANK(T_STOCK_DATA[[#This Row],[Positive Change %]],T_STOCK_DATA[Positive Change %],0)+COUNTIF($D$3:$D1411,T_STOCK_DATA[[#This Row],[Positive Change %]]),"")</f>
        <v/>
      </c>
      <c r="K1412" s="10">
        <f>IFERROR(RANK(T_STOCK_DATA[[#This Row],[Negative Change %]],T_STOCK_DATA[Negative Change %],1)+COUNTIF($E$3:$E1411,T_STOCK_DATA[[#This Row],[Negative Change %]]),"")</f>
        <v>1287</v>
      </c>
      <c r="L1412" s="10">
        <f>IFERROR(RANK(T_STOCK_DATA[[#This Row],[Volume]],T_STOCK_DATA[Volume],0)+COUNTIF($H$3:$H1411,T_STOCK_DATA[[#This Row],[Volume]]),"")</f>
        <v>920</v>
      </c>
      <c r="M1412" s="18" cm="1">
        <f t="array" ref="M1412">IFERROR(_FV(T_STOCK_DATA[[#This Row],[SYMBOL]],"Last trade time",TRUE),"")</f>
        <v>44585.469976851855</v>
      </c>
    </row>
    <row r="1413" spans="1:13">
      <c r="A1413" s="5" t="e" vm="1419">
        <v>#VALUE!</v>
      </c>
      <c r="B1413" s="7" cm="1">
        <f t="array" ref="B1413">IFERROR(_FV(T_STOCK_DATA[[#This Row],[SYMBOL]],"Change"),"")</f>
        <v>-1.95</v>
      </c>
      <c r="C1413" s="8" cm="1">
        <f t="array" ref="C1413">IFERROR(IF(T_STOCK_DATA[[#This Row],[SYMBOL]]="","",_FV(T_STOCK_DATA[[#This Row],[SYMBOL]],"Change (%)",TRUE)),"")</f>
        <v>-4.4520999999999998E-2</v>
      </c>
      <c r="D1413" s="8" t="str">
        <f>IF(T_STOCK_DATA[[#This Row],[Change (%)]]&gt;0,T_STOCK_DATA[[#This Row],[Change (%)]],"")</f>
        <v/>
      </c>
      <c r="E1413" s="8">
        <f>IF(T_STOCK_DATA[[#This Row],[Change (%)]]&lt;0,T_STOCK_DATA[[#This Row],[Change (%)]],"")</f>
        <v>-4.4520999999999998E-2</v>
      </c>
      <c r="F1413" s="7" t="str" cm="1">
        <f t="array" ref="F1413">IFERROR(_FV(T_STOCK_DATA[[#This Row],[SYMBOL]],"Exchange"),"")</f>
        <v>National Stock Exchange of India</v>
      </c>
      <c r="G1413" s="7" cm="1">
        <f t="array" ref="G1413">IFERROR(_FV(T_STOCK_DATA[[#This Row],[SYMBOL]],"Price"),"")</f>
        <v>41.85</v>
      </c>
      <c r="H1413" s="9" cm="1">
        <f t="array" ref="H1413">IFERROR(_FV(T_STOCK_DATA[[#This Row],[SYMBOL]],"Volume"),"")</f>
        <v>694586</v>
      </c>
      <c r="I1413" s="7" t="str" cm="1">
        <f t="array" ref="I1413">IFERROR(_FV(T_STOCK_DATA[[#This Row],[SYMBOL]],"Ticker symbol",TRUE),"")</f>
        <v>TAKE</v>
      </c>
      <c r="J1413" s="10" t="str">
        <f>IFERROR(RANK(T_STOCK_DATA[[#This Row],[Positive Change %]],T_STOCK_DATA[Positive Change %],0)+COUNTIF($D$3:$D1412,T_STOCK_DATA[[#This Row],[Positive Change %]]),"")</f>
        <v/>
      </c>
      <c r="K1413" s="10">
        <f>IFERROR(RANK(T_STOCK_DATA[[#This Row],[Negative Change %]],T_STOCK_DATA[Negative Change %],1)+COUNTIF($E$3:$E1412,T_STOCK_DATA[[#This Row],[Negative Change %]]),"")</f>
        <v>909</v>
      </c>
      <c r="L1413" s="10">
        <f>IFERROR(RANK(T_STOCK_DATA[[#This Row],[Volume]],T_STOCK_DATA[Volume],0)+COUNTIF($H$3:$H1412,T_STOCK_DATA[[#This Row],[Volume]]),"")</f>
        <v>417</v>
      </c>
      <c r="M1413" s="18" cm="1">
        <f t="array" ref="M1413">IFERROR(_FV(T_STOCK_DATA[[#This Row],[SYMBOL]],"Last trade time",TRUE),"")</f>
        <v>44585.469976851855</v>
      </c>
    </row>
    <row r="1414" spans="1:13">
      <c r="A1414" s="5" t="e" vm="1420">
        <v>#VALUE!</v>
      </c>
      <c r="B1414" s="7" cm="1">
        <f t="array" ref="B1414">IFERROR(_FV(T_STOCK_DATA[[#This Row],[SYMBOL]],"Change"),"")</f>
        <v>-57.7</v>
      </c>
      <c r="C1414" s="8" cm="1">
        <f t="array" ref="C1414">IFERROR(IF(T_STOCK_DATA[[#This Row],[SYMBOL]]="","",_FV(T_STOCK_DATA[[#This Row],[SYMBOL]],"Change (%)",TRUE)),"")</f>
        <v>-9.8734000000000002E-2</v>
      </c>
      <c r="D1414" s="8" t="str">
        <f>IF(T_STOCK_DATA[[#This Row],[Change (%)]]&gt;0,T_STOCK_DATA[[#This Row],[Change (%)]],"")</f>
        <v/>
      </c>
      <c r="E1414" s="8">
        <f>IF(T_STOCK_DATA[[#This Row],[Change (%)]]&lt;0,T_STOCK_DATA[[#This Row],[Change (%)]],"")</f>
        <v>-9.8734000000000002E-2</v>
      </c>
      <c r="F1414" s="7" t="str" cm="1">
        <f t="array" ref="F1414">IFERROR(_FV(T_STOCK_DATA[[#This Row],[SYMBOL]],"Exchange"),"")</f>
        <v>National Stock Exchange of India</v>
      </c>
      <c r="G1414" s="7" cm="1">
        <f t="array" ref="G1414">IFERROR(_FV(T_STOCK_DATA[[#This Row],[SYMBOL]],"Price"),"")</f>
        <v>526.70000000000005</v>
      </c>
      <c r="H1414" s="9" cm="1">
        <f t="array" ref="H1414">IFERROR(_FV(T_STOCK_DATA[[#This Row],[SYMBOL]],"Volume"),"")</f>
        <v>186762</v>
      </c>
      <c r="I1414" s="7" t="str" cm="1">
        <f t="array" ref="I1414">IFERROR(_FV(T_STOCK_DATA[[#This Row],[SYMBOL]],"Ticker symbol",TRUE),"")</f>
        <v>TALBROAUTO</v>
      </c>
      <c r="J1414" s="10" t="str">
        <f>IFERROR(RANK(T_STOCK_DATA[[#This Row],[Positive Change %]],T_STOCK_DATA[Positive Change %],0)+COUNTIF($D$3:$D1413,T_STOCK_DATA[[#This Row],[Positive Change %]]),"")</f>
        <v/>
      </c>
      <c r="K1414" s="10">
        <f>IFERROR(RANK(T_STOCK_DATA[[#This Row],[Negative Change %]],T_STOCK_DATA[Negative Change %],1)+COUNTIF($E$3:$E1413,T_STOCK_DATA[[#This Row],[Negative Change %]]),"")</f>
        <v>31</v>
      </c>
      <c r="L1414" s="10">
        <f>IFERROR(RANK(T_STOCK_DATA[[#This Row],[Volume]],T_STOCK_DATA[Volume],0)+COUNTIF($H$3:$H1413,T_STOCK_DATA[[#This Row],[Volume]]),"")</f>
        <v>778</v>
      </c>
      <c r="M1414" s="18" cm="1">
        <f t="array" ref="M1414">IFERROR(_FV(T_STOCK_DATA[[#This Row],[SYMBOL]],"Last trade time",TRUE),"")</f>
        <v>44585.469976851855</v>
      </c>
    </row>
    <row r="1415" spans="1:13">
      <c r="A1415" s="5" t="e" vm="1421">
        <v>#VALUE!</v>
      </c>
      <c r="B1415" s="7" cm="1">
        <f t="array" ref="B1415">IFERROR(_FV(T_STOCK_DATA[[#This Row],[SYMBOL]],"Change"),"")</f>
        <v>-93.75</v>
      </c>
      <c r="C1415" s="8" cm="1">
        <f t="array" ref="C1415">IFERROR(IF(T_STOCK_DATA[[#This Row],[SYMBOL]]="","",_FV(T_STOCK_DATA[[#This Row],[SYMBOL]],"Change (%)",TRUE)),"")</f>
        <v>-4.9997E-2</v>
      </c>
      <c r="D1415" s="8" t="str">
        <f>IF(T_STOCK_DATA[[#This Row],[Change (%)]]&gt;0,T_STOCK_DATA[[#This Row],[Change (%)]],"")</f>
        <v/>
      </c>
      <c r="E1415" s="8">
        <f>IF(T_STOCK_DATA[[#This Row],[Change (%)]]&lt;0,T_STOCK_DATA[[#This Row],[Change (%)]],"")</f>
        <v>-4.9997E-2</v>
      </c>
      <c r="F1415" s="7" t="str" cm="1">
        <f t="array" ref="F1415">IFERROR(_FV(T_STOCK_DATA[[#This Row],[SYMBOL]],"Exchange"),"")</f>
        <v>National Stock Exchange of India</v>
      </c>
      <c r="G1415" s="7" cm="1">
        <f t="array" ref="G1415">IFERROR(_FV(T_STOCK_DATA[[#This Row],[SYMBOL]],"Price"),"")</f>
        <v>1781.35</v>
      </c>
      <c r="H1415" s="9" cm="1">
        <f t="array" ref="H1415">IFERROR(_FV(T_STOCK_DATA[[#This Row],[SYMBOL]],"Volume"),"")</f>
        <v>376908</v>
      </c>
      <c r="I1415" s="7" t="str" cm="1">
        <f t="array" ref="I1415">IFERROR(_FV(T_STOCK_DATA[[#This Row],[SYMBOL]],"Ticker symbol",TRUE),"")</f>
        <v>TANLA</v>
      </c>
      <c r="J1415" s="10" t="str">
        <f>IFERROR(RANK(T_STOCK_DATA[[#This Row],[Positive Change %]],T_STOCK_DATA[Positive Change %],0)+COUNTIF($D$3:$D1414,T_STOCK_DATA[[#This Row],[Positive Change %]]),"")</f>
        <v/>
      </c>
      <c r="K1415" s="10">
        <f>IFERROR(RANK(T_STOCK_DATA[[#This Row],[Negative Change %]],T_STOCK_DATA[Negative Change %],1)+COUNTIF($E$3:$E1414,T_STOCK_DATA[[#This Row],[Negative Change %]]),"")</f>
        <v>516</v>
      </c>
      <c r="L1415" s="10">
        <f>IFERROR(RANK(T_STOCK_DATA[[#This Row],[Volume]],T_STOCK_DATA[Volume],0)+COUNTIF($H$3:$H1414,T_STOCK_DATA[[#This Row],[Volume]]),"")</f>
        <v>590</v>
      </c>
      <c r="M1415" s="18" cm="1">
        <f t="array" ref="M1415">IFERROR(_FV(T_STOCK_DATA[[#This Row],[SYMBOL]],"Last trade time",TRUE),"")</f>
        <v>44585.469976851855</v>
      </c>
    </row>
    <row r="1416" spans="1:13">
      <c r="A1416" s="5" t="e" vm="1422">
        <v>#VALUE!</v>
      </c>
      <c r="B1416" s="7" cm="1">
        <f t="array" ref="B1416">IFERROR(_FV(T_STOCK_DATA[[#This Row],[SYMBOL]],"Change"),"")</f>
        <v>-0.8</v>
      </c>
      <c r="C1416" s="8" cm="1">
        <f t="array" ref="C1416">IFERROR(IF(T_STOCK_DATA[[#This Row],[SYMBOL]]="","",_FV(T_STOCK_DATA[[#This Row],[SYMBOL]],"Change (%)",TRUE)),"")</f>
        <v>-4.9843999999999999E-2</v>
      </c>
      <c r="D1416" s="8" t="str">
        <f>IF(T_STOCK_DATA[[#This Row],[Change (%)]]&gt;0,T_STOCK_DATA[[#This Row],[Change (%)]],"")</f>
        <v/>
      </c>
      <c r="E1416" s="8">
        <f>IF(T_STOCK_DATA[[#This Row],[Change (%)]]&lt;0,T_STOCK_DATA[[#This Row],[Change (%)]],"")</f>
        <v>-4.9843999999999999E-2</v>
      </c>
      <c r="F1416" s="7" t="str" cm="1">
        <f t="array" ref="F1416">IFERROR(_FV(T_STOCK_DATA[[#This Row],[SYMBOL]],"Exchange"),"")</f>
        <v>National Stock Exchange of India</v>
      </c>
      <c r="G1416" s="7" cm="1">
        <f t="array" ref="G1416">IFERROR(_FV(T_STOCK_DATA[[#This Row],[SYMBOL]],"Price"),"")</f>
        <v>15.25</v>
      </c>
      <c r="H1416" s="9" cm="1">
        <f t="array" ref="H1416">IFERROR(_FV(T_STOCK_DATA[[#This Row],[SYMBOL]],"Volume"),"")</f>
        <v>2436</v>
      </c>
      <c r="I1416" s="7" t="str" cm="1">
        <f t="array" ref="I1416">IFERROR(_FV(T_STOCK_DATA[[#This Row],[SYMBOL]],"Ticker symbol",TRUE),"")</f>
        <v>TANTIACONS</v>
      </c>
      <c r="J1416" s="10" t="str">
        <f>IFERROR(RANK(T_STOCK_DATA[[#This Row],[Positive Change %]],T_STOCK_DATA[Positive Change %],0)+COUNTIF($D$3:$D1415,T_STOCK_DATA[[#This Row],[Positive Change %]]),"")</f>
        <v/>
      </c>
      <c r="K1416" s="10">
        <f>IFERROR(RANK(T_STOCK_DATA[[#This Row],[Negative Change %]],T_STOCK_DATA[Negative Change %],1)+COUNTIF($E$3:$E1415,T_STOCK_DATA[[#This Row],[Negative Change %]]),"")</f>
        <v>575</v>
      </c>
      <c r="L1416" s="10">
        <f>IFERROR(RANK(T_STOCK_DATA[[#This Row],[Volume]],T_STOCK_DATA[Volume],0)+COUNTIF($H$3:$H1415,T_STOCK_DATA[[#This Row],[Volume]]),"")</f>
        <v>1597</v>
      </c>
      <c r="M1416" s="18" cm="1">
        <f t="array" ref="M1416">IFERROR(_FV(T_STOCK_DATA[[#This Row],[SYMBOL]],"Last trade time",TRUE),"")</f>
        <v>44585.469976851855</v>
      </c>
    </row>
    <row r="1417" spans="1:13">
      <c r="A1417" s="5" t="e" vm="1423">
        <v>#VALUE!</v>
      </c>
      <c r="B1417" s="7" cm="1">
        <f t="array" ref="B1417">IFERROR(_FV(T_STOCK_DATA[[#This Row],[SYMBOL]],"Change"),"")</f>
        <v>-4.0999999999999996</v>
      </c>
      <c r="C1417" s="8" cm="1">
        <f t="array" ref="C1417">IFERROR(IF(T_STOCK_DATA[[#This Row],[SYMBOL]]="","",_FV(T_STOCK_DATA[[#This Row],[SYMBOL]],"Change (%)",TRUE)),"")</f>
        <v>-7.6066999999999996E-2</v>
      </c>
      <c r="D1417" s="8" t="str">
        <f>IF(T_STOCK_DATA[[#This Row],[Change (%)]]&gt;0,T_STOCK_DATA[[#This Row],[Change (%)]],"")</f>
        <v/>
      </c>
      <c r="E1417" s="8">
        <f>IF(T_STOCK_DATA[[#This Row],[Change (%)]]&lt;0,T_STOCK_DATA[[#This Row],[Change (%)]],"")</f>
        <v>-7.6066999999999996E-2</v>
      </c>
      <c r="F1417" s="7" t="str" cm="1">
        <f t="array" ref="F1417">IFERROR(_FV(T_STOCK_DATA[[#This Row],[SYMBOL]],"Exchange"),"")</f>
        <v>National Stock Exchange of India</v>
      </c>
      <c r="G1417" s="7" cm="1">
        <f t="array" ref="G1417">IFERROR(_FV(T_STOCK_DATA[[#This Row],[SYMBOL]],"Price"),"")</f>
        <v>49.8</v>
      </c>
      <c r="H1417" s="9" cm="1">
        <f t="array" ref="H1417">IFERROR(_FV(T_STOCK_DATA[[#This Row],[SYMBOL]],"Volume"),"")</f>
        <v>2224153</v>
      </c>
      <c r="I1417" s="7" t="str" cm="1">
        <f t="array" ref="I1417">IFERROR(_FV(T_STOCK_DATA[[#This Row],[SYMBOL]],"Ticker symbol",TRUE),"")</f>
        <v>TARC</v>
      </c>
      <c r="J1417" s="10" t="str">
        <f>IFERROR(RANK(T_STOCK_DATA[[#This Row],[Positive Change %]],T_STOCK_DATA[Positive Change %],0)+COUNTIF($D$3:$D1416,T_STOCK_DATA[[#This Row],[Positive Change %]]),"")</f>
        <v/>
      </c>
      <c r="K1417" s="10">
        <f>IFERROR(RANK(T_STOCK_DATA[[#This Row],[Negative Change %]],T_STOCK_DATA[Negative Change %],1)+COUNTIF($E$3:$E1416,T_STOCK_DATA[[#This Row],[Negative Change %]]),"")</f>
        <v>135</v>
      </c>
      <c r="L1417" s="10">
        <f>IFERROR(RANK(T_STOCK_DATA[[#This Row],[Volume]],T_STOCK_DATA[Volume],0)+COUNTIF($H$3:$H1416,T_STOCK_DATA[[#This Row],[Volume]]),"")</f>
        <v>191</v>
      </c>
      <c r="M1417" s="18" cm="1">
        <f t="array" ref="M1417">IFERROR(_FV(T_STOCK_DATA[[#This Row],[SYMBOL]],"Last trade time",TRUE),"")</f>
        <v>44585.469976851855</v>
      </c>
    </row>
    <row r="1418" spans="1:13">
      <c r="A1418" s="5" t="e" vm="1424">
        <v>#VALUE!</v>
      </c>
      <c r="B1418" s="7" cm="1">
        <f t="array" ref="B1418">IFERROR(_FV(T_STOCK_DATA[[#This Row],[SYMBOL]],"Change"),"")</f>
        <v>-5.95</v>
      </c>
      <c r="C1418" s="8" cm="1">
        <f t="array" ref="C1418">IFERROR(IF(T_STOCK_DATA[[#This Row],[SYMBOL]]="","",_FV(T_STOCK_DATA[[#This Row],[SYMBOL]],"Change (%)",TRUE)),"")</f>
        <v>-8.2753999999999994E-2</v>
      </c>
      <c r="D1418" s="8" t="str">
        <f>IF(T_STOCK_DATA[[#This Row],[Change (%)]]&gt;0,T_STOCK_DATA[[#This Row],[Change (%)]],"")</f>
        <v/>
      </c>
      <c r="E1418" s="8">
        <f>IF(T_STOCK_DATA[[#This Row],[Change (%)]]&lt;0,T_STOCK_DATA[[#This Row],[Change (%)]],"")</f>
        <v>-8.2753999999999994E-2</v>
      </c>
      <c r="F1418" s="7" t="str" cm="1">
        <f t="array" ref="F1418">IFERROR(_FV(T_STOCK_DATA[[#This Row],[SYMBOL]],"Exchange"),"")</f>
        <v>National Stock Exchange of India</v>
      </c>
      <c r="G1418" s="7" cm="1">
        <f t="array" ref="G1418">IFERROR(_FV(T_STOCK_DATA[[#This Row],[SYMBOL]],"Price"),"")</f>
        <v>65.95</v>
      </c>
      <c r="H1418" s="9" cm="1">
        <f t="array" ref="H1418">IFERROR(_FV(T_STOCK_DATA[[#This Row],[SYMBOL]],"Volume"),"")</f>
        <v>107243</v>
      </c>
      <c r="I1418" s="7" t="str" cm="1">
        <f t="array" ref="I1418">IFERROR(_FV(T_STOCK_DATA[[#This Row],[SYMBOL]],"Ticker symbol",TRUE),"")</f>
        <v>TARMAT</v>
      </c>
      <c r="J1418" s="10" t="str">
        <f>IFERROR(RANK(T_STOCK_DATA[[#This Row],[Positive Change %]],T_STOCK_DATA[Positive Change %],0)+COUNTIF($D$3:$D1417,T_STOCK_DATA[[#This Row],[Positive Change %]]),"")</f>
        <v/>
      </c>
      <c r="K1418" s="10">
        <f>IFERROR(RANK(T_STOCK_DATA[[#This Row],[Negative Change %]],T_STOCK_DATA[Negative Change %],1)+COUNTIF($E$3:$E1417,T_STOCK_DATA[[#This Row],[Negative Change %]]),"")</f>
        <v>90</v>
      </c>
      <c r="L1418" s="10">
        <f>IFERROR(RANK(T_STOCK_DATA[[#This Row],[Volume]],T_STOCK_DATA[Volume],0)+COUNTIF($H$3:$H1417,T_STOCK_DATA[[#This Row],[Volume]]),"")</f>
        <v>953</v>
      </c>
      <c r="M1418" s="18" cm="1">
        <f t="array" ref="M1418">IFERROR(_FV(T_STOCK_DATA[[#This Row],[SYMBOL]],"Last trade time",TRUE),"")</f>
        <v>44585.469976851855</v>
      </c>
    </row>
    <row r="1419" spans="1:13">
      <c r="A1419" s="5" t="e" vm="1425">
        <v>#VALUE!</v>
      </c>
      <c r="B1419" s="7" cm="1">
        <f t="array" ref="B1419">IFERROR(_FV(T_STOCK_DATA[[#This Row],[SYMBOL]],"Change"),"")</f>
        <v>-820.2</v>
      </c>
      <c r="C1419" s="8" cm="1">
        <f t="array" ref="C1419">IFERROR(IF(T_STOCK_DATA[[#This Row],[SYMBOL]]="","",_FV(T_STOCK_DATA[[#This Row],[SYMBOL]],"Change (%)",TRUE)),"")</f>
        <v>-6.2411000000000001E-2</v>
      </c>
      <c r="D1419" s="8" t="str">
        <f>IF(T_STOCK_DATA[[#This Row],[Change (%)]]&gt;0,T_STOCK_DATA[[#This Row],[Change (%)]],"")</f>
        <v/>
      </c>
      <c r="E1419" s="8">
        <f>IF(T_STOCK_DATA[[#This Row],[Change (%)]]&lt;0,T_STOCK_DATA[[#This Row],[Change (%)]],"")</f>
        <v>-6.2411000000000001E-2</v>
      </c>
      <c r="F1419" s="7" t="str" cm="1">
        <f t="array" ref="F1419">IFERROR(_FV(T_STOCK_DATA[[#This Row],[SYMBOL]],"Exchange"),"")</f>
        <v>National Stock Exchange of India</v>
      </c>
      <c r="G1419" s="7" cm="1">
        <f t="array" ref="G1419">IFERROR(_FV(T_STOCK_DATA[[#This Row],[SYMBOL]],"Price"),"")</f>
        <v>12321.75</v>
      </c>
      <c r="H1419" s="9" cm="1">
        <f t="array" ref="H1419">IFERROR(_FV(T_STOCK_DATA[[#This Row],[SYMBOL]],"Volume"),"")</f>
        <v>3325</v>
      </c>
      <c r="I1419" s="7" t="str" cm="1">
        <f t="array" ref="I1419">IFERROR(_FV(T_STOCK_DATA[[#This Row],[SYMBOL]],"Ticker symbol",TRUE),"")</f>
        <v>TASTYBITE</v>
      </c>
      <c r="J1419" s="10" t="str">
        <f>IFERROR(RANK(T_STOCK_DATA[[#This Row],[Positive Change %]],T_STOCK_DATA[Positive Change %],0)+COUNTIF($D$3:$D1418,T_STOCK_DATA[[#This Row],[Positive Change %]]),"")</f>
        <v/>
      </c>
      <c r="K1419" s="10">
        <f>IFERROR(RANK(T_STOCK_DATA[[#This Row],[Negative Change %]],T_STOCK_DATA[Negative Change %],1)+COUNTIF($E$3:$E1418,T_STOCK_DATA[[#This Row],[Negative Change %]]),"")</f>
        <v>308</v>
      </c>
      <c r="L1419" s="10">
        <f>IFERROR(RANK(T_STOCK_DATA[[#This Row],[Volume]],T_STOCK_DATA[Volume],0)+COUNTIF($H$3:$H1418,T_STOCK_DATA[[#This Row],[Volume]]),"")</f>
        <v>1584</v>
      </c>
      <c r="M1419" s="18" cm="1">
        <f t="array" ref="M1419">IFERROR(_FV(T_STOCK_DATA[[#This Row],[SYMBOL]],"Last trade time",TRUE),"")</f>
        <v>44585.469976851855</v>
      </c>
    </row>
    <row r="1420" spans="1:13">
      <c r="A1420" s="5" t="e" vm="1426">
        <v>#VALUE!</v>
      </c>
      <c r="B1420" s="7" cm="1">
        <f t="array" ref="B1420">IFERROR(_FV(T_STOCK_DATA[[#This Row],[SYMBOL]],"Change"),"")</f>
        <v>-52.85</v>
      </c>
      <c r="C1420" s="8" cm="1">
        <f t="array" ref="C1420">IFERROR(IF(T_STOCK_DATA[[#This Row],[SYMBOL]]="","",_FV(T_STOCK_DATA[[#This Row],[SYMBOL]],"Change (%)",TRUE)),"")</f>
        <v>-5.4767000000000003E-2</v>
      </c>
      <c r="D1420" s="8" t="str">
        <f>IF(T_STOCK_DATA[[#This Row],[Change (%)]]&gt;0,T_STOCK_DATA[[#This Row],[Change (%)]],"")</f>
        <v/>
      </c>
      <c r="E1420" s="8">
        <f>IF(T_STOCK_DATA[[#This Row],[Change (%)]]&lt;0,T_STOCK_DATA[[#This Row],[Change (%)]],"")</f>
        <v>-5.4767000000000003E-2</v>
      </c>
      <c r="F1420" s="7" t="str" cm="1">
        <f t="array" ref="F1420">IFERROR(_FV(T_STOCK_DATA[[#This Row],[SYMBOL]],"Exchange"),"")</f>
        <v>National Stock Exchange of India</v>
      </c>
      <c r="G1420" s="7" cm="1">
        <f t="array" ref="G1420">IFERROR(_FV(T_STOCK_DATA[[#This Row],[SYMBOL]],"Price"),"")</f>
        <v>912.15</v>
      </c>
      <c r="H1420" s="9" cm="1">
        <f t="array" ref="H1420">IFERROR(_FV(T_STOCK_DATA[[#This Row],[SYMBOL]],"Volume"),"")</f>
        <v>1594186</v>
      </c>
      <c r="I1420" s="7" t="str" cm="1">
        <f t="array" ref="I1420">IFERROR(_FV(T_STOCK_DATA[[#This Row],[SYMBOL]],"Ticker symbol",TRUE),"")</f>
        <v>TATACHEM</v>
      </c>
      <c r="J1420" s="10" t="str">
        <f>IFERROR(RANK(T_STOCK_DATA[[#This Row],[Positive Change %]],T_STOCK_DATA[Positive Change %],0)+COUNTIF($D$3:$D1419,T_STOCK_DATA[[#This Row],[Positive Change %]]),"")</f>
        <v/>
      </c>
      <c r="K1420" s="10">
        <f>IFERROR(RANK(T_STOCK_DATA[[#This Row],[Negative Change %]],T_STOCK_DATA[Negative Change %],1)+COUNTIF($E$3:$E1419,T_STOCK_DATA[[#This Row],[Negative Change %]]),"")</f>
        <v>422</v>
      </c>
      <c r="L1420" s="10">
        <f>IFERROR(RANK(T_STOCK_DATA[[#This Row],[Volume]],T_STOCK_DATA[Volume],0)+COUNTIF($H$3:$H1419,T_STOCK_DATA[[#This Row],[Volume]]),"")</f>
        <v>243</v>
      </c>
      <c r="M1420" s="18" cm="1">
        <f t="array" ref="M1420">IFERROR(_FV(T_STOCK_DATA[[#This Row],[SYMBOL]],"Last trade time",TRUE),"")</f>
        <v>44585.469976851855</v>
      </c>
    </row>
    <row r="1421" spans="1:13">
      <c r="A1421" s="5" t="e" vm="1427">
        <v>#VALUE!</v>
      </c>
      <c r="B1421" s="7" cm="1">
        <f t="array" ref="B1421">IFERROR(_FV(T_STOCK_DATA[[#This Row],[SYMBOL]],"Change"),"")</f>
        <v>-11.55</v>
      </c>
      <c r="C1421" s="8" cm="1">
        <f t="array" ref="C1421">IFERROR(IF(T_STOCK_DATA[[#This Row],[SYMBOL]]="","",_FV(T_STOCK_DATA[[#This Row],[SYMBOL]],"Change (%)",TRUE)),"")</f>
        <v>-5.2607999999999995E-2</v>
      </c>
      <c r="D1421" s="8" t="str">
        <f>IF(T_STOCK_DATA[[#This Row],[Change (%)]]&gt;0,T_STOCK_DATA[[#This Row],[Change (%)]],"")</f>
        <v/>
      </c>
      <c r="E1421" s="8">
        <f>IF(T_STOCK_DATA[[#This Row],[Change (%)]]&lt;0,T_STOCK_DATA[[#This Row],[Change (%)]],"")</f>
        <v>-5.2607999999999995E-2</v>
      </c>
      <c r="F1421" s="7" t="str" cm="1">
        <f t="array" ref="F1421">IFERROR(_FV(T_STOCK_DATA[[#This Row],[SYMBOL]],"Exchange"),"")</f>
        <v>National Stock Exchange of India</v>
      </c>
      <c r="G1421" s="7" cm="1">
        <f t="array" ref="G1421">IFERROR(_FV(T_STOCK_DATA[[#This Row],[SYMBOL]],"Price"),"")</f>
        <v>208</v>
      </c>
      <c r="H1421" s="9" cm="1">
        <f t="array" ref="H1421">IFERROR(_FV(T_STOCK_DATA[[#This Row],[SYMBOL]],"Volume"),"")</f>
        <v>1718571</v>
      </c>
      <c r="I1421" s="7" t="str" cm="1">
        <f t="array" ref="I1421">IFERROR(_FV(T_STOCK_DATA[[#This Row],[SYMBOL]],"Ticker symbol",TRUE),"")</f>
        <v>TATACOFFEE</v>
      </c>
      <c r="J1421" s="10" t="str">
        <f>IFERROR(RANK(T_STOCK_DATA[[#This Row],[Positive Change %]],T_STOCK_DATA[Positive Change %],0)+COUNTIF($D$3:$D1420,T_STOCK_DATA[[#This Row],[Positive Change %]]),"")</f>
        <v/>
      </c>
      <c r="K1421" s="10">
        <f>IFERROR(RANK(T_STOCK_DATA[[#This Row],[Negative Change %]],T_STOCK_DATA[Negative Change %],1)+COUNTIF($E$3:$E1420,T_STOCK_DATA[[#This Row],[Negative Change %]]),"")</f>
        <v>458</v>
      </c>
      <c r="L1421" s="10">
        <f>IFERROR(RANK(T_STOCK_DATA[[#This Row],[Volume]],T_STOCK_DATA[Volume],0)+COUNTIF($H$3:$H1420,T_STOCK_DATA[[#This Row],[Volume]]),"")</f>
        <v>229</v>
      </c>
      <c r="M1421" s="18" cm="1">
        <f t="array" ref="M1421">IFERROR(_FV(T_STOCK_DATA[[#This Row],[SYMBOL]],"Last trade time",TRUE),"")</f>
        <v>44585.469976851855</v>
      </c>
    </row>
    <row r="1422" spans="1:13">
      <c r="A1422" s="5" t="e" vm="1428">
        <v>#VALUE!</v>
      </c>
      <c r="B1422" s="7" cm="1">
        <f t="array" ref="B1422">IFERROR(_FV(T_STOCK_DATA[[#This Row],[SYMBOL]],"Change"),"")</f>
        <v>-81</v>
      </c>
      <c r="C1422" s="8" cm="1">
        <f t="array" ref="C1422">IFERROR(IF(T_STOCK_DATA[[#This Row],[SYMBOL]]="","",_FV(T_STOCK_DATA[[#This Row],[SYMBOL]],"Change (%)",TRUE)),"")</f>
        <v>-5.8936999999999996E-2</v>
      </c>
      <c r="D1422" s="8" t="str">
        <f>IF(T_STOCK_DATA[[#This Row],[Change (%)]]&gt;0,T_STOCK_DATA[[#This Row],[Change (%)]],"")</f>
        <v/>
      </c>
      <c r="E1422" s="8">
        <f>IF(T_STOCK_DATA[[#This Row],[Change (%)]]&lt;0,T_STOCK_DATA[[#This Row],[Change (%)]],"")</f>
        <v>-5.8936999999999996E-2</v>
      </c>
      <c r="F1422" s="7" t="str" cm="1">
        <f t="array" ref="F1422">IFERROR(_FV(T_STOCK_DATA[[#This Row],[SYMBOL]],"Exchange"),"")</f>
        <v>National Stock Exchange of India</v>
      </c>
      <c r="G1422" s="7" cm="1">
        <f t="array" ref="G1422">IFERROR(_FV(T_STOCK_DATA[[#This Row],[SYMBOL]],"Price"),"")</f>
        <v>1293.3499999999999</v>
      </c>
      <c r="H1422" s="9" cm="1">
        <f t="array" ref="H1422">IFERROR(_FV(T_STOCK_DATA[[#This Row],[SYMBOL]],"Volume"),"")</f>
        <v>1304711</v>
      </c>
      <c r="I1422" s="7" t="str" cm="1">
        <f t="array" ref="I1422">IFERROR(_FV(T_STOCK_DATA[[#This Row],[SYMBOL]],"Ticker symbol",TRUE),"")</f>
        <v>TATACOMM</v>
      </c>
      <c r="J1422" s="10" t="str">
        <f>IFERROR(RANK(T_STOCK_DATA[[#This Row],[Positive Change %]],T_STOCK_DATA[Positive Change %],0)+COUNTIF($D$3:$D1421,T_STOCK_DATA[[#This Row],[Positive Change %]]),"")</f>
        <v/>
      </c>
      <c r="K1422" s="10">
        <f>IFERROR(RANK(T_STOCK_DATA[[#This Row],[Negative Change %]],T_STOCK_DATA[Negative Change %],1)+COUNTIF($E$3:$E1421,T_STOCK_DATA[[#This Row],[Negative Change %]]),"")</f>
        <v>361</v>
      </c>
      <c r="L1422" s="10">
        <f>IFERROR(RANK(T_STOCK_DATA[[#This Row],[Volume]],T_STOCK_DATA[Volume],0)+COUNTIF($H$3:$H1421,T_STOCK_DATA[[#This Row],[Volume]]),"")</f>
        <v>279</v>
      </c>
      <c r="M1422" s="18" cm="1">
        <f t="array" ref="M1422">IFERROR(_FV(T_STOCK_DATA[[#This Row],[SYMBOL]],"Last trade time",TRUE),"")</f>
        <v>44585.469976851855</v>
      </c>
    </row>
    <row r="1423" spans="1:13">
      <c r="A1423" s="5" t="e" vm="1429">
        <v>#VALUE!</v>
      </c>
      <c r="B1423" s="7" cm="1">
        <f t="array" ref="B1423">IFERROR(_FV(T_STOCK_DATA[[#This Row],[SYMBOL]],"Change"),"")</f>
        <v>-35.1</v>
      </c>
      <c r="C1423" s="8" cm="1">
        <f t="array" ref="C1423">IFERROR(IF(T_STOCK_DATA[[#This Row],[SYMBOL]]="","",_FV(T_STOCK_DATA[[#This Row],[SYMBOL]],"Change (%)",TRUE)),"")</f>
        <v>-4.8311E-2</v>
      </c>
      <c r="D1423" s="8" t="str">
        <f>IF(T_STOCK_DATA[[#This Row],[Change (%)]]&gt;0,T_STOCK_DATA[[#This Row],[Change (%)]],"")</f>
        <v/>
      </c>
      <c r="E1423" s="8">
        <f>IF(T_STOCK_DATA[[#This Row],[Change (%)]]&lt;0,T_STOCK_DATA[[#This Row],[Change (%)]],"")</f>
        <v>-4.8311E-2</v>
      </c>
      <c r="F1423" s="7" t="str" cm="1">
        <f t="array" ref="F1423">IFERROR(_FV(T_STOCK_DATA[[#This Row],[SYMBOL]],"Exchange"),"")</f>
        <v>National Stock Exchange of India</v>
      </c>
      <c r="G1423" s="7" cm="1">
        <f t="array" ref="G1423">IFERROR(_FV(T_STOCK_DATA[[#This Row],[SYMBOL]],"Price"),"")</f>
        <v>691.45</v>
      </c>
      <c r="H1423" s="9" cm="1">
        <f t="array" ref="H1423">IFERROR(_FV(T_STOCK_DATA[[#This Row],[SYMBOL]],"Volume"),"")</f>
        <v>3114690</v>
      </c>
      <c r="I1423" s="7" t="str" cm="1">
        <f t="array" ref="I1423">IFERROR(_FV(T_STOCK_DATA[[#This Row],[SYMBOL]],"Ticker symbol",TRUE),"")</f>
        <v>TATACONSUM</v>
      </c>
      <c r="J1423" s="10" t="str">
        <f>IFERROR(RANK(T_STOCK_DATA[[#This Row],[Positive Change %]],T_STOCK_DATA[Positive Change %],0)+COUNTIF($D$3:$D1422,T_STOCK_DATA[[#This Row],[Positive Change %]]),"")</f>
        <v/>
      </c>
      <c r="K1423" s="10">
        <f>IFERROR(RANK(T_STOCK_DATA[[#This Row],[Negative Change %]],T_STOCK_DATA[Negative Change %],1)+COUNTIF($E$3:$E1422,T_STOCK_DATA[[#This Row],[Negative Change %]]),"")</f>
        <v>747</v>
      </c>
      <c r="L1423" s="10">
        <f>IFERROR(RANK(T_STOCK_DATA[[#This Row],[Volume]],T_STOCK_DATA[Volume],0)+COUNTIF($H$3:$H1422,T_STOCK_DATA[[#This Row],[Volume]]),"")</f>
        <v>148</v>
      </c>
      <c r="M1423" s="18" cm="1">
        <f t="array" ref="M1423">IFERROR(_FV(T_STOCK_DATA[[#This Row],[SYMBOL]],"Last trade time",TRUE),"")</f>
        <v>44585.469976851855</v>
      </c>
    </row>
    <row r="1424" spans="1:13">
      <c r="A1424" s="5" t="e" vm="1430">
        <v>#VALUE!</v>
      </c>
      <c r="B1424" s="7" cm="1">
        <f t="array" ref="B1424">IFERROR(_FV(T_STOCK_DATA[[#This Row],[SYMBOL]],"Change"),"")</f>
        <v>-160</v>
      </c>
      <c r="C1424" s="8" cm="1">
        <f t="array" ref="C1424">IFERROR(IF(T_STOCK_DATA[[#This Row],[SYMBOL]]="","",_FV(T_STOCK_DATA[[#This Row],[SYMBOL]],"Change (%)",TRUE)),"")</f>
        <v>-2.222E-2</v>
      </c>
      <c r="D1424" s="8" t="str">
        <f>IF(T_STOCK_DATA[[#This Row],[Change (%)]]&gt;0,T_STOCK_DATA[[#This Row],[Change (%)]],"")</f>
        <v/>
      </c>
      <c r="E1424" s="8">
        <f>IF(T_STOCK_DATA[[#This Row],[Change (%)]]&lt;0,T_STOCK_DATA[[#This Row],[Change (%)]],"")</f>
        <v>-2.222E-2</v>
      </c>
      <c r="F1424" s="7" t="str" cm="1">
        <f t="array" ref="F1424">IFERROR(_FV(T_STOCK_DATA[[#This Row],[SYMBOL]],"Exchange"),"")</f>
        <v>National Stock Exchange of India</v>
      </c>
      <c r="G1424" s="7" cm="1">
        <f t="array" ref="G1424">IFERROR(_FV(T_STOCK_DATA[[#This Row],[SYMBOL]],"Price"),"")</f>
        <v>7040.7</v>
      </c>
      <c r="H1424" s="9" cm="1">
        <f t="array" ref="H1424">IFERROR(_FV(T_STOCK_DATA[[#This Row],[SYMBOL]],"Volume"),"")</f>
        <v>995137</v>
      </c>
      <c r="I1424" s="7" t="str" cm="1">
        <f t="array" ref="I1424">IFERROR(_FV(T_STOCK_DATA[[#This Row],[SYMBOL]],"Ticker symbol",TRUE),"")</f>
        <v>TATAELXSI</v>
      </c>
      <c r="J1424" s="10" t="str">
        <f>IFERROR(RANK(T_STOCK_DATA[[#This Row],[Positive Change %]],T_STOCK_DATA[Positive Change %],0)+COUNTIF($D$3:$D1423,T_STOCK_DATA[[#This Row],[Positive Change %]]),"")</f>
        <v/>
      </c>
      <c r="K1424" s="10">
        <f>IFERROR(RANK(T_STOCK_DATA[[#This Row],[Negative Change %]],T_STOCK_DATA[Negative Change %],1)+COUNTIF($E$3:$E1423,T_STOCK_DATA[[#This Row],[Negative Change %]]),"")</f>
        <v>1391</v>
      </c>
      <c r="L1424" s="10">
        <f>IFERROR(RANK(T_STOCK_DATA[[#This Row],[Volume]],T_STOCK_DATA[Volume],0)+COUNTIF($H$3:$H1423,T_STOCK_DATA[[#This Row],[Volume]]),"")</f>
        <v>341</v>
      </c>
      <c r="M1424" s="18" cm="1">
        <f t="array" ref="M1424">IFERROR(_FV(T_STOCK_DATA[[#This Row],[SYMBOL]],"Last trade time",TRUE),"")</f>
        <v>44585.469976851855</v>
      </c>
    </row>
    <row r="1425" spans="1:13">
      <c r="A1425" s="5" t="e" vm="1431">
        <v>#VALUE!</v>
      </c>
      <c r="B1425" s="7" cm="1">
        <f t="array" ref="B1425">IFERROR(_FV(T_STOCK_DATA[[#This Row],[SYMBOL]],"Change"),"")</f>
        <v>-53.1</v>
      </c>
      <c r="C1425" s="8" cm="1">
        <f t="array" ref="C1425">IFERROR(IF(T_STOCK_DATA[[#This Row],[SYMBOL]]="","",_FV(T_STOCK_DATA[[#This Row],[SYMBOL]],"Change (%)",TRUE)),"")</f>
        <v>-3.5417999999999998E-2</v>
      </c>
      <c r="D1425" s="8" t="str">
        <f>IF(T_STOCK_DATA[[#This Row],[Change (%)]]&gt;0,T_STOCK_DATA[[#This Row],[Change (%)]],"")</f>
        <v/>
      </c>
      <c r="E1425" s="8">
        <f>IF(T_STOCK_DATA[[#This Row],[Change (%)]]&lt;0,T_STOCK_DATA[[#This Row],[Change (%)]],"")</f>
        <v>-3.5417999999999998E-2</v>
      </c>
      <c r="F1425" s="7" t="str" cm="1">
        <f t="array" ref="F1425">IFERROR(_FV(T_STOCK_DATA[[#This Row],[SYMBOL]],"Exchange"),"")</f>
        <v>National Stock Exchange of India</v>
      </c>
      <c r="G1425" s="7" cm="1">
        <f t="array" ref="G1425">IFERROR(_FV(T_STOCK_DATA[[#This Row],[SYMBOL]],"Price"),"")</f>
        <v>1446.15</v>
      </c>
      <c r="H1425" s="9" cm="1">
        <f t="array" ref="H1425">IFERROR(_FV(T_STOCK_DATA[[#This Row],[SYMBOL]],"Volume"),"")</f>
        <v>33265</v>
      </c>
      <c r="I1425" s="7" t="str" cm="1">
        <f t="array" ref="I1425">IFERROR(_FV(T_STOCK_DATA[[#This Row],[SYMBOL]],"Ticker symbol",TRUE),"")</f>
        <v>TATAINVEST</v>
      </c>
      <c r="J1425" s="10" t="str">
        <f>IFERROR(RANK(T_STOCK_DATA[[#This Row],[Positive Change %]],T_STOCK_DATA[Positive Change %],0)+COUNTIF($D$3:$D1424,T_STOCK_DATA[[#This Row],[Positive Change %]]),"")</f>
        <v/>
      </c>
      <c r="K1425" s="10">
        <f>IFERROR(RANK(T_STOCK_DATA[[#This Row],[Negative Change %]],T_STOCK_DATA[Negative Change %],1)+COUNTIF($E$3:$E1424,T_STOCK_DATA[[#This Row],[Negative Change %]]),"")</f>
        <v>1149</v>
      </c>
      <c r="L1425" s="10">
        <f>IFERROR(RANK(T_STOCK_DATA[[#This Row],[Volume]],T_STOCK_DATA[Volume],0)+COUNTIF($H$3:$H1424,T_STOCK_DATA[[#This Row],[Volume]]),"")</f>
        <v>1287</v>
      </c>
      <c r="M1425" s="18" cm="1">
        <f t="array" ref="M1425">IFERROR(_FV(T_STOCK_DATA[[#This Row],[SYMBOL]],"Last trade time",TRUE),"")</f>
        <v>44585.469976851855</v>
      </c>
    </row>
    <row r="1426" spans="1:13">
      <c r="A1426" s="5" t="e" vm="1432">
        <v>#VALUE!</v>
      </c>
      <c r="B1426" s="7" cm="1">
        <f t="array" ref="B1426">IFERROR(_FV(T_STOCK_DATA[[#This Row],[SYMBOL]],"Change"),"")</f>
        <v>-18.350000000000001</v>
      </c>
      <c r="C1426" s="8" cm="1">
        <f t="array" ref="C1426">IFERROR(IF(T_STOCK_DATA[[#This Row],[SYMBOL]]="","",_FV(T_STOCK_DATA[[#This Row],[SYMBOL]],"Change (%)",TRUE)),"")</f>
        <v>-2.1724E-2</v>
      </c>
      <c r="D1426" s="8" t="str">
        <f>IF(T_STOCK_DATA[[#This Row],[Change (%)]]&gt;0,T_STOCK_DATA[[#This Row],[Change (%)]],"")</f>
        <v/>
      </c>
      <c r="E1426" s="8">
        <f>IF(T_STOCK_DATA[[#This Row],[Change (%)]]&lt;0,T_STOCK_DATA[[#This Row],[Change (%)]],"")</f>
        <v>-2.1724E-2</v>
      </c>
      <c r="F1426" s="7" t="str" cm="1">
        <f t="array" ref="F1426">IFERROR(_FV(T_STOCK_DATA[[#This Row],[SYMBOL]],"Exchange"),"")</f>
        <v>National Stock Exchange of India</v>
      </c>
      <c r="G1426" s="7" cm="1">
        <f t="array" ref="G1426">IFERROR(_FV(T_STOCK_DATA[[#This Row],[SYMBOL]],"Price"),"")</f>
        <v>826.35</v>
      </c>
      <c r="H1426" s="9" cm="1">
        <f t="array" ref="H1426">IFERROR(_FV(T_STOCK_DATA[[#This Row],[SYMBOL]],"Volume"),"")</f>
        <v>96773</v>
      </c>
      <c r="I1426" s="7" t="str" cm="1">
        <f t="array" ref="I1426">IFERROR(_FV(T_STOCK_DATA[[#This Row],[SYMBOL]],"Ticker symbol",TRUE),"")</f>
        <v>TATAMETALI</v>
      </c>
      <c r="J1426" s="10" t="str">
        <f>IFERROR(RANK(T_STOCK_DATA[[#This Row],[Positive Change %]],T_STOCK_DATA[Positive Change %],0)+COUNTIF($D$3:$D1425,T_STOCK_DATA[[#This Row],[Positive Change %]]),"")</f>
        <v/>
      </c>
      <c r="K1426" s="10">
        <f>IFERROR(RANK(T_STOCK_DATA[[#This Row],[Negative Change %]],T_STOCK_DATA[Negative Change %],1)+COUNTIF($E$3:$E1425,T_STOCK_DATA[[#This Row],[Negative Change %]]),"")</f>
        <v>1402</v>
      </c>
      <c r="L1426" s="10">
        <f>IFERROR(RANK(T_STOCK_DATA[[#This Row],[Volume]],T_STOCK_DATA[Volume],0)+COUNTIF($H$3:$H1425,T_STOCK_DATA[[#This Row],[Volume]]),"")</f>
        <v>977</v>
      </c>
      <c r="M1426" s="18" cm="1">
        <f t="array" ref="M1426">IFERROR(_FV(T_STOCK_DATA[[#This Row],[SYMBOL]],"Last trade time",TRUE),"")</f>
        <v>44585.469976851855</v>
      </c>
    </row>
    <row r="1427" spans="1:13">
      <c r="A1427" s="5" t="e" vm="57">
        <v>#VALUE!</v>
      </c>
      <c r="B1427" s="7" cm="1">
        <f t="array" ref="B1427">IFERROR(_FV(T_STOCK_DATA[[#This Row],[SYMBOL]],"Change"),"")</f>
        <v>-23.4</v>
      </c>
      <c r="C1427" s="8" cm="1">
        <f t="array" ref="C1427">IFERROR(IF(T_STOCK_DATA[[#This Row],[SYMBOL]]="","",_FV(T_STOCK_DATA[[#This Row],[SYMBOL]],"Change (%)",TRUE)),"")</f>
        <v>-4.6627000000000002E-2</v>
      </c>
      <c r="D1427" s="8" t="str">
        <f>IF(T_STOCK_DATA[[#This Row],[Change (%)]]&gt;0,T_STOCK_DATA[[#This Row],[Change (%)]],"")</f>
        <v/>
      </c>
      <c r="E1427" s="8">
        <f>IF(T_STOCK_DATA[[#This Row],[Change (%)]]&lt;0,T_STOCK_DATA[[#This Row],[Change (%)]],"")</f>
        <v>-4.6627000000000002E-2</v>
      </c>
      <c r="F1427" s="7" t="str" cm="1">
        <f t="array" ref="F1427">IFERROR(_FV(T_STOCK_DATA[[#This Row],[SYMBOL]],"Exchange"),"")</f>
        <v>National Stock Exchange of India</v>
      </c>
      <c r="G1427" s="7" cm="1">
        <f t="array" ref="G1427">IFERROR(_FV(T_STOCK_DATA[[#This Row],[SYMBOL]],"Price"),"")</f>
        <v>478.45</v>
      </c>
      <c r="H1427" s="9" cm="1">
        <f t="array" ref="H1427">IFERROR(_FV(T_STOCK_DATA[[#This Row],[SYMBOL]],"Volume"),"")</f>
        <v>25228959</v>
      </c>
      <c r="I1427" s="7" t="str" cm="1">
        <f t="array" ref="I1427">IFERROR(_FV(T_STOCK_DATA[[#This Row],[SYMBOL]],"Ticker symbol",TRUE),"")</f>
        <v>TATAMOTORS</v>
      </c>
      <c r="J1427" s="10" t="str">
        <f>IFERROR(RANK(T_STOCK_DATA[[#This Row],[Positive Change %]],T_STOCK_DATA[Positive Change %],0)+COUNTIF($D$3:$D1426,T_STOCK_DATA[[#This Row],[Positive Change %]]),"")</f>
        <v/>
      </c>
      <c r="K1427" s="10">
        <f>IFERROR(RANK(T_STOCK_DATA[[#This Row],[Negative Change %]],T_STOCK_DATA[Negative Change %],1)+COUNTIF($E$3:$E1426,T_STOCK_DATA[[#This Row],[Negative Change %]]),"")</f>
        <v>835</v>
      </c>
      <c r="L1427" s="10">
        <f>IFERROR(RANK(T_STOCK_DATA[[#This Row],[Volume]],T_STOCK_DATA[Volume],0)+COUNTIF($H$3:$H1426,T_STOCK_DATA[[#This Row],[Volume]]),"")</f>
        <v>19</v>
      </c>
      <c r="M1427" s="18" cm="1">
        <f t="array" ref="M1427">IFERROR(_FV(T_STOCK_DATA[[#This Row],[SYMBOL]],"Last trade time",TRUE),"")</f>
        <v>44585.469976851855</v>
      </c>
    </row>
    <row r="1428" spans="1:13">
      <c r="A1428" s="5" t="e" vm="1433">
        <v>#VALUE!</v>
      </c>
      <c r="B1428" s="7" cm="1">
        <f t="array" ref="B1428">IFERROR(_FV(T_STOCK_DATA[[#This Row],[SYMBOL]],"Change"),"")</f>
        <v>-19.45</v>
      </c>
      <c r="C1428" s="8" cm="1">
        <f t="array" ref="C1428">IFERROR(IF(T_STOCK_DATA[[#This Row],[SYMBOL]]="","",_FV(T_STOCK_DATA[[#This Row],[SYMBOL]],"Change (%)",TRUE)),"")</f>
        <v>-7.6288999999999996E-2</v>
      </c>
      <c r="D1428" s="8" t="str">
        <f>IF(T_STOCK_DATA[[#This Row],[Change (%)]]&gt;0,T_STOCK_DATA[[#This Row],[Change (%)]],"")</f>
        <v/>
      </c>
      <c r="E1428" s="8">
        <f>IF(T_STOCK_DATA[[#This Row],[Change (%)]]&lt;0,T_STOCK_DATA[[#This Row],[Change (%)]],"")</f>
        <v>-7.6288999999999996E-2</v>
      </c>
      <c r="F1428" s="7" t="str" cm="1">
        <f t="array" ref="F1428">IFERROR(_FV(T_STOCK_DATA[[#This Row],[SYMBOL]],"Exchange"),"")</f>
        <v>National Stock Exchange of India</v>
      </c>
      <c r="G1428" s="7" cm="1">
        <f t="array" ref="G1428">IFERROR(_FV(T_STOCK_DATA[[#This Row],[SYMBOL]],"Price"),"")</f>
        <v>235.5</v>
      </c>
      <c r="H1428" s="9" cm="1">
        <f t="array" ref="H1428">IFERROR(_FV(T_STOCK_DATA[[#This Row],[SYMBOL]],"Volume"),"")</f>
        <v>4250516</v>
      </c>
      <c r="I1428" s="7" t="str" cm="1">
        <f t="array" ref="I1428">IFERROR(_FV(T_STOCK_DATA[[#This Row],[SYMBOL]],"Ticker symbol",TRUE),"")</f>
        <v>TATAMTRDVR</v>
      </c>
      <c r="J1428" s="10" t="str">
        <f>IFERROR(RANK(T_STOCK_DATA[[#This Row],[Positive Change %]],T_STOCK_DATA[Positive Change %],0)+COUNTIF($D$3:$D1427,T_STOCK_DATA[[#This Row],[Positive Change %]]),"")</f>
        <v/>
      </c>
      <c r="K1428" s="10">
        <f>IFERROR(RANK(T_STOCK_DATA[[#This Row],[Negative Change %]],T_STOCK_DATA[Negative Change %],1)+COUNTIF($E$3:$E1427,T_STOCK_DATA[[#This Row],[Negative Change %]]),"")</f>
        <v>133</v>
      </c>
      <c r="L1428" s="10">
        <f>IFERROR(RANK(T_STOCK_DATA[[#This Row],[Volume]],T_STOCK_DATA[Volume],0)+COUNTIF($H$3:$H1427,T_STOCK_DATA[[#This Row],[Volume]]),"")</f>
        <v>118</v>
      </c>
      <c r="M1428" s="18" cm="1">
        <f t="array" ref="M1428">IFERROR(_FV(T_STOCK_DATA[[#This Row],[SYMBOL]],"Last trade time",TRUE),"")</f>
        <v>44585.469976851855</v>
      </c>
    </row>
    <row r="1429" spans="1:13">
      <c r="A1429" s="5" t="e" vm="50">
        <v>#VALUE!</v>
      </c>
      <c r="B1429" s="7" cm="1">
        <f t="array" ref="B1429">IFERROR(_FV(T_STOCK_DATA[[#This Row],[SYMBOL]],"Change"),"")</f>
        <v>-12.4</v>
      </c>
      <c r="C1429" s="8" cm="1">
        <f t="array" ref="C1429">IFERROR(IF(T_STOCK_DATA[[#This Row],[SYMBOL]]="","",_FV(T_STOCK_DATA[[#This Row],[SYMBOL]],"Change (%)",TRUE)),"")</f>
        <v>-5.1249999999999997E-2</v>
      </c>
      <c r="D1429" s="8" t="str">
        <f>IF(T_STOCK_DATA[[#This Row],[Change (%)]]&gt;0,T_STOCK_DATA[[#This Row],[Change (%)]],"")</f>
        <v/>
      </c>
      <c r="E1429" s="8">
        <f>IF(T_STOCK_DATA[[#This Row],[Change (%)]]&lt;0,T_STOCK_DATA[[#This Row],[Change (%)]],"")</f>
        <v>-5.1249999999999997E-2</v>
      </c>
      <c r="F1429" s="7" t="str" cm="1">
        <f t="array" ref="F1429">IFERROR(_FV(T_STOCK_DATA[[#This Row],[SYMBOL]],"Exchange"),"")</f>
        <v>National Stock Exchange of India</v>
      </c>
      <c r="G1429" s="7" cm="1">
        <f t="array" ref="G1429">IFERROR(_FV(T_STOCK_DATA[[#This Row],[SYMBOL]],"Price"),"")</f>
        <v>229.55</v>
      </c>
      <c r="H1429" s="9" cm="1">
        <f t="array" ref="H1429">IFERROR(_FV(T_STOCK_DATA[[#This Row],[SYMBOL]],"Volume"),"")</f>
        <v>43279408</v>
      </c>
      <c r="I1429" s="7" t="str" cm="1">
        <f t="array" ref="I1429">IFERROR(_FV(T_STOCK_DATA[[#This Row],[SYMBOL]],"Ticker symbol",TRUE),"")</f>
        <v>TATAPOWER</v>
      </c>
      <c r="J1429" s="10" t="str">
        <f>IFERROR(RANK(T_STOCK_DATA[[#This Row],[Positive Change %]],T_STOCK_DATA[Positive Change %],0)+COUNTIF($D$3:$D1428,T_STOCK_DATA[[#This Row],[Positive Change %]]),"")</f>
        <v/>
      </c>
      <c r="K1429" s="10">
        <f>IFERROR(RANK(T_STOCK_DATA[[#This Row],[Negative Change %]],T_STOCK_DATA[Negative Change %],1)+COUNTIF($E$3:$E1428,T_STOCK_DATA[[#This Row],[Negative Change %]]),"")</f>
        <v>482</v>
      </c>
      <c r="L1429" s="10">
        <f>IFERROR(RANK(T_STOCK_DATA[[#This Row],[Volume]],T_STOCK_DATA[Volume],0)+COUNTIF($H$3:$H1428,T_STOCK_DATA[[#This Row],[Volume]]),"")</f>
        <v>11</v>
      </c>
      <c r="M1429" s="18" cm="1">
        <f t="array" ref="M1429">IFERROR(_FV(T_STOCK_DATA[[#This Row],[SYMBOL]],"Last trade time",TRUE),"")</f>
        <v>44585.469976851855</v>
      </c>
    </row>
    <row r="1430" spans="1:13">
      <c r="A1430" s="5" t="e" vm="1434">
        <v>#VALUE!</v>
      </c>
      <c r="B1430" s="7" cm="1">
        <f t="array" ref="B1430">IFERROR(_FV(T_STOCK_DATA[[#This Row],[SYMBOL]],"Change"),"")</f>
        <v>-70.5</v>
      </c>
      <c r="C1430" s="8" cm="1">
        <f t="array" ref="C1430">IFERROR(IF(T_STOCK_DATA[[#This Row],[SYMBOL]]="","",_FV(T_STOCK_DATA[[#This Row],[SYMBOL]],"Change (%)",TRUE)),"")</f>
        <v>-6.0271999999999999E-2</v>
      </c>
      <c r="D1430" s="8" t="str">
        <f>IF(T_STOCK_DATA[[#This Row],[Change (%)]]&gt;0,T_STOCK_DATA[[#This Row],[Change (%)]],"")</f>
        <v/>
      </c>
      <c r="E1430" s="8">
        <f>IF(T_STOCK_DATA[[#This Row],[Change (%)]]&lt;0,T_STOCK_DATA[[#This Row],[Change (%)]],"")</f>
        <v>-6.0271999999999999E-2</v>
      </c>
      <c r="F1430" s="7" t="str" cm="1">
        <f t="array" ref="F1430">IFERROR(_FV(T_STOCK_DATA[[#This Row],[SYMBOL]],"Exchange"),"")</f>
        <v>National Stock Exchange of India</v>
      </c>
      <c r="G1430" s="7" cm="1">
        <f t="array" ref="G1430">IFERROR(_FV(T_STOCK_DATA[[#This Row],[SYMBOL]],"Price"),"")</f>
        <v>1099.2</v>
      </c>
      <c r="H1430" s="9" cm="1">
        <f t="array" ref="H1430">IFERROR(_FV(T_STOCK_DATA[[#This Row],[SYMBOL]],"Volume"),"")</f>
        <v>8392076</v>
      </c>
      <c r="I1430" s="7" t="str" cm="1">
        <f t="array" ref="I1430">IFERROR(_FV(T_STOCK_DATA[[#This Row],[SYMBOL]],"Ticker symbol",TRUE),"")</f>
        <v>TATASTEEL</v>
      </c>
      <c r="J1430" s="10" t="str">
        <f>IFERROR(RANK(T_STOCK_DATA[[#This Row],[Positive Change %]],T_STOCK_DATA[Positive Change %],0)+COUNTIF($D$3:$D1429,T_STOCK_DATA[[#This Row],[Positive Change %]]),"")</f>
        <v/>
      </c>
      <c r="K1430" s="10">
        <f>IFERROR(RANK(T_STOCK_DATA[[#This Row],[Negative Change %]],T_STOCK_DATA[Negative Change %],1)+COUNTIF($E$3:$E1429,T_STOCK_DATA[[#This Row],[Negative Change %]]),"")</f>
        <v>341</v>
      </c>
      <c r="L1430" s="10">
        <f>IFERROR(RANK(T_STOCK_DATA[[#This Row],[Volume]],T_STOCK_DATA[Volume],0)+COUNTIF($H$3:$H1429,T_STOCK_DATA[[#This Row],[Volume]]),"")</f>
        <v>63</v>
      </c>
      <c r="M1430" s="18" cm="1">
        <f t="array" ref="M1430">IFERROR(_FV(T_STOCK_DATA[[#This Row],[SYMBOL]],"Last trade time",TRUE),"")</f>
        <v>44585.469976851855</v>
      </c>
    </row>
    <row r="1431" spans="1:13">
      <c r="A1431" s="5" t="e" vm="1435">
        <v>#VALUE!</v>
      </c>
      <c r="B1431" s="7" cm="1">
        <f t="array" ref="B1431">IFERROR(_FV(T_STOCK_DATA[[#This Row],[SYMBOL]],"Change"),"")</f>
        <v>-10.199999999999999</v>
      </c>
      <c r="C1431" s="8" cm="1">
        <f t="array" ref="C1431">IFERROR(IF(T_STOCK_DATA[[#This Row],[SYMBOL]]="","",_FV(T_STOCK_DATA[[#This Row],[SYMBOL]],"Change (%)",TRUE)),"")</f>
        <v>-1.4004000000000001E-2</v>
      </c>
      <c r="D1431" s="8" t="str">
        <f>IF(T_STOCK_DATA[[#This Row],[Change (%)]]&gt;0,T_STOCK_DATA[[#This Row],[Change (%)]],"")</f>
        <v/>
      </c>
      <c r="E1431" s="8">
        <f>IF(T_STOCK_DATA[[#This Row],[Change (%)]]&lt;0,T_STOCK_DATA[[#This Row],[Change (%)]],"")</f>
        <v>-1.4004000000000001E-2</v>
      </c>
      <c r="F1431" s="7" t="str" cm="1">
        <f t="array" ref="F1431">IFERROR(_FV(T_STOCK_DATA[[#This Row],[SYMBOL]],"Exchange"),"")</f>
        <v>National Stock Exchange of India</v>
      </c>
      <c r="G1431" s="7" cm="1">
        <f t="array" ref="G1431">IFERROR(_FV(T_STOCK_DATA[[#This Row],[SYMBOL]],"Price"),"")</f>
        <v>718.15</v>
      </c>
      <c r="H1431" s="9" cm="1">
        <f t="array" ref="H1431">IFERROR(_FV(T_STOCK_DATA[[#This Row],[SYMBOL]],"Volume"),"")</f>
        <v>74894</v>
      </c>
      <c r="I1431" s="7" t="str" cm="1">
        <f t="array" ref="I1431">IFERROR(_FV(T_STOCK_DATA[[#This Row],[SYMBOL]],"Ticker symbol",TRUE),"")</f>
        <v>TATASTLLP</v>
      </c>
      <c r="J1431" s="10" t="str">
        <f>IFERROR(RANK(T_STOCK_DATA[[#This Row],[Positive Change %]],T_STOCK_DATA[Positive Change %],0)+COUNTIF($D$3:$D1430,T_STOCK_DATA[[#This Row],[Positive Change %]]),"")</f>
        <v/>
      </c>
      <c r="K1431" s="10">
        <f>IFERROR(RANK(T_STOCK_DATA[[#This Row],[Negative Change %]],T_STOCK_DATA[Negative Change %],1)+COUNTIF($E$3:$E1430,T_STOCK_DATA[[#This Row],[Negative Change %]]),"")</f>
        <v>1488</v>
      </c>
      <c r="L1431" s="10">
        <f>IFERROR(RANK(T_STOCK_DATA[[#This Row],[Volume]],T_STOCK_DATA[Volume],0)+COUNTIF($H$3:$H1430,T_STOCK_DATA[[#This Row],[Volume]]),"")</f>
        <v>1057</v>
      </c>
      <c r="M1431" s="18" cm="1">
        <f t="array" ref="M1431">IFERROR(_FV(T_STOCK_DATA[[#This Row],[SYMBOL]],"Last trade time",TRUE),"")</f>
        <v>44585.469976851855</v>
      </c>
    </row>
    <row r="1432" spans="1:13">
      <c r="A1432" s="5" t="e" vm="1436">
        <v>#VALUE!</v>
      </c>
      <c r="B1432" s="7" cm="1">
        <f t="array" ref="B1432">IFERROR(_FV(T_STOCK_DATA[[#This Row],[SYMBOL]],"Change"),"")</f>
        <v>-4.8</v>
      </c>
      <c r="C1432" s="8" cm="1">
        <f t="array" ref="C1432">IFERROR(IF(T_STOCK_DATA[[#This Row],[SYMBOL]]="","",_FV(T_STOCK_DATA[[#This Row],[SYMBOL]],"Change (%)",TRUE)),"")</f>
        <v>-5.5300000000000002E-2</v>
      </c>
      <c r="D1432" s="8" t="str">
        <f>IF(T_STOCK_DATA[[#This Row],[Change (%)]]&gt;0,T_STOCK_DATA[[#This Row],[Change (%)]],"")</f>
        <v/>
      </c>
      <c r="E1432" s="8">
        <f>IF(T_STOCK_DATA[[#This Row],[Change (%)]]&lt;0,T_STOCK_DATA[[#This Row],[Change (%)]],"")</f>
        <v>-5.5300000000000002E-2</v>
      </c>
      <c r="F1432" s="7" t="str" cm="1">
        <f t="array" ref="F1432">IFERROR(_FV(T_STOCK_DATA[[#This Row],[SYMBOL]],"Exchange"),"")</f>
        <v>National Stock Exchange of India</v>
      </c>
      <c r="G1432" s="7" cm="1">
        <f t="array" ref="G1432">IFERROR(_FV(T_STOCK_DATA[[#This Row],[SYMBOL]],"Price"),"")</f>
        <v>82</v>
      </c>
      <c r="H1432" s="9" cm="1">
        <f t="array" ref="H1432">IFERROR(_FV(T_STOCK_DATA[[#This Row],[SYMBOL]],"Volume"),"")</f>
        <v>286012</v>
      </c>
      <c r="I1432" s="7" t="str" cm="1">
        <f t="array" ref="I1432">IFERROR(_FV(T_STOCK_DATA[[#This Row],[SYMBOL]],"Ticker symbol",TRUE),"")</f>
        <v>TBZ</v>
      </c>
      <c r="J1432" s="10" t="str">
        <f>IFERROR(RANK(T_STOCK_DATA[[#This Row],[Positive Change %]],T_STOCK_DATA[Positive Change %],0)+COUNTIF($D$3:$D1431,T_STOCK_DATA[[#This Row],[Positive Change %]]),"")</f>
        <v/>
      </c>
      <c r="K1432" s="10">
        <f>IFERROR(RANK(T_STOCK_DATA[[#This Row],[Negative Change %]],T_STOCK_DATA[Negative Change %],1)+COUNTIF($E$3:$E1431,T_STOCK_DATA[[#This Row],[Negative Change %]]),"")</f>
        <v>413</v>
      </c>
      <c r="L1432" s="10">
        <f>IFERROR(RANK(T_STOCK_DATA[[#This Row],[Volume]],T_STOCK_DATA[Volume],0)+COUNTIF($H$3:$H1431,T_STOCK_DATA[[#This Row],[Volume]]),"")</f>
        <v>655</v>
      </c>
      <c r="M1432" s="18" cm="1">
        <f t="array" ref="M1432">IFERROR(_FV(T_STOCK_DATA[[#This Row],[SYMBOL]],"Last trade time",TRUE),"")</f>
        <v>44585.469976851855</v>
      </c>
    </row>
    <row r="1433" spans="1:13">
      <c r="A1433" s="5" t="e" vm="22">
        <v>#VALUE!</v>
      </c>
      <c r="B1433" s="7" cm="1">
        <f t="array" ref="B1433">IFERROR(_FV(T_STOCK_DATA[[#This Row],[SYMBOL]],"Change"),"")</f>
        <v>-99.05</v>
      </c>
      <c r="C1433" s="8" cm="1">
        <f t="array" ref="C1433">IFERROR(IF(T_STOCK_DATA[[#This Row],[SYMBOL]]="","",_FV(T_STOCK_DATA[[#This Row],[SYMBOL]],"Change (%)",TRUE)),"")</f>
        <v>-0.12590599999999999</v>
      </c>
      <c r="D1433" s="8" t="str">
        <f>IF(T_STOCK_DATA[[#This Row],[Change (%)]]&gt;0,T_STOCK_DATA[[#This Row],[Change (%)]],"")</f>
        <v/>
      </c>
      <c r="E1433" s="8">
        <f>IF(T_STOCK_DATA[[#This Row],[Change (%)]]&lt;0,T_STOCK_DATA[[#This Row],[Change (%)]],"")</f>
        <v>-0.12590599999999999</v>
      </c>
      <c r="F1433" s="7" t="str" cm="1">
        <f t="array" ref="F1433">IFERROR(_FV(T_STOCK_DATA[[#This Row],[SYMBOL]],"Exchange"),"")</f>
        <v>National Stock Exchange of India</v>
      </c>
      <c r="G1433" s="7" cm="1">
        <f t="array" ref="G1433">IFERROR(_FV(T_STOCK_DATA[[#This Row],[SYMBOL]],"Price"),"")</f>
        <v>687.65</v>
      </c>
      <c r="H1433" s="9" cm="1">
        <f t="array" ref="H1433">IFERROR(_FV(T_STOCK_DATA[[#This Row],[SYMBOL]],"Volume"),"")</f>
        <v>327848</v>
      </c>
      <c r="I1433" s="7" t="str" cm="1">
        <f t="array" ref="I1433">IFERROR(_FV(T_STOCK_DATA[[#This Row],[SYMBOL]],"Ticker symbol",TRUE),"")</f>
        <v>TCI</v>
      </c>
      <c r="J1433" s="10" t="str">
        <f>IFERROR(RANK(T_STOCK_DATA[[#This Row],[Positive Change %]],T_STOCK_DATA[Positive Change %],0)+COUNTIF($D$3:$D1432,T_STOCK_DATA[[#This Row],[Positive Change %]]),"")</f>
        <v/>
      </c>
      <c r="K1433" s="10">
        <f>IFERROR(RANK(T_STOCK_DATA[[#This Row],[Negative Change %]],T_STOCK_DATA[Negative Change %],1)+COUNTIF($E$3:$E1432,T_STOCK_DATA[[#This Row],[Negative Change %]]),"")</f>
        <v>2</v>
      </c>
      <c r="L1433" s="10">
        <f>IFERROR(RANK(T_STOCK_DATA[[#This Row],[Volume]],T_STOCK_DATA[Volume],0)+COUNTIF($H$3:$H1432,T_STOCK_DATA[[#This Row],[Volume]]),"")</f>
        <v>619</v>
      </c>
      <c r="M1433" s="18" cm="1">
        <f t="array" ref="M1433">IFERROR(_FV(T_STOCK_DATA[[#This Row],[SYMBOL]],"Last trade time",TRUE),"")</f>
        <v>44585.469976851855</v>
      </c>
    </row>
    <row r="1434" spans="1:13">
      <c r="A1434" s="5" t="e" vm="1437">
        <v>#VALUE!</v>
      </c>
      <c r="B1434" s="7" cm="1">
        <f t="array" ref="B1434">IFERROR(_FV(T_STOCK_DATA[[#This Row],[SYMBOL]],"Change"),"")</f>
        <v>-15.05</v>
      </c>
      <c r="C1434" s="8" cm="1">
        <f t="array" ref="C1434">IFERROR(IF(T_STOCK_DATA[[#This Row],[SYMBOL]]="","",_FV(T_STOCK_DATA[[#This Row],[SYMBOL]],"Change (%)",TRUE)),"")</f>
        <v>-4.2889999999999998E-2</v>
      </c>
      <c r="D1434" s="8" t="str">
        <f>IF(T_STOCK_DATA[[#This Row],[Change (%)]]&gt;0,T_STOCK_DATA[[#This Row],[Change (%)]],"")</f>
        <v/>
      </c>
      <c r="E1434" s="8">
        <f>IF(T_STOCK_DATA[[#This Row],[Change (%)]]&lt;0,T_STOCK_DATA[[#This Row],[Change (%)]],"")</f>
        <v>-4.2889999999999998E-2</v>
      </c>
      <c r="F1434" s="7" t="str" cm="1">
        <f t="array" ref="F1434">IFERROR(_FV(T_STOCK_DATA[[#This Row],[SYMBOL]],"Exchange"),"")</f>
        <v>National Stock Exchange of India</v>
      </c>
      <c r="G1434" s="7" cm="1">
        <f t="array" ref="G1434">IFERROR(_FV(T_STOCK_DATA[[#This Row],[SYMBOL]],"Price"),"")</f>
        <v>335.85</v>
      </c>
      <c r="H1434" s="9" cm="1">
        <f t="array" ref="H1434">IFERROR(_FV(T_STOCK_DATA[[#This Row],[SYMBOL]],"Volume"),"")</f>
        <v>762</v>
      </c>
      <c r="I1434" s="7" t="str" cm="1">
        <f t="array" ref="I1434">IFERROR(_FV(T_STOCK_DATA[[#This Row],[SYMBOL]],"Ticker symbol",TRUE),"")</f>
        <v>TCIDEVELOP</v>
      </c>
      <c r="J1434" s="10" t="str">
        <f>IFERROR(RANK(T_STOCK_DATA[[#This Row],[Positive Change %]],T_STOCK_DATA[Positive Change %],0)+COUNTIF($D$3:$D1433,T_STOCK_DATA[[#This Row],[Positive Change %]]),"")</f>
        <v/>
      </c>
      <c r="K1434" s="10">
        <f>IFERROR(RANK(T_STOCK_DATA[[#This Row],[Negative Change %]],T_STOCK_DATA[Negative Change %],1)+COUNTIF($E$3:$E1433,T_STOCK_DATA[[#This Row],[Negative Change %]]),"")</f>
        <v>968</v>
      </c>
      <c r="L1434" s="10">
        <f>IFERROR(RANK(T_STOCK_DATA[[#This Row],[Volume]],T_STOCK_DATA[Volume],0)+COUNTIF($H$3:$H1433,T_STOCK_DATA[[#This Row],[Volume]]),"")</f>
        <v>1624</v>
      </c>
      <c r="M1434" s="18" cm="1">
        <f t="array" ref="M1434">IFERROR(_FV(T_STOCK_DATA[[#This Row],[SYMBOL]],"Last trade time",TRUE),"")</f>
        <v>44585.469976851855</v>
      </c>
    </row>
    <row r="1435" spans="1:13">
      <c r="A1435" s="5" t="e" vm="1438">
        <v>#VALUE!</v>
      </c>
      <c r="B1435" s="7" cm="1">
        <f t="array" ref="B1435">IFERROR(_FV(T_STOCK_DATA[[#This Row],[SYMBOL]],"Change"),"")</f>
        <v>-123.5</v>
      </c>
      <c r="C1435" s="8" cm="1">
        <f t="array" ref="C1435">IFERROR(IF(T_STOCK_DATA[[#This Row],[SYMBOL]]="","",_FV(T_STOCK_DATA[[#This Row],[SYMBOL]],"Change (%)",TRUE)),"")</f>
        <v>-5.7386999999999994E-2</v>
      </c>
      <c r="D1435" s="8" t="str">
        <f>IF(T_STOCK_DATA[[#This Row],[Change (%)]]&gt;0,T_STOCK_DATA[[#This Row],[Change (%)]],"")</f>
        <v/>
      </c>
      <c r="E1435" s="8">
        <f>IF(T_STOCK_DATA[[#This Row],[Change (%)]]&lt;0,T_STOCK_DATA[[#This Row],[Change (%)]],"")</f>
        <v>-5.7386999999999994E-2</v>
      </c>
      <c r="F1435" s="7" t="str" cm="1">
        <f t="array" ref="F1435">IFERROR(_FV(T_STOCK_DATA[[#This Row],[SYMBOL]],"Exchange"),"")</f>
        <v>National Stock Exchange of India</v>
      </c>
      <c r="G1435" s="7" cm="1">
        <f t="array" ref="G1435">IFERROR(_FV(T_STOCK_DATA[[#This Row],[SYMBOL]],"Price"),"")</f>
        <v>2028.55</v>
      </c>
      <c r="H1435" s="9" cm="1">
        <f t="array" ref="H1435">IFERROR(_FV(T_STOCK_DATA[[#This Row],[SYMBOL]],"Volume"),"")</f>
        <v>64515</v>
      </c>
      <c r="I1435" s="7" t="str" cm="1">
        <f t="array" ref="I1435">IFERROR(_FV(T_STOCK_DATA[[#This Row],[SYMBOL]],"Ticker symbol",TRUE),"")</f>
        <v>TCIEXP</v>
      </c>
      <c r="J1435" s="10" t="str">
        <f>IFERROR(RANK(T_STOCK_DATA[[#This Row],[Positive Change %]],T_STOCK_DATA[Positive Change %],0)+COUNTIF($D$3:$D1434,T_STOCK_DATA[[#This Row],[Positive Change %]]),"")</f>
        <v/>
      </c>
      <c r="K1435" s="10">
        <f>IFERROR(RANK(T_STOCK_DATA[[#This Row],[Negative Change %]],T_STOCK_DATA[Negative Change %],1)+COUNTIF($E$3:$E1434,T_STOCK_DATA[[#This Row],[Negative Change %]]),"")</f>
        <v>381</v>
      </c>
      <c r="L1435" s="10">
        <f>IFERROR(RANK(T_STOCK_DATA[[#This Row],[Volume]],T_STOCK_DATA[Volume],0)+COUNTIF($H$3:$H1434,T_STOCK_DATA[[#This Row],[Volume]]),"")</f>
        <v>1095</v>
      </c>
      <c r="M1435" s="18" cm="1">
        <f t="array" ref="M1435">IFERROR(_FV(T_STOCK_DATA[[#This Row],[SYMBOL]],"Last trade time",TRUE),"")</f>
        <v>44585.469976851855</v>
      </c>
    </row>
    <row r="1436" spans="1:13">
      <c r="A1436" s="5" t="e" vm="1439">
        <v>#VALUE!</v>
      </c>
      <c r="B1436" s="7" cm="1">
        <f t="array" ref="B1436">IFERROR(_FV(T_STOCK_DATA[[#This Row],[SYMBOL]],"Change"),"")</f>
        <v>-0.5</v>
      </c>
      <c r="C1436" s="8" cm="1">
        <f t="array" ref="C1436">IFERROR(IF(T_STOCK_DATA[[#This Row],[SYMBOL]]="","",_FV(T_STOCK_DATA[[#This Row],[SYMBOL]],"Change (%)",TRUE)),"")</f>
        <v>-4.7169999999999997E-2</v>
      </c>
      <c r="D1436" s="8" t="str">
        <f>IF(T_STOCK_DATA[[#This Row],[Change (%)]]&gt;0,T_STOCK_DATA[[#This Row],[Change (%)]],"")</f>
        <v/>
      </c>
      <c r="E1436" s="8">
        <f>IF(T_STOCK_DATA[[#This Row],[Change (%)]]&lt;0,T_STOCK_DATA[[#This Row],[Change (%)]],"")</f>
        <v>-4.7169999999999997E-2</v>
      </c>
      <c r="F1436" s="7" t="str" cm="1">
        <f t="array" ref="F1436">IFERROR(_FV(T_STOCK_DATA[[#This Row],[SYMBOL]],"Exchange"),"")</f>
        <v>National Stock Exchange of India</v>
      </c>
      <c r="G1436" s="7" cm="1">
        <f t="array" ref="G1436">IFERROR(_FV(T_STOCK_DATA[[#This Row],[SYMBOL]],"Price"),"")</f>
        <v>10.1</v>
      </c>
      <c r="H1436" s="9" cm="1">
        <f t="array" ref="H1436">IFERROR(_FV(T_STOCK_DATA[[#This Row],[SYMBOL]],"Volume"),"")</f>
        <v>34631</v>
      </c>
      <c r="I1436" s="7" t="str" cm="1">
        <f t="array" ref="I1436">IFERROR(_FV(T_STOCK_DATA[[#This Row],[SYMBOL]],"Ticker symbol",TRUE),"")</f>
        <v>TCIFINANCE</v>
      </c>
      <c r="J1436" s="10" t="str">
        <f>IFERROR(RANK(T_STOCK_DATA[[#This Row],[Positive Change %]],T_STOCK_DATA[Positive Change %],0)+COUNTIF($D$3:$D1435,T_STOCK_DATA[[#This Row],[Positive Change %]]),"")</f>
        <v/>
      </c>
      <c r="K1436" s="10">
        <f>IFERROR(RANK(T_STOCK_DATA[[#This Row],[Negative Change %]],T_STOCK_DATA[Negative Change %],1)+COUNTIF($E$3:$E1435,T_STOCK_DATA[[#This Row],[Negative Change %]]),"")</f>
        <v>803</v>
      </c>
      <c r="L1436" s="10">
        <f>IFERROR(RANK(T_STOCK_DATA[[#This Row],[Volume]],T_STOCK_DATA[Volume],0)+COUNTIF($H$3:$H1435,T_STOCK_DATA[[#This Row],[Volume]]),"")</f>
        <v>1273</v>
      </c>
      <c r="M1436" s="18" cm="1">
        <f t="array" ref="M1436">IFERROR(_FV(T_STOCK_DATA[[#This Row],[SYMBOL]],"Last trade time",TRUE),"")</f>
        <v>44585.469976851855</v>
      </c>
    </row>
    <row r="1437" spans="1:13">
      <c r="A1437" s="5" t="e" vm="1440">
        <v>#VALUE!</v>
      </c>
      <c r="B1437" s="7" cm="1">
        <f t="array" ref="B1437">IFERROR(_FV(T_STOCK_DATA[[#This Row],[SYMBOL]],"Change"),"")</f>
        <v>-43.9</v>
      </c>
      <c r="C1437" s="8" cm="1">
        <f t="array" ref="C1437">IFERROR(IF(T_STOCK_DATA[[#This Row],[SYMBOL]]="","",_FV(T_STOCK_DATA[[#This Row],[SYMBOL]],"Change (%)",TRUE)),"")</f>
        <v>-5.4919999999999997E-2</v>
      </c>
      <c r="D1437" s="8" t="str">
        <f>IF(T_STOCK_DATA[[#This Row],[Change (%)]]&gt;0,T_STOCK_DATA[[#This Row],[Change (%)]],"")</f>
        <v/>
      </c>
      <c r="E1437" s="8">
        <f>IF(T_STOCK_DATA[[#This Row],[Change (%)]]&lt;0,T_STOCK_DATA[[#This Row],[Change (%)]],"")</f>
        <v>-5.4919999999999997E-2</v>
      </c>
      <c r="F1437" s="7" t="str" cm="1">
        <f t="array" ref="F1437">IFERROR(_FV(T_STOCK_DATA[[#This Row],[SYMBOL]],"Exchange"),"")</f>
        <v>National Stock Exchange of India</v>
      </c>
      <c r="G1437" s="7" cm="1">
        <f t="array" ref="G1437">IFERROR(_FV(T_STOCK_DATA[[#This Row],[SYMBOL]],"Price"),"")</f>
        <v>755.45</v>
      </c>
      <c r="H1437" s="9" cm="1">
        <f t="array" ref="H1437">IFERROR(_FV(T_STOCK_DATA[[#This Row],[SYMBOL]],"Volume"),"")</f>
        <v>18613</v>
      </c>
      <c r="I1437" s="7" t="str" cm="1">
        <f t="array" ref="I1437">IFERROR(_FV(T_STOCK_DATA[[#This Row],[SYMBOL]],"Ticker symbol",TRUE),"")</f>
        <v>TCNSBRANDS</v>
      </c>
      <c r="J1437" s="10" t="str">
        <f>IFERROR(RANK(T_STOCK_DATA[[#This Row],[Positive Change %]],T_STOCK_DATA[Positive Change %],0)+COUNTIF($D$3:$D1436,T_STOCK_DATA[[#This Row],[Positive Change %]]),"")</f>
        <v/>
      </c>
      <c r="K1437" s="10">
        <f>IFERROR(RANK(T_STOCK_DATA[[#This Row],[Negative Change %]],T_STOCK_DATA[Negative Change %],1)+COUNTIF($E$3:$E1436,T_STOCK_DATA[[#This Row],[Negative Change %]]),"")</f>
        <v>418</v>
      </c>
      <c r="L1437" s="10">
        <f>IFERROR(RANK(T_STOCK_DATA[[#This Row],[Volume]],T_STOCK_DATA[Volume],0)+COUNTIF($H$3:$H1436,T_STOCK_DATA[[#This Row],[Volume]]),"")</f>
        <v>1405</v>
      </c>
      <c r="M1437" s="18" cm="1">
        <f t="array" ref="M1437">IFERROR(_FV(T_STOCK_DATA[[#This Row],[SYMBOL]],"Last trade time",TRUE),"")</f>
        <v>44585.469976851855</v>
      </c>
    </row>
    <row r="1438" spans="1:13">
      <c r="A1438" s="5" t="e" vm="1441">
        <v>#VALUE!</v>
      </c>
      <c r="B1438" s="7" cm="1">
        <f t="array" ref="B1438">IFERROR(_FV(T_STOCK_DATA[[#This Row],[SYMBOL]],"Change"),"")</f>
        <v>3.7</v>
      </c>
      <c r="C1438" s="8" cm="1">
        <f t="array" ref="C1438">IFERROR(IF(T_STOCK_DATA[[#This Row],[SYMBOL]]="","",_FV(T_STOCK_DATA[[#This Row],[SYMBOL]],"Change (%)",TRUE)),"")</f>
        <v>6.9649999999999998E-3</v>
      </c>
      <c r="D1438" s="8">
        <f>IF(T_STOCK_DATA[[#This Row],[Change (%)]]&gt;0,T_STOCK_DATA[[#This Row],[Change (%)]],"")</f>
        <v>6.9649999999999998E-3</v>
      </c>
      <c r="E1438" s="8" t="str">
        <f>IF(T_STOCK_DATA[[#This Row],[Change (%)]]&lt;0,T_STOCK_DATA[[#This Row],[Change (%)]],"")</f>
        <v/>
      </c>
      <c r="F1438" s="7" t="str" cm="1">
        <f t="array" ref="F1438">IFERROR(_FV(T_STOCK_DATA[[#This Row],[SYMBOL]],"Exchange"),"")</f>
        <v>National Stock Exchange of India</v>
      </c>
      <c r="G1438" s="7" cm="1">
        <f t="array" ref="G1438">IFERROR(_FV(T_STOCK_DATA[[#This Row],[SYMBOL]],"Price"),"")</f>
        <v>534.9</v>
      </c>
      <c r="H1438" s="9" cm="1">
        <f t="array" ref="H1438">IFERROR(_FV(T_STOCK_DATA[[#This Row],[SYMBOL]],"Volume"),"")</f>
        <v>25748</v>
      </c>
      <c r="I1438" s="7" t="str" cm="1">
        <f t="array" ref="I1438">IFERROR(_FV(T_STOCK_DATA[[#This Row],[SYMBOL]],"Ticker symbol",TRUE),"")</f>
        <v>TCPLPACK</v>
      </c>
      <c r="J1438" s="10">
        <f>IFERROR(RANK(T_STOCK_DATA[[#This Row],[Positive Change %]],T_STOCK_DATA[Positive Change %],0)+COUNTIF($D$3:$D1437,T_STOCK_DATA[[#This Row],[Positive Change %]]),"")</f>
        <v>50</v>
      </c>
      <c r="K1438" s="10" t="str">
        <f>IFERROR(RANK(T_STOCK_DATA[[#This Row],[Negative Change %]],T_STOCK_DATA[Negative Change %],1)+COUNTIF($E$3:$E1437,T_STOCK_DATA[[#This Row],[Negative Change %]]),"")</f>
        <v/>
      </c>
      <c r="L1438" s="10">
        <f>IFERROR(RANK(T_STOCK_DATA[[#This Row],[Volume]],T_STOCK_DATA[Volume],0)+COUNTIF($H$3:$H1437,T_STOCK_DATA[[#This Row],[Volume]]),"")</f>
        <v>1341</v>
      </c>
      <c r="M1438" s="18" cm="1">
        <f t="array" ref="M1438">IFERROR(_FV(T_STOCK_DATA[[#This Row],[SYMBOL]],"Last trade time",TRUE),"")</f>
        <v>44585.469976851855</v>
      </c>
    </row>
    <row r="1439" spans="1:13">
      <c r="A1439" s="5" t="e" vm="1442">
        <v>#VALUE!</v>
      </c>
      <c r="B1439" s="7" cm="1">
        <f t="array" ref="B1439">IFERROR(_FV(T_STOCK_DATA[[#This Row],[SYMBOL]],"Change"),"")</f>
        <v>-62.15</v>
      </c>
      <c r="C1439" s="8" cm="1">
        <f t="array" ref="C1439">IFERROR(IF(T_STOCK_DATA[[#This Row],[SYMBOL]]="","",_FV(T_STOCK_DATA[[#This Row],[SYMBOL]],"Change (%)",TRUE)),"")</f>
        <v>-1.6212000000000001E-2</v>
      </c>
      <c r="D1439" s="8" t="str">
        <f>IF(T_STOCK_DATA[[#This Row],[Change (%)]]&gt;0,T_STOCK_DATA[[#This Row],[Change (%)]],"")</f>
        <v/>
      </c>
      <c r="E1439" s="8">
        <f>IF(T_STOCK_DATA[[#This Row],[Change (%)]]&lt;0,T_STOCK_DATA[[#This Row],[Change (%)]],"")</f>
        <v>-1.6212000000000001E-2</v>
      </c>
      <c r="F1439" s="7" t="str" cm="1">
        <f t="array" ref="F1439">IFERROR(_FV(T_STOCK_DATA[[#This Row],[SYMBOL]],"Exchange"),"")</f>
        <v>National Stock Exchange of India</v>
      </c>
      <c r="G1439" s="7" cm="1">
        <f t="array" ref="G1439">IFERROR(_FV(T_STOCK_DATA[[#This Row],[SYMBOL]],"Price"),"")</f>
        <v>3771.35</v>
      </c>
      <c r="H1439" s="9" cm="1">
        <f t="array" ref="H1439">IFERROR(_FV(T_STOCK_DATA[[#This Row],[SYMBOL]],"Volume"),"")</f>
        <v>3258414</v>
      </c>
      <c r="I1439" s="7" t="str" cm="1">
        <f t="array" ref="I1439">IFERROR(_FV(T_STOCK_DATA[[#This Row],[SYMBOL]],"Ticker symbol",TRUE),"")</f>
        <v>TCS</v>
      </c>
      <c r="J1439" s="10" t="str">
        <f>IFERROR(RANK(T_STOCK_DATA[[#This Row],[Positive Change %]],T_STOCK_DATA[Positive Change %],0)+COUNTIF($D$3:$D1438,T_STOCK_DATA[[#This Row],[Positive Change %]]),"")</f>
        <v/>
      </c>
      <c r="K1439" s="10">
        <f>IFERROR(RANK(T_STOCK_DATA[[#This Row],[Negative Change %]],T_STOCK_DATA[Negative Change %],1)+COUNTIF($E$3:$E1438,T_STOCK_DATA[[#This Row],[Negative Change %]]),"")</f>
        <v>1471</v>
      </c>
      <c r="L1439" s="10">
        <f>IFERROR(RANK(T_STOCK_DATA[[#This Row],[Volume]],T_STOCK_DATA[Volume],0)+COUNTIF($H$3:$H1438,T_STOCK_DATA[[#This Row],[Volume]]),"")</f>
        <v>144</v>
      </c>
      <c r="M1439" s="18" cm="1">
        <f t="array" ref="M1439">IFERROR(_FV(T_STOCK_DATA[[#This Row],[SYMBOL]],"Last trade time",TRUE),"")</f>
        <v>44585.469976851855</v>
      </c>
    </row>
    <row r="1440" spans="1:13">
      <c r="A1440" s="5" t="e" vm="1443">
        <v>#VALUE!</v>
      </c>
      <c r="B1440" s="7" cm="1">
        <f t="array" ref="B1440">IFERROR(_FV(T_STOCK_DATA[[#This Row],[SYMBOL]],"Change"),"")</f>
        <v>-14.5</v>
      </c>
      <c r="C1440" s="8" cm="1">
        <f t="array" ref="C1440">IFERROR(IF(T_STOCK_DATA[[#This Row],[SYMBOL]]="","",_FV(T_STOCK_DATA[[#This Row],[SYMBOL]],"Change (%)",TRUE)),"")</f>
        <v>-3.1861E-2</v>
      </c>
      <c r="D1440" s="8" t="str">
        <f>IF(T_STOCK_DATA[[#This Row],[Change (%)]]&gt;0,T_STOCK_DATA[[#This Row],[Change (%)]],"")</f>
        <v/>
      </c>
      <c r="E1440" s="8">
        <f>IF(T_STOCK_DATA[[#This Row],[Change (%)]]&lt;0,T_STOCK_DATA[[#This Row],[Change (%)]],"")</f>
        <v>-3.1861E-2</v>
      </c>
      <c r="F1440" s="7" t="str" cm="1">
        <f t="array" ref="F1440">IFERROR(_FV(T_STOCK_DATA[[#This Row],[SYMBOL]],"Exchange"),"")</f>
        <v>National Stock Exchange of India</v>
      </c>
      <c r="G1440" s="7" cm="1">
        <f t="array" ref="G1440">IFERROR(_FV(T_STOCK_DATA[[#This Row],[SYMBOL]],"Price"),"")</f>
        <v>440.6</v>
      </c>
      <c r="H1440" s="9" cm="1">
        <f t="array" ref="H1440">IFERROR(_FV(T_STOCK_DATA[[#This Row],[SYMBOL]],"Volume"),"")</f>
        <v>130978</v>
      </c>
      <c r="I1440" s="7" t="str" cm="1">
        <f t="array" ref="I1440">IFERROR(_FV(T_STOCK_DATA[[#This Row],[SYMBOL]],"Ticker symbol",TRUE),"")</f>
        <v>TDPOWERSYS</v>
      </c>
      <c r="J1440" s="10" t="str">
        <f>IFERROR(RANK(T_STOCK_DATA[[#This Row],[Positive Change %]],T_STOCK_DATA[Positive Change %],0)+COUNTIF($D$3:$D1439,T_STOCK_DATA[[#This Row],[Positive Change %]]),"")</f>
        <v/>
      </c>
      <c r="K1440" s="10">
        <f>IFERROR(RANK(T_STOCK_DATA[[#This Row],[Negative Change %]],T_STOCK_DATA[Negative Change %],1)+COUNTIF($E$3:$E1439,T_STOCK_DATA[[#This Row],[Negative Change %]]),"")</f>
        <v>1214</v>
      </c>
      <c r="L1440" s="10">
        <f>IFERROR(RANK(T_STOCK_DATA[[#This Row],[Volume]],T_STOCK_DATA[Volume],0)+COUNTIF($H$3:$H1439,T_STOCK_DATA[[#This Row],[Volume]]),"")</f>
        <v>890</v>
      </c>
      <c r="M1440" s="18" cm="1">
        <f t="array" ref="M1440">IFERROR(_FV(T_STOCK_DATA[[#This Row],[SYMBOL]],"Last trade time",TRUE),"")</f>
        <v>44585.469976851855</v>
      </c>
    </row>
    <row r="1441" spans="1:13">
      <c r="A1441" s="5" t="e" vm="1444">
        <v>#VALUE!</v>
      </c>
      <c r="B1441" s="7" cm="1">
        <f t="array" ref="B1441">IFERROR(_FV(T_STOCK_DATA[[#This Row],[SYMBOL]],"Change"),"")</f>
        <v>-87.75</v>
      </c>
      <c r="C1441" s="8" cm="1">
        <f t="array" ref="C1441">IFERROR(IF(T_STOCK_DATA[[#This Row],[SYMBOL]]="","",_FV(T_STOCK_DATA[[#This Row],[SYMBOL]],"Change (%)",TRUE)),"")</f>
        <v>-2.2189999999999998E-2</v>
      </c>
      <c r="D1441" s="8" t="str">
        <f>IF(T_STOCK_DATA[[#This Row],[Change (%)]]&gt;0,T_STOCK_DATA[[#This Row],[Change (%)]],"")</f>
        <v/>
      </c>
      <c r="E1441" s="8">
        <f>IF(T_STOCK_DATA[[#This Row],[Change (%)]]&lt;0,T_STOCK_DATA[[#This Row],[Change (%)]],"")</f>
        <v>-2.2189999999999998E-2</v>
      </c>
      <c r="F1441" s="7" t="str" cm="1">
        <f t="array" ref="F1441">IFERROR(_FV(T_STOCK_DATA[[#This Row],[SYMBOL]],"Exchange"),"")</f>
        <v>National Stock Exchange of India</v>
      </c>
      <c r="G1441" s="7" cm="1">
        <f t="array" ref="G1441">IFERROR(_FV(T_STOCK_DATA[[#This Row],[SYMBOL]],"Price"),"")</f>
        <v>3866.75</v>
      </c>
      <c r="H1441" s="9" cm="1">
        <f t="array" ref="H1441">IFERROR(_FV(T_STOCK_DATA[[#This Row],[SYMBOL]],"Volume"),"")</f>
        <v>13415</v>
      </c>
      <c r="I1441" s="7" t="str" cm="1">
        <f t="array" ref="I1441">IFERROR(_FV(T_STOCK_DATA[[#This Row],[SYMBOL]],"Ticker symbol",TRUE),"")</f>
        <v>TEAMLEASE</v>
      </c>
      <c r="J1441" s="10" t="str">
        <f>IFERROR(RANK(T_STOCK_DATA[[#This Row],[Positive Change %]],T_STOCK_DATA[Positive Change %],0)+COUNTIF($D$3:$D1440,T_STOCK_DATA[[#This Row],[Positive Change %]]),"")</f>
        <v/>
      </c>
      <c r="K1441" s="10">
        <f>IFERROR(RANK(T_STOCK_DATA[[#This Row],[Negative Change %]],T_STOCK_DATA[Negative Change %],1)+COUNTIF($E$3:$E1440,T_STOCK_DATA[[#This Row],[Negative Change %]]),"")</f>
        <v>1392</v>
      </c>
      <c r="L1441" s="10">
        <f>IFERROR(RANK(T_STOCK_DATA[[#This Row],[Volume]],T_STOCK_DATA[Volume],0)+COUNTIF($H$3:$H1440,T_STOCK_DATA[[#This Row],[Volume]]),"")</f>
        <v>1469</v>
      </c>
      <c r="M1441" s="18" cm="1">
        <f t="array" ref="M1441">IFERROR(_FV(T_STOCK_DATA[[#This Row],[SYMBOL]],"Last trade time",TRUE),"")</f>
        <v>44585.469976851855</v>
      </c>
    </row>
    <row r="1442" spans="1:13">
      <c r="A1442" s="5" t="e" vm="1445">
        <v>#VALUE!</v>
      </c>
      <c r="B1442" s="7" cm="1">
        <f t="array" ref="B1442">IFERROR(_FV(T_STOCK_DATA[[#This Row],[SYMBOL]],"Change"),"")</f>
        <v>-0.4</v>
      </c>
      <c r="C1442" s="8" cm="1">
        <f t="array" ref="C1442">IFERROR(IF(T_STOCK_DATA[[#This Row],[SYMBOL]]="","",_FV(T_STOCK_DATA[[#This Row],[SYMBOL]],"Change (%)",TRUE)),"")</f>
        <v>-4.8780000000000004E-2</v>
      </c>
      <c r="D1442" s="8" t="str">
        <f>IF(T_STOCK_DATA[[#This Row],[Change (%)]]&gt;0,T_STOCK_DATA[[#This Row],[Change (%)]],"")</f>
        <v/>
      </c>
      <c r="E1442" s="8">
        <f>IF(T_STOCK_DATA[[#This Row],[Change (%)]]&lt;0,T_STOCK_DATA[[#This Row],[Change (%)]],"")</f>
        <v>-4.8780000000000004E-2</v>
      </c>
      <c r="F1442" s="7" t="str" cm="1">
        <f t="array" ref="F1442">IFERROR(_FV(T_STOCK_DATA[[#This Row],[SYMBOL]],"Exchange"),"")</f>
        <v>National Stock Exchange of India</v>
      </c>
      <c r="G1442" s="7" cm="1">
        <f t="array" ref="G1442">IFERROR(_FV(T_STOCK_DATA[[#This Row],[SYMBOL]],"Price"),"")</f>
        <v>7.8</v>
      </c>
      <c r="H1442" s="9" cm="1">
        <f t="array" ref="H1442">IFERROR(_FV(T_STOCK_DATA[[#This Row],[SYMBOL]],"Volume"),"")</f>
        <v>13918</v>
      </c>
      <c r="I1442" s="7" t="str" cm="1">
        <f t="array" ref="I1442">IFERROR(_FV(T_STOCK_DATA[[#This Row],[SYMBOL]],"Ticker symbol",TRUE),"")</f>
        <v>TECHIN</v>
      </c>
      <c r="J1442" s="10" t="str">
        <f>IFERROR(RANK(T_STOCK_DATA[[#This Row],[Positive Change %]],T_STOCK_DATA[Positive Change %],0)+COUNTIF($D$3:$D1441,T_STOCK_DATA[[#This Row],[Positive Change %]]),"")</f>
        <v/>
      </c>
      <c r="K1442" s="10">
        <f>IFERROR(RANK(T_STOCK_DATA[[#This Row],[Negative Change %]],T_STOCK_DATA[Negative Change %],1)+COUNTIF($E$3:$E1441,T_STOCK_DATA[[#This Row],[Negative Change %]]),"")</f>
        <v>715</v>
      </c>
      <c r="L1442" s="10">
        <f>IFERROR(RANK(T_STOCK_DATA[[#This Row],[Volume]],T_STOCK_DATA[Volume],0)+COUNTIF($H$3:$H1441,T_STOCK_DATA[[#This Row],[Volume]]),"")</f>
        <v>1458</v>
      </c>
      <c r="M1442" s="18" cm="1">
        <f t="array" ref="M1442">IFERROR(_FV(T_STOCK_DATA[[#This Row],[SYMBOL]],"Last trade time",TRUE),"")</f>
        <v>44585.469976851855</v>
      </c>
    </row>
    <row r="1443" spans="1:13">
      <c r="A1443" s="5" t="e" vm="1446">
        <v>#VALUE!</v>
      </c>
      <c r="B1443" s="7" cm="1">
        <f t="array" ref="B1443">IFERROR(_FV(T_STOCK_DATA[[#This Row],[SYMBOL]],"Change"),"")</f>
        <v>-80.400000000000006</v>
      </c>
      <c r="C1443" s="8" cm="1">
        <f t="array" ref="C1443">IFERROR(IF(T_STOCK_DATA[[#This Row],[SYMBOL]]="","",_FV(T_STOCK_DATA[[#This Row],[SYMBOL]],"Change (%)",TRUE)),"")</f>
        <v>-5.0452999999999998E-2</v>
      </c>
      <c r="D1443" s="8" t="str">
        <f>IF(T_STOCK_DATA[[#This Row],[Change (%)]]&gt;0,T_STOCK_DATA[[#This Row],[Change (%)]],"")</f>
        <v/>
      </c>
      <c r="E1443" s="8">
        <f>IF(T_STOCK_DATA[[#This Row],[Change (%)]]&lt;0,T_STOCK_DATA[[#This Row],[Change (%)]],"")</f>
        <v>-5.0452999999999998E-2</v>
      </c>
      <c r="F1443" s="7" t="str" cm="1">
        <f t="array" ref="F1443">IFERROR(_FV(T_STOCK_DATA[[#This Row],[SYMBOL]],"Exchange"),"")</f>
        <v>National Stock Exchange of India</v>
      </c>
      <c r="G1443" s="7" cm="1">
        <f t="array" ref="G1443">IFERROR(_FV(T_STOCK_DATA[[#This Row],[SYMBOL]],"Price"),"")</f>
        <v>1513.15</v>
      </c>
      <c r="H1443" s="9" cm="1">
        <f t="array" ref="H1443">IFERROR(_FV(T_STOCK_DATA[[#This Row],[SYMBOL]],"Volume"),"")</f>
        <v>3250275</v>
      </c>
      <c r="I1443" s="7" t="str" cm="1">
        <f t="array" ref="I1443">IFERROR(_FV(T_STOCK_DATA[[#This Row],[SYMBOL]],"Ticker symbol",TRUE),"")</f>
        <v>TECHM</v>
      </c>
      <c r="J1443" s="10" t="str">
        <f>IFERROR(RANK(T_STOCK_DATA[[#This Row],[Positive Change %]],T_STOCK_DATA[Positive Change %],0)+COUNTIF($D$3:$D1442,T_STOCK_DATA[[#This Row],[Positive Change %]]),"")</f>
        <v/>
      </c>
      <c r="K1443" s="10">
        <f>IFERROR(RANK(T_STOCK_DATA[[#This Row],[Negative Change %]],T_STOCK_DATA[Negative Change %],1)+COUNTIF($E$3:$E1442,T_STOCK_DATA[[#This Row],[Negative Change %]]),"")</f>
        <v>497</v>
      </c>
      <c r="L1443" s="10">
        <f>IFERROR(RANK(T_STOCK_DATA[[#This Row],[Volume]],T_STOCK_DATA[Volume],0)+COUNTIF($H$3:$H1442,T_STOCK_DATA[[#This Row],[Volume]]),"")</f>
        <v>145</v>
      </c>
      <c r="M1443" s="18" cm="1">
        <f t="array" ref="M1443">IFERROR(_FV(T_STOCK_DATA[[#This Row],[SYMBOL]],"Last trade time",TRUE),"")</f>
        <v>44585.469976851855</v>
      </c>
    </row>
    <row r="1444" spans="1:13">
      <c r="A1444" s="5" t="e" vm="1447">
        <v>#VALUE!</v>
      </c>
      <c r="B1444" s="7" cm="1">
        <f t="array" ref="B1444">IFERROR(_FV(T_STOCK_DATA[[#This Row],[SYMBOL]],"Change"),"")</f>
        <v>-13.1</v>
      </c>
      <c r="C1444" s="8" cm="1">
        <f t="array" ref="C1444">IFERROR(IF(T_STOCK_DATA[[#This Row],[SYMBOL]]="","",_FV(T_STOCK_DATA[[#This Row],[SYMBOL]],"Change (%)",TRUE)),"")</f>
        <v>-5.3057999999999994E-2</v>
      </c>
      <c r="D1444" s="8" t="str">
        <f>IF(T_STOCK_DATA[[#This Row],[Change (%)]]&gt;0,T_STOCK_DATA[[#This Row],[Change (%)]],"")</f>
        <v/>
      </c>
      <c r="E1444" s="8">
        <f>IF(T_STOCK_DATA[[#This Row],[Change (%)]]&lt;0,T_STOCK_DATA[[#This Row],[Change (%)]],"")</f>
        <v>-5.3057999999999994E-2</v>
      </c>
      <c r="F1444" s="7" t="str" cm="1">
        <f t="array" ref="F1444">IFERROR(_FV(T_STOCK_DATA[[#This Row],[SYMBOL]],"Exchange"),"")</f>
        <v>National Stock Exchange of India</v>
      </c>
      <c r="G1444" s="7" cm="1">
        <f t="array" ref="G1444">IFERROR(_FV(T_STOCK_DATA[[#This Row],[SYMBOL]],"Price"),"")</f>
        <v>233.8</v>
      </c>
      <c r="H1444" s="9" cm="1">
        <f t="array" ref="H1444">IFERROR(_FV(T_STOCK_DATA[[#This Row],[SYMBOL]],"Volume"),"")</f>
        <v>101085</v>
      </c>
      <c r="I1444" s="7" t="str" cm="1">
        <f t="array" ref="I1444">IFERROR(_FV(T_STOCK_DATA[[#This Row],[SYMBOL]],"Ticker symbol",TRUE),"")</f>
        <v>TECHNOE</v>
      </c>
      <c r="J1444" s="10" t="str">
        <f>IFERROR(RANK(T_STOCK_DATA[[#This Row],[Positive Change %]],T_STOCK_DATA[Positive Change %],0)+COUNTIF($D$3:$D1443,T_STOCK_DATA[[#This Row],[Positive Change %]]),"")</f>
        <v/>
      </c>
      <c r="K1444" s="10">
        <f>IFERROR(RANK(T_STOCK_DATA[[#This Row],[Negative Change %]],T_STOCK_DATA[Negative Change %],1)+COUNTIF($E$3:$E1443,T_STOCK_DATA[[#This Row],[Negative Change %]]),"")</f>
        <v>450</v>
      </c>
      <c r="L1444" s="10">
        <f>IFERROR(RANK(T_STOCK_DATA[[#This Row],[Volume]],T_STOCK_DATA[Volume],0)+COUNTIF($H$3:$H1443,T_STOCK_DATA[[#This Row],[Volume]]),"")</f>
        <v>964</v>
      </c>
      <c r="M1444" s="18" cm="1">
        <f t="array" ref="M1444">IFERROR(_FV(T_STOCK_DATA[[#This Row],[SYMBOL]],"Last trade time",TRUE),"")</f>
        <v>44585.469976851855</v>
      </c>
    </row>
    <row r="1445" spans="1:13">
      <c r="A1445" s="5" t="e" vm="1448">
        <v>#VALUE!</v>
      </c>
      <c r="B1445" s="7" cm="1">
        <f t="array" ref="B1445">IFERROR(_FV(T_STOCK_DATA[[#This Row],[SYMBOL]],"Change"),"")</f>
        <v>-20.75</v>
      </c>
      <c r="C1445" s="8" cm="1">
        <f t="array" ref="C1445">IFERROR(IF(T_STOCK_DATA[[#This Row],[SYMBOL]]="","",_FV(T_STOCK_DATA[[#This Row],[SYMBOL]],"Change (%)",TRUE)),"")</f>
        <v>-4.9909999999999996E-2</v>
      </c>
      <c r="D1445" s="8" t="str">
        <f>IF(T_STOCK_DATA[[#This Row],[Change (%)]]&gt;0,T_STOCK_DATA[[#This Row],[Change (%)]],"")</f>
        <v/>
      </c>
      <c r="E1445" s="8">
        <f>IF(T_STOCK_DATA[[#This Row],[Change (%)]]&lt;0,T_STOCK_DATA[[#This Row],[Change (%)]],"")</f>
        <v>-4.9909999999999996E-2</v>
      </c>
      <c r="F1445" s="7" t="str" cm="1">
        <f t="array" ref="F1445">IFERROR(_FV(T_STOCK_DATA[[#This Row],[SYMBOL]],"Exchange"),"")</f>
        <v>National Stock Exchange of India</v>
      </c>
      <c r="G1445" s="7" cm="1">
        <f t="array" ref="G1445">IFERROR(_FV(T_STOCK_DATA[[#This Row],[SYMBOL]],"Price"),"")</f>
        <v>395</v>
      </c>
      <c r="H1445" s="9" cm="1">
        <f t="array" ref="H1445">IFERROR(_FV(T_STOCK_DATA[[#This Row],[SYMBOL]],"Volume"),"")</f>
        <v>496446</v>
      </c>
      <c r="I1445" s="7" t="str" cm="1">
        <f t="array" ref="I1445">IFERROR(_FV(T_STOCK_DATA[[#This Row],[SYMBOL]],"Ticker symbol",TRUE),"")</f>
        <v>TEJASNET</v>
      </c>
      <c r="J1445" s="10" t="str">
        <f>IFERROR(RANK(T_STOCK_DATA[[#This Row],[Positive Change %]],T_STOCK_DATA[Positive Change %],0)+COUNTIF($D$3:$D1444,T_STOCK_DATA[[#This Row],[Positive Change %]]),"")</f>
        <v/>
      </c>
      <c r="K1445" s="10">
        <f>IFERROR(RANK(T_STOCK_DATA[[#This Row],[Negative Change %]],T_STOCK_DATA[Negative Change %],1)+COUNTIF($E$3:$E1444,T_STOCK_DATA[[#This Row],[Negative Change %]]),"")</f>
        <v>557</v>
      </c>
      <c r="L1445" s="10">
        <f>IFERROR(RANK(T_STOCK_DATA[[#This Row],[Volume]],T_STOCK_DATA[Volume],0)+COUNTIF($H$3:$H1444,T_STOCK_DATA[[#This Row],[Volume]]),"")</f>
        <v>500</v>
      </c>
      <c r="M1445" s="18" cm="1">
        <f t="array" ref="M1445">IFERROR(_FV(T_STOCK_DATA[[#This Row],[SYMBOL]],"Last trade time",TRUE),"")</f>
        <v>44585.469976851855</v>
      </c>
    </row>
    <row r="1446" spans="1:13">
      <c r="A1446" s="5" t="e" vm="1449">
        <v>#VALUE!</v>
      </c>
      <c r="B1446" s="7" cm="1">
        <f t="array" ref="B1446">IFERROR(_FV(T_STOCK_DATA[[#This Row],[SYMBOL]],"Change"),"")</f>
        <v>-1.8</v>
      </c>
      <c r="C1446" s="8" cm="1">
        <f t="array" ref="C1446">IFERROR(IF(T_STOCK_DATA[[#This Row],[SYMBOL]]="","",_FV(T_STOCK_DATA[[#This Row],[SYMBOL]],"Change (%)",TRUE)),"")</f>
        <v>-3.3612999999999997E-2</v>
      </c>
      <c r="D1446" s="8" t="str">
        <f>IF(T_STOCK_DATA[[#This Row],[Change (%)]]&gt;0,T_STOCK_DATA[[#This Row],[Change (%)]],"")</f>
        <v/>
      </c>
      <c r="E1446" s="8">
        <f>IF(T_STOCK_DATA[[#This Row],[Change (%)]]&lt;0,T_STOCK_DATA[[#This Row],[Change (%)]],"")</f>
        <v>-3.3612999999999997E-2</v>
      </c>
      <c r="F1446" s="7" t="str" cm="1">
        <f t="array" ref="F1446">IFERROR(_FV(T_STOCK_DATA[[#This Row],[SYMBOL]],"Exchange"),"")</f>
        <v>National Stock Exchange of India</v>
      </c>
      <c r="G1446" s="7" cm="1">
        <f t="array" ref="G1446">IFERROR(_FV(T_STOCK_DATA[[#This Row],[SYMBOL]],"Price"),"")</f>
        <v>51.75</v>
      </c>
      <c r="H1446" s="9" cm="1">
        <f t="array" ref="H1446">IFERROR(_FV(T_STOCK_DATA[[#This Row],[SYMBOL]],"Volume"),"")</f>
        <v>152786</v>
      </c>
      <c r="I1446" s="7" t="str" cm="1">
        <f t="array" ref="I1446">IFERROR(_FV(T_STOCK_DATA[[#This Row],[SYMBOL]],"Ticker symbol",TRUE),"")</f>
        <v>TERASOFT</v>
      </c>
      <c r="J1446" s="10" t="str">
        <f>IFERROR(RANK(T_STOCK_DATA[[#This Row],[Positive Change %]],T_STOCK_DATA[Positive Change %],0)+COUNTIF($D$3:$D1445,T_STOCK_DATA[[#This Row],[Positive Change %]]),"")</f>
        <v/>
      </c>
      <c r="K1446" s="10">
        <f>IFERROR(RANK(T_STOCK_DATA[[#This Row],[Negative Change %]],T_STOCK_DATA[Negative Change %],1)+COUNTIF($E$3:$E1445,T_STOCK_DATA[[#This Row],[Negative Change %]]),"")</f>
        <v>1182</v>
      </c>
      <c r="L1446" s="10">
        <f>IFERROR(RANK(T_STOCK_DATA[[#This Row],[Volume]],T_STOCK_DATA[Volume],0)+COUNTIF($H$3:$H1445,T_STOCK_DATA[[#This Row],[Volume]]),"")</f>
        <v>845</v>
      </c>
      <c r="M1446" s="18" cm="1">
        <f t="array" ref="M1446">IFERROR(_FV(T_STOCK_DATA[[#This Row],[SYMBOL]],"Last trade time",TRUE),"")</f>
        <v>44585.469976851855</v>
      </c>
    </row>
    <row r="1447" spans="1:13">
      <c r="A1447" s="5" t="e" vm="1450">
        <v>#VALUE!</v>
      </c>
      <c r="B1447" s="7" cm="1">
        <f t="array" ref="B1447">IFERROR(_FV(T_STOCK_DATA[[#This Row],[SYMBOL]],"Change"),"")</f>
        <v>-4.1500000000000004</v>
      </c>
      <c r="C1447" s="8" cm="1">
        <f t="array" ref="C1447">IFERROR(IF(T_STOCK_DATA[[#This Row],[SYMBOL]]="","",_FV(T_STOCK_DATA[[#This Row],[SYMBOL]],"Change (%)",TRUE)),"")</f>
        <v>-6.287899999999999E-2</v>
      </c>
      <c r="D1447" s="8" t="str">
        <f>IF(T_STOCK_DATA[[#This Row],[Change (%)]]&gt;0,T_STOCK_DATA[[#This Row],[Change (%)]],"")</f>
        <v/>
      </c>
      <c r="E1447" s="8">
        <f>IF(T_STOCK_DATA[[#This Row],[Change (%)]]&lt;0,T_STOCK_DATA[[#This Row],[Change (%)]],"")</f>
        <v>-6.287899999999999E-2</v>
      </c>
      <c r="F1447" s="7" t="str" cm="1">
        <f t="array" ref="F1447">IFERROR(_FV(T_STOCK_DATA[[#This Row],[SYMBOL]],"Exchange"),"")</f>
        <v>National Stock Exchange of India</v>
      </c>
      <c r="G1447" s="7" cm="1">
        <f t="array" ref="G1447">IFERROR(_FV(T_STOCK_DATA[[#This Row],[SYMBOL]],"Price"),"")</f>
        <v>61.85</v>
      </c>
      <c r="H1447" s="9" cm="1">
        <f t="array" ref="H1447">IFERROR(_FV(T_STOCK_DATA[[#This Row],[SYMBOL]],"Volume"),"")</f>
        <v>73188</v>
      </c>
      <c r="I1447" s="7" t="str" cm="1">
        <f t="array" ref="I1447">IFERROR(_FV(T_STOCK_DATA[[#This Row],[SYMBOL]],"Ticker symbol",TRUE),"")</f>
        <v>TEXINFRA</v>
      </c>
      <c r="J1447" s="10" t="str">
        <f>IFERROR(RANK(T_STOCK_DATA[[#This Row],[Positive Change %]],T_STOCK_DATA[Positive Change %],0)+COUNTIF($D$3:$D1446,T_STOCK_DATA[[#This Row],[Positive Change %]]),"")</f>
        <v/>
      </c>
      <c r="K1447" s="10">
        <f>IFERROR(RANK(T_STOCK_DATA[[#This Row],[Negative Change %]],T_STOCK_DATA[Negative Change %],1)+COUNTIF($E$3:$E1446,T_STOCK_DATA[[#This Row],[Negative Change %]]),"")</f>
        <v>302</v>
      </c>
      <c r="L1447" s="10">
        <f>IFERROR(RANK(T_STOCK_DATA[[#This Row],[Volume]],T_STOCK_DATA[Volume],0)+COUNTIF($H$3:$H1446,T_STOCK_DATA[[#This Row],[Volume]]),"")</f>
        <v>1063</v>
      </c>
      <c r="M1447" s="18" cm="1">
        <f t="array" ref="M1447">IFERROR(_FV(T_STOCK_DATA[[#This Row],[SYMBOL]],"Last trade time",TRUE),"")</f>
        <v>44585.469976851855</v>
      </c>
    </row>
    <row r="1448" spans="1:13">
      <c r="A1448" s="5" t="e" vm="1451">
        <v>#VALUE!</v>
      </c>
      <c r="B1448" s="7" cm="1">
        <f t="array" ref="B1448">IFERROR(_FV(T_STOCK_DATA[[#This Row],[SYMBOL]],"Change"),"")</f>
        <v>-4.75</v>
      </c>
      <c r="C1448" s="8" cm="1">
        <f t="array" ref="C1448">IFERROR(IF(T_STOCK_DATA[[#This Row],[SYMBOL]]="","",_FV(T_STOCK_DATA[[#This Row],[SYMBOL]],"Change (%)",TRUE)),"")</f>
        <v>-4.9790000000000001E-2</v>
      </c>
      <c r="D1448" s="8" t="str">
        <f>IF(T_STOCK_DATA[[#This Row],[Change (%)]]&gt;0,T_STOCK_DATA[[#This Row],[Change (%)]],"")</f>
        <v/>
      </c>
      <c r="E1448" s="8">
        <f>IF(T_STOCK_DATA[[#This Row],[Change (%)]]&lt;0,T_STOCK_DATA[[#This Row],[Change (%)]],"")</f>
        <v>-4.9790000000000001E-2</v>
      </c>
      <c r="F1448" s="7" t="str" cm="1">
        <f t="array" ref="F1448">IFERROR(_FV(T_STOCK_DATA[[#This Row],[SYMBOL]],"Exchange"),"")</f>
        <v>National Stock Exchange of India</v>
      </c>
      <c r="G1448" s="7" cm="1">
        <f t="array" ref="G1448">IFERROR(_FV(T_STOCK_DATA[[#This Row],[SYMBOL]],"Price"),"")</f>
        <v>90.65</v>
      </c>
      <c r="H1448" s="9" cm="1">
        <f t="array" ref="H1448">IFERROR(_FV(T_STOCK_DATA[[#This Row],[SYMBOL]],"Volume"),"")</f>
        <v>297737</v>
      </c>
      <c r="I1448" s="7" t="str" cm="1">
        <f t="array" ref="I1448">IFERROR(_FV(T_STOCK_DATA[[#This Row],[SYMBOL]],"Ticker symbol",TRUE),"")</f>
        <v>TEXMOPIPES</v>
      </c>
      <c r="J1448" s="10" t="str">
        <f>IFERROR(RANK(T_STOCK_DATA[[#This Row],[Positive Change %]],T_STOCK_DATA[Positive Change %],0)+COUNTIF($D$3:$D1447,T_STOCK_DATA[[#This Row],[Positive Change %]]),"")</f>
        <v/>
      </c>
      <c r="K1448" s="10">
        <f>IFERROR(RANK(T_STOCK_DATA[[#This Row],[Negative Change %]],T_STOCK_DATA[Negative Change %],1)+COUNTIF($E$3:$E1447,T_STOCK_DATA[[#This Row],[Negative Change %]]),"")</f>
        <v>591</v>
      </c>
      <c r="L1448" s="10">
        <f>IFERROR(RANK(T_STOCK_DATA[[#This Row],[Volume]],T_STOCK_DATA[Volume],0)+COUNTIF($H$3:$H1447,T_STOCK_DATA[[#This Row],[Volume]]),"")</f>
        <v>645</v>
      </c>
      <c r="M1448" s="18" cm="1">
        <f t="array" ref="M1448">IFERROR(_FV(T_STOCK_DATA[[#This Row],[SYMBOL]],"Last trade time",TRUE),"")</f>
        <v>44585.469976851855</v>
      </c>
    </row>
    <row r="1449" spans="1:13">
      <c r="A1449" s="5" t="e" vm="1452">
        <v>#VALUE!</v>
      </c>
      <c r="B1449" s="7" cm="1">
        <f t="array" ref="B1449">IFERROR(_FV(T_STOCK_DATA[[#This Row],[SYMBOL]],"Change"),"")</f>
        <v>-2.9</v>
      </c>
      <c r="C1449" s="8" cm="1">
        <f t="array" ref="C1449">IFERROR(IF(T_STOCK_DATA[[#This Row],[SYMBOL]]="","",_FV(T_STOCK_DATA[[#This Row],[SYMBOL]],"Change (%)",TRUE)),"")</f>
        <v>-7.1078000000000002E-2</v>
      </c>
      <c r="D1449" s="8" t="str">
        <f>IF(T_STOCK_DATA[[#This Row],[Change (%)]]&gt;0,T_STOCK_DATA[[#This Row],[Change (%)]],"")</f>
        <v/>
      </c>
      <c r="E1449" s="8">
        <f>IF(T_STOCK_DATA[[#This Row],[Change (%)]]&lt;0,T_STOCK_DATA[[#This Row],[Change (%)]],"")</f>
        <v>-7.1078000000000002E-2</v>
      </c>
      <c r="F1449" s="7" t="str" cm="1">
        <f t="array" ref="F1449">IFERROR(_FV(T_STOCK_DATA[[#This Row],[SYMBOL]],"Exchange"),"")</f>
        <v>National Stock Exchange of India</v>
      </c>
      <c r="G1449" s="7" cm="1">
        <f t="array" ref="G1449">IFERROR(_FV(T_STOCK_DATA[[#This Row],[SYMBOL]],"Price"),"")</f>
        <v>37.9</v>
      </c>
      <c r="H1449" s="9" cm="1">
        <f t="array" ref="H1449">IFERROR(_FV(T_STOCK_DATA[[#This Row],[SYMBOL]],"Volume"),"")</f>
        <v>3306835</v>
      </c>
      <c r="I1449" s="7" t="str" cm="1">
        <f t="array" ref="I1449">IFERROR(_FV(T_STOCK_DATA[[#This Row],[SYMBOL]],"Ticker symbol",TRUE),"")</f>
        <v>TEXRAIL</v>
      </c>
      <c r="J1449" s="10" t="str">
        <f>IFERROR(RANK(T_STOCK_DATA[[#This Row],[Positive Change %]],T_STOCK_DATA[Positive Change %],0)+COUNTIF($D$3:$D1448,T_STOCK_DATA[[#This Row],[Positive Change %]]),"")</f>
        <v/>
      </c>
      <c r="K1449" s="10">
        <f>IFERROR(RANK(T_STOCK_DATA[[#This Row],[Negative Change %]],T_STOCK_DATA[Negative Change %],1)+COUNTIF($E$3:$E1448,T_STOCK_DATA[[#This Row],[Negative Change %]]),"")</f>
        <v>191</v>
      </c>
      <c r="L1449" s="10">
        <f>IFERROR(RANK(T_STOCK_DATA[[#This Row],[Volume]],T_STOCK_DATA[Volume],0)+COUNTIF($H$3:$H1448,T_STOCK_DATA[[#This Row],[Volume]]),"")</f>
        <v>140</v>
      </c>
      <c r="M1449" s="18" cm="1">
        <f t="array" ref="M1449">IFERROR(_FV(T_STOCK_DATA[[#This Row],[SYMBOL]],"Last trade time",TRUE),"")</f>
        <v>44585.469976851855</v>
      </c>
    </row>
    <row r="1450" spans="1:13">
      <c r="A1450" s="5" t="e" vm="1453">
        <v>#VALUE!</v>
      </c>
      <c r="B1450" s="7" cm="1">
        <f t="array" ref="B1450">IFERROR(_FV(T_STOCK_DATA[[#This Row],[SYMBOL]],"Change"),"")</f>
        <v>-2.15</v>
      </c>
      <c r="C1450" s="8" cm="1">
        <f t="array" ref="C1450">IFERROR(IF(T_STOCK_DATA[[#This Row],[SYMBOL]]="","",_FV(T_STOCK_DATA[[#This Row],[SYMBOL]],"Change (%)",TRUE)),"")</f>
        <v>-3.141E-2</v>
      </c>
      <c r="D1450" s="8" t="str">
        <f>IF(T_STOCK_DATA[[#This Row],[Change (%)]]&gt;0,T_STOCK_DATA[[#This Row],[Change (%)]],"")</f>
        <v/>
      </c>
      <c r="E1450" s="8">
        <f>IF(T_STOCK_DATA[[#This Row],[Change (%)]]&lt;0,T_STOCK_DATA[[#This Row],[Change (%)]],"")</f>
        <v>-3.141E-2</v>
      </c>
      <c r="F1450" s="7" t="str" cm="1">
        <f t="array" ref="F1450">IFERROR(_FV(T_STOCK_DATA[[#This Row],[SYMBOL]],"Exchange"),"")</f>
        <v>National Stock Exchange of India</v>
      </c>
      <c r="G1450" s="7" cm="1">
        <f t="array" ref="G1450">IFERROR(_FV(T_STOCK_DATA[[#This Row],[SYMBOL]],"Price"),"")</f>
        <v>66.3</v>
      </c>
      <c r="H1450" s="9" cm="1">
        <f t="array" ref="H1450">IFERROR(_FV(T_STOCK_DATA[[#This Row],[SYMBOL]],"Volume"),"")</f>
        <v>327686</v>
      </c>
      <c r="I1450" s="7" t="str" cm="1">
        <f t="array" ref="I1450">IFERROR(_FV(T_STOCK_DATA[[#This Row],[SYMBOL]],"Ticker symbol",TRUE),"")</f>
        <v>TFCILTD</v>
      </c>
      <c r="J1450" s="10" t="str">
        <f>IFERROR(RANK(T_STOCK_DATA[[#This Row],[Positive Change %]],T_STOCK_DATA[Positive Change %],0)+COUNTIF($D$3:$D1449,T_STOCK_DATA[[#This Row],[Positive Change %]]),"")</f>
        <v/>
      </c>
      <c r="K1450" s="10">
        <f>IFERROR(RANK(T_STOCK_DATA[[#This Row],[Negative Change %]],T_STOCK_DATA[Negative Change %],1)+COUNTIF($E$3:$E1449,T_STOCK_DATA[[#This Row],[Negative Change %]]),"")</f>
        <v>1221</v>
      </c>
      <c r="L1450" s="10">
        <f>IFERROR(RANK(T_STOCK_DATA[[#This Row],[Volume]],T_STOCK_DATA[Volume],0)+COUNTIF($H$3:$H1449,T_STOCK_DATA[[#This Row],[Volume]]),"")</f>
        <v>621</v>
      </c>
      <c r="M1450" s="18" cm="1">
        <f t="array" ref="M1450">IFERROR(_FV(T_STOCK_DATA[[#This Row],[SYMBOL]],"Last trade time",TRUE),"")</f>
        <v>44585.469976851855</v>
      </c>
    </row>
    <row r="1451" spans="1:13">
      <c r="A1451" s="5" t="e" vm="1454">
        <v>#VALUE!</v>
      </c>
      <c r="B1451" s="7" cm="1">
        <f t="array" ref="B1451">IFERROR(_FV(T_STOCK_DATA[[#This Row],[SYMBOL]],"Change"),"")</f>
        <v>-0.6</v>
      </c>
      <c r="C1451" s="8" cm="1">
        <f t="array" ref="C1451">IFERROR(IF(T_STOCK_DATA[[#This Row],[SYMBOL]]="","",_FV(T_STOCK_DATA[[#This Row],[SYMBOL]],"Change (%)",TRUE)),"")</f>
        <v>-4.8193E-2</v>
      </c>
      <c r="D1451" s="8" t="str">
        <f>IF(T_STOCK_DATA[[#This Row],[Change (%)]]&gt;0,T_STOCK_DATA[[#This Row],[Change (%)]],"")</f>
        <v/>
      </c>
      <c r="E1451" s="8">
        <f>IF(T_STOCK_DATA[[#This Row],[Change (%)]]&lt;0,T_STOCK_DATA[[#This Row],[Change (%)]],"")</f>
        <v>-4.8193E-2</v>
      </c>
      <c r="F1451" s="7" t="str" cm="1">
        <f t="array" ref="F1451">IFERROR(_FV(T_STOCK_DATA[[#This Row],[SYMBOL]],"Exchange"),"")</f>
        <v>National Stock Exchange of India</v>
      </c>
      <c r="G1451" s="7" cm="1">
        <f t="array" ref="G1451">IFERROR(_FV(T_STOCK_DATA[[#This Row],[SYMBOL]],"Price"),"")</f>
        <v>11.85</v>
      </c>
      <c r="H1451" s="9" cm="1">
        <f t="array" ref="H1451">IFERROR(_FV(T_STOCK_DATA[[#This Row],[SYMBOL]],"Volume"),"")</f>
        <v>45602</v>
      </c>
      <c r="I1451" s="7" t="str" cm="1">
        <f t="array" ref="I1451">IFERROR(_FV(T_STOCK_DATA[[#This Row],[SYMBOL]],"Ticker symbol",TRUE),"")</f>
        <v>TFL</v>
      </c>
      <c r="J1451" s="10" t="str">
        <f>IFERROR(RANK(T_STOCK_DATA[[#This Row],[Positive Change %]],T_STOCK_DATA[Positive Change %],0)+COUNTIF($D$3:$D1450,T_STOCK_DATA[[#This Row],[Positive Change %]]),"")</f>
        <v/>
      </c>
      <c r="K1451" s="10">
        <f>IFERROR(RANK(T_STOCK_DATA[[#This Row],[Negative Change %]],T_STOCK_DATA[Negative Change %],1)+COUNTIF($E$3:$E1450,T_STOCK_DATA[[#This Row],[Negative Change %]]),"")</f>
        <v>753</v>
      </c>
      <c r="L1451" s="10">
        <f>IFERROR(RANK(T_STOCK_DATA[[#This Row],[Volume]],T_STOCK_DATA[Volume],0)+COUNTIF($H$3:$H1450,T_STOCK_DATA[[#This Row],[Volume]]),"")</f>
        <v>1202</v>
      </c>
      <c r="M1451" s="18" cm="1">
        <f t="array" ref="M1451">IFERROR(_FV(T_STOCK_DATA[[#This Row],[SYMBOL]],"Last trade time",TRUE),"")</f>
        <v>44585.469976851855</v>
      </c>
    </row>
    <row r="1452" spans="1:13">
      <c r="A1452" s="5" t="e" vm="1455">
        <v>#VALUE!</v>
      </c>
      <c r="B1452" s="7" cm="1">
        <f t="array" ref="B1452">IFERROR(_FV(T_STOCK_DATA[[#This Row],[SYMBOL]],"Change"),"")</f>
        <v>-0.45</v>
      </c>
      <c r="C1452" s="8" cm="1">
        <f t="array" ref="C1452">IFERROR(IF(T_STOCK_DATA[[#This Row],[SYMBOL]]="","",_FV(T_STOCK_DATA[[#This Row],[SYMBOL]],"Change (%)",TRUE)),"")</f>
        <v>-4.6154000000000001E-2</v>
      </c>
      <c r="D1452" s="8" t="str">
        <f>IF(T_STOCK_DATA[[#This Row],[Change (%)]]&gt;0,T_STOCK_DATA[[#This Row],[Change (%)]],"")</f>
        <v/>
      </c>
      <c r="E1452" s="8">
        <f>IF(T_STOCK_DATA[[#This Row],[Change (%)]]&lt;0,T_STOCK_DATA[[#This Row],[Change (%)]],"")</f>
        <v>-4.6154000000000001E-2</v>
      </c>
      <c r="F1452" s="7" t="str" cm="1">
        <f t="array" ref="F1452">IFERROR(_FV(T_STOCK_DATA[[#This Row],[SYMBOL]],"Exchange"),"")</f>
        <v>National Stock Exchange of India</v>
      </c>
      <c r="G1452" s="7" cm="1">
        <f t="array" ref="G1452">IFERROR(_FV(T_STOCK_DATA[[#This Row],[SYMBOL]],"Price"),"")</f>
        <v>9.3000000000000007</v>
      </c>
      <c r="H1452" s="9" cm="1">
        <f t="array" ref="H1452">IFERROR(_FV(T_STOCK_DATA[[#This Row],[SYMBOL]],"Volume"),"")</f>
        <v>34150</v>
      </c>
      <c r="I1452" s="7" t="str" cm="1">
        <f t="array" ref="I1452">IFERROR(_FV(T_STOCK_DATA[[#This Row],[SYMBOL]],"Ticker symbol",TRUE),"")</f>
        <v>TGBHOTELS</v>
      </c>
      <c r="J1452" s="10" t="str">
        <f>IFERROR(RANK(T_STOCK_DATA[[#This Row],[Positive Change %]],T_STOCK_DATA[Positive Change %],0)+COUNTIF($D$3:$D1451,T_STOCK_DATA[[#This Row],[Positive Change %]]),"")</f>
        <v/>
      </c>
      <c r="K1452" s="10">
        <f>IFERROR(RANK(T_STOCK_DATA[[#This Row],[Negative Change %]],T_STOCK_DATA[Negative Change %],1)+COUNTIF($E$3:$E1451,T_STOCK_DATA[[#This Row],[Negative Change %]]),"")</f>
        <v>858</v>
      </c>
      <c r="L1452" s="10">
        <f>IFERROR(RANK(T_STOCK_DATA[[#This Row],[Volume]],T_STOCK_DATA[Volume],0)+COUNTIF($H$3:$H1451,T_STOCK_DATA[[#This Row],[Volume]]),"")</f>
        <v>1278</v>
      </c>
      <c r="M1452" s="18" cm="1">
        <f t="array" ref="M1452">IFERROR(_FV(T_STOCK_DATA[[#This Row],[SYMBOL]],"Last trade time",TRUE),"")</f>
        <v>44585.469976851855</v>
      </c>
    </row>
    <row r="1453" spans="1:13">
      <c r="A1453" s="5" t="e" vm="1456">
        <v>#VALUE!</v>
      </c>
      <c r="B1453" s="7" cm="1">
        <f t="array" ref="B1453">IFERROR(_FV(T_STOCK_DATA[[#This Row],[SYMBOL]],"Change"),"")</f>
        <v>-37</v>
      </c>
      <c r="C1453" s="8" cm="1">
        <f t="array" ref="C1453">IFERROR(IF(T_STOCK_DATA[[#This Row],[SYMBOL]]="","",_FV(T_STOCK_DATA[[#This Row],[SYMBOL]],"Change (%)",TRUE)),"")</f>
        <v>-2.7576999999999997E-2</v>
      </c>
      <c r="D1453" s="8" t="str">
        <f>IF(T_STOCK_DATA[[#This Row],[Change (%)]]&gt;0,T_STOCK_DATA[[#This Row],[Change (%)]],"")</f>
        <v/>
      </c>
      <c r="E1453" s="8">
        <f>IF(T_STOCK_DATA[[#This Row],[Change (%)]]&lt;0,T_STOCK_DATA[[#This Row],[Change (%)]],"")</f>
        <v>-2.7576999999999997E-2</v>
      </c>
      <c r="F1453" s="7" t="str" cm="1">
        <f t="array" ref="F1453">IFERROR(_FV(T_STOCK_DATA[[#This Row],[SYMBOL]],"Exchange"),"")</f>
        <v>National Stock Exchange of India</v>
      </c>
      <c r="G1453" s="7" cm="1">
        <f t="array" ref="G1453">IFERROR(_FV(T_STOCK_DATA[[#This Row],[SYMBOL]],"Price"),"")</f>
        <v>1304.7</v>
      </c>
      <c r="H1453" s="9" cm="1">
        <f t="array" ref="H1453">IFERROR(_FV(T_STOCK_DATA[[#This Row],[SYMBOL]],"Volume"),"")</f>
        <v>21299</v>
      </c>
      <c r="I1453" s="7" t="str" cm="1">
        <f t="array" ref="I1453">IFERROR(_FV(T_STOCK_DATA[[#This Row],[SYMBOL]],"Ticker symbol",TRUE),"")</f>
        <v>THANGAMAYL</v>
      </c>
      <c r="J1453" s="10" t="str">
        <f>IFERROR(RANK(T_STOCK_DATA[[#This Row],[Positive Change %]],T_STOCK_DATA[Positive Change %],0)+COUNTIF($D$3:$D1452,T_STOCK_DATA[[#This Row],[Positive Change %]]),"")</f>
        <v/>
      </c>
      <c r="K1453" s="10">
        <f>IFERROR(RANK(T_STOCK_DATA[[#This Row],[Negative Change %]],T_STOCK_DATA[Negative Change %],1)+COUNTIF($E$3:$E1452,T_STOCK_DATA[[#This Row],[Negative Change %]]),"")</f>
        <v>1288</v>
      </c>
      <c r="L1453" s="10">
        <f>IFERROR(RANK(T_STOCK_DATA[[#This Row],[Volume]],T_STOCK_DATA[Volume],0)+COUNTIF($H$3:$H1452,T_STOCK_DATA[[#This Row],[Volume]]),"")</f>
        <v>1374</v>
      </c>
      <c r="M1453" s="18" cm="1">
        <f t="array" ref="M1453">IFERROR(_FV(T_STOCK_DATA[[#This Row],[SYMBOL]],"Last trade time",TRUE),"")</f>
        <v>44585.469976851855</v>
      </c>
    </row>
    <row r="1454" spans="1:13">
      <c r="A1454" s="5" t="e" vm="1457">
        <v>#VALUE!</v>
      </c>
      <c r="B1454" s="7" cm="1">
        <f t="array" ref="B1454">IFERROR(_FV(T_STOCK_DATA[[#This Row],[SYMBOL]],"Change"),"")</f>
        <v>-7.9</v>
      </c>
      <c r="C1454" s="8" cm="1">
        <f t="array" ref="C1454">IFERROR(IF(T_STOCK_DATA[[#This Row],[SYMBOL]]="","",_FV(T_STOCK_DATA[[#This Row],[SYMBOL]],"Change (%)",TRUE)),"")</f>
        <v>-6.5943000000000002E-2</v>
      </c>
      <c r="D1454" s="8" t="str">
        <f>IF(T_STOCK_DATA[[#This Row],[Change (%)]]&gt;0,T_STOCK_DATA[[#This Row],[Change (%)]],"")</f>
        <v/>
      </c>
      <c r="E1454" s="8">
        <f>IF(T_STOCK_DATA[[#This Row],[Change (%)]]&lt;0,T_STOCK_DATA[[#This Row],[Change (%)]],"")</f>
        <v>-6.5943000000000002E-2</v>
      </c>
      <c r="F1454" s="7" t="str" cm="1">
        <f t="array" ref="F1454">IFERROR(_FV(T_STOCK_DATA[[#This Row],[SYMBOL]],"Exchange"),"")</f>
        <v>National Stock Exchange of India</v>
      </c>
      <c r="G1454" s="7" cm="1">
        <f t="array" ref="G1454">IFERROR(_FV(T_STOCK_DATA[[#This Row],[SYMBOL]],"Price"),"")</f>
        <v>111.9</v>
      </c>
      <c r="H1454" s="9" cm="1">
        <f t="array" ref="H1454">IFERROR(_FV(T_STOCK_DATA[[#This Row],[SYMBOL]],"Volume"),"")</f>
        <v>14427</v>
      </c>
      <c r="I1454" s="7" t="str" cm="1">
        <f t="array" ref="I1454">IFERROR(_FV(T_STOCK_DATA[[#This Row],[SYMBOL]],"Ticker symbol",TRUE),"")</f>
        <v>THEINVEST</v>
      </c>
      <c r="J1454" s="10" t="str">
        <f>IFERROR(RANK(T_STOCK_DATA[[#This Row],[Positive Change %]],T_STOCK_DATA[Positive Change %],0)+COUNTIF($D$3:$D1453,T_STOCK_DATA[[#This Row],[Positive Change %]]),"")</f>
        <v/>
      </c>
      <c r="K1454" s="10">
        <f>IFERROR(RANK(T_STOCK_DATA[[#This Row],[Negative Change %]],T_STOCK_DATA[Negative Change %],1)+COUNTIF($E$3:$E1453,T_STOCK_DATA[[#This Row],[Negative Change %]]),"")</f>
        <v>255</v>
      </c>
      <c r="L1454" s="10">
        <f>IFERROR(RANK(T_STOCK_DATA[[#This Row],[Volume]],T_STOCK_DATA[Volume],0)+COUNTIF($H$3:$H1453,T_STOCK_DATA[[#This Row],[Volume]]),"")</f>
        <v>1452</v>
      </c>
      <c r="M1454" s="18" cm="1">
        <f t="array" ref="M1454">IFERROR(_FV(T_STOCK_DATA[[#This Row],[SYMBOL]],"Last trade time",TRUE),"")</f>
        <v>44585.469976851855</v>
      </c>
    </row>
    <row r="1455" spans="1:13">
      <c r="A1455" s="5" t="e" vm="1458">
        <v>#VALUE!</v>
      </c>
      <c r="B1455" s="7" cm="1">
        <f t="array" ref="B1455">IFERROR(_FV(T_STOCK_DATA[[#This Row],[SYMBOL]],"Change"),"")</f>
        <v>-69.7</v>
      </c>
      <c r="C1455" s="8" cm="1">
        <f t="array" ref="C1455">IFERROR(IF(T_STOCK_DATA[[#This Row],[SYMBOL]]="","",_FV(T_STOCK_DATA[[#This Row],[SYMBOL]],"Change (%)",TRUE)),"")</f>
        <v>-7.0050000000000001E-2</v>
      </c>
      <c r="D1455" s="8" t="str">
        <f>IF(T_STOCK_DATA[[#This Row],[Change (%)]]&gt;0,T_STOCK_DATA[[#This Row],[Change (%)]],"")</f>
        <v/>
      </c>
      <c r="E1455" s="8">
        <f>IF(T_STOCK_DATA[[#This Row],[Change (%)]]&lt;0,T_STOCK_DATA[[#This Row],[Change (%)]],"")</f>
        <v>-7.0050000000000001E-2</v>
      </c>
      <c r="F1455" s="7" t="str" cm="1">
        <f t="array" ref="F1455">IFERROR(_FV(T_STOCK_DATA[[#This Row],[SYMBOL]],"Exchange"),"")</f>
        <v>National Stock Exchange of India</v>
      </c>
      <c r="G1455" s="7" cm="1">
        <f t="array" ref="G1455">IFERROR(_FV(T_STOCK_DATA[[#This Row],[SYMBOL]],"Price"),"")</f>
        <v>925.3</v>
      </c>
      <c r="H1455" s="9" cm="1">
        <f t="array" ref="H1455">IFERROR(_FV(T_STOCK_DATA[[#This Row],[SYMBOL]],"Volume"),"")</f>
        <v>7194</v>
      </c>
      <c r="I1455" s="7" t="str" cm="1">
        <f t="array" ref="I1455">IFERROR(_FV(T_STOCK_DATA[[#This Row],[SYMBOL]],"Ticker symbol",TRUE),"")</f>
        <v>THEMISMED</v>
      </c>
      <c r="J1455" s="10" t="str">
        <f>IFERROR(RANK(T_STOCK_DATA[[#This Row],[Positive Change %]],T_STOCK_DATA[Positive Change %],0)+COUNTIF($D$3:$D1454,T_STOCK_DATA[[#This Row],[Positive Change %]]),"")</f>
        <v/>
      </c>
      <c r="K1455" s="10">
        <f>IFERROR(RANK(T_STOCK_DATA[[#This Row],[Negative Change %]],T_STOCK_DATA[Negative Change %],1)+COUNTIF($E$3:$E1454,T_STOCK_DATA[[#This Row],[Negative Change %]]),"")</f>
        <v>203</v>
      </c>
      <c r="L1455" s="10">
        <f>IFERROR(RANK(T_STOCK_DATA[[#This Row],[Volume]],T_STOCK_DATA[Volume],0)+COUNTIF($H$3:$H1454,T_STOCK_DATA[[#This Row],[Volume]]),"")</f>
        <v>1535</v>
      </c>
      <c r="M1455" s="18" cm="1">
        <f t="array" ref="M1455">IFERROR(_FV(T_STOCK_DATA[[#This Row],[SYMBOL]],"Last trade time",TRUE),"")</f>
        <v>44585.469976851855</v>
      </c>
    </row>
    <row r="1456" spans="1:13">
      <c r="A1456" s="5" t="e" vm="1459">
        <v>#VALUE!</v>
      </c>
      <c r="B1456" s="7" cm="1">
        <f t="array" ref="B1456">IFERROR(_FV(T_STOCK_DATA[[#This Row],[SYMBOL]],"Change"),"")</f>
        <v>-112.3</v>
      </c>
      <c r="C1456" s="8" cm="1">
        <f t="array" ref="C1456">IFERROR(IF(T_STOCK_DATA[[#This Row],[SYMBOL]]="","",_FV(T_STOCK_DATA[[#This Row],[SYMBOL]],"Change (%)",TRUE)),"")</f>
        <v>-5.5382000000000001E-2</v>
      </c>
      <c r="D1456" s="8" t="str">
        <f>IF(T_STOCK_DATA[[#This Row],[Change (%)]]&gt;0,T_STOCK_DATA[[#This Row],[Change (%)]],"")</f>
        <v/>
      </c>
      <c r="E1456" s="8">
        <f>IF(T_STOCK_DATA[[#This Row],[Change (%)]]&lt;0,T_STOCK_DATA[[#This Row],[Change (%)]],"")</f>
        <v>-5.5382000000000001E-2</v>
      </c>
      <c r="F1456" s="7" t="str" cm="1">
        <f t="array" ref="F1456">IFERROR(_FV(T_STOCK_DATA[[#This Row],[SYMBOL]],"Exchange"),"")</f>
        <v>National Stock Exchange of India</v>
      </c>
      <c r="G1456" s="7" cm="1">
        <f t="array" ref="G1456">IFERROR(_FV(T_STOCK_DATA[[#This Row],[SYMBOL]],"Price"),"")</f>
        <v>1915.45</v>
      </c>
      <c r="H1456" s="9" cm="1">
        <f t="array" ref="H1456">IFERROR(_FV(T_STOCK_DATA[[#This Row],[SYMBOL]],"Volume"),"")</f>
        <v>64598</v>
      </c>
      <c r="I1456" s="7" t="str" cm="1">
        <f t="array" ref="I1456">IFERROR(_FV(T_STOCK_DATA[[#This Row],[SYMBOL]],"Ticker symbol",TRUE),"")</f>
        <v>THERMAX</v>
      </c>
      <c r="J1456" s="10" t="str">
        <f>IFERROR(RANK(T_STOCK_DATA[[#This Row],[Positive Change %]],T_STOCK_DATA[Positive Change %],0)+COUNTIF($D$3:$D1455,T_STOCK_DATA[[#This Row],[Positive Change %]]),"")</f>
        <v/>
      </c>
      <c r="K1456" s="10">
        <f>IFERROR(RANK(T_STOCK_DATA[[#This Row],[Negative Change %]],T_STOCK_DATA[Negative Change %],1)+COUNTIF($E$3:$E1455,T_STOCK_DATA[[#This Row],[Negative Change %]]),"")</f>
        <v>412</v>
      </c>
      <c r="L1456" s="10">
        <f>IFERROR(RANK(T_STOCK_DATA[[#This Row],[Volume]],T_STOCK_DATA[Volume],0)+COUNTIF($H$3:$H1455,T_STOCK_DATA[[#This Row],[Volume]]),"")</f>
        <v>1094</v>
      </c>
      <c r="M1456" s="18" cm="1">
        <f t="array" ref="M1456">IFERROR(_FV(T_STOCK_DATA[[#This Row],[SYMBOL]],"Last trade time",TRUE),"")</f>
        <v>44585.469976851855</v>
      </c>
    </row>
    <row r="1457" spans="1:13">
      <c r="A1457" s="5" t="e" vm="1460">
        <v>#VALUE!</v>
      </c>
      <c r="B1457" s="7" cm="1">
        <f t="array" ref="B1457">IFERROR(_FV(T_STOCK_DATA[[#This Row],[SYMBOL]],"Change"),"")</f>
        <v>-0.3</v>
      </c>
      <c r="C1457" s="8" cm="1">
        <f t="array" ref="C1457">IFERROR(IF(T_STOCK_DATA[[#This Row],[SYMBOL]]="","",_FV(T_STOCK_DATA[[#This Row],[SYMBOL]],"Change (%)",TRUE)),"")</f>
        <v>-4.4840000000000001E-3</v>
      </c>
      <c r="D1457" s="8" t="str">
        <f>IF(T_STOCK_DATA[[#This Row],[Change (%)]]&gt;0,T_STOCK_DATA[[#This Row],[Change (%)]],"")</f>
        <v/>
      </c>
      <c r="E1457" s="8">
        <f>IF(T_STOCK_DATA[[#This Row],[Change (%)]]&lt;0,T_STOCK_DATA[[#This Row],[Change (%)]],"")</f>
        <v>-4.4840000000000001E-3</v>
      </c>
      <c r="F1457" s="7" t="str" cm="1">
        <f t="array" ref="F1457">IFERROR(_FV(T_STOCK_DATA[[#This Row],[SYMBOL]],"Exchange"),"")</f>
        <v>National Stock Exchange of India</v>
      </c>
      <c r="G1457" s="7" cm="1">
        <f t="array" ref="G1457">IFERROR(_FV(T_STOCK_DATA[[#This Row],[SYMBOL]],"Price"),"")</f>
        <v>66.599999999999994</v>
      </c>
      <c r="H1457" s="9" cm="1">
        <f t="array" ref="H1457">IFERROR(_FV(T_STOCK_DATA[[#This Row],[SYMBOL]],"Volume"),"")</f>
        <v>3468729</v>
      </c>
      <c r="I1457" s="7" t="str" cm="1">
        <f t="array" ref="I1457">IFERROR(_FV(T_STOCK_DATA[[#This Row],[SYMBOL]],"Ticker symbol",TRUE),"")</f>
        <v>THOMASCOOK</v>
      </c>
      <c r="J1457" s="10" t="str">
        <f>IFERROR(RANK(T_STOCK_DATA[[#This Row],[Positive Change %]],T_STOCK_DATA[Positive Change %],0)+COUNTIF($D$3:$D1456,T_STOCK_DATA[[#This Row],[Positive Change %]]),"")</f>
        <v/>
      </c>
      <c r="K1457" s="10">
        <f>IFERROR(RANK(T_STOCK_DATA[[#This Row],[Negative Change %]],T_STOCK_DATA[Negative Change %],1)+COUNTIF($E$3:$E1456,T_STOCK_DATA[[#This Row],[Negative Change %]]),"")</f>
        <v>1552</v>
      </c>
      <c r="L1457" s="10">
        <f>IFERROR(RANK(T_STOCK_DATA[[#This Row],[Volume]],T_STOCK_DATA[Volume],0)+COUNTIF($H$3:$H1456,T_STOCK_DATA[[#This Row],[Volume]]),"")</f>
        <v>133</v>
      </c>
      <c r="M1457" s="18" cm="1">
        <f t="array" ref="M1457">IFERROR(_FV(T_STOCK_DATA[[#This Row],[SYMBOL]],"Last trade time",TRUE),"")</f>
        <v>44585.469976851855</v>
      </c>
    </row>
    <row r="1458" spans="1:13">
      <c r="A1458" s="5" t="e" vm="1461">
        <v>#VALUE!</v>
      </c>
      <c r="B1458" s="7" cm="1">
        <f t="array" ref="B1458">IFERROR(_FV(T_STOCK_DATA[[#This Row],[SYMBOL]],"Change"),"")</f>
        <v>-2.35</v>
      </c>
      <c r="C1458" s="8" cm="1">
        <f t="array" ref="C1458">IFERROR(IF(T_STOCK_DATA[[#This Row],[SYMBOL]]="","",_FV(T_STOCK_DATA[[#This Row],[SYMBOL]],"Change (%)",TRUE)),"")</f>
        <v>-4.9473999999999997E-2</v>
      </c>
      <c r="D1458" s="8" t="str">
        <f>IF(T_STOCK_DATA[[#This Row],[Change (%)]]&gt;0,T_STOCK_DATA[[#This Row],[Change (%)]],"")</f>
        <v/>
      </c>
      <c r="E1458" s="8">
        <f>IF(T_STOCK_DATA[[#This Row],[Change (%)]]&lt;0,T_STOCK_DATA[[#This Row],[Change (%)]],"")</f>
        <v>-4.9473999999999997E-2</v>
      </c>
      <c r="F1458" s="7" t="str" cm="1">
        <f t="array" ref="F1458">IFERROR(_FV(T_STOCK_DATA[[#This Row],[SYMBOL]],"Exchange"),"")</f>
        <v>National Stock Exchange of India</v>
      </c>
      <c r="G1458" s="7" cm="1">
        <f t="array" ref="G1458">IFERROR(_FV(T_STOCK_DATA[[#This Row],[SYMBOL]],"Price"),"")</f>
        <v>45.15</v>
      </c>
      <c r="H1458" s="9" cm="1">
        <f t="array" ref="H1458">IFERROR(_FV(T_STOCK_DATA[[#This Row],[SYMBOL]],"Volume"),"")</f>
        <v>2110</v>
      </c>
      <c r="I1458" s="7" t="str" cm="1">
        <f t="array" ref="I1458">IFERROR(_FV(T_STOCK_DATA[[#This Row],[SYMBOL]],"Ticker symbol",TRUE),"")</f>
        <v>THOMASCOTT</v>
      </c>
      <c r="J1458" s="10" t="str">
        <f>IFERROR(RANK(T_STOCK_DATA[[#This Row],[Positive Change %]],T_STOCK_DATA[Positive Change %],0)+COUNTIF($D$3:$D1457,T_STOCK_DATA[[#This Row],[Positive Change %]]),"")</f>
        <v/>
      </c>
      <c r="K1458" s="10">
        <f>IFERROR(RANK(T_STOCK_DATA[[#This Row],[Negative Change %]],T_STOCK_DATA[Negative Change %],1)+COUNTIF($E$3:$E1457,T_STOCK_DATA[[#This Row],[Negative Change %]]),"")</f>
        <v>646</v>
      </c>
      <c r="L1458" s="10">
        <f>IFERROR(RANK(T_STOCK_DATA[[#This Row],[Volume]],T_STOCK_DATA[Volume],0)+COUNTIF($H$3:$H1457,T_STOCK_DATA[[#This Row],[Volume]]),"")</f>
        <v>1605</v>
      </c>
      <c r="M1458" s="18" cm="1">
        <f t="array" ref="M1458">IFERROR(_FV(T_STOCK_DATA[[#This Row],[SYMBOL]],"Last trade time",TRUE),"")</f>
        <v>44585.469976851855</v>
      </c>
    </row>
    <row r="1459" spans="1:13">
      <c r="A1459" s="5" t="e" vm="1462">
        <v>#VALUE!</v>
      </c>
      <c r="B1459" s="7" cm="1">
        <f t="array" ref="B1459">IFERROR(_FV(T_STOCK_DATA[[#This Row],[SYMBOL]],"Change"),"")</f>
        <v>-34.75</v>
      </c>
      <c r="C1459" s="8" cm="1">
        <f t="array" ref="C1459">IFERROR(IF(T_STOCK_DATA[[#This Row],[SYMBOL]]="","",_FV(T_STOCK_DATA[[#This Row],[SYMBOL]],"Change (%)",TRUE)),"")</f>
        <v>-3.6055000000000004E-2</v>
      </c>
      <c r="D1459" s="8" t="str">
        <f>IF(T_STOCK_DATA[[#This Row],[Change (%)]]&gt;0,T_STOCK_DATA[[#This Row],[Change (%)]],"")</f>
        <v/>
      </c>
      <c r="E1459" s="8">
        <f>IF(T_STOCK_DATA[[#This Row],[Change (%)]]&lt;0,T_STOCK_DATA[[#This Row],[Change (%)]],"")</f>
        <v>-3.6055000000000004E-2</v>
      </c>
      <c r="F1459" s="7" t="str" cm="1">
        <f t="array" ref="F1459">IFERROR(_FV(T_STOCK_DATA[[#This Row],[SYMBOL]],"Exchange"),"")</f>
        <v>National Stock Exchange of India</v>
      </c>
      <c r="G1459" s="7" cm="1">
        <f t="array" ref="G1459">IFERROR(_FV(T_STOCK_DATA[[#This Row],[SYMBOL]],"Price"),"")</f>
        <v>929.05</v>
      </c>
      <c r="H1459" s="9" cm="1">
        <f t="array" ref="H1459">IFERROR(_FV(T_STOCK_DATA[[#This Row],[SYMBOL]],"Volume"),"")</f>
        <v>134713</v>
      </c>
      <c r="I1459" s="7" t="str" cm="1">
        <f t="array" ref="I1459">IFERROR(_FV(T_STOCK_DATA[[#This Row],[SYMBOL]],"Ticker symbol",TRUE),"")</f>
        <v>THYROCARE</v>
      </c>
      <c r="J1459" s="10" t="str">
        <f>IFERROR(RANK(T_STOCK_DATA[[#This Row],[Positive Change %]],T_STOCK_DATA[Positive Change %],0)+COUNTIF($D$3:$D1458,T_STOCK_DATA[[#This Row],[Positive Change %]]),"")</f>
        <v/>
      </c>
      <c r="K1459" s="10">
        <f>IFERROR(RANK(T_STOCK_DATA[[#This Row],[Negative Change %]],T_STOCK_DATA[Negative Change %],1)+COUNTIF($E$3:$E1458,T_STOCK_DATA[[#This Row],[Negative Change %]]),"")</f>
        <v>1132</v>
      </c>
      <c r="L1459" s="10">
        <f>IFERROR(RANK(T_STOCK_DATA[[#This Row],[Volume]],T_STOCK_DATA[Volume],0)+COUNTIF($H$3:$H1458,T_STOCK_DATA[[#This Row],[Volume]]),"")</f>
        <v>884</v>
      </c>
      <c r="M1459" s="18" cm="1">
        <f t="array" ref="M1459">IFERROR(_FV(T_STOCK_DATA[[#This Row],[SYMBOL]],"Last trade time",TRUE),"")</f>
        <v>44585.469976851855</v>
      </c>
    </row>
    <row r="1460" spans="1:13">
      <c r="A1460" s="5" t="e" vm="1463">
        <v>#VALUE!</v>
      </c>
      <c r="B1460" s="7" cm="1">
        <f t="array" ref="B1460">IFERROR(_FV(T_STOCK_DATA[[#This Row],[SYMBOL]],"Change"),"")</f>
        <v>-4.25</v>
      </c>
      <c r="C1460" s="8" cm="1">
        <f t="array" ref="C1460">IFERROR(IF(T_STOCK_DATA[[#This Row],[SYMBOL]]="","",_FV(T_STOCK_DATA[[#This Row],[SYMBOL]],"Change (%)",TRUE)),"")</f>
        <v>-4.9766000000000005E-2</v>
      </c>
      <c r="D1460" s="8" t="str">
        <f>IF(T_STOCK_DATA[[#This Row],[Change (%)]]&gt;0,T_STOCK_DATA[[#This Row],[Change (%)]],"")</f>
        <v/>
      </c>
      <c r="E1460" s="8">
        <f>IF(T_STOCK_DATA[[#This Row],[Change (%)]]&lt;0,T_STOCK_DATA[[#This Row],[Change (%)]],"")</f>
        <v>-4.9766000000000005E-2</v>
      </c>
      <c r="F1460" s="7" t="str" cm="1">
        <f t="array" ref="F1460">IFERROR(_FV(T_STOCK_DATA[[#This Row],[SYMBOL]],"Exchange"),"")</f>
        <v>National Stock Exchange of India</v>
      </c>
      <c r="G1460" s="7" cm="1">
        <f t="array" ref="G1460">IFERROR(_FV(T_STOCK_DATA[[#This Row],[SYMBOL]],"Price"),"")</f>
        <v>81.150000000000006</v>
      </c>
      <c r="H1460" s="9" cm="1">
        <f t="array" ref="H1460">IFERROR(_FV(T_STOCK_DATA[[#This Row],[SYMBOL]],"Volume"),"")</f>
        <v>191423</v>
      </c>
      <c r="I1460" s="7" t="str" cm="1">
        <f t="array" ref="I1460">IFERROR(_FV(T_STOCK_DATA[[#This Row],[SYMBOL]],"Ticker symbol",TRUE),"")</f>
        <v>TI</v>
      </c>
      <c r="J1460" s="10" t="str">
        <f>IFERROR(RANK(T_STOCK_DATA[[#This Row],[Positive Change %]],T_STOCK_DATA[Positive Change %],0)+COUNTIF($D$3:$D1459,T_STOCK_DATA[[#This Row],[Positive Change %]]),"")</f>
        <v/>
      </c>
      <c r="K1460" s="10">
        <f>IFERROR(RANK(T_STOCK_DATA[[#This Row],[Negative Change %]],T_STOCK_DATA[Negative Change %],1)+COUNTIF($E$3:$E1459,T_STOCK_DATA[[#This Row],[Negative Change %]]),"")</f>
        <v>597</v>
      </c>
      <c r="L1460" s="10">
        <f>IFERROR(RANK(T_STOCK_DATA[[#This Row],[Volume]],T_STOCK_DATA[Volume],0)+COUNTIF($H$3:$H1459,T_STOCK_DATA[[#This Row],[Volume]]),"")</f>
        <v>771</v>
      </c>
      <c r="M1460" s="18" cm="1">
        <f t="array" ref="M1460">IFERROR(_FV(T_STOCK_DATA[[#This Row],[SYMBOL]],"Last trade time",TRUE),"")</f>
        <v>44585.469976851855</v>
      </c>
    </row>
    <row r="1461" spans="1:13">
      <c r="A1461" s="5" t="e" vm="1464">
        <v>#VALUE!</v>
      </c>
      <c r="B1461" s="7" cm="1">
        <f t="array" ref="B1461">IFERROR(_FV(T_STOCK_DATA[[#This Row],[SYMBOL]],"Change"),"")</f>
        <v>-44.35</v>
      </c>
      <c r="C1461" s="8" cm="1">
        <f t="array" ref="C1461">IFERROR(IF(T_STOCK_DATA[[#This Row],[SYMBOL]]="","",_FV(T_STOCK_DATA[[#This Row],[SYMBOL]],"Change (%)",TRUE)),"")</f>
        <v>-3.032E-2</v>
      </c>
      <c r="D1461" s="8" t="str">
        <f>IF(T_STOCK_DATA[[#This Row],[Change (%)]]&gt;0,T_STOCK_DATA[[#This Row],[Change (%)]],"")</f>
        <v/>
      </c>
      <c r="E1461" s="8">
        <f>IF(T_STOCK_DATA[[#This Row],[Change (%)]]&lt;0,T_STOCK_DATA[[#This Row],[Change (%)]],"")</f>
        <v>-3.032E-2</v>
      </c>
      <c r="F1461" s="7" t="str" cm="1">
        <f t="array" ref="F1461">IFERROR(_FV(T_STOCK_DATA[[#This Row],[SYMBOL]],"Exchange"),"")</f>
        <v>National Stock Exchange of India</v>
      </c>
      <c r="G1461" s="7" cm="1">
        <f t="array" ref="G1461">IFERROR(_FV(T_STOCK_DATA[[#This Row],[SYMBOL]],"Price"),"")</f>
        <v>1418.4</v>
      </c>
      <c r="H1461" s="9" cm="1">
        <f t="array" ref="H1461">IFERROR(_FV(T_STOCK_DATA[[#This Row],[SYMBOL]],"Volume"),"")</f>
        <v>24000</v>
      </c>
      <c r="I1461" s="7" t="str" cm="1">
        <f t="array" ref="I1461">IFERROR(_FV(T_STOCK_DATA[[#This Row],[SYMBOL]],"Ticker symbol",TRUE),"")</f>
        <v>TIDEWATER</v>
      </c>
      <c r="J1461" s="10" t="str">
        <f>IFERROR(RANK(T_STOCK_DATA[[#This Row],[Positive Change %]],T_STOCK_DATA[Positive Change %],0)+COUNTIF($D$3:$D1460,T_STOCK_DATA[[#This Row],[Positive Change %]]),"")</f>
        <v/>
      </c>
      <c r="K1461" s="10">
        <f>IFERROR(RANK(T_STOCK_DATA[[#This Row],[Negative Change %]],T_STOCK_DATA[Negative Change %],1)+COUNTIF($E$3:$E1460,T_STOCK_DATA[[#This Row],[Negative Change %]]),"")</f>
        <v>1241</v>
      </c>
      <c r="L1461" s="10">
        <f>IFERROR(RANK(T_STOCK_DATA[[#This Row],[Volume]],T_STOCK_DATA[Volume],0)+COUNTIF($H$3:$H1460,T_STOCK_DATA[[#This Row],[Volume]]),"")</f>
        <v>1357</v>
      </c>
      <c r="M1461" s="18" cm="1">
        <f t="array" ref="M1461">IFERROR(_FV(T_STOCK_DATA[[#This Row],[SYMBOL]],"Last trade time",TRUE),"")</f>
        <v>44585.469976851855</v>
      </c>
    </row>
    <row r="1462" spans="1:13">
      <c r="A1462" s="5" t="e" vm="1465">
        <v>#VALUE!</v>
      </c>
      <c r="B1462" s="7" cm="1">
        <f t="array" ref="B1462">IFERROR(_FV(T_STOCK_DATA[[#This Row],[SYMBOL]],"Change"),"")</f>
        <v>-40.700000000000003</v>
      </c>
      <c r="C1462" s="8" cm="1">
        <f t="array" ref="C1462">IFERROR(IF(T_STOCK_DATA[[#This Row],[SYMBOL]]="","",_FV(T_STOCK_DATA[[#This Row],[SYMBOL]],"Change (%)",TRUE)),"")</f>
        <v>-4.6929999999999999E-2</v>
      </c>
      <c r="D1462" s="8" t="str">
        <f>IF(T_STOCK_DATA[[#This Row],[Change (%)]]&gt;0,T_STOCK_DATA[[#This Row],[Change (%)]],"")</f>
        <v/>
      </c>
      <c r="E1462" s="8">
        <f>IF(T_STOCK_DATA[[#This Row],[Change (%)]]&lt;0,T_STOCK_DATA[[#This Row],[Change (%)]],"")</f>
        <v>-4.6929999999999999E-2</v>
      </c>
      <c r="F1462" s="7" t="str" cm="1">
        <f t="array" ref="F1462">IFERROR(_FV(T_STOCK_DATA[[#This Row],[SYMBOL]],"Exchange"),"")</f>
        <v>National Stock Exchange of India</v>
      </c>
      <c r="G1462" s="7" cm="1">
        <f t="array" ref="G1462">IFERROR(_FV(T_STOCK_DATA[[#This Row],[SYMBOL]],"Price"),"")</f>
        <v>826.55</v>
      </c>
      <c r="H1462" s="9" cm="1">
        <f t="array" ref="H1462">IFERROR(_FV(T_STOCK_DATA[[#This Row],[SYMBOL]],"Volume"),"")</f>
        <v>8920</v>
      </c>
      <c r="I1462" s="7" t="str" cm="1">
        <f t="array" ref="I1462">IFERROR(_FV(T_STOCK_DATA[[#This Row],[SYMBOL]],"Ticker symbol",TRUE),"")</f>
        <v>TIIL</v>
      </c>
      <c r="J1462" s="10" t="str">
        <f>IFERROR(RANK(T_STOCK_DATA[[#This Row],[Positive Change %]],T_STOCK_DATA[Positive Change %],0)+COUNTIF($D$3:$D1461,T_STOCK_DATA[[#This Row],[Positive Change %]]),"")</f>
        <v/>
      </c>
      <c r="K1462" s="10">
        <f>IFERROR(RANK(T_STOCK_DATA[[#This Row],[Negative Change %]],T_STOCK_DATA[Negative Change %],1)+COUNTIF($E$3:$E1461,T_STOCK_DATA[[#This Row],[Negative Change %]]),"")</f>
        <v>817</v>
      </c>
      <c r="L1462" s="10">
        <f>IFERROR(RANK(T_STOCK_DATA[[#This Row],[Volume]],T_STOCK_DATA[Volume],0)+COUNTIF($H$3:$H1461,T_STOCK_DATA[[#This Row],[Volume]]),"")</f>
        <v>1519</v>
      </c>
      <c r="M1462" s="18" cm="1">
        <f t="array" ref="M1462">IFERROR(_FV(T_STOCK_DATA[[#This Row],[SYMBOL]],"Last trade time",TRUE),"")</f>
        <v>44585.469976851855</v>
      </c>
    </row>
    <row r="1463" spans="1:13">
      <c r="A1463" s="5" t="e" vm="1466">
        <v>#VALUE!</v>
      </c>
      <c r="B1463" s="7" cm="1">
        <f t="array" ref="B1463">IFERROR(_FV(T_STOCK_DATA[[#This Row],[SYMBOL]],"Change"),"")</f>
        <v>-68.400000000000006</v>
      </c>
      <c r="C1463" s="8" cm="1">
        <f t="array" ref="C1463">IFERROR(IF(T_STOCK_DATA[[#This Row],[SYMBOL]]="","",_FV(T_STOCK_DATA[[#This Row],[SYMBOL]],"Change (%)",TRUE)),"")</f>
        <v>-3.8362E-2</v>
      </c>
      <c r="D1463" s="8" t="str">
        <f>IF(T_STOCK_DATA[[#This Row],[Change (%)]]&gt;0,T_STOCK_DATA[[#This Row],[Change (%)]],"")</f>
        <v/>
      </c>
      <c r="E1463" s="8">
        <f>IF(T_STOCK_DATA[[#This Row],[Change (%)]]&lt;0,T_STOCK_DATA[[#This Row],[Change (%)]],"")</f>
        <v>-3.8362E-2</v>
      </c>
      <c r="F1463" s="7" t="str" cm="1">
        <f t="array" ref="F1463">IFERROR(_FV(T_STOCK_DATA[[#This Row],[SYMBOL]],"Exchange"),"")</f>
        <v>National Stock Exchange of India</v>
      </c>
      <c r="G1463" s="7" cm="1">
        <f t="array" ref="G1463">IFERROR(_FV(T_STOCK_DATA[[#This Row],[SYMBOL]],"Price"),"")</f>
        <v>1714.6</v>
      </c>
      <c r="H1463" s="9" cm="1">
        <f t="array" ref="H1463">IFERROR(_FV(T_STOCK_DATA[[#This Row],[SYMBOL]],"Volume"),"")</f>
        <v>160368</v>
      </c>
      <c r="I1463" s="7" t="str" cm="1">
        <f t="array" ref="I1463">IFERROR(_FV(T_STOCK_DATA[[#This Row],[SYMBOL]],"Ticker symbol",TRUE),"")</f>
        <v>TIINDIA</v>
      </c>
      <c r="J1463" s="10" t="str">
        <f>IFERROR(RANK(T_STOCK_DATA[[#This Row],[Positive Change %]],T_STOCK_DATA[Positive Change %],0)+COUNTIF($D$3:$D1462,T_STOCK_DATA[[#This Row],[Positive Change %]]),"")</f>
        <v/>
      </c>
      <c r="K1463" s="10">
        <f>IFERROR(RANK(T_STOCK_DATA[[#This Row],[Negative Change %]],T_STOCK_DATA[Negative Change %],1)+COUNTIF($E$3:$E1462,T_STOCK_DATA[[#This Row],[Negative Change %]]),"")</f>
        <v>1081</v>
      </c>
      <c r="L1463" s="10">
        <f>IFERROR(RANK(T_STOCK_DATA[[#This Row],[Volume]],T_STOCK_DATA[Volume],0)+COUNTIF($H$3:$H1462,T_STOCK_DATA[[#This Row],[Volume]]),"")</f>
        <v>822</v>
      </c>
      <c r="M1463" s="18" cm="1">
        <f t="array" ref="M1463">IFERROR(_FV(T_STOCK_DATA[[#This Row],[SYMBOL]],"Last trade time",TRUE),"")</f>
        <v>44585.469976851855</v>
      </c>
    </row>
    <row r="1464" spans="1:13">
      <c r="A1464" s="5" t="e" vm="1467">
        <v>#VALUE!</v>
      </c>
      <c r="B1464" s="7" cm="1">
        <f t="array" ref="B1464">IFERROR(_FV(T_STOCK_DATA[[#This Row],[SYMBOL]],"Change"),"")</f>
        <v>-0.35</v>
      </c>
      <c r="C1464" s="8" cm="1">
        <f t="array" ref="C1464">IFERROR(IF(T_STOCK_DATA[[#This Row],[SYMBOL]]="","",_FV(T_STOCK_DATA[[#This Row],[SYMBOL]],"Change (%)",TRUE)),"")</f>
        <v>-4.6980000000000001E-2</v>
      </c>
      <c r="D1464" s="8" t="str">
        <f>IF(T_STOCK_DATA[[#This Row],[Change (%)]]&gt;0,T_STOCK_DATA[[#This Row],[Change (%)]],"")</f>
        <v/>
      </c>
      <c r="E1464" s="8">
        <f>IF(T_STOCK_DATA[[#This Row],[Change (%)]]&lt;0,T_STOCK_DATA[[#This Row],[Change (%)]],"")</f>
        <v>-4.6980000000000001E-2</v>
      </c>
      <c r="F1464" s="7" t="str" cm="1">
        <f t="array" ref="F1464">IFERROR(_FV(T_STOCK_DATA[[#This Row],[SYMBOL]],"Exchange"),"")</f>
        <v>National Stock Exchange of India</v>
      </c>
      <c r="G1464" s="7" cm="1">
        <f t="array" ref="G1464">IFERROR(_FV(T_STOCK_DATA[[#This Row],[SYMBOL]],"Price"),"")</f>
        <v>7.1</v>
      </c>
      <c r="H1464" s="9" cm="1">
        <f t="array" ref="H1464">IFERROR(_FV(T_STOCK_DATA[[#This Row],[SYMBOL]],"Volume"),"")</f>
        <v>13757</v>
      </c>
      <c r="I1464" s="7" t="str" cm="1">
        <f t="array" ref="I1464">IFERROR(_FV(T_STOCK_DATA[[#This Row],[SYMBOL]],"Ticker symbol",TRUE),"")</f>
        <v>TIJARIA</v>
      </c>
      <c r="J1464" s="10" t="str">
        <f>IFERROR(RANK(T_STOCK_DATA[[#This Row],[Positive Change %]],T_STOCK_DATA[Positive Change %],0)+COUNTIF($D$3:$D1463,T_STOCK_DATA[[#This Row],[Positive Change %]]),"")</f>
        <v/>
      </c>
      <c r="K1464" s="10">
        <f>IFERROR(RANK(T_STOCK_DATA[[#This Row],[Negative Change %]],T_STOCK_DATA[Negative Change %],1)+COUNTIF($E$3:$E1463,T_STOCK_DATA[[#This Row],[Negative Change %]]),"")</f>
        <v>814</v>
      </c>
      <c r="L1464" s="10">
        <f>IFERROR(RANK(T_STOCK_DATA[[#This Row],[Volume]],T_STOCK_DATA[Volume],0)+COUNTIF($H$3:$H1463,T_STOCK_DATA[[#This Row],[Volume]]),"")</f>
        <v>1463</v>
      </c>
      <c r="M1464" s="18" cm="1">
        <f t="array" ref="M1464">IFERROR(_FV(T_STOCK_DATA[[#This Row],[SYMBOL]],"Last trade time",TRUE),"")</f>
        <v>44585.469976851855</v>
      </c>
    </row>
    <row r="1465" spans="1:13">
      <c r="A1465" s="5" t="e" vm="1468">
        <v>#VALUE!</v>
      </c>
      <c r="B1465" s="7" cm="1">
        <f t="array" ref="B1465">IFERROR(_FV(T_STOCK_DATA[[#This Row],[SYMBOL]],"Change"),"")</f>
        <v>-8.65</v>
      </c>
      <c r="C1465" s="8" cm="1">
        <f t="array" ref="C1465">IFERROR(IF(T_STOCK_DATA[[#This Row],[SYMBOL]]="","",_FV(T_STOCK_DATA[[#This Row],[SYMBOL]],"Change (%)",TRUE)),"")</f>
        <v>-5.7801999999999999E-2</v>
      </c>
      <c r="D1465" s="8" t="str">
        <f>IF(T_STOCK_DATA[[#This Row],[Change (%)]]&gt;0,T_STOCK_DATA[[#This Row],[Change (%)]],"")</f>
        <v/>
      </c>
      <c r="E1465" s="8">
        <f>IF(T_STOCK_DATA[[#This Row],[Change (%)]]&lt;0,T_STOCK_DATA[[#This Row],[Change (%)]],"")</f>
        <v>-5.7801999999999999E-2</v>
      </c>
      <c r="F1465" s="7" t="str" cm="1">
        <f t="array" ref="F1465">IFERROR(_FV(T_STOCK_DATA[[#This Row],[SYMBOL]],"Exchange"),"")</f>
        <v>National Stock Exchange of India</v>
      </c>
      <c r="G1465" s="7" cm="1">
        <f t="array" ref="G1465">IFERROR(_FV(T_STOCK_DATA[[#This Row],[SYMBOL]],"Price"),"")</f>
        <v>141</v>
      </c>
      <c r="H1465" s="9" cm="1">
        <f t="array" ref="H1465">IFERROR(_FV(T_STOCK_DATA[[#This Row],[SYMBOL]],"Volume"),"")</f>
        <v>35837</v>
      </c>
      <c r="I1465" s="7" t="str" cm="1">
        <f t="array" ref="I1465">IFERROR(_FV(T_STOCK_DATA[[#This Row],[SYMBOL]],"Ticker symbol",TRUE),"")</f>
        <v>TIL</v>
      </c>
      <c r="J1465" s="10" t="str">
        <f>IFERROR(RANK(T_STOCK_DATA[[#This Row],[Positive Change %]],T_STOCK_DATA[Positive Change %],0)+COUNTIF($D$3:$D1464,T_STOCK_DATA[[#This Row],[Positive Change %]]),"")</f>
        <v/>
      </c>
      <c r="K1465" s="10">
        <f>IFERROR(RANK(T_STOCK_DATA[[#This Row],[Negative Change %]],T_STOCK_DATA[Negative Change %],1)+COUNTIF($E$3:$E1464,T_STOCK_DATA[[#This Row],[Negative Change %]]),"")</f>
        <v>373</v>
      </c>
      <c r="L1465" s="10">
        <f>IFERROR(RANK(T_STOCK_DATA[[#This Row],[Volume]],T_STOCK_DATA[Volume],0)+COUNTIF($H$3:$H1464,T_STOCK_DATA[[#This Row],[Volume]]),"")</f>
        <v>1265</v>
      </c>
      <c r="M1465" s="18" cm="1">
        <f t="array" ref="M1465">IFERROR(_FV(T_STOCK_DATA[[#This Row],[SYMBOL]],"Last trade time",TRUE),"")</f>
        <v>44585.469976851855</v>
      </c>
    </row>
    <row r="1466" spans="1:13">
      <c r="A1466" s="5" t="e" vm="1469">
        <v>#VALUE!</v>
      </c>
      <c r="B1466" s="7" cm="1">
        <f t="array" ref="B1466">IFERROR(_FV(T_STOCK_DATA[[#This Row],[SYMBOL]],"Change"),"")</f>
        <v>-3.15</v>
      </c>
      <c r="C1466" s="8" cm="1">
        <f t="array" ref="C1466">IFERROR(IF(T_STOCK_DATA[[#This Row],[SYMBOL]]="","",_FV(T_STOCK_DATA[[#This Row],[SYMBOL]],"Change (%)",TRUE)),"")</f>
        <v>-5.7117000000000001E-2</v>
      </c>
      <c r="D1466" s="8" t="str">
        <f>IF(T_STOCK_DATA[[#This Row],[Change (%)]]&gt;0,T_STOCK_DATA[[#This Row],[Change (%)]],"")</f>
        <v/>
      </c>
      <c r="E1466" s="8">
        <f>IF(T_STOCK_DATA[[#This Row],[Change (%)]]&lt;0,T_STOCK_DATA[[#This Row],[Change (%)]],"")</f>
        <v>-5.7117000000000001E-2</v>
      </c>
      <c r="F1466" s="7" t="str" cm="1">
        <f t="array" ref="F1466">IFERROR(_FV(T_STOCK_DATA[[#This Row],[SYMBOL]],"Exchange"),"")</f>
        <v>National Stock Exchange of India</v>
      </c>
      <c r="G1466" s="7" cm="1">
        <f t="array" ref="G1466">IFERROR(_FV(T_STOCK_DATA[[#This Row],[SYMBOL]],"Price"),"")</f>
        <v>52</v>
      </c>
      <c r="H1466" s="9" cm="1">
        <f t="array" ref="H1466">IFERROR(_FV(T_STOCK_DATA[[#This Row],[SYMBOL]],"Volume"),"")</f>
        <v>18427</v>
      </c>
      <c r="I1466" s="7" t="str" cm="1">
        <f t="array" ref="I1466">IFERROR(_FV(T_STOCK_DATA[[#This Row],[SYMBOL]],"Ticker symbol",TRUE),"")</f>
        <v>TIMESGTY</v>
      </c>
      <c r="J1466" s="10" t="str">
        <f>IFERROR(RANK(T_STOCK_DATA[[#This Row],[Positive Change %]],T_STOCK_DATA[Positive Change %],0)+COUNTIF($D$3:$D1465,T_STOCK_DATA[[#This Row],[Positive Change %]]),"")</f>
        <v/>
      </c>
      <c r="K1466" s="10">
        <f>IFERROR(RANK(T_STOCK_DATA[[#This Row],[Negative Change %]],T_STOCK_DATA[Negative Change %],1)+COUNTIF($E$3:$E1465,T_STOCK_DATA[[#This Row],[Negative Change %]]),"")</f>
        <v>384</v>
      </c>
      <c r="L1466" s="10">
        <f>IFERROR(RANK(T_STOCK_DATA[[#This Row],[Volume]],T_STOCK_DATA[Volume],0)+COUNTIF($H$3:$H1465,T_STOCK_DATA[[#This Row],[Volume]]),"")</f>
        <v>1407</v>
      </c>
      <c r="M1466" s="18" cm="1">
        <f t="array" ref="M1466">IFERROR(_FV(T_STOCK_DATA[[#This Row],[SYMBOL]],"Last trade time",TRUE),"")</f>
        <v>44585.469976851855</v>
      </c>
    </row>
    <row r="1467" spans="1:13">
      <c r="A1467" s="5" t="e" vm="1470">
        <v>#VALUE!</v>
      </c>
      <c r="B1467" s="7" cm="1">
        <f t="array" ref="B1467">IFERROR(_FV(T_STOCK_DATA[[#This Row],[SYMBOL]],"Change"),"")</f>
        <v>-3.4</v>
      </c>
      <c r="C1467" s="8" cm="1">
        <f t="array" ref="C1467">IFERROR(IF(T_STOCK_DATA[[#This Row],[SYMBOL]]="","",_FV(T_STOCK_DATA[[#This Row],[SYMBOL]],"Change (%)",TRUE)),"")</f>
        <v>-3.9442999999999999E-2</v>
      </c>
      <c r="D1467" s="8" t="str">
        <f>IF(T_STOCK_DATA[[#This Row],[Change (%)]]&gt;0,T_STOCK_DATA[[#This Row],[Change (%)]],"")</f>
        <v/>
      </c>
      <c r="E1467" s="8">
        <f>IF(T_STOCK_DATA[[#This Row],[Change (%)]]&lt;0,T_STOCK_DATA[[#This Row],[Change (%)]],"")</f>
        <v>-3.9442999999999999E-2</v>
      </c>
      <c r="F1467" s="7" t="str" cm="1">
        <f t="array" ref="F1467">IFERROR(_FV(T_STOCK_DATA[[#This Row],[SYMBOL]],"Exchange"),"")</f>
        <v>National Stock Exchange of India</v>
      </c>
      <c r="G1467" s="7" cm="1">
        <f t="array" ref="G1467">IFERROR(_FV(T_STOCK_DATA[[#This Row],[SYMBOL]],"Price"),"")</f>
        <v>82.8</v>
      </c>
      <c r="H1467" s="9" cm="1">
        <f t="array" ref="H1467">IFERROR(_FV(T_STOCK_DATA[[#This Row],[SYMBOL]],"Volume"),"")</f>
        <v>4576422</v>
      </c>
      <c r="I1467" s="7" t="str" cm="1">
        <f t="array" ref="I1467">IFERROR(_FV(T_STOCK_DATA[[#This Row],[SYMBOL]],"Ticker symbol",TRUE),"")</f>
        <v>TIMETECHNO</v>
      </c>
      <c r="J1467" s="10" t="str">
        <f>IFERROR(RANK(T_STOCK_DATA[[#This Row],[Positive Change %]],T_STOCK_DATA[Positive Change %],0)+COUNTIF($D$3:$D1466,T_STOCK_DATA[[#This Row],[Positive Change %]]),"")</f>
        <v/>
      </c>
      <c r="K1467" s="10">
        <f>IFERROR(RANK(T_STOCK_DATA[[#This Row],[Negative Change %]],T_STOCK_DATA[Negative Change %],1)+COUNTIF($E$3:$E1466,T_STOCK_DATA[[#This Row],[Negative Change %]]),"")</f>
        <v>1055</v>
      </c>
      <c r="L1467" s="10">
        <f>IFERROR(RANK(T_STOCK_DATA[[#This Row],[Volume]],T_STOCK_DATA[Volume],0)+COUNTIF($H$3:$H1466,T_STOCK_DATA[[#This Row],[Volume]]),"")</f>
        <v>112</v>
      </c>
      <c r="M1467" s="18" cm="1">
        <f t="array" ref="M1467">IFERROR(_FV(T_STOCK_DATA[[#This Row],[SYMBOL]],"Last trade time",TRUE),"")</f>
        <v>44585.469976851855</v>
      </c>
    </row>
    <row r="1468" spans="1:13">
      <c r="A1468" s="5" t="e" vm="1471">
        <v>#VALUE!</v>
      </c>
      <c r="B1468" s="7" cm="1">
        <f t="array" ref="B1468">IFERROR(_FV(T_STOCK_DATA[[#This Row],[SYMBOL]],"Change"),"")</f>
        <v>-51.6</v>
      </c>
      <c r="C1468" s="8" cm="1">
        <f t="array" ref="C1468">IFERROR(IF(T_STOCK_DATA[[#This Row],[SYMBOL]]="","",_FV(T_STOCK_DATA[[#This Row],[SYMBOL]],"Change (%)",TRUE)),"")</f>
        <v>-2.5950999999999998E-2</v>
      </c>
      <c r="D1468" s="8" t="str">
        <f>IF(T_STOCK_DATA[[#This Row],[Change (%)]]&gt;0,T_STOCK_DATA[[#This Row],[Change (%)]],"")</f>
        <v/>
      </c>
      <c r="E1468" s="8">
        <f>IF(T_STOCK_DATA[[#This Row],[Change (%)]]&lt;0,T_STOCK_DATA[[#This Row],[Change (%)]],"")</f>
        <v>-2.5950999999999998E-2</v>
      </c>
      <c r="F1468" s="7" t="str" cm="1">
        <f t="array" ref="F1468">IFERROR(_FV(T_STOCK_DATA[[#This Row],[SYMBOL]],"Exchange"),"")</f>
        <v>National Stock Exchange of India</v>
      </c>
      <c r="G1468" s="7" cm="1">
        <f t="array" ref="G1468">IFERROR(_FV(T_STOCK_DATA[[#This Row],[SYMBOL]],"Price"),"")</f>
        <v>1936.8</v>
      </c>
      <c r="H1468" s="9" cm="1">
        <f t="array" ref="H1468">IFERROR(_FV(T_STOCK_DATA[[#This Row],[SYMBOL]],"Volume"),"")</f>
        <v>50270</v>
      </c>
      <c r="I1468" s="7" t="str" cm="1">
        <f t="array" ref="I1468">IFERROR(_FV(T_STOCK_DATA[[#This Row],[SYMBOL]],"Ticker symbol",TRUE),"")</f>
        <v>TIMKEN</v>
      </c>
      <c r="J1468" s="10" t="str">
        <f>IFERROR(RANK(T_STOCK_DATA[[#This Row],[Positive Change %]],T_STOCK_DATA[Positive Change %],0)+COUNTIF($D$3:$D1467,T_STOCK_DATA[[#This Row],[Positive Change %]]),"")</f>
        <v/>
      </c>
      <c r="K1468" s="10">
        <f>IFERROR(RANK(T_STOCK_DATA[[#This Row],[Negative Change %]],T_STOCK_DATA[Negative Change %],1)+COUNTIF($E$3:$E1467,T_STOCK_DATA[[#This Row],[Negative Change %]]),"")</f>
        <v>1322</v>
      </c>
      <c r="L1468" s="10">
        <f>IFERROR(RANK(T_STOCK_DATA[[#This Row],[Volume]],T_STOCK_DATA[Volume],0)+COUNTIF($H$3:$H1467,T_STOCK_DATA[[#This Row],[Volume]]),"")</f>
        <v>1172</v>
      </c>
      <c r="M1468" s="18" cm="1">
        <f t="array" ref="M1468">IFERROR(_FV(T_STOCK_DATA[[#This Row],[SYMBOL]],"Last trade time",TRUE),"")</f>
        <v>44585.469976851855</v>
      </c>
    </row>
    <row r="1469" spans="1:13">
      <c r="A1469" s="5" t="e" vm="1472">
        <v>#VALUE!</v>
      </c>
      <c r="B1469" s="7" cm="1">
        <f t="array" ref="B1469">IFERROR(_FV(T_STOCK_DATA[[#This Row],[SYMBOL]],"Change"),"")</f>
        <v>1.25</v>
      </c>
      <c r="C1469" s="8" cm="1">
        <f t="array" ref="C1469">IFERROR(IF(T_STOCK_DATA[[#This Row],[SYMBOL]]="","",_FV(T_STOCK_DATA[[#This Row],[SYMBOL]],"Change (%)",TRUE)),"")</f>
        <v>3.3829999999999997E-3</v>
      </c>
      <c r="D1469" s="8">
        <f>IF(T_STOCK_DATA[[#This Row],[Change (%)]]&gt;0,T_STOCK_DATA[[#This Row],[Change (%)]],"")</f>
        <v>3.3829999999999997E-3</v>
      </c>
      <c r="E1469" s="8" t="str">
        <f>IF(T_STOCK_DATA[[#This Row],[Change (%)]]&lt;0,T_STOCK_DATA[[#This Row],[Change (%)]],"")</f>
        <v/>
      </c>
      <c r="F1469" s="7" t="str" cm="1">
        <f t="array" ref="F1469">IFERROR(_FV(T_STOCK_DATA[[#This Row],[SYMBOL]],"Exchange"),"")</f>
        <v>National Stock Exchange of India</v>
      </c>
      <c r="G1469" s="7" cm="1">
        <f t="array" ref="G1469">IFERROR(_FV(T_STOCK_DATA[[#This Row],[SYMBOL]],"Price"),"")</f>
        <v>370.7</v>
      </c>
      <c r="H1469" s="9" cm="1">
        <f t="array" ref="H1469">IFERROR(_FV(T_STOCK_DATA[[#This Row],[SYMBOL]],"Volume"),"")</f>
        <v>3009005</v>
      </c>
      <c r="I1469" s="7" t="str" cm="1">
        <f t="array" ref="I1469">IFERROR(_FV(T_STOCK_DATA[[#This Row],[SYMBOL]],"Ticker symbol",TRUE),"")</f>
        <v>TINPLATE</v>
      </c>
      <c r="J1469" s="10">
        <f>IFERROR(RANK(T_STOCK_DATA[[#This Row],[Positive Change %]],T_STOCK_DATA[Positive Change %],0)+COUNTIF($D$3:$D1468,T_STOCK_DATA[[#This Row],[Positive Change %]]),"")</f>
        <v>61</v>
      </c>
      <c r="K1469" s="10" t="str">
        <f>IFERROR(RANK(T_STOCK_DATA[[#This Row],[Negative Change %]],T_STOCK_DATA[Negative Change %],1)+COUNTIF($E$3:$E1468,T_STOCK_DATA[[#This Row],[Negative Change %]]),"")</f>
        <v/>
      </c>
      <c r="L1469" s="10">
        <f>IFERROR(RANK(T_STOCK_DATA[[#This Row],[Volume]],T_STOCK_DATA[Volume],0)+COUNTIF($H$3:$H1468,T_STOCK_DATA[[#This Row],[Volume]]),"")</f>
        <v>151</v>
      </c>
      <c r="M1469" s="18" cm="1">
        <f t="array" ref="M1469">IFERROR(_FV(T_STOCK_DATA[[#This Row],[SYMBOL]],"Last trade time",TRUE),"")</f>
        <v>44585.469976851855</v>
      </c>
    </row>
    <row r="1470" spans="1:13">
      <c r="A1470" s="5" t="e" vm="1473">
        <v>#VALUE!</v>
      </c>
      <c r="B1470" s="7" cm="1">
        <f t="array" ref="B1470">IFERROR(_FV(T_STOCK_DATA[[#This Row],[SYMBOL]],"Change"),"")</f>
        <v>-111.3</v>
      </c>
      <c r="C1470" s="8" cm="1">
        <f t="array" ref="C1470">IFERROR(IF(T_STOCK_DATA[[#This Row],[SYMBOL]]="","",_FV(T_STOCK_DATA[[#This Row],[SYMBOL]],"Change (%)",TRUE)),"")</f>
        <v>-4.9988000000000005E-2</v>
      </c>
      <c r="D1470" s="8" t="str">
        <f>IF(T_STOCK_DATA[[#This Row],[Change (%)]]&gt;0,T_STOCK_DATA[[#This Row],[Change (%)]],"")</f>
        <v/>
      </c>
      <c r="E1470" s="8">
        <f>IF(T_STOCK_DATA[[#This Row],[Change (%)]]&lt;0,T_STOCK_DATA[[#This Row],[Change (%)]],"")</f>
        <v>-4.9988000000000005E-2</v>
      </c>
      <c r="F1470" s="7" t="str" cm="1">
        <f t="array" ref="F1470">IFERROR(_FV(T_STOCK_DATA[[#This Row],[SYMBOL]],"Exchange"),"")</f>
        <v>National Stock Exchange of India</v>
      </c>
      <c r="G1470" s="7" cm="1">
        <f t="array" ref="G1470">IFERROR(_FV(T_STOCK_DATA[[#This Row],[SYMBOL]],"Price"),"")</f>
        <v>2115.25</v>
      </c>
      <c r="H1470" s="9" cm="1">
        <f t="array" ref="H1470">IFERROR(_FV(T_STOCK_DATA[[#This Row],[SYMBOL]],"Volume"),"")</f>
        <v>10791</v>
      </c>
      <c r="I1470" s="7" t="str" cm="1">
        <f t="array" ref="I1470">IFERROR(_FV(T_STOCK_DATA[[#This Row],[SYMBOL]],"Ticker symbol",TRUE),"")</f>
        <v>TIPSINDLTD</v>
      </c>
      <c r="J1470" s="10" t="str">
        <f>IFERROR(RANK(T_STOCK_DATA[[#This Row],[Positive Change %]],T_STOCK_DATA[Positive Change %],0)+COUNTIF($D$3:$D1469,T_STOCK_DATA[[#This Row],[Positive Change %]]),"")</f>
        <v/>
      </c>
      <c r="K1470" s="10">
        <f>IFERROR(RANK(T_STOCK_DATA[[#This Row],[Negative Change %]],T_STOCK_DATA[Negative Change %],1)+COUNTIF($E$3:$E1469,T_STOCK_DATA[[#This Row],[Negative Change %]]),"")</f>
        <v>524</v>
      </c>
      <c r="L1470" s="10">
        <f>IFERROR(RANK(T_STOCK_DATA[[#This Row],[Volume]],T_STOCK_DATA[Volume],0)+COUNTIF($H$3:$H1469,T_STOCK_DATA[[#This Row],[Volume]]),"")</f>
        <v>1501</v>
      </c>
      <c r="M1470" s="18" cm="1">
        <f t="array" ref="M1470">IFERROR(_FV(T_STOCK_DATA[[#This Row],[SYMBOL]],"Last trade time",TRUE),"")</f>
        <v>44585.469976851855</v>
      </c>
    </row>
    <row r="1471" spans="1:13">
      <c r="A1471" s="5" t="e" vm="1474">
        <v>#VALUE!</v>
      </c>
      <c r="B1471" s="7" cm="1">
        <f t="array" ref="B1471">IFERROR(_FV(T_STOCK_DATA[[#This Row],[SYMBOL]],"Change"),"")</f>
        <v>-15.8</v>
      </c>
      <c r="C1471" s="8" cm="1">
        <f t="array" ref="C1471">IFERROR(IF(T_STOCK_DATA[[#This Row],[SYMBOL]]="","",_FV(T_STOCK_DATA[[#This Row],[SYMBOL]],"Change (%)",TRUE)),"")</f>
        <v>-6.3074000000000005E-2</v>
      </c>
      <c r="D1471" s="8" t="str">
        <f>IF(T_STOCK_DATA[[#This Row],[Change (%)]]&gt;0,T_STOCK_DATA[[#This Row],[Change (%)]],"")</f>
        <v/>
      </c>
      <c r="E1471" s="8">
        <f>IF(T_STOCK_DATA[[#This Row],[Change (%)]]&lt;0,T_STOCK_DATA[[#This Row],[Change (%)]],"")</f>
        <v>-6.3074000000000005E-2</v>
      </c>
      <c r="F1471" s="7" t="str" cm="1">
        <f t="array" ref="F1471">IFERROR(_FV(T_STOCK_DATA[[#This Row],[SYMBOL]],"Exchange"),"")</f>
        <v>National Stock Exchange of India</v>
      </c>
      <c r="G1471" s="7" cm="1">
        <f t="array" ref="G1471">IFERROR(_FV(T_STOCK_DATA[[#This Row],[SYMBOL]],"Price"),"")</f>
        <v>234.7</v>
      </c>
      <c r="H1471" s="9" cm="1">
        <f t="array" ref="H1471">IFERROR(_FV(T_STOCK_DATA[[#This Row],[SYMBOL]],"Volume"),"")</f>
        <v>677405</v>
      </c>
      <c r="I1471" s="7" t="str" cm="1">
        <f t="array" ref="I1471">IFERROR(_FV(T_STOCK_DATA[[#This Row],[SYMBOL]],"Ticker symbol",TRUE),"")</f>
        <v>TIRUMALCHM</v>
      </c>
      <c r="J1471" s="10" t="str">
        <f>IFERROR(RANK(T_STOCK_DATA[[#This Row],[Positive Change %]],T_STOCK_DATA[Positive Change %],0)+COUNTIF($D$3:$D1470,T_STOCK_DATA[[#This Row],[Positive Change %]]),"")</f>
        <v/>
      </c>
      <c r="K1471" s="10">
        <f>IFERROR(RANK(T_STOCK_DATA[[#This Row],[Negative Change %]],T_STOCK_DATA[Negative Change %],1)+COUNTIF($E$3:$E1470,T_STOCK_DATA[[#This Row],[Negative Change %]]),"")</f>
        <v>297</v>
      </c>
      <c r="L1471" s="10">
        <f>IFERROR(RANK(T_STOCK_DATA[[#This Row],[Volume]],T_STOCK_DATA[Volume],0)+COUNTIF($H$3:$H1470,T_STOCK_DATA[[#This Row],[Volume]]),"")</f>
        <v>423</v>
      </c>
      <c r="M1471" s="18" cm="1">
        <f t="array" ref="M1471">IFERROR(_FV(T_STOCK_DATA[[#This Row],[SYMBOL]],"Last trade time",TRUE),"")</f>
        <v>44585.469976851855</v>
      </c>
    </row>
    <row r="1472" spans="1:13">
      <c r="A1472" s="5" t="e" vm="1475">
        <v>#VALUE!</v>
      </c>
      <c r="B1472" s="7" cm="1">
        <f t="array" ref="B1472">IFERROR(_FV(T_STOCK_DATA[[#This Row],[SYMBOL]],"Change"),"")</f>
        <v>-0.65</v>
      </c>
      <c r="C1472" s="8" cm="1">
        <f t="array" ref="C1472">IFERROR(IF(T_STOCK_DATA[[#This Row],[SYMBOL]]="","",_FV(T_STOCK_DATA[[#This Row],[SYMBOL]],"Change (%)",TRUE)),"")</f>
        <v>-4.8147999999999996E-2</v>
      </c>
      <c r="D1472" s="8" t="str">
        <f>IF(T_STOCK_DATA[[#This Row],[Change (%)]]&gt;0,T_STOCK_DATA[[#This Row],[Change (%)]],"")</f>
        <v/>
      </c>
      <c r="E1472" s="8">
        <f>IF(T_STOCK_DATA[[#This Row],[Change (%)]]&lt;0,T_STOCK_DATA[[#This Row],[Change (%)]],"")</f>
        <v>-4.8147999999999996E-2</v>
      </c>
      <c r="F1472" s="7" t="str" cm="1">
        <f t="array" ref="F1472">IFERROR(_FV(T_STOCK_DATA[[#This Row],[SYMBOL]],"Exchange"),"")</f>
        <v>National Stock Exchange of India</v>
      </c>
      <c r="G1472" s="7" cm="1">
        <f t="array" ref="G1472">IFERROR(_FV(T_STOCK_DATA[[#This Row],[SYMBOL]],"Price"),"")</f>
        <v>12.85</v>
      </c>
      <c r="H1472" s="9" cm="1">
        <f t="array" ref="H1472">IFERROR(_FV(T_STOCK_DATA[[#This Row],[SYMBOL]],"Volume"),"")</f>
        <v>105340</v>
      </c>
      <c r="I1472" s="7" t="str" cm="1">
        <f t="array" ref="I1472">IFERROR(_FV(T_STOCK_DATA[[#This Row],[SYMBOL]],"Ticker symbol",TRUE),"")</f>
        <v>TIRUPATIFL</v>
      </c>
      <c r="J1472" s="10" t="str">
        <f>IFERROR(RANK(T_STOCK_DATA[[#This Row],[Positive Change %]],T_STOCK_DATA[Positive Change %],0)+COUNTIF($D$3:$D1471,T_STOCK_DATA[[#This Row],[Positive Change %]]),"")</f>
        <v/>
      </c>
      <c r="K1472" s="10">
        <f>IFERROR(RANK(T_STOCK_DATA[[#This Row],[Negative Change %]],T_STOCK_DATA[Negative Change %],1)+COUNTIF($E$3:$E1471,T_STOCK_DATA[[#This Row],[Negative Change %]]),"")</f>
        <v>755</v>
      </c>
      <c r="L1472" s="10">
        <f>IFERROR(RANK(T_STOCK_DATA[[#This Row],[Volume]],T_STOCK_DATA[Volume],0)+COUNTIF($H$3:$H1471,T_STOCK_DATA[[#This Row],[Volume]]),"")</f>
        <v>959</v>
      </c>
      <c r="M1472" s="18" cm="1">
        <f t="array" ref="M1472">IFERROR(_FV(T_STOCK_DATA[[#This Row],[SYMBOL]],"Last trade time",TRUE),"")</f>
        <v>44585.469976851855</v>
      </c>
    </row>
    <row r="1473" spans="1:13">
      <c r="A1473" s="5" t="e" vm="1476">
        <v>#VALUE!</v>
      </c>
      <c r="B1473" s="7" cm="1">
        <f t="array" ref="B1473">IFERROR(_FV(T_STOCK_DATA[[#This Row],[SYMBOL]],"Change"),"")</f>
        <v>-125.1</v>
      </c>
      <c r="C1473" s="8" cm="1">
        <f t="array" ref="C1473">IFERROR(IF(T_STOCK_DATA[[#This Row],[SYMBOL]]="","",_FV(T_STOCK_DATA[[#This Row],[SYMBOL]],"Change (%)",TRUE)),"")</f>
        <v>-4.9482999999999999E-2</v>
      </c>
      <c r="D1473" s="8" t="str">
        <f>IF(T_STOCK_DATA[[#This Row],[Change (%)]]&gt;0,T_STOCK_DATA[[#This Row],[Change (%)]],"")</f>
        <v/>
      </c>
      <c r="E1473" s="8">
        <f>IF(T_STOCK_DATA[[#This Row],[Change (%)]]&lt;0,T_STOCK_DATA[[#This Row],[Change (%)]],"")</f>
        <v>-4.9482999999999999E-2</v>
      </c>
      <c r="F1473" s="7" t="str" cm="1">
        <f t="array" ref="F1473">IFERROR(_FV(T_STOCK_DATA[[#This Row],[SYMBOL]],"Exchange"),"")</f>
        <v>National Stock Exchange of India</v>
      </c>
      <c r="G1473" s="7" cm="1">
        <f t="array" ref="G1473">IFERROR(_FV(T_STOCK_DATA[[#This Row],[SYMBOL]],"Price"),"")</f>
        <v>2403.0500000000002</v>
      </c>
      <c r="H1473" s="9" cm="1">
        <f t="array" ref="H1473">IFERROR(_FV(T_STOCK_DATA[[#This Row],[SYMBOL]],"Volume"),"")</f>
        <v>1411443</v>
      </c>
      <c r="I1473" s="7" t="str" cm="1">
        <f t="array" ref="I1473">IFERROR(_FV(T_STOCK_DATA[[#This Row],[SYMBOL]],"Ticker symbol",TRUE),"")</f>
        <v>TITAN</v>
      </c>
      <c r="J1473" s="10" t="str">
        <f>IFERROR(RANK(T_STOCK_DATA[[#This Row],[Positive Change %]],T_STOCK_DATA[Positive Change %],0)+COUNTIF($D$3:$D1472,T_STOCK_DATA[[#This Row],[Positive Change %]]),"")</f>
        <v/>
      </c>
      <c r="K1473" s="10">
        <f>IFERROR(RANK(T_STOCK_DATA[[#This Row],[Negative Change %]],T_STOCK_DATA[Negative Change %],1)+COUNTIF($E$3:$E1472,T_STOCK_DATA[[#This Row],[Negative Change %]]),"")</f>
        <v>645</v>
      </c>
      <c r="L1473" s="10">
        <f>IFERROR(RANK(T_STOCK_DATA[[#This Row],[Volume]],T_STOCK_DATA[Volume],0)+COUNTIF($H$3:$H1472,T_STOCK_DATA[[#This Row],[Volume]]),"")</f>
        <v>267</v>
      </c>
      <c r="M1473" s="18" cm="1">
        <f t="array" ref="M1473">IFERROR(_FV(T_STOCK_DATA[[#This Row],[SYMBOL]],"Last trade time",TRUE),"")</f>
        <v>44585.469976851855</v>
      </c>
    </row>
    <row r="1474" spans="1:13">
      <c r="A1474" s="5" t="e" vm="1477">
        <v>#VALUE!</v>
      </c>
      <c r="B1474" s="7" cm="1">
        <f t="array" ref="B1474">IFERROR(_FV(T_STOCK_DATA[[#This Row],[SYMBOL]],"Change"),"")</f>
        <v>-1.2</v>
      </c>
      <c r="C1474" s="8" cm="1">
        <f t="array" ref="C1474">IFERROR(IF(T_STOCK_DATA[[#This Row],[SYMBOL]]="","",_FV(T_STOCK_DATA[[#This Row],[SYMBOL]],"Change (%)",TRUE)),"")</f>
        <v>-6.4516000000000004E-2</v>
      </c>
      <c r="D1474" s="8" t="str">
        <f>IF(T_STOCK_DATA[[#This Row],[Change (%)]]&gt;0,T_STOCK_DATA[[#This Row],[Change (%)]],"")</f>
        <v/>
      </c>
      <c r="E1474" s="8">
        <f>IF(T_STOCK_DATA[[#This Row],[Change (%)]]&lt;0,T_STOCK_DATA[[#This Row],[Change (%)]],"")</f>
        <v>-6.4516000000000004E-2</v>
      </c>
      <c r="F1474" s="7" t="str" cm="1">
        <f t="array" ref="F1474">IFERROR(_FV(T_STOCK_DATA[[#This Row],[SYMBOL]],"Exchange"),"")</f>
        <v>National Stock Exchange of India</v>
      </c>
      <c r="G1474" s="7" cm="1">
        <f t="array" ref="G1474">IFERROR(_FV(T_STOCK_DATA[[#This Row],[SYMBOL]],"Price"),"")</f>
        <v>17.399999999999999</v>
      </c>
      <c r="H1474" s="9" cm="1">
        <f t="array" ref="H1474">IFERROR(_FV(T_STOCK_DATA[[#This Row],[SYMBOL]],"Volume"),"")</f>
        <v>198886</v>
      </c>
      <c r="I1474" s="7" t="str" cm="1">
        <f t="array" ref="I1474">IFERROR(_FV(T_STOCK_DATA[[#This Row],[SYMBOL]],"Ticker symbol",TRUE),"")</f>
        <v>TMRVL</v>
      </c>
      <c r="J1474" s="10" t="str">
        <f>IFERROR(RANK(T_STOCK_DATA[[#This Row],[Positive Change %]],T_STOCK_DATA[Positive Change %],0)+COUNTIF($D$3:$D1473,T_STOCK_DATA[[#This Row],[Positive Change %]]),"")</f>
        <v/>
      </c>
      <c r="K1474" s="10">
        <f>IFERROR(RANK(T_STOCK_DATA[[#This Row],[Negative Change %]],T_STOCK_DATA[Negative Change %],1)+COUNTIF($E$3:$E1473,T_STOCK_DATA[[#This Row],[Negative Change %]]),"")</f>
        <v>277</v>
      </c>
      <c r="L1474" s="10">
        <f>IFERROR(RANK(T_STOCK_DATA[[#This Row],[Volume]],T_STOCK_DATA[Volume],0)+COUNTIF($H$3:$H1473,T_STOCK_DATA[[#This Row],[Volume]]),"")</f>
        <v>762</v>
      </c>
      <c r="M1474" s="18" cm="1">
        <f t="array" ref="M1474">IFERROR(_FV(T_STOCK_DATA[[#This Row],[SYMBOL]],"Last trade time",TRUE),"")</f>
        <v>44585.469976851855</v>
      </c>
    </row>
    <row r="1475" spans="1:13">
      <c r="A1475" s="5" t="e" vm="1478">
        <v>#VALUE!</v>
      </c>
      <c r="B1475" s="7" cm="1">
        <f t="array" ref="B1475">IFERROR(_FV(T_STOCK_DATA[[#This Row],[SYMBOL]],"Change"),"")</f>
        <v>-4.5999999999999996</v>
      </c>
      <c r="C1475" s="8" cm="1">
        <f t="array" ref="C1475">IFERROR(IF(T_STOCK_DATA[[#This Row],[SYMBOL]]="","",_FV(T_STOCK_DATA[[#This Row],[SYMBOL]],"Change (%)",TRUE)),"")</f>
        <v>-4.2751000000000004E-2</v>
      </c>
      <c r="D1475" s="8" t="str">
        <f>IF(T_STOCK_DATA[[#This Row],[Change (%)]]&gt;0,T_STOCK_DATA[[#This Row],[Change (%)]],"")</f>
        <v/>
      </c>
      <c r="E1475" s="8">
        <f>IF(T_STOCK_DATA[[#This Row],[Change (%)]]&lt;0,T_STOCK_DATA[[#This Row],[Change (%)]],"")</f>
        <v>-4.2751000000000004E-2</v>
      </c>
      <c r="F1475" s="7" t="str" cm="1">
        <f t="array" ref="F1475">IFERROR(_FV(T_STOCK_DATA[[#This Row],[SYMBOL]],"Exchange"),"")</f>
        <v>National Stock Exchange of India</v>
      </c>
      <c r="G1475" s="7" cm="1">
        <f t="array" ref="G1475">IFERROR(_FV(T_STOCK_DATA[[#This Row],[SYMBOL]],"Price"),"")</f>
        <v>103</v>
      </c>
      <c r="H1475" s="9" cm="1">
        <f t="array" ref="H1475">IFERROR(_FV(T_STOCK_DATA[[#This Row],[SYMBOL]],"Volume"),"")</f>
        <v>390947</v>
      </c>
      <c r="I1475" s="7" t="str" cm="1">
        <f t="array" ref="I1475">IFERROR(_FV(T_STOCK_DATA[[#This Row],[SYMBOL]],"Ticker symbol",TRUE),"")</f>
        <v>TNPETRO</v>
      </c>
      <c r="J1475" s="10" t="str">
        <f>IFERROR(RANK(T_STOCK_DATA[[#This Row],[Positive Change %]],T_STOCK_DATA[Positive Change %],0)+COUNTIF($D$3:$D1474,T_STOCK_DATA[[#This Row],[Positive Change %]]),"")</f>
        <v/>
      </c>
      <c r="K1475" s="10">
        <f>IFERROR(RANK(T_STOCK_DATA[[#This Row],[Negative Change %]],T_STOCK_DATA[Negative Change %],1)+COUNTIF($E$3:$E1474,T_STOCK_DATA[[#This Row],[Negative Change %]]),"")</f>
        <v>975</v>
      </c>
      <c r="L1475" s="10">
        <f>IFERROR(RANK(T_STOCK_DATA[[#This Row],[Volume]],T_STOCK_DATA[Volume],0)+COUNTIF($H$3:$H1474,T_STOCK_DATA[[#This Row],[Volume]]),"")</f>
        <v>574</v>
      </c>
      <c r="M1475" s="18" cm="1">
        <f t="array" ref="M1475">IFERROR(_FV(T_STOCK_DATA[[#This Row],[SYMBOL]],"Last trade time",TRUE),"")</f>
        <v>44585.469976851855</v>
      </c>
    </row>
    <row r="1476" spans="1:13">
      <c r="A1476" s="5" t="e" vm="1479">
        <v>#VALUE!</v>
      </c>
      <c r="B1476" s="7" cm="1">
        <f t="array" ref="B1476">IFERROR(_FV(T_STOCK_DATA[[#This Row],[SYMBOL]],"Change"),"")</f>
        <v>-3</v>
      </c>
      <c r="C1476" s="8" cm="1">
        <f t="array" ref="C1476">IFERROR(IF(T_STOCK_DATA[[#This Row],[SYMBOL]]="","",_FV(T_STOCK_DATA[[#This Row],[SYMBOL]],"Change (%)",TRUE)),"")</f>
        <v>-2.4641000000000003E-2</v>
      </c>
      <c r="D1476" s="8" t="str">
        <f>IF(T_STOCK_DATA[[#This Row],[Change (%)]]&gt;0,T_STOCK_DATA[[#This Row],[Change (%)]],"")</f>
        <v/>
      </c>
      <c r="E1476" s="8">
        <f>IF(T_STOCK_DATA[[#This Row],[Change (%)]]&lt;0,T_STOCK_DATA[[#This Row],[Change (%)]],"")</f>
        <v>-2.4641000000000003E-2</v>
      </c>
      <c r="F1476" s="7" t="str" cm="1">
        <f t="array" ref="F1476">IFERROR(_FV(T_STOCK_DATA[[#This Row],[SYMBOL]],"Exchange"),"")</f>
        <v>National Stock Exchange of India</v>
      </c>
      <c r="G1476" s="7" cm="1">
        <f t="array" ref="G1476">IFERROR(_FV(T_STOCK_DATA[[#This Row],[SYMBOL]],"Price"),"")</f>
        <v>118.75</v>
      </c>
      <c r="H1476" s="9" cm="1">
        <f t="array" ref="H1476">IFERROR(_FV(T_STOCK_DATA[[#This Row],[SYMBOL]],"Volume"),"")</f>
        <v>152745</v>
      </c>
      <c r="I1476" s="7" t="str" cm="1">
        <f t="array" ref="I1476">IFERROR(_FV(T_STOCK_DATA[[#This Row],[SYMBOL]],"Ticker symbol",TRUE),"")</f>
        <v>TNPL</v>
      </c>
      <c r="J1476" s="10" t="str">
        <f>IFERROR(RANK(T_STOCK_DATA[[#This Row],[Positive Change %]],T_STOCK_DATA[Positive Change %],0)+COUNTIF($D$3:$D1475,T_STOCK_DATA[[#This Row],[Positive Change %]]),"")</f>
        <v/>
      </c>
      <c r="K1476" s="10">
        <f>IFERROR(RANK(T_STOCK_DATA[[#This Row],[Negative Change %]],T_STOCK_DATA[Negative Change %],1)+COUNTIF($E$3:$E1475,T_STOCK_DATA[[#This Row],[Negative Change %]]),"")</f>
        <v>1343</v>
      </c>
      <c r="L1476" s="10">
        <f>IFERROR(RANK(T_STOCK_DATA[[#This Row],[Volume]],T_STOCK_DATA[Volume],0)+COUNTIF($H$3:$H1475,T_STOCK_DATA[[#This Row],[Volume]]),"")</f>
        <v>846</v>
      </c>
      <c r="M1476" s="18" cm="1">
        <f t="array" ref="M1476">IFERROR(_FV(T_STOCK_DATA[[#This Row],[SYMBOL]],"Last trade time",TRUE),"")</f>
        <v>44585.469976851855</v>
      </c>
    </row>
    <row r="1477" spans="1:13">
      <c r="A1477" s="5" t="e" vm="1480">
        <v>#VALUE!</v>
      </c>
      <c r="B1477" s="7" cm="1">
        <f t="array" ref="B1477">IFERROR(_FV(T_STOCK_DATA[[#This Row],[SYMBOL]],"Change"),"")</f>
        <v>-0.5</v>
      </c>
      <c r="C1477" s="8" cm="1">
        <f t="array" ref="C1477">IFERROR(IF(T_STOCK_DATA[[#This Row],[SYMBOL]]="","",_FV(T_STOCK_DATA[[#This Row],[SYMBOL]],"Change (%)",TRUE)),"")</f>
        <v>-4.7169999999999997E-2</v>
      </c>
      <c r="D1477" s="8" t="str">
        <f>IF(T_STOCK_DATA[[#This Row],[Change (%)]]&gt;0,T_STOCK_DATA[[#This Row],[Change (%)]],"")</f>
        <v/>
      </c>
      <c r="E1477" s="8">
        <f>IF(T_STOCK_DATA[[#This Row],[Change (%)]]&lt;0,T_STOCK_DATA[[#This Row],[Change (%)]],"")</f>
        <v>-4.7169999999999997E-2</v>
      </c>
      <c r="F1477" s="7" t="str" cm="1">
        <f t="array" ref="F1477">IFERROR(_FV(T_STOCK_DATA[[#This Row],[SYMBOL]],"Exchange"),"")</f>
        <v>National Stock Exchange of India</v>
      </c>
      <c r="G1477" s="7" cm="1">
        <f t="array" ref="G1477">IFERROR(_FV(T_STOCK_DATA[[#This Row],[SYMBOL]],"Price"),"")</f>
        <v>10.1</v>
      </c>
      <c r="H1477" s="9" cm="1">
        <f t="array" ref="H1477">IFERROR(_FV(T_STOCK_DATA[[#This Row],[SYMBOL]],"Volume"),"")</f>
        <v>12630</v>
      </c>
      <c r="I1477" s="7" t="str" cm="1">
        <f t="array" ref="I1477">IFERROR(_FV(T_STOCK_DATA[[#This Row],[SYMBOL]],"Ticker symbol",TRUE),"")</f>
        <v>TNTELE</v>
      </c>
      <c r="J1477" s="10" t="str">
        <f>IFERROR(RANK(T_STOCK_DATA[[#This Row],[Positive Change %]],T_STOCK_DATA[Positive Change %],0)+COUNTIF($D$3:$D1476,T_STOCK_DATA[[#This Row],[Positive Change %]]),"")</f>
        <v/>
      </c>
      <c r="K1477" s="10">
        <f>IFERROR(RANK(T_STOCK_DATA[[#This Row],[Negative Change %]],T_STOCK_DATA[Negative Change %],1)+COUNTIF($E$3:$E1476,T_STOCK_DATA[[#This Row],[Negative Change %]]),"")</f>
        <v>804</v>
      </c>
      <c r="L1477" s="10">
        <f>IFERROR(RANK(T_STOCK_DATA[[#This Row],[Volume]],T_STOCK_DATA[Volume],0)+COUNTIF($H$3:$H1476,T_STOCK_DATA[[#This Row],[Volume]]),"")</f>
        <v>1477</v>
      </c>
      <c r="M1477" s="18" cm="1">
        <f t="array" ref="M1477">IFERROR(_FV(T_STOCK_DATA[[#This Row],[SYMBOL]],"Last trade time",TRUE),"")</f>
        <v>44585.469976851855</v>
      </c>
    </row>
    <row r="1478" spans="1:13">
      <c r="A1478" s="5" t="e" vm="1481">
        <v>#VALUE!</v>
      </c>
      <c r="B1478" s="7" cm="1">
        <f t="array" ref="B1478">IFERROR(_FV(T_STOCK_DATA[[#This Row],[SYMBOL]],"Change"),"")</f>
        <v>-1.7</v>
      </c>
      <c r="C1478" s="8" cm="1">
        <f t="array" ref="C1478">IFERROR(IF(T_STOCK_DATA[[#This Row],[SYMBOL]]="","",_FV(T_STOCK_DATA[[#This Row],[SYMBOL]],"Change (%)",TRUE)),"")</f>
        <v>-1.5483E-2</v>
      </c>
      <c r="D1478" s="8" t="str">
        <f>IF(T_STOCK_DATA[[#This Row],[Change (%)]]&gt;0,T_STOCK_DATA[[#This Row],[Change (%)]],"")</f>
        <v/>
      </c>
      <c r="E1478" s="8">
        <f>IF(T_STOCK_DATA[[#This Row],[Change (%)]]&lt;0,T_STOCK_DATA[[#This Row],[Change (%)]],"")</f>
        <v>-1.5483E-2</v>
      </c>
      <c r="F1478" s="7" t="str" cm="1">
        <f t="array" ref="F1478">IFERROR(_FV(T_STOCK_DATA[[#This Row],[SYMBOL]],"Exchange"),"")</f>
        <v>National Stock Exchange of India</v>
      </c>
      <c r="G1478" s="7" cm="1">
        <f t="array" ref="G1478">IFERROR(_FV(T_STOCK_DATA[[#This Row],[SYMBOL]],"Price"),"")</f>
        <v>108.1</v>
      </c>
      <c r="H1478" s="9" cm="1">
        <f t="array" ref="H1478">IFERROR(_FV(T_STOCK_DATA[[#This Row],[SYMBOL]],"Volume"),"")</f>
        <v>26900</v>
      </c>
      <c r="I1478" s="7" t="str" cm="1">
        <f t="array" ref="I1478">IFERROR(_FV(T_STOCK_DATA[[#This Row],[SYMBOL]],"Ticker symbol",TRUE),"")</f>
        <v>TOKYOPLAST</v>
      </c>
      <c r="J1478" s="10" t="str">
        <f>IFERROR(RANK(T_STOCK_DATA[[#This Row],[Positive Change %]],T_STOCK_DATA[Positive Change %],0)+COUNTIF($D$3:$D1477,T_STOCK_DATA[[#This Row],[Positive Change %]]),"")</f>
        <v/>
      </c>
      <c r="K1478" s="10">
        <f>IFERROR(RANK(T_STOCK_DATA[[#This Row],[Negative Change %]],T_STOCK_DATA[Negative Change %],1)+COUNTIF($E$3:$E1477,T_STOCK_DATA[[#This Row],[Negative Change %]]),"")</f>
        <v>1477</v>
      </c>
      <c r="L1478" s="10">
        <f>IFERROR(RANK(T_STOCK_DATA[[#This Row],[Volume]],T_STOCK_DATA[Volume],0)+COUNTIF($H$3:$H1477,T_STOCK_DATA[[#This Row],[Volume]]),"")</f>
        <v>1328</v>
      </c>
      <c r="M1478" s="18" cm="1">
        <f t="array" ref="M1478">IFERROR(_FV(T_STOCK_DATA[[#This Row],[SYMBOL]],"Last trade time",TRUE),"")</f>
        <v>44585.469976851855</v>
      </c>
    </row>
    <row r="1479" spans="1:13">
      <c r="A1479" s="5" t="e" vm="1482">
        <v>#VALUE!</v>
      </c>
      <c r="B1479" s="7" cm="1">
        <f t="array" ref="B1479">IFERROR(_FV(T_STOCK_DATA[[#This Row],[SYMBOL]],"Change"),"")</f>
        <v>-47.3</v>
      </c>
      <c r="C1479" s="8" cm="1">
        <f t="array" ref="C1479">IFERROR(IF(T_STOCK_DATA[[#This Row],[SYMBOL]]="","",_FV(T_STOCK_DATA[[#This Row],[SYMBOL]],"Change (%)",TRUE)),"")</f>
        <v>-1.4943999999999999E-2</v>
      </c>
      <c r="D1479" s="8" t="str">
        <f>IF(T_STOCK_DATA[[#This Row],[Change (%)]]&gt;0,T_STOCK_DATA[[#This Row],[Change (%)]],"")</f>
        <v/>
      </c>
      <c r="E1479" s="8">
        <f>IF(T_STOCK_DATA[[#This Row],[Change (%)]]&lt;0,T_STOCK_DATA[[#This Row],[Change (%)]],"")</f>
        <v>-1.4943999999999999E-2</v>
      </c>
      <c r="F1479" s="7" t="str" cm="1">
        <f t="array" ref="F1479">IFERROR(_FV(T_STOCK_DATA[[#This Row],[SYMBOL]],"Exchange"),"")</f>
        <v>National Stock Exchange of India</v>
      </c>
      <c r="G1479" s="7" cm="1">
        <f t="array" ref="G1479">IFERROR(_FV(T_STOCK_DATA[[#This Row],[SYMBOL]],"Price"),"")</f>
        <v>3117.85</v>
      </c>
      <c r="H1479" s="9" cm="1">
        <f t="array" ref="H1479">IFERROR(_FV(T_STOCK_DATA[[#This Row],[SYMBOL]],"Volume"),"")</f>
        <v>116797</v>
      </c>
      <c r="I1479" s="7" t="str" cm="1">
        <f t="array" ref="I1479">IFERROR(_FV(T_STOCK_DATA[[#This Row],[SYMBOL]],"Ticker symbol",TRUE),"")</f>
        <v>TORNTPHARM</v>
      </c>
      <c r="J1479" s="10" t="str">
        <f>IFERROR(RANK(T_STOCK_DATA[[#This Row],[Positive Change %]],T_STOCK_DATA[Positive Change %],0)+COUNTIF($D$3:$D1478,T_STOCK_DATA[[#This Row],[Positive Change %]]),"")</f>
        <v/>
      </c>
      <c r="K1479" s="10">
        <f>IFERROR(RANK(T_STOCK_DATA[[#This Row],[Negative Change %]],T_STOCK_DATA[Negative Change %],1)+COUNTIF($E$3:$E1478,T_STOCK_DATA[[#This Row],[Negative Change %]]),"")</f>
        <v>1480</v>
      </c>
      <c r="L1479" s="10">
        <f>IFERROR(RANK(T_STOCK_DATA[[#This Row],[Volume]],T_STOCK_DATA[Volume],0)+COUNTIF($H$3:$H1478,T_STOCK_DATA[[#This Row],[Volume]]),"")</f>
        <v>929</v>
      </c>
      <c r="M1479" s="18" cm="1">
        <f t="array" ref="M1479">IFERROR(_FV(T_STOCK_DATA[[#This Row],[SYMBOL]],"Last trade time",TRUE),"")</f>
        <v>44585.469976851855</v>
      </c>
    </row>
    <row r="1480" spans="1:13">
      <c r="A1480" s="5" t="e" vm="1483">
        <v>#VALUE!</v>
      </c>
      <c r="B1480" s="7" cm="1">
        <f t="array" ref="B1480">IFERROR(_FV(T_STOCK_DATA[[#This Row],[SYMBOL]],"Change"),"")</f>
        <v>-13.65</v>
      </c>
      <c r="C1480" s="8" cm="1">
        <f t="array" ref="C1480">IFERROR(IF(T_STOCK_DATA[[#This Row],[SYMBOL]]="","",_FV(T_STOCK_DATA[[#This Row],[SYMBOL]],"Change (%)",TRUE)),"")</f>
        <v>-2.4792999999999999E-2</v>
      </c>
      <c r="D1480" s="8" t="str">
        <f>IF(T_STOCK_DATA[[#This Row],[Change (%)]]&gt;0,T_STOCK_DATA[[#This Row],[Change (%)]],"")</f>
        <v/>
      </c>
      <c r="E1480" s="8">
        <f>IF(T_STOCK_DATA[[#This Row],[Change (%)]]&lt;0,T_STOCK_DATA[[#This Row],[Change (%)]],"")</f>
        <v>-2.4792999999999999E-2</v>
      </c>
      <c r="F1480" s="7" t="str" cm="1">
        <f t="array" ref="F1480">IFERROR(_FV(T_STOCK_DATA[[#This Row],[SYMBOL]],"Exchange"),"")</f>
        <v>National Stock Exchange of India</v>
      </c>
      <c r="G1480" s="7" cm="1">
        <f t="array" ref="G1480">IFERROR(_FV(T_STOCK_DATA[[#This Row],[SYMBOL]],"Price"),"")</f>
        <v>536.9</v>
      </c>
      <c r="H1480" s="9" cm="1">
        <f t="array" ref="H1480">IFERROR(_FV(T_STOCK_DATA[[#This Row],[SYMBOL]],"Volume"),"")</f>
        <v>355331</v>
      </c>
      <c r="I1480" s="7" t="str" cm="1">
        <f t="array" ref="I1480">IFERROR(_FV(T_STOCK_DATA[[#This Row],[SYMBOL]],"Ticker symbol",TRUE),"")</f>
        <v>TORNTPOWER</v>
      </c>
      <c r="J1480" s="10" t="str">
        <f>IFERROR(RANK(T_STOCK_DATA[[#This Row],[Positive Change %]],T_STOCK_DATA[Positive Change %],0)+COUNTIF($D$3:$D1479,T_STOCK_DATA[[#This Row],[Positive Change %]]),"")</f>
        <v/>
      </c>
      <c r="K1480" s="10">
        <f>IFERROR(RANK(T_STOCK_DATA[[#This Row],[Negative Change %]],T_STOCK_DATA[Negative Change %],1)+COUNTIF($E$3:$E1479,T_STOCK_DATA[[#This Row],[Negative Change %]]),"")</f>
        <v>1337</v>
      </c>
      <c r="L1480" s="10">
        <f>IFERROR(RANK(T_STOCK_DATA[[#This Row],[Volume]],T_STOCK_DATA[Volume],0)+COUNTIF($H$3:$H1479,T_STOCK_DATA[[#This Row],[Volume]]),"")</f>
        <v>599</v>
      </c>
      <c r="M1480" s="18" cm="1">
        <f t="array" ref="M1480">IFERROR(_FV(T_STOCK_DATA[[#This Row],[SYMBOL]],"Last trade time",TRUE),"")</f>
        <v>44585.469976851855</v>
      </c>
    </row>
    <row r="1481" spans="1:13">
      <c r="A1481" s="5" t="e" vm="1484">
        <v>#VALUE!</v>
      </c>
      <c r="B1481" s="7" cm="1">
        <f t="array" ref="B1481">IFERROR(_FV(T_STOCK_DATA[[#This Row],[SYMBOL]],"Change"),"")</f>
        <v>-4.3499999999999996</v>
      </c>
      <c r="C1481" s="8" cm="1">
        <f t="array" ref="C1481">IFERROR(IF(T_STOCK_DATA[[#This Row],[SYMBOL]]="","",_FV(T_STOCK_DATA[[#This Row],[SYMBOL]],"Change (%)",TRUE)),"")</f>
        <v>-4.9488000000000004E-2</v>
      </c>
      <c r="D1481" s="8" t="str">
        <f>IF(T_STOCK_DATA[[#This Row],[Change (%)]]&gt;0,T_STOCK_DATA[[#This Row],[Change (%)]],"")</f>
        <v/>
      </c>
      <c r="E1481" s="8">
        <f>IF(T_STOCK_DATA[[#This Row],[Change (%)]]&lt;0,T_STOCK_DATA[[#This Row],[Change (%)]],"")</f>
        <v>-4.9488000000000004E-2</v>
      </c>
      <c r="F1481" s="7" t="str" cm="1">
        <f t="array" ref="F1481">IFERROR(_FV(T_STOCK_DATA[[#This Row],[SYMBOL]],"Exchange"),"")</f>
        <v>National Stock Exchange of India</v>
      </c>
      <c r="G1481" s="7" cm="1">
        <f t="array" ref="G1481">IFERROR(_FV(T_STOCK_DATA[[#This Row],[SYMBOL]],"Price"),"")</f>
        <v>83.55</v>
      </c>
      <c r="H1481" s="9" cm="1">
        <f t="array" ref="H1481">IFERROR(_FV(T_STOCK_DATA[[#This Row],[SYMBOL]],"Volume"),"")</f>
        <v>26537</v>
      </c>
      <c r="I1481" s="7" t="str" cm="1">
        <f t="array" ref="I1481">IFERROR(_FV(T_STOCK_DATA[[#This Row],[SYMBOL]],"Ticker symbol",TRUE),"")</f>
        <v>TOTAL</v>
      </c>
      <c r="J1481" s="10" t="str">
        <f>IFERROR(RANK(T_STOCK_DATA[[#This Row],[Positive Change %]],T_STOCK_DATA[Positive Change %],0)+COUNTIF($D$3:$D1480,T_STOCK_DATA[[#This Row],[Positive Change %]]),"")</f>
        <v/>
      </c>
      <c r="K1481" s="10">
        <f>IFERROR(RANK(T_STOCK_DATA[[#This Row],[Negative Change %]],T_STOCK_DATA[Negative Change %],1)+COUNTIF($E$3:$E1480,T_STOCK_DATA[[#This Row],[Negative Change %]]),"")</f>
        <v>644</v>
      </c>
      <c r="L1481" s="10">
        <f>IFERROR(RANK(T_STOCK_DATA[[#This Row],[Volume]],T_STOCK_DATA[Volume],0)+COUNTIF($H$3:$H1480,T_STOCK_DATA[[#This Row],[Volume]]),"")</f>
        <v>1330</v>
      </c>
      <c r="M1481" s="18" cm="1">
        <f t="array" ref="M1481">IFERROR(_FV(T_STOCK_DATA[[#This Row],[SYMBOL]],"Last trade time",TRUE),"")</f>
        <v>44585.469976851855</v>
      </c>
    </row>
    <row r="1482" spans="1:13">
      <c r="A1482" s="5" t="e" vm="1485">
        <v>#VALUE!</v>
      </c>
      <c r="B1482" s="7" cm="1">
        <f t="array" ref="B1482">IFERROR(_FV(T_STOCK_DATA[[#This Row],[SYMBOL]],"Change"),"")</f>
        <v>-6.95</v>
      </c>
      <c r="C1482" s="8" cm="1">
        <f t="array" ref="C1482">IFERROR(IF(T_STOCK_DATA[[#This Row],[SYMBOL]]="","",_FV(T_STOCK_DATA[[#This Row],[SYMBOL]],"Change (%)",TRUE)),"")</f>
        <v>-6.0777999999999999E-2</v>
      </c>
      <c r="D1482" s="8" t="str">
        <f>IF(T_STOCK_DATA[[#This Row],[Change (%)]]&gt;0,T_STOCK_DATA[[#This Row],[Change (%)]],"")</f>
        <v/>
      </c>
      <c r="E1482" s="8">
        <f>IF(T_STOCK_DATA[[#This Row],[Change (%)]]&lt;0,T_STOCK_DATA[[#This Row],[Change (%)]],"")</f>
        <v>-6.0777999999999999E-2</v>
      </c>
      <c r="F1482" s="7" t="str" cm="1">
        <f t="array" ref="F1482">IFERROR(_FV(T_STOCK_DATA[[#This Row],[SYMBOL]],"Exchange"),"")</f>
        <v>National Stock Exchange of India</v>
      </c>
      <c r="G1482" s="7" cm="1">
        <f t="array" ref="G1482">IFERROR(_FV(T_STOCK_DATA[[#This Row],[SYMBOL]],"Price"),"")</f>
        <v>107.4</v>
      </c>
      <c r="H1482" s="9" cm="1">
        <f t="array" ref="H1482">IFERROR(_FV(T_STOCK_DATA[[#This Row],[SYMBOL]],"Volume"),"")</f>
        <v>4474</v>
      </c>
      <c r="I1482" s="7" t="str" cm="1">
        <f t="array" ref="I1482">IFERROR(_FV(T_STOCK_DATA[[#This Row],[SYMBOL]],"Ticker symbol",TRUE),"")</f>
        <v>TOUCHWOOD</v>
      </c>
      <c r="J1482" s="10" t="str">
        <f>IFERROR(RANK(T_STOCK_DATA[[#This Row],[Positive Change %]],T_STOCK_DATA[Positive Change %],0)+COUNTIF($D$3:$D1481,T_STOCK_DATA[[#This Row],[Positive Change %]]),"")</f>
        <v/>
      </c>
      <c r="K1482" s="10">
        <f>IFERROR(RANK(T_STOCK_DATA[[#This Row],[Negative Change %]],T_STOCK_DATA[Negative Change %],1)+COUNTIF($E$3:$E1481,T_STOCK_DATA[[#This Row],[Negative Change %]]),"")</f>
        <v>333</v>
      </c>
      <c r="L1482" s="10">
        <f>IFERROR(RANK(T_STOCK_DATA[[#This Row],[Volume]],T_STOCK_DATA[Volume],0)+COUNTIF($H$3:$H1481,T_STOCK_DATA[[#This Row],[Volume]]),"")</f>
        <v>1570</v>
      </c>
      <c r="M1482" s="18" cm="1">
        <f t="array" ref="M1482">IFERROR(_FV(T_STOCK_DATA[[#This Row],[SYMBOL]],"Last trade time",TRUE),"")</f>
        <v>44585.469976851855</v>
      </c>
    </row>
    <row r="1483" spans="1:13">
      <c r="A1483" s="5" t="e" vm="1486">
        <v>#VALUE!</v>
      </c>
      <c r="B1483" s="7" cm="1">
        <f t="array" ref="B1483">IFERROR(_FV(T_STOCK_DATA[[#This Row],[SYMBOL]],"Change"),"")</f>
        <v>-9.5500000000000007</v>
      </c>
      <c r="C1483" s="8" cm="1">
        <f t="array" ref="C1483">IFERROR(IF(T_STOCK_DATA[[#This Row],[SYMBOL]]="","",_FV(T_STOCK_DATA[[#This Row],[SYMBOL]],"Change (%)",TRUE)),"")</f>
        <v>-5.7617000000000002E-2</v>
      </c>
      <c r="D1483" s="8" t="str">
        <f>IF(T_STOCK_DATA[[#This Row],[Change (%)]]&gt;0,T_STOCK_DATA[[#This Row],[Change (%)]],"")</f>
        <v/>
      </c>
      <c r="E1483" s="8">
        <f>IF(T_STOCK_DATA[[#This Row],[Change (%)]]&lt;0,T_STOCK_DATA[[#This Row],[Change (%)]],"")</f>
        <v>-5.7617000000000002E-2</v>
      </c>
      <c r="F1483" s="7" t="str" cm="1">
        <f t="array" ref="F1483">IFERROR(_FV(T_STOCK_DATA[[#This Row],[SYMBOL]],"Exchange"),"")</f>
        <v>National Stock Exchange of India</v>
      </c>
      <c r="G1483" s="7" cm="1">
        <f t="array" ref="G1483">IFERROR(_FV(T_STOCK_DATA[[#This Row],[SYMBOL]],"Price"),"")</f>
        <v>156.19999999999999</v>
      </c>
      <c r="H1483" s="9" cm="1">
        <f t="array" ref="H1483">IFERROR(_FV(T_STOCK_DATA[[#This Row],[SYMBOL]],"Volume"),"")</f>
        <v>10823</v>
      </c>
      <c r="I1483" s="7" t="str" cm="1">
        <f t="array" ref="I1483">IFERROR(_FV(T_STOCK_DATA[[#This Row],[SYMBOL]],"Ticker symbol",TRUE),"")</f>
        <v>TPLPLASTEH</v>
      </c>
      <c r="J1483" s="10" t="str">
        <f>IFERROR(RANK(T_STOCK_DATA[[#This Row],[Positive Change %]],T_STOCK_DATA[Positive Change %],0)+COUNTIF($D$3:$D1482,T_STOCK_DATA[[#This Row],[Positive Change %]]),"")</f>
        <v/>
      </c>
      <c r="K1483" s="10">
        <f>IFERROR(RANK(T_STOCK_DATA[[#This Row],[Negative Change %]],T_STOCK_DATA[Negative Change %],1)+COUNTIF($E$3:$E1482,T_STOCK_DATA[[#This Row],[Negative Change %]]),"")</f>
        <v>377</v>
      </c>
      <c r="L1483" s="10">
        <f>IFERROR(RANK(T_STOCK_DATA[[#This Row],[Volume]],T_STOCK_DATA[Volume],0)+COUNTIF($H$3:$H1482,T_STOCK_DATA[[#This Row],[Volume]]),"")</f>
        <v>1500</v>
      </c>
      <c r="M1483" s="18" cm="1">
        <f t="array" ref="M1483">IFERROR(_FV(T_STOCK_DATA[[#This Row],[SYMBOL]],"Last trade time",TRUE),"")</f>
        <v>44585.469976851855</v>
      </c>
    </row>
    <row r="1484" spans="1:13">
      <c r="A1484" s="5" t="e" vm="1487">
        <v>#VALUE!</v>
      </c>
      <c r="B1484" s="7" cm="1">
        <f t="array" ref="B1484">IFERROR(_FV(T_STOCK_DATA[[#This Row],[SYMBOL]],"Change"),"")</f>
        <v>-0.55000000000000004</v>
      </c>
      <c r="C1484" s="8" cm="1">
        <f t="array" ref="C1484">IFERROR(IF(T_STOCK_DATA[[#This Row],[SYMBOL]]="","",_FV(T_STOCK_DATA[[#This Row],[SYMBOL]],"Change (%)",TRUE)),"")</f>
        <v>-4.6025000000000003E-2</v>
      </c>
      <c r="D1484" s="8" t="str">
        <f>IF(T_STOCK_DATA[[#This Row],[Change (%)]]&gt;0,T_STOCK_DATA[[#This Row],[Change (%)]],"")</f>
        <v/>
      </c>
      <c r="E1484" s="8">
        <f>IF(T_STOCK_DATA[[#This Row],[Change (%)]]&lt;0,T_STOCK_DATA[[#This Row],[Change (%)]],"")</f>
        <v>-4.6025000000000003E-2</v>
      </c>
      <c r="F1484" s="7" t="str" cm="1">
        <f t="array" ref="F1484">IFERROR(_FV(T_STOCK_DATA[[#This Row],[SYMBOL]],"Exchange"),"")</f>
        <v>National Stock Exchange of India</v>
      </c>
      <c r="G1484" s="7" cm="1">
        <f t="array" ref="G1484">IFERROR(_FV(T_STOCK_DATA[[#This Row],[SYMBOL]],"Price"),"")</f>
        <v>11.4</v>
      </c>
      <c r="H1484" s="9" cm="1">
        <f t="array" ref="H1484">IFERROR(_FV(T_STOCK_DATA[[#This Row],[SYMBOL]],"Volume"),"")</f>
        <v>16982</v>
      </c>
      <c r="I1484" s="7" t="str" cm="1">
        <f t="array" ref="I1484">IFERROR(_FV(T_STOCK_DATA[[#This Row],[SYMBOL]],"Ticker symbol",TRUE),"")</f>
        <v>TREEHOUSE</v>
      </c>
      <c r="J1484" s="10" t="str">
        <f>IFERROR(RANK(T_STOCK_DATA[[#This Row],[Positive Change %]],T_STOCK_DATA[Positive Change %],0)+COUNTIF($D$3:$D1483,T_STOCK_DATA[[#This Row],[Positive Change %]]),"")</f>
        <v/>
      </c>
      <c r="K1484" s="10">
        <f>IFERROR(RANK(T_STOCK_DATA[[#This Row],[Negative Change %]],T_STOCK_DATA[Negative Change %],1)+COUNTIF($E$3:$E1483,T_STOCK_DATA[[#This Row],[Negative Change %]]),"")</f>
        <v>865</v>
      </c>
      <c r="L1484" s="10">
        <f>IFERROR(RANK(T_STOCK_DATA[[#This Row],[Volume]],T_STOCK_DATA[Volume],0)+COUNTIF($H$3:$H1483,T_STOCK_DATA[[#This Row],[Volume]]),"")</f>
        <v>1426</v>
      </c>
      <c r="M1484" s="18" cm="1">
        <f t="array" ref="M1484">IFERROR(_FV(T_STOCK_DATA[[#This Row],[SYMBOL]],"Last trade time",TRUE),"")</f>
        <v>44585.469976851855</v>
      </c>
    </row>
    <row r="1485" spans="1:13">
      <c r="A1485" s="5" t="e" vm="1488">
        <v>#VALUE!</v>
      </c>
      <c r="B1485" s="7" cm="1">
        <f t="array" ref="B1485">IFERROR(_FV(T_STOCK_DATA[[#This Row],[SYMBOL]],"Change"),"")</f>
        <v>-5.55</v>
      </c>
      <c r="C1485" s="8" cm="1">
        <f t="array" ref="C1485">IFERROR(IF(T_STOCK_DATA[[#This Row],[SYMBOL]]="","",_FV(T_STOCK_DATA[[#This Row],[SYMBOL]],"Change (%)",TRUE)),"")</f>
        <v>-4.9954999999999999E-2</v>
      </c>
      <c r="D1485" s="8" t="str">
        <f>IF(T_STOCK_DATA[[#This Row],[Change (%)]]&gt;0,T_STOCK_DATA[[#This Row],[Change (%)]],"")</f>
        <v/>
      </c>
      <c r="E1485" s="8">
        <f>IF(T_STOCK_DATA[[#This Row],[Change (%)]]&lt;0,T_STOCK_DATA[[#This Row],[Change (%)]],"")</f>
        <v>-4.9954999999999999E-2</v>
      </c>
      <c r="F1485" s="7" t="str" cm="1">
        <f t="array" ref="F1485">IFERROR(_FV(T_STOCK_DATA[[#This Row],[SYMBOL]],"Exchange"),"")</f>
        <v>National Stock Exchange of India</v>
      </c>
      <c r="G1485" s="7" cm="1">
        <f t="array" ref="G1485">IFERROR(_FV(T_STOCK_DATA[[#This Row],[SYMBOL]],"Price"),"")</f>
        <v>105.55</v>
      </c>
      <c r="H1485" s="9" cm="1">
        <f t="array" ref="H1485">IFERROR(_FV(T_STOCK_DATA[[#This Row],[SYMBOL]],"Volume"),"")</f>
        <v>50810</v>
      </c>
      <c r="I1485" s="7" t="str" cm="1">
        <f t="array" ref="I1485">IFERROR(_FV(T_STOCK_DATA[[#This Row],[SYMBOL]],"Ticker symbol",TRUE),"")</f>
        <v>TREJHARA</v>
      </c>
      <c r="J1485" s="10" t="str">
        <f>IFERROR(RANK(T_STOCK_DATA[[#This Row],[Positive Change %]],T_STOCK_DATA[Positive Change %],0)+COUNTIF($D$3:$D1484,T_STOCK_DATA[[#This Row],[Positive Change %]]),"")</f>
        <v/>
      </c>
      <c r="K1485" s="10">
        <f>IFERROR(RANK(T_STOCK_DATA[[#This Row],[Negative Change %]],T_STOCK_DATA[Negative Change %],1)+COUNTIF($E$3:$E1484,T_STOCK_DATA[[#This Row],[Negative Change %]]),"")</f>
        <v>537</v>
      </c>
      <c r="L1485" s="10">
        <f>IFERROR(RANK(T_STOCK_DATA[[#This Row],[Volume]],T_STOCK_DATA[Volume],0)+COUNTIF($H$3:$H1484,T_STOCK_DATA[[#This Row],[Volume]]),"")</f>
        <v>1165</v>
      </c>
      <c r="M1485" s="18" cm="1">
        <f t="array" ref="M1485">IFERROR(_FV(T_STOCK_DATA[[#This Row],[SYMBOL]],"Last trade time",TRUE),"")</f>
        <v>44585.469976851855</v>
      </c>
    </row>
    <row r="1486" spans="1:13">
      <c r="A1486" s="5" t="e" vm="1489">
        <v>#VALUE!</v>
      </c>
      <c r="B1486" s="7" cm="1">
        <f t="array" ref="B1486">IFERROR(_FV(T_STOCK_DATA[[#This Row],[SYMBOL]],"Change"),"")</f>
        <v>-59.9</v>
      </c>
      <c r="C1486" s="8" cm="1">
        <f t="array" ref="C1486">IFERROR(IF(T_STOCK_DATA[[#This Row],[SYMBOL]]="","",_FV(T_STOCK_DATA[[#This Row],[SYMBOL]],"Change (%)",TRUE)),"")</f>
        <v>-5.0682999999999999E-2</v>
      </c>
      <c r="D1486" s="8" t="str">
        <f>IF(T_STOCK_DATA[[#This Row],[Change (%)]]&gt;0,T_STOCK_DATA[[#This Row],[Change (%)]],"")</f>
        <v/>
      </c>
      <c r="E1486" s="8">
        <f>IF(T_STOCK_DATA[[#This Row],[Change (%)]]&lt;0,T_STOCK_DATA[[#This Row],[Change (%)]],"")</f>
        <v>-5.0682999999999999E-2</v>
      </c>
      <c r="F1486" s="7" t="str" cm="1">
        <f t="array" ref="F1486">IFERROR(_FV(T_STOCK_DATA[[#This Row],[SYMBOL]],"Exchange"),"")</f>
        <v>National Stock Exchange of India</v>
      </c>
      <c r="G1486" s="7" cm="1">
        <f t="array" ref="G1486">IFERROR(_FV(T_STOCK_DATA[[#This Row],[SYMBOL]],"Price"),"")</f>
        <v>1121.95</v>
      </c>
      <c r="H1486" s="9" cm="1">
        <f t="array" ref="H1486">IFERROR(_FV(T_STOCK_DATA[[#This Row],[SYMBOL]],"Volume"),"")</f>
        <v>979818</v>
      </c>
      <c r="I1486" s="7" t="str" cm="1">
        <f t="array" ref="I1486">IFERROR(_FV(T_STOCK_DATA[[#This Row],[SYMBOL]],"Ticker symbol",TRUE),"")</f>
        <v>TRENT</v>
      </c>
      <c r="J1486" s="10" t="str">
        <f>IFERROR(RANK(T_STOCK_DATA[[#This Row],[Positive Change %]],T_STOCK_DATA[Positive Change %],0)+COUNTIF($D$3:$D1485,T_STOCK_DATA[[#This Row],[Positive Change %]]),"")</f>
        <v/>
      </c>
      <c r="K1486" s="10">
        <f>IFERROR(RANK(T_STOCK_DATA[[#This Row],[Negative Change %]],T_STOCK_DATA[Negative Change %],1)+COUNTIF($E$3:$E1485,T_STOCK_DATA[[#This Row],[Negative Change %]]),"")</f>
        <v>493</v>
      </c>
      <c r="L1486" s="10">
        <f>IFERROR(RANK(T_STOCK_DATA[[#This Row],[Volume]],T_STOCK_DATA[Volume],0)+COUNTIF($H$3:$H1485,T_STOCK_DATA[[#This Row],[Volume]]),"")</f>
        <v>344</v>
      </c>
      <c r="M1486" s="18" cm="1">
        <f t="array" ref="M1486">IFERROR(_FV(T_STOCK_DATA[[#This Row],[SYMBOL]],"Last trade time",TRUE),"")</f>
        <v>44585.469976851855</v>
      </c>
    </row>
    <row r="1487" spans="1:13">
      <c r="A1487" s="5" t="e" vm="1490">
        <v>#VALUE!</v>
      </c>
      <c r="B1487" s="7" cm="1">
        <f t="array" ref="B1487">IFERROR(_FV(T_STOCK_DATA[[#This Row],[SYMBOL]],"Change"),"")</f>
        <v>-6.9</v>
      </c>
      <c r="C1487" s="8" cm="1">
        <f t="array" ref="C1487">IFERROR(IF(T_STOCK_DATA[[#This Row],[SYMBOL]]="","",_FV(T_STOCK_DATA[[#This Row],[SYMBOL]],"Change (%)",TRUE)),"")</f>
        <v>-4.9675999999999998E-2</v>
      </c>
      <c r="D1487" s="8" t="str">
        <f>IF(T_STOCK_DATA[[#This Row],[Change (%)]]&gt;0,T_STOCK_DATA[[#This Row],[Change (%)]],"")</f>
        <v/>
      </c>
      <c r="E1487" s="8">
        <f>IF(T_STOCK_DATA[[#This Row],[Change (%)]]&lt;0,T_STOCK_DATA[[#This Row],[Change (%)]],"")</f>
        <v>-4.9675999999999998E-2</v>
      </c>
      <c r="F1487" s="7" t="str" cm="1">
        <f t="array" ref="F1487">IFERROR(_FV(T_STOCK_DATA[[#This Row],[SYMBOL]],"Exchange"),"")</f>
        <v>National Stock Exchange of India</v>
      </c>
      <c r="G1487" s="7" cm="1">
        <f t="array" ref="G1487">IFERROR(_FV(T_STOCK_DATA[[#This Row],[SYMBOL]],"Price"),"")</f>
        <v>132</v>
      </c>
      <c r="H1487" s="9" cm="1">
        <f t="array" ref="H1487">IFERROR(_FV(T_STOCK_DATA[[#This Row],[SYMBOL]],"Volume"),"")</f>
        <v>6524</v>
      </c>
      <c r="I1487" s="7" t="str" cm="1">
        <f t="array" ref="I1487">IFERROR(_FV(T_STOCK_DATA[[#This Row],[SYMBOL]],"Ticker symbol",TRUE),"")</f>
        <v>TRF</v>
      </c>
      <c r="J1487" s="10" t="str">
        <f>IFERROR(RANK(T_STOCK_DATA[[#This Row],[Positive Change %]],T_STOCK_DATA[Positive Change %],0)+COUNTIF($D$3:$D1486,T_STOCK_DATA[[#This Row],[Positive Change %]]),"")</f>
        <v/>
      </c>
      <c r="K1487" s="10">
        <f>IFERROR(RANK(T_STOCK_DATA[[#This Row],[Negative Change %]],T_STOCK_DATA[Negative Change %],1)+COUNTIF($E$3:$E1486,T_STOCK_DATA[[#This Row],[Negative Change %]]),"")</f>
        <v>614</v>
      </c>
      <c r="L1487" s="10">
        <f>IFERROR(RANK(T_STOCK_DATA[[#This Row],[Volume]],T_STOCK_DATA[Volume],0)+COUNTIF($H$3:$H1486,T_STOCK_DATA[[#This Row],[Volume]]),"")</f>
        <v>1548</v>
      </c>
      <c r="M1487" s="18" cm="1">
        <f t="array" ref="M1487">IFERROR(_FV(T_STOCK_DATA[[#This Row],[SYMBOL]],"Last trade time",TRUE),"")</f>
        <v>44585.469976851855</v>
      </c>
    </row>
    <row r="1488" spans="1:13">
      <c r="A1488" s="5" t="e" vm="1491">
        <v>#VALUE!</v>
      </c>
      <c r="B1488" s="7" cm="1">
        <f t="array" ref="B1488">IFERROR(_FV(T_STOCK_DATA[[#This Row],[SYMBOL]],"Change"),"")</f>
        <v>-3.2</v>
      </c>
      <c r="C1488" s="8" cm="1">
        <f t="array" ref="C1488">IFERROR(IF(T_STOCK_DATA[[#This Row],[SYMBOL]]="","",_FV(T_STOCK_DATA[[#This Row],[SYMBOL]],"Change (%)",TRUE)),"")</f>
        <v>-4.9728000000000001E-2</v>
      </c>
      <c r="D1488" s="8" t="str">
        <f>IF(T_STOCK_DATA[[#This Row],[Change (%)]]&gt;0,T_STOCK_DATA[[#This Row],[Change (%)]],"")</f>
        <v/>
      </c>
      <c r="E1488" s="8">
        <f>IF(T_STOCK_DATA[[#This Row],[Change (%)]]&lt;0,T_STOCK_DATA[[#This Row],[Change (%)]],"")</f>
        <v>-4.9728000000000001E-2</v>
      </c>
      <c r="F1488" s="7" t="str" cm="1">
        <f t="array" ref="F1488">IFERROR(_FV(T_STOCK_DATA[[#This Row],[SYMBOL]],"Exchange"),"")</f>
        <v>National Stock Exchange of India</v>
      </c>
      <c r="G1488" s="7" cm="1">
        <f t="array" ref="G1488">IFERROR(_FV(T_STOCK_DATA[[#This Row],[SYMBOL]],"Price"),"")</f>
        <v>61.15</v>
      </c>
      <c r="H1488" s="9" cm="1">
        <f t="array" ref="H1488">IFERROR(_FV(T_STOCK_DATA[[#This Row],[SYMBOL]],"Volume"),"")</f>
        <v>5021114</v>
      </c>
      <c r="I1488" s="7" t="str" cm="1">
        <f t="array" ref="I1488">IFERROR(_FV(T_STOCK_DATA[[#This Row],[SYMBOL]],"Ticker symbol",TRUE),"")</f>
        <v>TRIDENT</v>
      </c>
      <c r="J1488" s="10" t="str">
        <f>IFERROR(RANK(T_STOCK_DATA[[#This Row],[Positive Change %]],T_STOCK_DATA[Positive Change %],0)+COUNTIF($D$3:$D1487,T_STOCK_DATA[[#This Row],[Positive Change %]]),"")</f>
        <v/>
      </c>
      <c r="K1488" s="10">
        <f>IFERROR(RANK(T_STOCK_DATA[[#This Row],[Negative Change %]],T_STOCK_DATA[Negative Change %],1)+COUNTIF($E$3:$E1487,T_STOCK_DATA[[#This Row],[Negative Change %]]),"")</f>
        <v>606</v>
      </c>
      <c r="L1488" s="10">
        <f>IFERROR(RANK(T_STOCK_DATA[[#This Row],[Volume]],T_STOCK_DATA[Volume],0)+COUNTIF($H$3:$H1487,T_STOCK_DATA[[#This Row],[Volume]]),"")</f>
        <v>101</v>
      </c>
      <c r="M1488" s="18" cm="1">
        <f t="array" ref="M1488">IFERROR(_FV(T_STOCK_DATA[[#This Row],[SYMBOL]],"Last trade time",TRUE),"")</f>
        <v>44585.469976851855</v>
      </c>
    </row>
    <row r="1489" spans="1:13">
      <c r="A1489" s="5" t="e" vm="1492">
        <v>#VALUE!</v>
      </c>
      <c r="B1489" s="7" cm="1">
        <f t="array" ref="B1489">IFERROR(_FV(T_STOCK_DATA[[#This Row],[SYMBOL]],"Change"),"")</f>
        <v>-18.5</v>
      </c>
      <c r="C1489" s="8" cm="1">
        <f t="array" ref="C1489">IFERROR(IF(T_STOCK_DATA[[#This Row],[SYMBOL]]="","",_FV(T_STOCK_DATA[[#This Row],[SYMBOL]],"Change (%)",TRUE)),"")</f>
        <v>-9.7521999999999998E-2</v>
      </c>
      <c r="D1489" s="8" t="str">
        <f>IF(T_STOCK_DATA[[#This Row],[Change (%)]]&gt;0,T_STOCK_DATA[[#This Row],[Change (%)]],"")</f>
        <v/>
      </c>
      <c r="E1489" s="8">
        <f>IF(T_STOCK_DATA[[#This Row],[Change (%)]]&lt;0,T_STOCK_DATA[[#This Row],[Change (%)]],"")</f>
        <v>-9.7521999999999998E-2</v>
      </c>
      <c r="F1489" s="7" t="str" cm="1">
        <f t="array" ref="F1489">IFERROR(_FV(T_STOCK_DATA[[#This Row],[SYMBOL]],"Exchange"),"")</f>
        <v>National Stock Exchange of India</v>
      </c>
      <c r="G1489" s="7" cm="1">
        <f t="array" ref="G1489">IFERROR(_FV(T_STOCK_DATA[[#This Row],[SYMBOL]],"Price"),"")</f>
        <v>171.2</v>
      </c>
      <c r="H1489" s="9" cm="1">
        <f t="array" ref="H1489">IFERROR(_FV(T_STOCK_DATA[[#This Row],[SYMBOL]],"Volume"),"")</f>
        <v>571184</v>
      </c>
      <c r="I1489" s="7" t="str" cm="1">
        <f t="array" ref="I1489">IFERROR(_FV(T_STOCK_DATA[[#This Row],[SYMBOL]],"Ticker symbol",TRUE),"")</f>
        <v>TRIGYN</v>
      </c>
      <c r="J1489" s="10" t="str">
        <f>IFERROR(RANK(T_STOCK_DATA[[#This Row],[Positive Change %]],T_STOCK_DATA[Positive Change %],0)+COUNTIF($D$3:$D1488,T_STOCK_DATA[[#This Row],[Positive Change %]]),"")</f>
        <v/>
      </c>
      <c r="K1489" s="10">
        <f>IFERROR(RANK(T_STOCK_DATA[[#This Row],[Negative Change %]],T_STOCK_DATA[Negative Change %],1)+COUNTIF($E$3:$E1488,T_STOCK_DATA[[#This Row],[Negative Change %]]),"")</f>
        <v>33</v>
      </c>
      <c r="L1489" s="10">
        <f>IFERROR(RANK(T_STOCK_DATA[[#This Row],[Volume]],T_STOCK_DATA[Volume],0)+COUNTIF($H$3:$H1488,T_STOCK_DATA[[#This Row],[Volume]]),"")</f>
        <v>463</v>
      </c>
      <c r="M1489" s="18" cm="1">
        <f t="array" ref="M1489">IFERROR(_FV(T_STOCK_DATA[[#This Row],[SYMBOL]],"Last trade time",TRUE),"")</f>
        <v>44585.469976851855</v>
      </c>
    </row>
    <row r="1490" spans="1:13">
      <c r="A1490" s="5" t="e" vm="1493">
        <v>#VALUE!</v>
      </c>
      <c r="B1490" s="7" cm="1">
        <f t="array" ref="B1490">IFERROR(_FV(T_STOCK_DATA[[#This Row],[SYMBOL]],"Change"),"")</f>
        <v>-1.45</v>
      </c>
      <c r="C1490" s="8" cm="1">
        <f t="array" ref="C1490">IFERROR(IF(T_STOCK_DATA[[#This Row],[SYMBOL]]="","",_FV(T_STOCK_DATA[[#This Row],[SYMBOL]],"Change (%)",TRUE)),"")</f>
        <v>-4.1547000000000001E-2</v>
      </c>
      <c r="D1490" s="8" t="str">
        <f>IF(T_STOCK_DATA[[#This Row],[Change (%)]]&gt;0,T_STOCK_DATA[[#This Row],[Change (%)]],"")</f>
        <v/>
      </c>
      <c r="E1490" s="8">
        <f>IF(T_STOCK_DATA[[#This Row],[Change (%)]]&lt;0,T_STOCK_DATA[[#This Row],[Change (%)]],"")</f>
        <v>-4.1547000000000001E-2</v>
      </c>
      <c r="F1490" s="7" t="str" cm="1">
        <f t="array" ref="F1490">IFERROR(_FV(T_STOCK_DATA[[#This Row],[SYMBOL]],"Exchange"),"")</f>
        <v>National Stock Exchange of India</v>
      </c>
      <c r="G1490" s="7" cm="1">
        <f t="array" ref="G1490">IFERROR(_FV(T_STOCK_DATA[[#This Row],[SYMBOL]],"Price"),"")</f>
        <v>33.450000000000003</v>
      </c>
      <c r="H1490" s="9" cm="1">
        <f t="array" ref="H1490">IFERROR(_FV(T_STOCK_DATA[[#This Row],[SYMBOL]],"Volume"),"")</f>
        <v>356877</v>
      </c>
      <c r="I1490" s="7" t="str" cm="1">
        <f t="array" ref="I1490">IFERROR(_FV(T_STOCK_DATA[[#This Row],[SYMBOL]],"Ticker symbol",TRUE),"")</f>
        <v>TRIL</v>
      </c>
      <c r="J1490" s="10" t="str">
        <f>IFERROR(RANK(T_STOCK_DATA[[#This Row],[Positive Change %]],T_STOCK_DATA[Positive Change %],0)+COUNTIF($D$3:$D1489,T_STOCK_DATA[[#This Row],[Positive Change %]]),"")</f>
        <v/>
      </c>
      <c r="K1490" s="10">
        <f>IFERROR(RANK(T_STOCK_DATA[[#This Row],[Negative Change %]],T_STOCK_DATA[Negative Change %],1)+COUNTIF($E$3:$E1489,T_STOCK_DATA[[#This Row],[Negative Change %]]),"")</f>
        <v>1000</v>
      </c>
      <c r="L1490" s="10">
        <f>IFERROR(RANK(T_STOCK_DATA[[#This Row],[Volume]],T_STOCK_DATA[Volume],0)+COUNTIF($H$3:$H1489,T_STOCK_DATA[[#This Row],[Volume]]),"")</f>
        <v>598</v>
      </c>
      <c r="M1490" s="18" cm="1">
        <f t="array" ref="M1490">IFERROR(_FV(T_STOCK_DATA[[#This Row],[SYMBOL]],"Last trade time",TRUE),"")</f>
        <v>44585.469976851855</v>
      </c>
    </row>
    <row r="1491" spans="1:13">
      <c r="A1491" s="5" t="e" vm="1494">
        <v>#VALUE!</v>
      </c>
      <c r="B1491" s="7" cm="1">
        <f t="array" ref="B1491">IFERROR(_FV(T_STOCK_DATA[[#This Row],[SYMBOL]],"Change"),"")</f>
        <v>-15.05</v>
      </c>
      <c r="C1491" s="8" cm="1">
        <f t="array" ref="C1491">IFERROR(IF(T_STOCK_DATA[[#This Row],[SYMBOL]]="","",_FV(T_STOCK_DATA[[#This Row],[SYMBOL]],"Change (%)",TRUE)),"")</f>
        <v>-7.4375999999999998E-2</v>
      </c>
      <c r="D1491" s="8" t="str">
        <f>IF(T_STOCK_DATA[[#This Row],[Change (%)]]&gt;0,T_STOCK_DATA[[#This Row],[Change (%)]],"")</f>
        <v/>
      </c>
      <c r="E1491" s="8">
        <f>IF(T_STOCK_DATA[[#This Row],[Change (%)]]&lt;0,T_STOCK_DATA[[#This Row],[Change (%)]],"")</f>
        <v>-7.4375999999999998E-2</v>
      </c>
      <c r="F1491" s="7" t="str" cm="1">
        <f t="array" ref="F1491">IFERROR(_FV(T_STOCK_DATA[[#This Row],[SYMBOL]],"Exchange"),"")</f>
        <v>National Stock Exchange of India</v>
      </c>
      <c r="G1491" s="7" cm="1">
        <f t="array" ref="G1491">IFERROR(_FV(T_STOCK_DATA[[#This Row],[SYMBOL]],"Price"),"")</f>
        <v>187.3</v>
      </c>
      <c r="H1491" s="9" cm="1">
        <f t="array" ref="H1491">IFERROR(_FV(T_STOCK_DATA[[#This Row],[SYMBOL]],"Volume"),"")</f>
        <v>751300</v>
      </c>
      <c r="I1491" s="7" t="str" cm="1">
        <f t="array" ref="I1491">IFERROR(_FV(T_STOCK_DATA[[#This Row],[SYMBOL]],"Ticker symbol",TRUE),"")</f>
        <v>TRITURBINE</v>
      </c>
      <c r="J1491" s="10" t="str">
        <f>IFERROR(RANK(T_STOCK_DATA[[#This Row],[Positive Change %]],T_STOCK_DATA[Positive Change %],0)+COUNTIF($D$3:$D1490,T_STOCK_DATA[[#This Row],[Positive Change %]]),"")</f>
        <v/>
      </c>
      <c r="K1491" s="10">
        <f>IFERROR(RANK(T_STOCK_DATA[[#This Row],[Negative Change %]],T_STOCK_DATA[Negative Change %],1)+COUNTIF($E$3:$E1490,T_STOCK_DATA[[#This Row],[Negative Change %]]),"")</f>
        <v>152</v>
      </c>
      <c r="L1491" s="10">
        <f>IFERROR(RANK(T_STOCK_DATA[[#This Row],[Volume]],T_STOCK_DATA[Volume],0)+COUNTIF($H$3:$H1490,T_STOCK_DATA[[#This Row],[Volume]]),"")</f>
        <v>399</v>
      </c>
      <c r="M1491" s="18" cm="1">
        <f t="array" ref="M1491">IFERROR(_FV(T_STOCK_DATA[[#This Row],[SYMBOL]],"Last trade time",TRUE),"")</f>
        <v>44585.469976851855</v>
      </c>
    </row>
    <row r="1492" spans="1:13">
      <c r="A1492" s="5" t="e" vm="1495">
        <v>#VALUE!</v>
      </c>
      <c r="B1492" s="7" cm="1">
        <f t="array" ref="B1492">IFERROR(_FV(T_STOCK_DATA[[#This Row],[SYMBOL]],"Change"),"")</f>
        <v>-24.5</v>
      </c>
      <c r="C1492" s="8" cm="1">
        <f t="array" ref="C1492">IFERROR(IF(T_STOCK_DATA[[#This Row],[SYMBOL]]="","",_FV(T_STOCK_DATA[[#This Row],[SYMBOL]],"Change (%)",TRUE)),"")</f>
        <v>-9.5833999999999989E-2</v>
      </c>
      <c r="D1492" s="8" t="str">
        <f>IF(T_STOCK_DATA[[#This Row],[Change (%)]]&gt;0,T_STOCK_DATA[[#This Row],[Change (%)]],"")</f>
        <v/>
      </c>
      <c r="E1492" s="8">
        <f>IF(T_STOCK_DATA[[#This Row],[Change (%)]]&lt;0,T_STOCK_DATA[[#This Row],[Change (%)]],"")</f>
        <v>-9.5833999999999989E-2</v>
      </c>
      <c r="F1492" s="7" t="str" cm="1">
        <f t="array" ref="F1492">IFERROR(_FV(T_STOCK_DATA[[#This Row],[SYMBOL]],"Exchange"),"")</f>
        <v>National Stock Exchange of India</v>
      </c>
      <c r="G1492" s="7" cm="1">
        <f t="array" ref="G1492">IFERROR(_FV(T_STOCK_DATA[[#This Row],[SYMBOL]],"Price"),"")</f>
        <v>231.15</v>
      </c>
      <c r="H1492" s="9" cm="1">
        <f t="array" ref="H1492">IFERROR(_FV(T_STOCK_DATA[[#This Row],[SYMBOL]],"Volume"),"")</f>
        <v>1747156</v>
      </c>
      <c r="I1492" s="7" t="str" cm="1">
        <f t="array" ref="I1492">IFERROR(_FV(T_STOCK_DATA[[#This Row],[SYMBOL]],"Ticker symbol",TRUE),"")</f>
        <v>TRIVENI</v>
      </c>
      <c r="J1492" s="10" t="str">
        <f>IFERROR(RANK(T_STOCK_DATA[[#This Row],[Positive Change %]],T_STOCK_DATA[Positive Change %],0)+COUNTIF($D$3:$D1491,T_STOCK_DATA[[#This Row],[Positive Change %]]),"")</f>
        <v/>
      </c>
      <c r="K1492" s="10">
        <f>IFERROR(RANK(T_STOCK_DATA[[#This Row],[Negative Change %]],T_STOCK_DATA[Negative Change %],1)+COUNTIF($E$3:$E1491,T_STOCK_DATA[[#This Row],[Negative Change %]]),"")</f>
        <v>39</v>
      </c>
      <c r="L1492" s="10">
        <f>IFERROR(RANK(T_STOCK_DATA[[#This Row],[Volume]],T_STOCK_DATA[Volume],0)+COUNTIF($H$3:$H1491,T_STOCK_DATA[[#This Row],[Volume]]),"")</f>
        <v>226</v>
      </c>
      <c r="M1492" s="18" cm="1">
        <f t="array" ref="M1492">IFERROR(_FV(T_STOCK_DATA[[#This Row],[SYMBOL]],"Last trade time",TRUE),"")</f>
        <v>44585.469976851855</v>
      </c>
    </row>
    <row r="1493" spans="1:13">
      <c r="A1493" s="5" t="e" vm="1496">
        <v>#VALUE!</v>
      </c>
      <c r="B1493" s="7" cm="1">
        <f t="array" ref="B1493">IFERROR(_FV(T_STOCK_DATA[[#This Row],[SYMBOL]],"Change"),"")</f>
        <v>-14.85</v>
      </c>
      <c r="C1493" s="8" cm="1">
        <f t="array" ref="C1493">IFERROR(IF(T_STOCK_DATA[[#This Row],[SYMBOL]]="","",_FV(T_STOCK_DATA[[#This Row],[SYMBOL]],"Change (%)",TRUE)),"")</f>
        <v>-2.1762999999999998E-2</v>
      </c>
      <c r="D1493" s="8" t="str">
        <f>IF(T_STOCK_DATA[[#This Row],[Change (%)]]&gt;0,T_STOCK_DATA[[#This Row],[Change (%)]],"")</f>
        <v/>
      </c>
      <c r="E1493" s="8">
        <f>IF(T_STOCK_DATA[[#This Row],[Change (%)]]&lt;0,T_STOCK_DATA[[#This Row],[Change (%)]],"")</f>
        <v>-2.1762999999999998E-2</v>
      </c>
      <c r="F1493" s="7" t="str" cm="1">
        <f t="array" ref="F1493">IFERROR(_FV(T_STOCK_DATA[[#This Row],[SYMBOL]],"Exchange"),"")</f>
        <v>National Stock Exchange of India</v>
      </c>
      <c r="G1493" s="7" cm="1">
        <f t="array" ref="G1493">IFERROR(_FV(T_STOCK_DATA[[#This Row],[SYMBOL]],"Price"),"")</f>
        <v>667.5</v>
      </c>
      <c r="H1493" s="9" cm="1">
        <f t="array" ref="H1493">IFERROR(_FV(T_STOCK_DATA[[#This Row],[SYMBOL]],"Volume"),"")</f>
        <v>9552</v>
      </c>
      <c r="I1493" s="7" t="str" cm="1">
        <f t="array" ref="I1493">IFERROR(_FV(T_STOCK_DATA[[#This Row],[SYMBOL]],"Ticker symbol",TRUE),"")</f>
        <v>TTKHLTCARE</v>
      </c>
      <c r="J1493" s="10" t="str">
        <f>IFERROR(RANK(T_STOCK_DATA[[#This Row],[Positive Change %]],T_STOCK_DATA[Positive Change %],0)+COUNTIF($D$3:$D1492,T_STOCK_DATA[[#This Row],[Positive Change %]]),"")</f>
        <v/>
      </c>
      <c r="K1493" s="10">
        <f>IFERROR(RANK(T_STOCK_DATA[[#This Row],[Negative Change %]],T_STOCK_DATA[Negative Change %],1)+COUNTIF($E$3:$E1492,T_STOCK_DATA[[#This Row],[Negative Change %]]),"")</f>
        <v>1400</v>
      </c>
      <c r="L1493" s="10">
        <f>IFERROR(RANK(T_STOCK_DATA[[#This Row],[Volume]],T_STOCK_DATA[Volume],0)+COUNTIF($H$3:$H1492,T_STOCK_DATA[[#This Row],[Volume]]),"")</f>
        <v>1513</v>
      </c>
      <c r="M1493" s="18" cm="1">
        <f t="array" ref="M1493">IFERROR(_FV(T_STOCK_DATA[[#This Row],[SYMBOL]],"Last trade time",TRUE),"")</f>
        <v>44585.469976851855</v>
      </c>
    </row>
    <row r="1494" spans="1:13">
      <c r="A1494" s="5" t="e" vm="1497">
        <v>#VALUE!</v>
      </c>
      <c r="B1494" s="7" cm="1">
        <f t="array" ref="B1494">IFERROR(_FV(T_STOCK_DATA[[#This Row],[SYMBOL]],"Change"),"")</f>
        <v>-41.35</v>
      </c>
      <c r="C1494" s="8" cm="1">
        <f t="array" ref="C1494">IFERROR(IF(T_STOCK_DATA[[#This Row],[SYMBOL]]="","",_FV(T_STOCK_DATA[[#This Row],[SYMBOL]],"Change (%)",TRUE)),"")</f>
        <v>-4.2581000000000001E-2</v>
      </c>
      <c r="D1494" s="8" t="str">
        <f>IF(T_STOCK_DATA[[#This Row],[Change (%)]]&gt;0,T_STOCK_DATA[[#This Row],[Change (%)]],"")</f>
        <v/>
      </c>
      <c r="E1494" s="8">
        <f>IF(T_STOCK_DATA[[#This Row],[Change (%)]]&lt;0,T_STOCK_DATA[[#This Row],[Change (%)]],"")</f>
        <v>-4.2581000000000001E-2</v>
      </c>
      <c r="F1494" s="7" t="str" cm="1">
        <f t="array" ref="F1494">IFERROR(_FV(T_STOCK_DATA[[#This Row],[SYMBOL]],"Exchange"),"")</f>
        <v>National Stock Exchange of India</v>
      </c>
      <c r="G1494" s="7" cm="1">
        <f t="array" ref="G1494">IFERROR(_FV(T_STOCK_DATA[[#This Row],[SYMBOL]],"Price"),"")</f>
        <v>929.75</v>
      </c>
      <c r="H1494" s="9" cm="1">
        <f t="array" ref="H1494">IFERROR(_FV(T_STOCK_DATA[[#This Row],[SYMBOL]],"Volume"),"")</f>
        <v>96357</v>
      </c>
      <c r="I1494" s="7" t="str" cm="1">
        <f t="array" ref="I1494">IFERROR(_FV(T_STOCK_DATA[[#This Row],[SYMBOL]],"Ticker symbol",TRUE),"")</f>
        <v>TTKPRESTIG</v>
      </c>
      <c r="J1494" s="10" t="str">
        <f>IFERROR(RANK(T_STOCK_DATA[[#This Row],[Positive Change %]],T_STOCK_DATA[Positive Change %],0)+COUNTIF($D$3:$D1493,T_STOCK_DATA[[#This Row],[Positive Change %]]),"")</f>
        <v/>
      </c>
      <c r="K1494" s="10">
        <f>IFERROR(RANK(T_STOCK_DATA[[#This Row],[Negative Change %]],T_STOCK_DATA[Negative Change %],1)+COUNTIF($E$3:$E1493,T_STOCK_DATA[[#This Row],[Negative Change %]]),"")</f>
        <v>978</v>
      </c>
      <c r="L1494" s="10">
        <f>IFERROR(RANK(T_STOCK_DATA[[#This Row],[Volume]],T_STOCK_DATA[Volume],0)+COUNTIF($H$3:$H1493,T_STOCK_DATA[[#This Row],[Volume]]),"")</f>
        <v>978</v>
      </c>
      <c r="M1494" s="18" cm="1">
        <f t="array" ref="M1494">IFERROR(_FV(T_STOCK_DATA[[#This Row],[SYMBOL]],"Last trade time",TRUE),"")</f>
        <v>44585.469976851855</v>
      </c>
    </row>
    <row r="1495" spans="1:13">
      <c r="A1495" s="5" t="e" vm="1498">
        <v>#VALUE!</v>
      </c>
      <c r="B1495" s="7" cm="1">
        <f t="array" ref="B1495">IFERROR(_FV(T_STOCK_DATA[[#This Row],[SYMBOL]],"Change"),"")</f>
        <v>-4.5</v>
      </c>
      <c r="C1495" s="8" cm="1">
        <f t="array" ref="C1495">IFERROR(IF(T_STOCK_DATA[[#This Row],[SYMBOL]]="","",_FV(T_STOCK_DATA[[#This Row],[SYMBOL]],"Change (%)",TRUE)),"")</f>
        <v>-3.669E-2</v>
      </c>
      <c r="D1495" s="8" t="str">
        <f>IF(T_STOCK_DATA[[#This Row],[Change (%)]]&gt;0,T_STOCK_DATA[[#This Row],[Change (%)]],"")</f>
        <v/>
      </c>
      <c r="E1495" s="8">
        <f>IF(T_STOCK_DATA[[#This Row],[Change (%)]]&lt;0,T_STOCK_DATA[[#This Row],[Change (%)]],"")</f>
        <v>-3.669E-2</v>
      </c>
      <c r="F1495" s="7" t="str" cm="1">
        <f t="array" ref="F1495">IFERROR(_FV(T_STOCK_DATA[[#This Row],[SYMBOL]],"Exchange"),"")</f>
        <v>National Stock Exchange of India</v>
      </c>
      <c r="G1495" s="7" cm="1">
        <f t="array" ref="G1495">IFERROR(_FV(T_STOCK_DATA[[#This Row],[SYMBOL]],"Price"),"")</f>
        <v>118.15</v>
      </c>
      <c r="H1495" s="9" cm="1">
        <f t="array" ref="H1495">IFERROR(_FV(T_STOCK_DATA[[#This Row],[SYMBOL]],"Volume"),"")</f>
        <v>124932</v>
      </c>
      <c r="I1495" s="7" t="str" cm="1">
        <f t="array" ref="I1495">IFERROR(_FV(T_STOCK_DATA[[#This Row],[SYMBOL]],"Ticker symbol",TRUE),"")</f>
        <v>TTL</v>
      </c>
      <c r="J1495" s="10" t="str">
        <f>IFERROR(RANK(T_STOCK_DATA[[#This Row],[Positive Change %]],T_STOCK_DATA[Positive Change %],0)+COUNTIF($D$3:$D1494,T_STOCK_DATA[[#This Row],[Positive Change %]]),"")</f>
        <v/>
      </c>
      <c r="K1495" s="10">
        <f>IFERROR(RANK(T_STOCK_DATA[[#This Row],[Negative Change %]],T_STOCK_DATA[Negative Change %],1)+COUNTIF($E$3:$E1494,T_STOCK_DATA[[#This Row],[Negative Change %]]),"")</f>
        <v>1118</v>
      </c>
      <c r="L1495" s="10">
        <f>IFERROR(RANK(T_STOCK_DATA[[#This Row],[Volume]],T_STOCK_DATA[Volume],0)+COUNTIF($H$3:$H1494,T_STOCK_DATA[[#This Row],[Volume]]),"")</f>
        <v>903</v>
      </c>
      <c r="M1495" s="18" cm="1">
        <f t="array" ref="M1495">IFERROR(_FV(T_STOCK_DATA[[#This Row],[SYMBOL]],"Last trade time",TRUE),"")</f>
        <v>44585.469976851855</v>
      </c>
    </row>
    <row r="1496" spans="1:13">
      <c r="A1496" s="5" t="e" vm="1499">
        <v>#VALUE!</v>
      </c>
      <c r="B1496" s="7" cm="1">
        <f t="array" ref="B1496">IFERROR(_FV(T_STOCK_DATA[[#This Row],[SYMBOL]],"Change"),"")</f>
        <v>-9.6</v>
      </c>
      <c r="C1496" s="8" cm="1">
        <f t="array" ref="C1496">IFERROR(IF(T_STOCK_DATA[[#This Row],[SYMBOL]]="","",_FV(T_STOCK_DATA[[#This Row],[SYMBOL]],"Change (%)",TRUE)),"")</f>
        <v>-4.9818000000000001E-2</v>
      </c>
      <c r="D1496" s="8" t="str">
        <f>IF(T_STOCK_DATA[[#This Row],[Change (%)]]&gt;0,T_STOCK_DATA[[#This Row],[Change (%)]],"")</f>
        <v/>
      </c>
      <c r="E1496" s="8">
        <f>IF(T_STOCK_DATA[[#This Row],[Change (%)]]&lt;0,T_STOCK_DATA[[#This Row],[Change (%)]],"")</f>
        <v>-4.9818000000000001E-2</v>
      </c>
      <c r="F1496" s="7" t="str" cm="1">
        <f t="array" ref="F1496">IFERROR(_FV(T_STOCK_DATA[[#This Row],[SYMBOL]],"Exchange"),"")</f>
        <v>National Stock Exchange of India</v>
      </c>
      <c r="G1496" s="7" cm="1">
        <f t="array" ref="G1496">IFERROR(_FV(T_STOCK_DATA[[#This Row],[SYMBOL]],"Price"),"")</f>
        <v>183.1</v>
      </c>
      <c r="H1496" s="9" cm="1">
        <f t="array" ref="H1496">IFERROR(_FV(T_STOCK_DATA[[#This Row],[SYMBOL]],"Volume"),"")</f>
        <v>792875</v>
      </c>
      <c r="I1496" s="7" t="str" cm="1">
        <f t="array" ref="I1496">IFERROR(_FV(T_STOCK_DATA[[#This Row],[SYMBOL]],"Ticker symbol",TRUE),"")</f>
        <v>TTML</v>
      </c>
      <c r="J1496" s="10" t="str">
        <f>IFERROR(RANK(T_STOCK_DATA[[#This Row],[Positive Change %]],T_STOCK_DATA[Positive Change %],0)+COUNTIF($D$3:$D1495,T_STOCK_DATA[[#This Row],[Positive Change %]]),"")</f>
        <v/>
      </c>
      <c r="K1496" s="10">
        <f>IFERROR(RANK(T_STOCK_DATA[[#This Row],[Negative Change %]],T_STOCK_DATA[Negative Change %],1)+COUNTIF($E$3:$E1495,T_STOCK_DATA[[#This Row],[Negative Change %]]),"")</f>
        <v>584</v>
      </c>
      <c r="L1496" s="10">
        <f>IFERROR(RANK(T_STOCK_DATA[[#This Row],[Volume]],T_STOCK_DATA[Volume],0)+COUNTIF($H$3:$H1495,T_STOCK_DATA[[#This Row],[Volume]]),"")</f>
        <v>385</v>
      </c>
      <c r="M1496" s="18" cm="1">
        <f t="array" ref="M1496">IFERROR(_FV(T_STOCK_DATA[[#This Row],[SYMBOL]],"Last trade time",TRUE),"")</f>
        <v>44585.469976851855</v>
      </c>
    </row>
    <row r="1497" spans="1:13">
      <c r="A1497" s="5" t="e" vm="1500">
        <v>#VALUE!</v>
      </c>
      <c r="B1497" s="7" cm="1">
        <f t="array" ref="B1497">IFERROR(_FV(T_STOCK_DATA[[#This Row],[SYMBOL]],"Change"),"")</f>
        <v>-2.75</v>
      </c>
      <c r="C1497" s="8" cm="1">
        <f t="array" ref="C1497">IFERROR(IF(T_STOCK_DATA[[#This Row],[SYMBOL]]="","",_FV(T_STOCK_DATA[[#This Row],[SYMBOL]],"Change (%)",TRUE)),"")</f>
        <v>-5.1936000000000003E-2</v>
      </c>
      <c r="D1497" s="8" t="str">
        <f>IF(T_STOCK_DATA[[#This Row],[Change (%)]]&gt;0,T_STOCK_DATA[[#This Row],[Change (%)]],"")</f>
        <v/>
      </c>
      <c r="E1497" s="8">
        <f>IF(T_STOCK_DATA[[#This Row],[Change (%)]]&lt;0,T_STOCK_DATA[[#This Row],[Change (%)]],"")</f>
        <v>-5.1936000000000003E-2</v>
      </c>
      <c r="F1497" s="7" t="str" cm="1">
        <f t="array" ref="F1497">IFERROR(_FV(T_STOCK_DATA[[#This Row],[SYMBOL]],"Exchange"),"")</f>
        <v>National Stock Exchange of India</v>
      </c>
      <c r="G1497" s="7" cm="1">
        <f t="array" ref="G1497">IFERROR(_FV(T_STOCK_DATA[[#This Row],[SYMBOL]],"Price"),"")</f>
        <v>50.2</v>
      </c>
      <c r="H1497" s="9" cm="1">
        <f t="array" ref="H1497">IFERROR(_FV(T_STOCK_DATA[[#This Row],[SYMBOL]],"Volume"),"")</f>
        <v>21100211</v>
      </c>
      <c r="I1497" s="7" t="str" cm="1">
        <f t="array" ref="I1497">IFERROR(_FV(T_STOCK_DATA[[#This Row],[SYMBOL]],"Ticker symbol",TRUE),"")</f>
        <v>TV18BRDCST</v>
      </c>
      <c r="J1497" s="10" t="str">
        <f>IFERROR(RANK(T_STOCK_DATA[[#This Row],[Positive Change %]],T_STOCK_DATA[Positive Change %],0)+COUNTIF($D$3:$D1496,T_STOCK_DATA[[#This Row],[Positive Change %]]),"")</f>
        <v/>
      </c>
      <c r="K1497" s="10">
        <f>IFERROR(RANK(T_STOCK_DATA[[#This Row],[Negative Change %]],T_STOCK_DATA[Negative Change %],1)+COUNTIF($E$3:$E1496,T_STOCK_DATA[[#This Row],[Negative Change %]]),"")</f>
        <v>470</v>
      </c>
      <c r="L1497" s="10">
        <f>IFERROR(RANK(T_STOCK_DATA[[#This Row],[Volume]],T_STOCK_DATA[Volume],0)+COUNTIF($H$3:$H1496,T_STOCK_DATA[[#This Row],[Volume]]),"")</f>
        <v>23</v>
      </c>
      <c r="M1497" s="18" cm="1">
        <f t="array" ref="M1497">IFERROR(_FV(T_STOCK_DATA[[#This Row],[SYMBOL]],"Last trade time",TRUE),"")</f>
        <v>44585.469976851855</v>
      </c>
    </row>
    <row r="1498" spans="1:13">
      <c r="A1498" s="5" t="e" vm="1501">
        <v>#VALUE!</v>
      </c>
      <c r="B1498" s="7" cm="1">
        <f t="array" ref="B1498">IFERROR(_FV(T_STOCK_DATA[[#This Row],[SYMBOL]],"Change"),"")</f>
        <v>-12.15</v>
      </c>
      <c r="C1498" s="8" cm="1">
        <f t="array" ref="C1498">IFERROR(IF(T_STOCK_DATA[[#This Row],[SYMBOL]]="","",_FV(T_STOCK_DATA[[#This Row],[SYMBOL]],"Change (%)",TRUE)),"")</f>
        <v>-5.6669999999999998E-2</v>
      </c>
      <c r="D1498" s="8" t="str">
        <f>IF(T_STOCK_DATA[[#This Row],[Change (%)]]&gt;0,T_STOCK_DATA[[#This Row],[Change (%)]],"")</f>
        <v/>
      </c>
      <c r="E1498" s="8">
        <f>IF(T_STOCK_DATA[[#This Row],[Change (%)]]&lt;0,T_STOCK_DATA[[#This Row],[Change (%)]],"")</f>
        <v>-5.6669999999999998E-2</v>
      </c>
      <c r="F1498" s="7" t="str" cm="1">
        <f t="array" ref="F1498">IFERROR(_FV(T_STOCK_DATA[[#This Row],[SYMBOL]],"Exchange"),"")</f>
        <v>National Stock Exchange of India</v>
      </c>
      <c r="G1498" s="7" cm="1">
        <f t="array" ref="G1498">IFERROR(_FV(T_STOCK_DATA[[#This Row],[SYMBOL]],"Price"),"")</f>
        <v>202.25</v>
      </c>
      <c r="H1498" s="9" cm="1">
        <f t="array" ref="H1498">IFERROR(_FV(T_STOCK_DATA[[#This Row],[SYMBOL]],"Volume"),"")</f>
        <v>307739</v>
      </c>
      <c r="I1498" s="7" t="str" cm="1">
        <f t="array" ref="I1498">IFERROR(_FV(T_STOCK_DATA[[#This Row],[SYMBOL]],"Ticker symbol",TRUE),"")</f>
        <v>TVSELECT</v>
      </c>
      <c r="J1498" s="10" t="str">
        <f>IFERROR(RANK(T_STOCK_DATA[[#This Row],[Positive Change %]],T_STOCK_DATA[Positive Change %],0)+COUNTIF($D$3:$D1497,T_STOCK_DATA[[#This Row],[Positive Change %]]),"")</f>
        <v/>
      </c>
      <c r="K1498" s="10">
        <f>IFERROR(RANK(T_STOCK_DATA[[#This Row],[Negative Change %]],T_STOCK_DATA[Negative Change %],1)+COUNTIF($E$3:$E1497,T_STOCK_DATA[[#This Row],[Negative Change %]]),"")</f>
        <v>393</v>
      </c>
      <c r="L1498" s="10">
        <f>IFERROR(RANK(T_STOCK_DATA[[#This Row],[Volume]],T_STOCK_DATA[Volume],0)+COUNTIF($H$3:$H1497,T_STOCK_DATA[[#This Row],[Volume]]),"")</f>
        <v>639</v>
      </c>
      <c r="M1498" s="18" cm="1">
        <f t="array" ref="M1498">IFERROR(_FV(T_STOCK_DATA[[#This Row],[SYMBOL]],"Last trade time",TRUE),"")</f>
        <v>44585.469976851855</v>
      </c>
    </row>
    <row r="1499" spans="1:13">
      <c r="A1499" s="5" t="e" vm="1502">
        <v>#VALUE!</v>
      </c>
      <c r="B1499" s="7" cm="1">
        <f t="array" ref="B1499">IFERROR(_FV(T_STOCK_DATA[[#This Row],[SYMBOL]],"Change"),"")</f>
        <v>-18.899999999999999</v>
      </c>
      <c r="C1499" s="8" cm="1">
        <f t="array" ref="C1499">IFERROR(IF(T_STOCK_DATA[[#This Row],[SYMBOL]]="","",_FV(T_STOCK_DATA[[#This Row],[SYMBOL]],"Change (%)",TRUE)),"")</f>
        <v>-2.9948000000000002E-2</v>
      </c>
      <c r="D1499" s="8" t="str">
        <f>IF(T_STOCK_DATA[[#This Row],[Change (%)]]&gt;0,T_STOCK_DATA[[#This Row],[Change (%)]],"")</f>
        <v/>
      </c>
      <c r="E1499" s="8">
        <f>IF(T_STOCK_DATA[[#This Row],[Change (%)]]&lt;0,T_STOCK_DATA[[#This Row],[Change (%)]],"")</f>
        <v>-2.9948000000000002E-2</v>
      </c>
      <c r="F1499" s="7" t="str" cm="1">
        <f t="array" ref="F1499">IFERROR(_FV(T_STOCK_DATA[[#This Row],[SYMBOL]],"Exchange"),"")</f>
        <v>National Stock Exchange of India</v>
      </c>
      <c r="G1499" s="7" cm="1">
        <f t="array" ref="G1499">IFERROR(_FV(T_STOCK_DATA[[#This Row],[SYMBOL]],"Price"),"")</f>
        <v>612.20000000000005</v>
      </c>
      <c r="H1499" s="9" cm="1">
        <f t="array" ref="H1499">IFERROR(_FV(T_STOCK_DATA[[#This Row],[SYMBOL]],"Volume"),"")</f>
        <v>712987</v>
      </c>
      <c r="I1499" s="7" t="str" cm="1">
        <f t="array" ref="I1499">IFERROR(_FV(T_STOCK_DATA[[#This Row],[SYMBOL]],"Ticker symbol",TRUE),"")</f>
        <v>TVSMOTOR</v>
      </c>
      <c r="J1499" s="10" t="str">
        <f>IFERROR(RANK(T_STOCK_DATA[[#This Row],[Positive Change %]],T_STOCK_DATA[Positive Change %],0)+COUNTIF($D$3:$D1498,T_STOCK_DATA[[#This Row],[Positive Change %]]),"")</f>
        <v/>
      </c>
      <c r="K1499" s="10">
        <f>IFERROR(RANK(T_STOCK_DATA[[#This Row],[Negative Change %]],T_STOCK_DATA[Negative Change %],1)+COUNTIF($E$3:$E1498,T_STOCK_DATA[[#This Row],[Negative Change %]]),"")</f>
        <v>1246</v>
      </c>
      <c r="L1499" s="10">
        <f>IFERROR(RANK(T_STOCK_DATA[[#This Row],[Volume]],T_STOCK_DATA[Volume],0)+COUNTIF($H$3:$H1498,T_STOCK_DATA[[#This Row],[Volume]]),"")</f>
        <v>411</v>
      </c>
      <c r="M1499" s="18" cm="1">
        <f t="array" ref="M1499">IFERROR(_FV(T_STOCK_DATA[[#This Row],[SYMBOL]],"Last trade time",TRUE),"")</f>
        <v>44585.469976851855</v>
      </c>
    </row>
    <row r="1500" spans="1:13">
      <c r="A1500" s="5" t="e" vm="1503">
        <v>#VALUE!</v>
      </c>
      <c r="B1500" s="7" cm="1">
        <f t="array" ref="B1500">IFERROR(_FV(T_STOCK_DATA[[#This Row],[SYMBOL]],"Change"),"")</f>
        <v>-100.1</v>
      </c>
      <c r="C1500" s="8" cm="1">
        <f t="array" ref="C1500">IFERROR(IF(T_STOCK_DATA[[#This Row],[SYMBOL]]="","",_FV(T_STOCK_DATA[[#This Row],[SYMBOL]],"Change (%)",TRUE)),"")</f>
        <v>-4.7469999999999998E-2</v>
      </c>
      <c r="D1500" s="8" t="str">
        <f>IF(T_STOCK_DATA[[#This Row],[Change (%)]]&gt;0,T_STOCK_DATA[[#This Row],[Change (%)]],"")</f>
        <v/>
      </c>
      <c r="E1500" s="8">
        <f>IF(T_STOCK_DATA[[#This Row],[Change (%)]]&lt;0,T_STOCK_DATA[[#This Row],[Change (%)]],"")</f>
        <v>-4.7469999999999998E-2</v>
      </c>
      <c r="F1500" s="7" t="str" cm="1">
        <f t="array" ref="F1500">IFERROR(_FV(T_STOCK_DATA[[#This Row],[SYMBOL]],"Exchange"),"")</f>
        <v>National Stock Exchange of India</v>
      </c>
      <c r="G1500" s="7" cm="1">
        <f t="array" ref="G1500">IFERROR(_FV(T_STOCK_DATA[[#This Row],[SYMBOL]],"Price"),"")</f>
        <v>2008.6</v>
      </c>
      <c r="H1500" s="9" cm="1">
        <f t="array" ref="H1500">IFERROR(_FV(T_STOCK_DATA[[#This Row],[SYMBOL]],"Volume"),"")</f>
        <v>4100</v>
      </c>
      <c r="I1500" s="7" t="str" cm="1">
        <f t="array" ref="I1500">IFERROR(_FV(T_STOCK_DATA[[#This Row],[SYMBOL]],"Ticker symbol",TRUE),"")</f>
        <v>TVSSRICHAK</v>
      </c>
      <c r="J1500" s="10" t="str">
        <f>IFERROR(RANK(T_STOCK_DATA[[#This Row],[Positive Change %]],T_STOCK_DATA[Positive Change %],0)+COUNTIF($D$3:$D1499,T_STOCK_DATA[[#This Row],[Positive Change %]]),"")</f>
        <v/>
      </c>
      <c r="K1500" s="10">
        <f>IFERROR(RANK(T_STOCK_DATA[[#This Row],[Negative Change %]],T_STOCK_DATA[Negative Change %],1)+COUNTIF($E$3:$E1499,T_STOCK_DATA[[#This Row],[Negative Change %]]),"")</f>
        <v>788</v>
      </c>
      <c r="L1500" s="10">
        <f>IFERROR(RANK(T_STOCK_DATA[[#This Row],[Volume]],T_STOCK_DATA[Volume],0)+COUNTIF($H$3:$H1499,T_STOCK_DATA[[#This Row],[Volume]]),"")</f>
        <v>1577</v>
      </c>
      <c r="M1500" s="18" cm="1">
        <f t="array" ref="M1500">IFERROR(_FV(T_STOCK_DATA[[#This Row],[SYMBOL]],"Last trade time",TRUE),"")</f>
        <v>44585.469976851855</v>
      </c>
    </row>
    <row r="1501" spans="1:13">
      <c r="A1501" s="5" t="e" vm="1504">
        <v>#VALUE!</v>
      </c>
      <c r="B1501" s="7" cm="1">
        <f t="array" ref="B1501">IFERROR(_FV(T_STOCK_DATA[[#This Row],[SYMBOL]],"Change"),"")</f>
        <v>-14.35</v>
      </c>
      <c r="C1501" s="8" cm="1">
        <f t="array" ref="C1501">IFERROR(IF(T_STOCK_DATA[[#This Row],[SYMBOL]]="","",_FV(T_STOCK_DATA[[#This Row],[SYMBOL]],"Change (%)",TRUE)),"")</f>
        <v>-3.5893000000000001E-2</v>
      </c>
      <c r="D1501" s="8" t="str">
        <f>IF(T_STOCK_DATA[[#This Row],[Change (%)]]&gt;0,T_STOCK_DATA[[#This Row],[Change (%)]],"")</f>
        <v/>
      </c>
      <c r="E1501" s="8">
        <f>IF(T_STOCK_DATA[[#This Row],[Change (%)]]&lt;0,T_STOCK_DATA[[#This Row],[Change (%)]],"")</f>
        <v>-3.5893000000000001E-2</v>
      </c>
      <c r="F1501" s="7" t="str" cm="1">
        <f t="array" ref="F1501">IFERROR(_FV(T_STOCK_DATA[[#This Row],[SYMBOL]],"Exchange"),"")</f>
        <v>National Stock Exchange of India</v>
      </c>
      <c r="G1501" s="7" cm="1">
        <f t="array" ref="G1501">IFERROR(_FV(T_STOCK_DATA[[#This Row],[SYMBOL]],"Price"),"")</f>
        <v>385.45</v>
      </c>
      <c r="H1501" s="9" cm="1">
        <f t="array" ref="H1501">IFERROR(_FV(T_STOCK_DATA[[#This Row],[SYMBOL]],"Volume"),"")</f>
        <v>97193</v>
      </c>
      <c r="I1501" s="7" t="str" cm="1">
        <f t="array" ref="I1501">IFERROR(_FV(T_STOCK_DATA[[#This Row],[SYMBOL]],"Ticker symbol",TRUE),"")</f>
        <v>TVTODAY</v>
      </c>
      <c r="J1501" s="10" t="str">
        <f>IFERROR(RANK(T_STOCK_DATA[[#This Row],[Positive Change %]],T_STOCK_DATA[Positive Change %],0)+COUNTIF($D$3:$D1500,T_STOCK_DATA[[#This Row],[Positive Change %]]),"")</f>
        <v/>
      </c>
      <c r="K1501" s="10">
        <f>IFERROR(RANK(T_STOCK_DATA[[#This Row],[Negative Change %]],T_STOCK_DATA[Negative Change %],1)+COUNTIF($E$3:$E1500,T_STOCK_DATA[[#This Row],[Negative Change %]]),"")</f>
        <v>1137</v>
      </c>
      <c r="L1501" s="10">
        <f>IFERROR(RANK(T_STOCK_DATA[[#This Row],[Volume]],T_STOCK_DATA[Volume],0)+COUNTIF($H$3:$H1500,T_STOCK_DATA[[#This Row],[Volume]]),"")</f>
        <v>976</v>
      </c>
      <c r="M1501" s="18" cm="1">
        <f t="array" ref="M1501">IFERROR(_FV(T_STOCK_DATA[[#This Row],[SYMBOL]],"Last trade time",TRUE),"")</f>
        <v>44585.469976851855</v>
      </c>
    </row>
    <row r="1502" spans="1:13">
      <c r="A1502" s="5" t="e" vm="1505">
        <v>#VALUE!</v>
      </c>
      <c r="B1502" s="7" cm="1">
        <f t="array" ref="B1502">IFERROR(_FV(T_STOCK_DATA[[#This Row],[SYMBOL]],"Change"),"")</f>
        <v>-0.15</v>
      </c>
      <c r="C1502" s="8" cm="1">
        <f t="array" ref="C1502">IFERROR(IF(T_STOCK_DATA[[#This Row],[SYMBOL]]="","",_FV(T_STOCK_DATA[[#This Row],[SYMBOL]],"Change (%)",TRUE)),"")</f>
        <v>-4.1666999999999996E-2</v>
      </c>
      <c r="D1502" s="8" t="str">
        <f>IF(T_STOCK_DATA[[#This Row],[Change (%)]]&gt;0,T_STOCK_DATA[[#This Row],[Change (%)]],"")</f>
        <v/>
      </c>
      <c r="E1502" s="8">
        <f>IF(T_STOCK_DATA[[#This Row],[Change (%)]]&lt;0,T_STOCK_DATA[[#This Row],[Change (%)]],"")</f>
        <v>-4.1666999999999996E-2</v>
      </c>
      <c r="F1502" s="7" t="str" cm="1">
        <f t="array" ref="F1502">IFERROR(_FV(T_STOCK_DATA[[#This Row],[SYMBOL]],"Exchange"),"")</f>
        <v>National Stock Exchange of India</v>
      </c>
      <c r="G1502" s="7" cm="1">
        <f t="array" ref="G1502">IFERROR(_FV(T_STOCK_DATA[[#This Row],[SYMBOL]],"Price"),"")</f>
        <v>3.45</v>
      </c>
      <c r="H1502" s="9" cm="1">
        <f t="array" ref="H1502">IFERROR(_FV(T_STOCK_DATA[[#This Row],[SYMBOL]],"Volume"),"")</f>
        <v>120</v>
      </c>
      <c r="I1502" s="7" t="str" cm="1">
        <f t="array" ref="I1502">IFERROR(_FV(T_STOCK_DATA[[#This Row],[SYMBOL]],"Ticker symbol",TRUE),"")</f>
        <v>TVVISION</v>
      </c>
      <c r="J1502" s="10" t="str">
        <f>IFERROR(RANK(T_STOCK_DATA[[#This Row],[Positive Change %]],T_STOCK_DATA[Positive Change %],0)+COUNTIF($D$3:$D1501,T_STOCK_DATA[[#This Row],[Positive Change %]]),"")</f>
        <v/>
      </c>
      <c r="K1502" s="10">
        <f>IFERROR(RANK(T_STOCK_DATA[[#This Row],[Negative Change %]],T_STOCK_DATA[Negative Change %],1)+COUNTIF($E$3:$E1501,T_STOCK_DATA[[#This Row],[Negative Change %]]),"")</f>
        <v>997</v>
      </c>
      <c r="L1502" s="10">
        <f>IFERROR(RANK(T_STOCK_DATA[[#This Row],[Volume]],T_STOCK_DATA[Volume],0)+COUNTIF($H$3:$H1501,T_STOCK_DATA[[#This Row],[Volume]]),"")</f>
        <v>1642</v>
      </c>
      <c r="M1502" s="18" cm="1">
        <f t="array" ref="M1502">IFERROR(_FV(T_STOCK_DATA[[#This Row],[SYMBOL]],"Last trade time",TRUE),"")</f>
        <v>44585.469976851855</v>
      </c>
    </row>
    <row r="1503" spans="1:13">
      <c r="A1503" s="5" t="e" vm="1506">
        <v>#VALUE!</v>
      </c>
      <c r="B1503" s="7" cm="1">
        <f t="array" ref="B1503">IFERROR(_FV(T_STOCK_DATA[[#This Row],[SYMBOL]],"Change"),"")</f>
        <v>-3.8</v>
      </c>
      <c r="C1503" s="8" cm="1">
        <f t="array" ref="C1503">IFERROR(IF(T_STOCK_DATA[[#This Row],[SYMBOL]]="","",_FV(T_STOCK_DATA[[#This Row],[SYMBOL]],"Change (%)",TRUE)),"")</f>
        <v>-3.3114999999999999E-2</v>
      </c>
      <c r="D1503" s="8" t="str">
        <f>IF(T_STOCK_DATA[[#This Row],[Change (%)]]&gt;0,T_STOCK_DATA[[#This Row],[Change (%)]],"")</f>
        <v/>
      </c>
      <c r="E1503" s="8">
        <f>IF(T_STOCK_DATA[[#This Row],[Change (%)]]&lt;0,T_STOCK_DATA[[#This Row],[Change (%)]],"")</f>
        <v>-3.3114999999999999E-2</v>
      </c>
      <c r="F1503" s="7" t="str" cm="1">
        <f t="array" ref="F1503">IFERROR(_FV(T_STOCK_DATA[[#This Row],[SYMBOL]],"Exchange"),"")</f>
        <v>National Stock Exchange of India</v>
      </c>
      <c r="G1503" s="7" cm="1">
        <f t="array" ref="G1503">IFERROR(_FV(T_STOCK_DATA[[#This Row],[SYMBOL]],"Price"),"")</f>
        <v>110.95</v>
      </c>
      <c r="H1503" s="9" cm="1">
        <f t="array" ref="H1503">IFERROR(_FV(T_STOCK_DATA[[#This Row],[SYMBOL]],"Volume"),"")</f>
        <v>2658210</v>
      </c>
      <c r="I1503" s="7" t="str" cm="1">
        <f t="array" ref="I1503">IFERROR(_FV(T_STOCK_DATA[[#This Row],[SYMBOL]],"Ticker symbol",TRUE),"")</f>
        <v>TWL</v>
      </c>
      <c r="J1503" s="10" t="str">
        <f>IFERROR(RANK(T_STOCK_DATA[[#This Row],[Positive Change %]],T_STOCK_DATA[Positive Change %],0)+COUNTIF($D$3:$D1502,T_STOCK_DATA[[#This Row],[Positive Change %]]),"")</f>
        <v/>
      </c>
      <c r="K1503" s="10">
        <f>IFERROR(RANK(T_STOCK_DATA[[#This Row],[Negative Change %]],T_STOCK_DATA[Negative Change %],1)+COUNTIF($E$3:$E1502,T_STOCK_DATA[[#This Row],[Negative Change %]]),"")</f>
        <v>1197</v>
      </c>
      <c r="L1503" s="10">
        <f>IFERROR(RANK(T_STOCK_DATA[[#This Row],[Volume]],T_STOCK_DATA[Volume],0)+COUNTIF($H$3:$H1502,T_STOCK_DATA[[#This Row],[Volume]]),"")</f>
        <v>163</v>
      </c>
      <c r="M1503" s="18" cm="1">
        <f t="array" ref="M1503">IFERROR(_FV(T_STOCK_DATA[[#This Row],[SYMBOL]],"Last trade time",TRUE),"")</f>
        <v>44585.469976851855</v>
      </c>
    </row>
    <row r="1504" spans="1:13">
      <c r="A1504" s="5" t="e" vm="1507">
        <v>#VALUE!</v>
      </c>
      <c r="B1504" s="7" cm="1">
        <f t="array" ref="B1504">IFERROR(_FV(T_STOCK_DATA[[#This Row],[SYMBOL]],"Change"),"")</f>
        <v>-42.55</v>
      </c>
      <c r="C1504" s="8" cm="1">
        <f t="array" ref="C1504">IFERROR(IF(T_STOCK_DATA[[#This Row],[SYMBOL]]="","",_FV(T_STOCK_DATA[[#This Row],[SYMBOL]],"Change (%)",TRUE)),"")</f>
        <v>-2.7164999999999998E-2</v>
      </c>
      <c r="D1504" s="8" t="str">
        <f>IF(T_STOCK_DATA[[#This Row],[Change (%)]]&gt;0,T_STOCK_DATA[[#This Row],[Change (%)]],"")</f>
        <v/>
      </c>
      <c r="E1504" s="8">
        <f>IF(T_STOCK_DATA[[#This Row],[Change (%)]]&lt;0,T_STOCK_DATA[[#This Row],[Change (%)]],"")</f>
        <v>-2.7164999999999998E-2</v>
      </c>
      <c r="F1504" s="7" t="str" cm="1">
        <f t="array" ref="F1504">IFERROR(_FV(T_STOCK_DATA[[#This Row],[SYMBOL]],"Exchange"),"")</f>
        <v>National Stock Exchange of India</v>
      </c>
      <c r="G1504" s="7" cm="1">
        <f t="array" ref="G1504">IFERROR(_FV(T_STOCK_DATA[[#This Row],[SYMBOL]],"Price"),"")</f>
        <v>1523.8</v>
      </c>
      <c r="H1504" s="9" cm="1">
        <f t="array" ref="H1504">IFERROR(_FV(T_STOCK_DATA[[#This Row],[SYMBOL]],"Volume"),"")</f>
        <v>285079</v>
      </c>
      <c r="I1504" s="7" t="str" cm="1">
        <f t="array" ref="I1504">IFERROR(_FV(T_STOCK_DATA[[#This Row],[SYMBOL]],"Ticker symbol",TRUE),"")</f>
        <v>UBL</v>
      </c>
      <c r="J1504" s="10" t="str">
        <f>IFERROR(RANK(T_STOCK_DATA[[#This Row],[Positive Change %]],T_STOCK_DATA[Positive Change %],0)+COUNTIF($D$3:$D1503,T_STOCK_DATA[[#This Row],[Positive Change %]]),"")</f>
        <v/>
      </c>
      <c r="K1504" s="10">
        <f>IFERROR(RANK(T_STOCK_DATA[[#This Row],[Negative Change %]],T_STOCK_DATA[Negative Change %],1)+COUNTIF($E$3:$E1503,T_STOCK_DATA[[#This Row],[Negative Change %]]),"")</f>
        <v>1301</v>
      </c>
      <c r="L1504" s="10">
        <f>IFERROR(RANK(T_STOCK_DATA[[#This Row],[Volume]],T_STOCK_DATA[Volume],0)+COUNTIF($H$3:$H1503,T_STOCK_DATA[[#This Row],[Volume]]),"")</f>
        <v>659</v>
      </c>
      <c r="M1504" s="18" cm="1">
        <f t="array" ref="M1504">IFERROR(_FV(T_STOCK_DATA[[#This Row],[SYMBOL]],"Last trade time",TRUE),"")</f>
        <v>44585.469976851855</v>
      </c>
    </row>
    <row r="1505" spans="1:13">
      <c r="A1505" s="5" t="e" vm="1508">
        <v>#VALUE!</v>
      </c>
      <c r="B1505" s="7" cm="1">
        <f t="array" ref="B1505">IFERROR(_FV(T_STOCK_DATA[[#This Row],[SYMBOL]],"Change"),"")</f>
        <v>-9.9499999999999993</v>
      </c>
      <c r="C1505" s="8" cm="1">
        <f t="array" ref="C1505">IFERROR(IF(T_STOCK_DATA[[#This Row],[SYMBOL]]="","",_FV(T_STOCK_DATA[[#This Row],[SYMBOL]],"Change (%)",TRUE)),"")</f>
        <v>-6.1820000000000007E-2</v>
      </c>
      <c r="D1505" s="8" t="str">
        <f>IF(T_STOCK_DATA[[#This Row],[Change (%)]]&gt;0,T_STOCK_DATA[[#This Row],[Change (%)]],"")</f>
        <v/>
      </c>
      <c r="E1505" s="8">
        <f>IF(T_STOCK_DATA[[#This Row],[Change (%)]]&lt;0,T_STOCK_DATA[[#This Row],[Change (%)]],"")</f>
        <v>-6.1820000000000007E-2</v>
      </c>
      <c r="F1505" s="7" t="str" cm="1">
        <f t="array" ref="F1505">IFERROR(_FV(T_STOCK_DATA[[#This Row],[SYMBOL]],"Exchange"),"")</f>
        <v>National Stock Exchange of India</v>
      </c>
      <c r="G1505" s="7" cm="1">
        <f t="array" ref="G1505">IFERROR(_FV(T_STOCK_DATA[[#This Row],[SYMBOL]],"Price"),"")</f>
        <v>151</v>
      </c>
      <c r="H1505" s="9" cm="1">
        <f t="array" ref="H1505">IFERROR(_FV(T_STOCK_DATA[[#This Row],[SYMBOL]],"Volume"),"")</f>
        <v>72279</v>
      </c>
      <c r="I1505" s="7" t="str" cm="1">
        <f t="array" ref="I1505">IFERROR(_FV(T_STOCK_DATA[[#This Row],[SYMBOL]],"Ticker symbol",TRUE),"")</f>
        <v>UCALFUEL</v>
      </c>
      <c r="J1505" s="10" t="str">
        <f>IFERROR(RANK(T_STOCK_DATA[[#This Row],[Positive Change %]],T_STOCK_DATA[Positive Change %],0)+COUNTIF($D$3:$D1504,T_STOCK_DATA[[#This Row],[Positive Change %]]),"")</f>
        <v/>
      </c>
      <c r="K1505" s="10">
        <f>IFERROR(RANK(T_STOCK_DATA[[#This Row],[Negative Change %]],T_STOCK_DATA[Negative Change %],1)+COUNTIF($E$3:$E1504,T_STOCK_DATA[[#This Row],[Negative Change %]]),"")</f>
        <v>314</v>
      </c>
      <c r="L1505" s="10">
        <f>IFERROR(RANK(T_STOCK_DATA[[#This Row],[Volume]],T_STOCK_DATA[Volume],0)+COUNTIF($H$3:$H1504,T_STOCK_DATA[[#This Row],[Volume]]),"")</f>
        <v>1067</v>
      </c>
      <c r="M1505" s="18" cm="1">
        <f t="array" ref="M1505">IFERROR(_FV(T_STOCK_DATA[[#This Row],[SYMBOL]],"Last trade time",TRUE),"")</f>
        <v>44585.469976851855</v>
      </c>
    </row>
    <row r="1506" spans="1:13">
      <c r="A1506" s="5" t="e" vm="1509">
        <v>#VALUE!</v>
      </c>
      <c r="B1506" s="7" cm="1">
        <f t="array" ref="B1506">IFERROR(_FV(T_STOCK_DATA[[#This Row],[SYMBOL]],"Change"),"")</f>
        <v>-0.25</v>
      </c>
      <c r="C1506" s="8" cm="1">
        <f t="array" ref="C1506">IFERROR(IF(T_STOCK_DATA[[#This Row],[SYMBOL]]="","",_FV(T_STOCK_DATA[[#This Row],[SYMBOL]],"Change (%)",TRUE)),"")</f>
        <v>-1.9379999999999998E-2</v>
      </c>
      <c r="D1506" s="8" t="str">
        <f>IF(T_STOCK_DATA[[#This Row],[Change (%)]]&gt;0,T_STOCK_DATA[[#This Row],[Change (%)]],"")</f>
        <v/>
      </c>
      <c r="E1506" s="8">
        <f>IF(T_STOCK_DATA[[#This Row],[Change (%)]]&lt;0,T_STOCK_DATA[[#This Row],[Change (%)]],"")</f>
        <v>-1.9379999999999998E-2</v>
      </c>
      <c r="F1506" s="7" t="str" cm="1">
        <f t="array" ref="F1506">IFERROR(_FV(T_STOCK_DATA[[#This Row],[SYMBOL]],"Exchange"),"")</f>
        <v>National Stock Exchange of India</v>
      </c>
      <c r="G1506" s="7" cm="1">
        <f t="array" ref="G1506">IFERROR(_FV(T_STOCK_DATA[[#This Row],[SYMBOL]],"Price"),"")</f>
        <v>12.65</v>
      </c>
      <c r="H1506" s="9" cm="1">
        <f t="array" ref="H1506">IFERROR(_FV(T_STOCK_DATA[[#This Row],[SYMBOL]],"Volume"),"")</f>
        <v>3294091</v>
      </c>
      <c r="I1506" s="7" t="str" cm="1">
        <f t="array" ref="I1506">IFERROR(_FV(T_STOCK_DATA[[#This Row],[SYMBOL]],"Ticker symbol",TRUE),"")</f>
        <v>UCOBANK</v>
      </c>
      <c r="J1506" s="10" t="str">
        <f>IFERROR(RANK(T_STOCK_DATA[[#This Row],[Positive Change %]],T_STOCK_DATA[Positive Change %],0)+COUNTIF($D$3:$D1505,T_STOCK_DATA[[#This Row],[Positive Change %]]),"")</f>
        <v/>
      </c>
      <c r="K1506" s="10">
        <f>IFERROR(RANK(T_STOCK_DATA[[#This Row],[Negative Change %]],T_STOCK_DATA[Negative Change %],1)+COUNTIF($E$3:$E1505,T_STOCK_DATA[[#This Row],[Negative Change %]]),"")</f>
        <v>1435</v>
      </c>
      <c r="L1506" s="10">
        <f>IFERROR(RANK(T_STOCK_DATA[[#This Row],[Volume]],T_STOCK_DATA[Volume],0)+COUNTIF($H$3:$H1505,T_STOCK_DATA[[#This Row],[Volume]]),"")</f>
        <v>141</v>
      </c>
      <c r="M1506" s="18" cm="1">
        <f t="array" ref="M1506">IFERROR(_FV(T_STOCK_DATA[[#This Row],[SYMBOL]],"Last trade time",TRUE),"")</f>
        <v>44585.469976851855</v>
      </c>
    </row>
    <row r="1507" spans="1:13">
      <c r="A1507" s="5" t="e" vm="1510">
        <v>#VALUE!</v>
      </c>
      <c r="B1507" s="7" cm="1">
        <f t="array" ref="B1507">IFERROR(_FV(T_STOCK_DATA[[#This Row],[SYMBOL]],"Change"),"")</f>
        <v>-21.55</v>
      </c>
      <c r="C1507" s="8" cm="1">
        <f t="array" ref="C1507">IFERROR(IF(T_STOCK_DATA[[#This Row],[SYMBOL]]="","",_FV(T_STOCK_DATA[[#This Row],[SYMBOL]],"Change (%)",TRUE)),"")</f>
        <v>-4.104E-2</v>
      </c>
      <c r="D1507" s="8" t="str">
        <f>IF(T_STOCK_DATA[[#This Row],[Change (%)]]&gt;0,T_STOCK_DATA[[#This Row],[Change (%)]],"")</f>
        <v/>
      </c>
      <c r="E1507" s="8">
        <f>IF(T_STOCK_DATA[[#This Row],[Change (%)]]&lt;0,T_STOCK_DATA[[#This Row],[Change (%)]],"")</f>
        <v>-4.104E-2</v>
      </c>
      <c r="F1507" s="7" t="str" cm="1">
        <f t="array" ref="F1507">IFERROR(_FV(T_STOCK_DATA[[#This Row],[SYMBOL]],"Exchange"),"")</f>
        <v>National Stock Exchange of India</v>
      </c>
      <c r="G1507" s="7" cm="1">
        <f t="array" ref="G1507">IFERROR(_FV(T_STOCK_DATA[[#This Row],[SYMBOL]],"Price"),"")</f>
        <v>503.55</v>
      </c>
      <c r="H1507" s="9" cm="1">
        <f t="array" ref="H1507">IFERROR(_FV(T_STOCK_DATA[[#This Row],[SYMBOL]],"Volume"),"")</f>
        <v>145163</v>
      </c>
      <c r="I1507" s="7" t="str" cm="1">
        <f t="array" ref="I1507">IFERROR(_FV(T_STOCK_DATA[[#This Row],[SYMBOL]],"Ticker symbol",TRUE),"")</f>
        <v>UFLEX</v>
      </c>
      <c r="J1507" s="10" t="str">
        <f>IFERROR(RANK(T_STOCK_DATA[[#This Row],[Positive Change %]],T_STOCK_DATA[Positive Change %],0)+COUNTIF($D$3:$D1506,T_STOCK_DATA[[#This Row],[Positive Change %]]),"")</f>
        <v/>
      </c>
      <c r="K1507" s="10">
        <f>IFERROR(RANK(T_STOCK_DATA[[#This Row],[Negative Change %]],T_STOCK_DATA[Negative Change %],1)+COUNTIF($E$3:$E1506,T_STOCK_DATA[[#This Row],[Negative Change %]]),"")</f>
        <v>1016</v>
      </c>
      <c r="L1507" s="10">
        <f>IFERROR(RANK(T_STOCK_DATA[[#This Row],[Volume]],T_STOCK_DATA[Volume],0)+COUNTIF($H$3:$H1506,T_STOCK_DATA[[#This Row],[Volume]]),"")</f>
        <v>862</v>
      </c>
      <c r="M1507" s="18" cm="1">
        <f t="array" ref="M1507">IFERROR(_FV(T_STOCK_DATA[[#This Row],[SYMBOL]],"Last trade time",TRUE),"")</f>
        <v>44585.469976851855</v>
      </c>
    </row>
    <row r="1508" spans="1:13">
      <c r="A1508" s="5" t="e" vm="1511">
        <v>#VALUE!</v>
      </c>
      <c r="B1508" s="7" cm="1">
        <f t="array" ref="B1508">IFERROR(_FV(T_STOCK_DATA[[#This Row],[SYMBOL]],"Change"),"")</f>
        <v>-2.6</v>
      </c>
      <c r="C1508" s="8" cm="1">
        <f t="array" ref="C1508">IFERROR(IF(T_STOCK_DATA[[#This Row],[SYMBOL]]="","",_FV(T_STOCK_DATA[[#This Row],[SYMBOL]],"Change (%)",TRUE)),"")</f>
        <v>-2.7238999999999999E-2</v>
      </c>
      <c r="D1508" s="8" t="str">
        <f>IF(T_STOCK_DATA[[#This Row],[Change (%)]]&gt;0,T_STOCK_DATA[[#This Row],[Change (%)]],"")</f>
        <v/>
      </c>
      <c r="E1508" s="8">
        <f>IF(T_STOCK_DATA[[#This Row],[Change (%)]]&lt;0,T_STOCK_DATA[[#This Row],[Change (%)]],"")</f>
        <v>-2.7238999999999999E-2</v>
      </c>
      <c r="F1508" s="7" t="str" cm="1">
        <f t="array" ref="F1508">IFERROR(_FV(T_STOCK_DATA[[#This Row],[SYMBOL]],"Exchange"),"")</f>
        <v>National Stock Exchange of India</v>
      </c>
      <c r="G1508" s="7" cm="1">
        <f t="array" ref="G1508">IFERROR(_FV(T_STOCK_DATA[[#This Row],[SYMBOL]],"Price"),"")</f>
        <v>92.85</v>
      </c>
      <c r="H1508" s="9" cm="1">
        <f t="array" ref="H1508">IFERROR(_FV(T_STOCK_DATA[[#This Row],[SYMBOL]],"Volume"),"")</f>
        <v>229058</v>
      </c>
      <c r="I1508" s="7" t="str" cm="1">
        <f t="array" ref="I1508">IFERROR(_FV(T_STOCK_DATA[[#This Row],[SYMBOL]],"Ticker symbol",TRUE),"")</f>
        <v>UFO</v>
      </c>
      <c r="J1508" s="10" t="str">
        <f>IFERROR(RANK(T_STOCK_DATA[[#This Row],[Positive Change %]],T_STOCK_DATA[Positive Change %],0)+COUNTIF($D$3:$D1507,T_STOCK_DATA[[#This Row],[Positive Change %]]),"")</f>
        <v/>
      </c>
      <c r="K1508" s="10">
        <f>IFERROR(RANK(T_STOCK_DATA[[#This Row],[Negative Change %]],T_STOCK_DATA[Negative Change %],1)+COUNTIF($E$3:$E1507,T_STOCK_DATA[[#This Row],[Negative Change %]]),"")</f>
        <v>1299</v>
      </c>
      <c r="L1508" s="10">
        <f>IFERROR(RANK(T_STOCK_DATA[[#This Row],[Volume]],T_STOCK_DATA[Volume],0)+COUNTIF($H$3:$H1507,T_STOCK_DATA[[#This Row],[Volume]]),"")</f>
        <v>716</v>
      </c>
      <c r="M1508" s="18" cm="1">
        <f t="array" ref="M1508">IFERROR(_FV(T_STOCK_DATA[[#This Row],[SYMBOL]],"Last trade time",TRUE),"")</f>
        <v>44585.469976851855</v>
      </c>
    </row>
    <row r="1509" spans="1:13">
      <c r="A1509" s="5" t="e" vm="1512">
        <v>#VALUE!</v>
      </c>
      <c r="B1509" s="7" cm="1">
        <f t="array" ref="B1509">IFERROR(_FV(T_STOCK_DATA[[#This Row],[SYMBOL]],"Change"),"")</f>
        <v>-2.15</v>
      </c>
      <c r="C1509" s="8" cm="1">
        <f t="array" ref="C1509">IFERROR(IF(T_STOCK_DATA[[#This Row],[SYMBOL]]="","",_FV(T_STOCK_DATA[[#This Row],[SYMBOL]],"Change (%)",TRUE)),"")</f>
        <v>-6.4758999999999997E-2</v>
      </c>
      <c r="D1509" s="8" t="str">
        <f>IF(T_STOCK_DATA[[#This Row],[Change (%)]]&gt;0,T_STOCK_DATA[[#This Row],[Change (%)]],"")</f>
        <v/>
      </c>
      <c r="E1509" s="8">
        <f>IF(T_STOCK_DATA[[#This Row],[Change (%)]]&lt;0,T_STOCK_DATA[[#This Row],[Change (%)]],"")</f>
        <v>-6.4758999999999997E-2</v>
      </c>
      <c r="F1509" s="7" t="str" cm="1">
        <f t="array" ref="F1509">IFERROR(_FV(T_STOCK_DATA[[#This Row],[SYMBOL]],"Exchange"),"")</f>
        <v>National Stock Exchange of India</v>
      </c>
      <c r="G1509" s="7" cm="1">
        <f t="array" ref="G1509">IFERROR(_FV(T_STOCK_DATA[[#This Row],[SYMBOL]],"Price"),"")</f>
        <v>31.05</v>
      </c>
      <c r="H1509" s="9" cm="1">
        <f t="array" ref="H1509">IFERROR(_FV(T_STOCK_DATA[[#This Row],[SYMBOL]],"Volume"),"")</f>
        <v>368828</v>
      </c>
      <c r="I1509" s="7" t="str" cm="1">
        <f t="array" ref="I1509">IFERROR(_FV(T_STOCK_DATA[[#This Row],[SYMBOL]],"Ticker symbol",TRUE),"")</f>
        <v>UGARSUGAR</v>
      </c>
      <c r="J1509" s="10" t="str">
        <f>IFERROR(RANK(T_STOCK_DATA[[#This Row],[Positive Change %]],T_STOCK_DATA[Positive Change %],0)+COUNTIF($D$3:$D1508,T_STOCK_DATA[[#This Row],[Positive Change %]]),"")</f>
        <v/>
      </c>
      <c r="K1509" s="10">
        <f>IFERROR(RANK(T_STOCK_DATA[[#This Row],[Negative Change %]],T_STOCK_DATA[Negative Change %],1)+COUNTIF($E$3:$E1508,T_STOCK_DATA[[#This Row],[Negative Change %]]),"")</f>
        <v>272</v>
      </c>
      <c r="L1509" s="10">
        <f>IFERROR(RANK(T_STOCK_DATA[[#This Row],[Volume]],T_STOCK_DATA[Volume],0)+COUNTIF($H$3:$H1508,T_STOCK_DATA[[#This Row],[Volume]]),"")</f>
        <v>592</v>
      </c>
      <c r="M1509" s="18" cm="1">
        <f t="array" ref="M1509">IFERROR(_FV(T_STOCK_DATA[[#This Row],[SYMBOL]],"Last trade time",TRUE),"")</f>
        <v>44585.469976851855</v>
      </c>
    </row>
    <row r="1510" spans="1:13">
      <c r="A1510" s="5" t="e" vm="1513">
        <v>#VALUE!</v>
      </c>
      <c r="B1510" s="7" cm="1">
        <f t="array" ref="B1510">IFERROR(_FV(T_STOCK_DATA[[#This Row],[SYMBOL]],"Change"),"")</f>
        <v>-0.35</v>
      </c>
      <c r="C1510" s="8" cm="1">
        <f t="array" ref="C1510">IFERROR(IF(T_STOCK_DATA[[#This Row],[SYMBOL]]="","",_FV(T_STOCK_DATA[[#This Row],[SYMBOL]],"Change (%)",TRUE)),"")</f>
        <v>-4.6357999999999996E-2</v>
      </c>
      <c r="D1510" s="8" t="str">
        <f>IF(T_STOCK_DATA[[#This Row],[Change (%)]]&gt;0,T_STOCK_DATA[[#This Row],[Change (%)]],"")</f>
        <v/>
      </c>
      <c r="E1510" s="8">
        <f>IF(T_STOCK_DATA[[#This Row],[Change (%)]]&lt;0,T_STOCK_DATA[[#This Row],[Change (%)]],"")</f>
        <v>-4.6357999999999996E-2</v>
      </c>
      <c r="F1510" s="7" t="str" cm="1">
        <f t="array" ref="F1510">IFERROR(_FV(T_STOCK_DATA[[#This Row],[SYMBOL]],"Exchange"),"")</f>
        <v>National Stock Exchange of India</v>
      </c>
      <c r="G1510" s="7" cm="1">
        <f t="array" ref="G1510">IFERROR(_FV(T_STOCK_DATA[[#This Row],[SYMBOL]],"Price"),"")</f>
        <v>7.2</v>
      </c>
      <c r="H1510" s="9" cm="1">
        <f t="array" ref="H1510">IFERROR(_FV(T_STOCK_DATA[[#This Row],[SYMBOL]],"Volume"),"")</f>
        <v>2664905</v>
      </c>
      <c r="I1510" s="7" t="str" cm="1">
        <f t="array" ref="I1510">IFERROR(_FV(T_STOCK_DATA[[#This Row],[SYMBOL]],"Ticker symbol",TRUE),"")</f>
        <v>UJAAS</v>
      </c>
      <c r="J1510" s="10" t="str">
        <f>IFERROR(RANK(T_STOCK_DATA[[#This Row],[Positive Change %]],T_STOCK_DATA[Positive Change %],0)+COUNTIF($D$3:$D1509,T_STOCK_DATA[[#This Row],[Positive Change %]]),"")</f>
        <v/>
      </c>
      <c r="K1510" s="10">
        <f>IFERROR(RANK(T_STOCK_DATA[[#This Row],[Negative Change %]],T_STOCK_DATA[Negative Change %],1)+COUNTIF($E$3:$E1509,T_STOCK_DATA[[#This Row],[Negative Change %]]),"")</f>
        <v>850</v>
      </c>
      <c r="L1510" s="10">
        <f>IFERROR(RANK(T_STOCK_DATA[[#This Row],[Volume]],T_STOCK_DATA[Volume],0)+COUNTIF($H$3:$H1509,T_STOCK_DATA[[#This Row],[Volume]]),"")</f>
        <v>161</v>
      </c>
      <c r="M1510" s="18" cm="1">
        <f t="array" ref="M1510">IFERROR(_FV(T_STOCK_DATA[[#This Row],[SYMBOL]],"Last trade time",TRUE),"")</f>
        <v>44585.469976851855</v>
      </c>
    </row>
    <row r="1511" spans="1:13">
      <c r="A1511" s="5" t="e" vm="1514">
        <v>#VALUE!</v>
      </c>
      <c r="B1511" s="7" cm="1">
        <f t="array" ref="B1511">IFERROR(_FV(T_STOCK_DATA[[#This Row],[SYMBOL]],"Change"),"")</f>
        <v>-5</v>
      </c>
      <c r="C1511" s="8" cm="1">
        <f t="array" ref="C1511">IFERROR(IF(T_STOCK_DATA[[#This Row],[SYMBOL]]="","",_FV(T_STOCK_DATA[[#This Row],[SYMBOL]],"Change (%)",TRUE)),"")</f>
        <v>-3.6219000000000001E-2</v>
      </c>
      <c r="D1511" s="8" t="str">
        <f>IF(T_STOCK_DATA[[#This Row],[Change (%)]]&gt;0,T_STOCK_DATA[[#This Row],[Change (%)]],"")</f>
        <v/>
      </c>
      <c r="E1511" s="8">
        <f>IF(T_STOCK_DATA[[#This Row],[Change (%)]]&lt;0,T_STOCK_DATA[[#This Row],[Change (%)]],"")</f>
        <v>-3.6219000000000001E-2</v>
      </c>
      <c r="F1511" s="7" t="str" cm="1">
        <f t="array" ref="F1511">IFERROR(_FV(T_STOCK_DATA[[#This Row],[SYMBOL]],"Exchange"),"")</f>
        <v>National Stock Exchange of India</v>
      </c>
      <c r="G1511" s="7" cm="1">
        <f t="array" ref="G1511">IFERROR(_FV(T_STOCK_DATA[[#This Row],[SYMBOL]],"Price"),"")</f>
        <v>133.05000000000001</v>
      </c>
      <c r="H1511" s="9" cm="1">
        <f t="array" ref="H1511">IFERROR(_FV(T_STOCK_DATA[[#This Row],[SYMBOL]],"Volume"),"")</f>
        <v>777325</v>
      </c>
      <c r="I1511" s="7" t="str" cm="1">
        <f t="array" ref="I1511">IFERROR(_FV(T_STOCK_DATA[[#This Row],[SYMBOL]],"Ticker symbol",TRUE),"")</f>
        <v>UJJIVAN</v>
      </c>
      <c r="J1511" s="10" t="str">
        <f>IFERROR(RANK(T_STOCK_DATA[[#This Row],[Positive Change %]],T_STOCK_DATA[Positive Change %],0)+COUNTIF($D$3:$D1510,T_STOCK_DATA[[#This Row],[Positive Change %]]),"")</f>
        <v/>
      </c>
      <c r="K1511" s="10">
        <f>IFERROR(RANK(T_STOCK_DATA[[#This Row],[Negative Change %]],T_STOCK_DATA[Negative Change %],1)+COUNTIF($E$3:$E1510,T_STOCK_DATA[[#This Row],[Negative Change %]]),"")</f>
        <v>1127</v>
      </c>
      <c r="L1511" s="10">
        <f>IFERROR(RANK(T_STOCK_DATA[[#This Row],[Volume]],T_STOCK_DATA[Volume],0)+COUNTIF($H$3:$H1510,T_STOCK_DATA[[#This Row],[Volume]]),"")</f>
        <v>391</v>
      </c>
      <c r="M1511" s="18" cm="1">
        <f t="array" ref="M1511">IFERROR(_FV(T_STOCK_DATA[[#This Row],[SYMBOL]],"Last trade time",TRUE),"")</f>
        <v>44585.469976851855</v>
      </c>
    </row>
    <row r="1512" spans="1:13">
      <c r="A1512" s="5" t="e" vm="1515">
        <v>#VALUE!</v>
      </c>
      <c r="B1512" s="7" cm="1">
        <f t="array" ref="B1512">IFERROR(_FV(T_STOCK_DATA[[#This Row],[SYMBOL]],"Change"),"")</f>
        <v>-0.8</v>
      </c>
      <c r="C1512" s="8" cm="1">
        <f t="array" ref="C1512">IFERROR(IF(T_STOCK_DATA[[#This Row],[SYMBOL]]="","",_FV(T_STOCK_DATA[[#This Row],[SYMBOL]],"Change (%)",TRUE)),"")</f>
        <v>-4.0506E-2</v>
      </c>
      <c r="D1512" s="8" t="str">
        <f>IF(T_STOCK_DATA[[#This Row],[Change (%)]]&gt;0,T_STOCK_DATA[[#This Row],[Change (%)]],"")</f>
        <v/>
      </c>
      <c r="E1512" s="8">
        <f>IF(T_STOCK_DATA[[#This Row],[Change (%)]]&lt;0,T_STOCK_DATA[[#This Row],[Change (%)]],"")</f>
        <v>-4.0506E-2</v>
      </c>
      <c r="F1512" s="7" t="str" cm="1">
        <f t="array" ref="F1512">IFERROR(_FV(T_STOCK_DATA[[#This Row],[SYMBOL]],"Exchange"),"")</f>
        <v>National Stock Exchange of India</v>
      </c>
      <c r="G1512" s="7" cm="1">
        <f t="array" ref="G1512">IFERROR(_FV(T_STOCK_DATA[[#This Row],[SYMBOL]],"Price"),"")</f>
        <v>18.95</v>
      </c>
      <c r="H1512" s="9" cm="1">
        <f t="array" ref="H1512">IFERROR(_FV(T_STOCK_DATA[[#This Row],[SYMBOL]],"Volume"),"")</f>
        <v>2443360</v>
      </c>
      <c r="I1512" s="7" t="str" cm="1">
        <f t="array" ref="I1512">IFERROR(_FV(T_STOCK_DATA[[#This Row],[SYMBOL]],"Ticker symbol",TRUE),"")</f>
        <v>UJJIVANSFB</v>
      </c>
      <c r="J1512" s="10" t="str">
        <f>IFERROR(RANK(T_STOCK_DATA[[#This Row],[Positive Change %]],T_STOCK_DATA[Positive Change %],0)+COUNTIF($D$3:$D1511,T_STOCK_DATA[[#This Row],[Positive Change %]]),"")</f>
        <v/>
      </c>
      <c r="K1512" s="10">
        <f>IFERROR(RANK(T_STOCK_DATA[[#This Row],[Negative Change %]],T_STOCK_DATA[Negative Change %],1)+COUNTIF($E$3:$E1511,T_STOCK_DATA[[#This Row],[Negative Change %]]),"")</f>
        <v>1031</v>
      </c>
      <c r="L1512" s="10">
        <f>IFERROR(RANK(T_STOCK_DATA[[#This Row],[Volume]],T_STOCK_DATA[Volume],0)+COUNTIF($H$3:$H1511,T_STOCK_DATA[[#This Row],[Volume]]),"")</f>
        <v>174</v>
      </c>
      <c r="M1512" s="18" cm="1">
        <f t="array" ref="M1512">IFERROR(_FV(T_STOCK_DATA[[#This Row],[SYMBOL]],"Last trade time",TRUE),"")</f>
        <v>44585.469976851855</v>
      </c>
    </row>
    <row r="1513" spans="1:13">
      <c r="A1513" s="5" t="e" vm="1516">
        <v>#VALUE!</v>
      </c>
      <c r="B1513" s="7" cm="1">
        <f t="array" ref="B1513">IFERROR(_FV(T_STOCK_DATA[[#This Row],[SYMBOL]],"Change"),"")</f>
        <v>-201.65</v>
      </c>
      <c r="C1513" s="8" cm="1">
        <f t="array" ref="C1513">IFERROR(IF(T_STOCK_DATA[[#This Row],[SYMBOL]]="","",_FV(T_STOCK_DATA[[#This Row],[SYMBOL]],"Change (%)",TRUE)),"")</f>
        <v>-2.7407000000000001E-2</v>
      </c>
      <c r="D1513" s="8" t="str">
        <f>IF(T_STOCK_DATA[[#This Row],[Change (%)]]&gt;0,T_STOCK_DATA[[#This Row],[Change (%)]],"")</f>
        <v/>
      </c>
      <c r="E1513" s="8">
        <f>IF(T_STOCK_DATA[[#This Row],[Change (%)]]&lt;0,T_STOCK_DATA[[#This Row],[Change (%)]],"")</f>
        <v>-2.7407000000000001E-2</v>
      </c>
      <c r="F1513" s="7" t="str" cm="1">
        <f t="array" ref="F1513">IFERROR(_FV(T_STOCK_DATA[[#This Row],[SYMBOL]],"Exchange"),"")</f>
        <v>National Stock Exchange of India</v>
      </c>
      <c r="G1513" s="7" cm="1">
        <f t="array" ref="G1513">IFERROR(_FV(T_STOCK_DATA[[#This Row],[SYMBOL]],"Price"),"")</f>
        <v>7156</v>
      </c>
      <c r="H1513" s="9" cm="1">
        <f t="array" ref="H1513">IFERROR(_FV(T_STOCK_DATA[[#This Row],[SYMBOL]],"Volume"),"")</f>
        <v>319304</v>
      </c>
      <c r="I1513" s="7" t="str" cm="1">
        <f t="array" ref="I1513">IFERROR(_FV(T_STOCK_DATA[[#This Row],[SYMBOL]],"Ticker symbol",TRUE),"")</f>
        <v>ULTRACEMCO</v>
      </c>
      <c r="J1513" s="10" t="str">
        <f>IFERROR(RANK(T_STOCK_DATA[[#This Row],[Positive Change %]],T_STOCK_DATA[Positive Change %],0)+COUNTIF($D$3:$D1512,T_STOCK_DATA[[#This Row],[Positive Change %]]),"")</f>
        <v/>
      </c>
      <c r="K1513" s="10">
        <f>IFERROR(RANK(T_STOCK_DATA[[#This Row],[Negative Change %]],T_STOCK_DATA[Negative Change %],1)+COUNTIF($E$3:$E1512,T_STOCK_DATA[[#This Row],[Negative Change %]]),"")</f>
        <v>1294</v>
      </c>
      <c r="L1513" s="10">
        <f>IFERROR(RANK(T_STOCK_DATA[[#This Row],[Volume]],T_STOCK_DATA[Volume],0)+COUNTIF($H$3:$H1512,T_STOCK_DATA[[#This Row],[Volume]]),"")</f>
        <v>629</v>
      </c>
      <c r="M1513" s="18" cm="1">
        <f t="array" ref="M1513">IFERROR(_FV(T_STOCK_DATA[[#This Row],[SYMBOL]],"Last trade time",TRUE),"")</f>
        <v>44585.469976851855</v>
      </c>
    </row>
    <row r="1514" spans="1:13">
      <c r="A1514" s="5" t="e" vm="1517">
        <v>#VALUE!</v>
      </c>
      <c r="B1514" s="7" cm="1">
        <f t="array" ref="B1514">IFERROR(_FV(T_STOCK_DATA[[#This Row],[SYMBOL]],"Change"),"")</f>
        <v>-3.7</v>
      </c>
      <c r="C1514" s="8" cm="1">
        <f t="array" ref="C1514">IFERROR(IF(T_STOCK_DATA[[#This Row],[SYMBOL]]="","",_FV(T_STOCK_DATA[[#This Row],[SYMBOL]],"Change (%)",TRUE)),"")</f>
        <v>-4.6077000000000007E-2</v>
      </c>
      <c r="D1514" s="8" t="str">
        <f>IF(T_STOCK_DATA[[#This Row],[Change (%)]]&gt;0,T_STOCK_DATA[[#This Row],[Change (%)]],"")</f>
        <v/>
      </c>
      <c r="E1514" s="8">
        <f>IF(T_STOCK_DATA[[#This Row],[Change (%)]]&lt;0,T_STOCK_DATA[[#This Row],[Change (%)]],"")</f>
        <v>-4.6077000000000007E-2</v>
      </c>
      <c r="F1514" s="7" t="str" cm="1">
        <f t="array" ref="F1514">IFERROR(_FV(T_STOCK_DATA[[#This Row],[SYMBOL]],"Exchange"),"")</f>
        <v>National Stock Exchange of India</v>
      </c>
      <c r="G1514" s="7" cm="1">
        <f t="array" ref="G1514">IFERROR(_FV(T_STOCK_DATA[[#This Row],[SYMBOL]],"Price"),"")</f>
        <v>76.599999999999994</v>
      </c>
      <c r="H1514" s="9" cm="1">
        <f t="array" ref="H1514">IFERROR(_FV(T_STOCK_DATA[[#This Row],[SYMBOL]],"Volume"),"")</f>
        <v>39999</v>
      </c>
      <c r="I1514" s="7" t="str" cm="1">
        <f t="array" ref="I1514">IFERROR(_FV(T_STOCK_DATA[[#This Row],[SYMBOL]],"Ticker symbol",TRUE),"")</f>
        <v>UMANGDAIRY</v>
      </c>
      <c r="J1514" s="10" t="str">
        <f>IFERROR(RANK(T_STOCK_DATA[[#This Row],[Positive Change %]],T_STOCK_DATA[Positive Change %],0)+COUNTIF($D$3:$D1513,T_STOCK_DATA[[#This Row],[Positive Change %]]),"")</f>
        <v/>
      </c>
      <c r="K1514" s="10">
        <f>IFERROR(RANK(T_STOCK_DATA[[#This Row],[Negative Change %]],T_STOCK_DATA[Negative Change %],1)+COUNTIF($E$3:$E1513,T_STOCK_DATA[[#This Row],[Negative Change %]]),"")</f>
        <v>862</v>
      </c>
      <c r="L1514" s="10">
        <f>IFERROR(RANK(T_STOCK_DATA[[#This Row],[Volume]],T_STOCK_DATA[Volume],0)+COUNTIF($H$3:$H1513,T_STOCK_DATA[[#This Row],[Volume]]),"")</f>
        <v>1235</v>
      </c>
      <c r="M1514" s="18" cm="1">
        <f t="array" ref="M1514">IFERROR(_FV(T_STOCK_DATA[[#This Row],[SYMBOL]],"Last trade time",TRUE),"")</f>
        <v>44585.469976851855</v>
      </c>
    </row>
    <row r="1515" spans="1:13">
      <c r="A1515" s="5" t="e" vm="1518">
        <v>#VALUE!</v>
      </c>
      <c r="B1515" s="7" cm="1">
        <f t="array" ref="B1515">IFERROR(_FV(T_STOCK_DATA[[#This Row],[SYMBOL]],"Change"),"")</f>
        <v>-0.3</v>
      </c>
      <c r="C1515" s="8" cm="1">
        <f t="array" ref="C1515">IFERROR(IF(T_STOCK_DATA[[#This Row],[SYMBOL]]="","",_FV(T_STOCK_DATA[[#This Row],[SYMBOL]],"Change (%)",TRUE)),"")</f>
        <v>-4.7244000000000001E-2</v>
      </c>
      <c r="D1515" s="8" t="str">
        <f>IF(T_STOCK_DATA[[#This Row],[Change (%)]]&gt;0,T_STOCK_DATA[[#This Row],[Change (%)]],"")</f>
        <v/>
      </c>
      <c r="E1515" s="8">
        <f>IF(T_STOCK_DATA[[#This Row],[Change (%)]]&lt;0,T_STOCK_DATA[[#This Row],[Change (%)]],"")</f>
        <v>-4.7244000000000001E-2</v>
      </c>
      <c r="F1515" s="7" t="str" cm="1">
        <f t="array" ref="F1515">IFERROR(_FV(T_STOCK_DATA[[#This Row],[SYMBOL]],"Exchange"),"")</f>
        <v>National Stock Exchange of India</v>
      </c>
      <c r="G1515" s="7" cm="1">
        <f t="array" ref="G1515">IFERROR(_FV(T_STOCK_DATA[[#This Row],[SYMBOL]],"Price"),"")</f>
        <v>6.05</v>
      </c>
      <c r="H1515" s="9" cm="1">
        <f t="array" ref="H1515">IFERROR(_FV(T_STOCK_DATA[[#This Row],[SYMBOL]],"Volume"),"")</f>
        <v>466</v>
      </c>
      <c r="I1515" s="7" t="str" cm="1">
        <f t="array" ref="I1515">IFERROR(_FV(T_STOCK_DATA[[#This Row],[SYMBOL]],"Ticker symbol",TRUE),"")</f>
        <v>UMESLTD</v>
      </c>
      <c r="J1515" s="10" t="str">
        <f>IFERROR(RANK(T_STOCK_DATA[[#This Row],[Positive Change %]],T_STOCK_DATA[Positive Change %],0)+COUNTIF($D$3:$D1514,T_STOCK_DATA[[#This Row],[Positive Change %]]),"")</f>
        <v/>
      </c>
      <c r="K1515" s="10">
        <f>IFERROR(RANK(T_STOCK_DATA[[#This Row],[Negative Change %]],T_STOCK_DATA[Negative Change %],1)+COUNTIF($E$3:$E1514,T_STOCK_DATA[[#This Row],[Negative Change %]]),"")</f>
        <v>799</v>
      </c>
      <c r="L1515" s="10">
        <f>IFERROR(RANK(T_STOCK_DATA[[#This Row],[Volume]],T_STOCK_DATA[Volume],0)+COUNTIF($H$3:$H1514,T_STOCK_DATA[[#This Row],[Volume]]),"")</f>
        <v>1630</v>
      </c>
      <c r="M1515" s="18" cm="1">
        <f t="array" ref="M1515">IFERROR(_FV(T_STOCK_DATA[[#This Row],[SYMBOL]],"Last trade time",TRUE),"")</f>
        <v>44585.469976851855</v>
      </c>
    </row>
    <row r="1516" spans="1:13">
      <c r="A1516" s="5" t="e" vm="1519">
        <v>#VALUE!</v>
      </c>
      <c r="B1516" s="7" cm="1">
        <f t="array" ref="B1516">IFERROR(_FV(T_STOCK_DATA[[#This Row],[SYMBOL]],"Change"),"")</f>
        <v>-17</v>
      </c>
      <c r="C1516" s="8" cm="1">
        <f t="array" ref="C1516">IFERROR(IF(T_STOCK_DATA[[#This Row],[SYMBOL]]="","",_FV(T_STOCK_DATA[[#This Row],[SYMBOL]],"Change (%)",TRUE)),"")</f>
        <v>-5.9785000000000005E-2</v>
      </c>
      <c r="D1516" s="8" t="str">
        <f>IF(T_STOCK_DATA[[#This Row],[Change (%)]]&gt;0,T_STOCK_DATA[[#This Row],[Change (%)]],"")</f>
        <v/>
      </c>
      <c r="E1516" s="8">
        <f>IF(T_STOCK_DATA[[#This Row],[Change (%)]]&lt;0,T_STOCK_DATA[[#This Row],[Change (%)]],"")</f>
        <v>-5.9785000000000005E-2</v>
      </c>
      <c r="F1516" s="7" t="str" cm="1">
        <f t="array" ref="F1516">IFERROR(_FV(T_STOCK_DATA[[#This Row],[SYMBOL]],"Exchange"),"")</f>
        <v>National Stock Exchange of India</v>
      </c>
      <c r="G1516" s="7" cm="1">
        <f t="array" ref="G1516">IFERROR(_FV(T_STOCK_DATA[[#This Row],[SYMBOL]],"Price"),"")</f>
        <v>267.35000000000002</v>
      </c>
      <c r="H1516" s="9" cm="1">
        <f t="array" ref="H1516">IFERROR(_FV(T_STOCK_DATA[[#This Row],[SYMBOL]],"Volume"),"")</f>
        <v>189055</v>
      </c>
      <c r="I1516" s="7" t="str" cm="1">
        <f t="array" ref="I1516">IFERROR(_FV(T_STOCK_DATA[[#This Row],[SYMBOL]],"Ticker symbol",TRUE),"")</f>
        <v>UNICHEMLAB</v>
      </c>
      <c r="J1516" s="10" t="str">
        <f>IFERROR(RANK(T_STOCK_DATA[[#This Row],[Positive Change %]],T_STOCK_DATA[Positive Change %],0)+COUNTIF($D$3:$D1515,T_STOCK_DATA[[#This Row],[Positive Change %]]),"")</f>
        <v/>
      </c>
      <c r="K1516" s="10">
        <f>IFERROR(RANK(T_STOCK_DATA[[#This Row],[Negative Change %]],T_STOCK_DATA[Negative Change %],1)+COUNTIF($E$3:$E1515,T_STOCK_DATA[[#This Row],[Negative Change %]]),"")</f>
        <v>350</v>
      </c>
      <c r="L1516" s="10">
        <f>IFERROR(RANK(T_STOCK_DATA[[#This Row],[Volume]],T_STOCK_DATA[Volume],0)+COUNTIF($H$3:$H1515,T_STOCK_DATA[[#This Row],[Volume]]),"")</f>
        <v>775</v>
      </c>
      <c r="M1516" s="18" cm="1">
        <f t="array" ref="M1516">IFERROR(_FV(T_STOCK_DATA[[#This Row],[SYMBOL]],"Last trade time",TRUE),"")</f>
        <v>44585.469976851855</v>
      </c>
    </row>
    <row r="1517" spans="1:13">
      <c r="A1517" s="5" t="e" vm="1520">
        <v>#VALUE!</v>
      </c>
      <c r="B1517" s="7" cm="1">
        <f t="array" ref="B1517">IFERROR(_FV(T_STOCK_DATA[[#This Row],[SYMBOL]],"Change"),"")</f>
        <v>-36.35</v>
      </c>
      <c r="C1517" s="8" cm="1">
        <f t="array" ref="C1517">IFERROR(IF(T_STOCK_DATA[[#This Row],[SYMBOL]]="","",_FV(T_STOCK_DATA[[#This Row],[SYMBOL]],"Change (%)",TRUE)),"")</f>
        <v>-6.5660999999999997E-2</v>
      </c>
      <c r="D1517" s="8" t="str">
        <f>IF(T_STOCK_DATA[[#This Row],[Change (%)]]&gt;0,T_STOCK_DATA[[#This Row],[Change (%)]],"")</f>
        <v/>
      </c>
      <c r="E1517" s="8">
        <f>IF(T_STOCK_DATA[[#This Row],[Change (%)]]&lt;0,T_STOCK_DATA[[#This Row],[Change (%)]],"")</f>
        <v>-6.5660999999999997E-2</v>
      </c>
      <c r="F1517" s="7" t="str" cm="1">
        <f t="array" ref="F1517">IFERROR(_FV(T_STOCK_DATA[[#This Row],[SYMBOL]],"Exchange"),"")</f>
        <v>National Stock Exchange of India</v>
      </c>
      <c r="G1517" s="7" cm="1">
        <f t="array" ref="G1517">IFERROR(_FV(T_STOCK_DATA[[#This Row],[SYMBOL]],"Price"),"")</f>
        <v>517.25</v>
      </c>
      <c r="H1517" s="9" cm="1">
        <f t="array" ref="H1517">IFERROR(_FV(T_STOCK_DATA[[#This Row],[SYMBOL]],"Volume"),"")</f>
        <v>86592</v>
      </c>
      <c r="I1517" s="7" t="str" cm="1">
        <f t="array" ref="I1517">IFERROR(_FV(T_STOCK_DATA[[#This Row],[SYMBOL]],"Ticker symbol",TRUE),"")</f>
        <v>UNIDT</v>
      </c>
      <c r="J1517" s="10" t="str">
        <f>IFERROR(RANK(T_STOCK_DATA[[#This Row],[Positive Change %]],T_STOCK_DATA[Positive Change %],0)+COUNTIF($D$3:$D1516,T_STOCK_DATA[[#This Row],[Positive Change %]]),"")</f>
        <v/>
      </c>
      <c r="K1517" s="10">
        <f>IFERROR(RANK(T_STOCK_DATA[[#This Row],[Negative Change %]],T_STOCK_DATA[Negative Change %],1)+COUNTIF($E$3:$E1516,T_STOCK_DATA[[#This Row],[Negative Change %]]),"")</f>
        <v>260</v>
      </c>
      <c r="L1517" s="10">
        <f>IFERROR(RANK(T_STOCK_DATA[[#This Row],[Volume]],T_STOCK_DATA[Volume],0)+COUNTIF($H$3:$H1516,T_STOCK_DATA[[#This Row],[Volume]]),"")</f>
        <v>1013</v>
      </c>
      <c r="M1517" s="18" cm="1">
        <f t="array" ref="M1517">IFERROR(_FV(T_STOCK_DATA[[#This Row],[SYMBOL]],"Last trade time",TRUE),"")</f>
        <v>44585.469976851855</v>
      </c>
    </row>
    <row r="1518" spans="1:13">
      <c r="A1518" s="5" t="e" vm="38">
        <v>#VALUE!</v>
      </c>
      <c r="B1518" s="7" cm="1">
        <f t="array" ref="B1518">IFERROR(_FV(T_STOCK_DATA[[#This Row],[SYMBOL]],"Change"),"")</f>
        <v>-13.8</v>
      </c>
      <c r="C1518" s="8" cm="1">
        <f t="array" ref="C1518">IFERROR(IF(T_STOCK_DATA[[#This Row],[SYMBOL]]="","",_FV(T_STOCK_DATA[[#This Row],[SYMBOL]],"Change (%)",TRUE)),"")</f>
        <v>-0.10010899999999999</v>
      </c>
      <c r="D1518" s="8" t="str">
        <f>IF(T_STOCK_DATA[[#This Row],[Change (%)]]&gt;0,T_STOCK_DATA[[#This Row],[Change (%)]],"")</f>
        <v/>
      </c>
      <c r="E1518" s="8">
        <f>IF(T_STOCK_DATA[[#This Row],[Change (%)]]&lt;0,T_STOCK_DATA[[#This Row],[Change (%)]],"")</f>
        <v>-0.10010899999999999</v>
      </c>
      <c r="F1518" s="7" t="str" cm="1">
        <f t="array" ref="F1518">IFERROR(_FV(T_STOCK_DATA[[#This Row],[SYMBOL]],"Exchange"),"")</f>
        <v>National Stock Exchange of India</v>
      </c>
      <c r="G1518" s="7" cm="1">
        <f t="array" ref="G1518">IFERROR(_FV(T_STOCK_DATA[[#This Row],[SYMBOL]],"Price"),"")</f>
        <v>124.05</v>
      </c>
      <c r="H1518" s="9" cm="1">
        <f t="array" ref="H1518">IFERROR(_FV(T_STOCK_DATA[[#This Row],[SYMBOL]],"Volume"),"")</f>
        <v>82531</v>
      </c>
      <c r="I1518" s="7" t="str" cm="1">
        <f t="array" ref="I1518">IFERROR(_FV(T_STOCK_DATA[[#This Row],[SYMBOL]],"Ticker symbol",TRUE),"")</f>
        <v>UNIENTER</v>
      </c>
      <c r="J1518" s="10" t="str">
        <f>IFERROR(RANK(T_STOCK_DATA[[#This Row],[Positive Change %]],T_STOCK_DATA[Positive Change %],0)+COUNTIF($D$3:$D1517,T_STOCK_DATA[[#This Row],[Positive Change %]]),"")</f>
        <v/>
      </c>
      <c r="K1518" s="10">
        <f>IFERROR(RANK(T_STOCK_DATA[[#This Row],[Negative Change %]],T_STOCK_DATA[Negative Change %],1)+COUNTIF($E$3:$E1517,T_STOCK_DATA[[#This Row],[Negative Change %]]),"")</f>
        <v>18</v>
      </c>
      <c r="L1518" s="10">
        <f>IFERROR(RANK(T_STOCK_DATA[[#This Row],[Volume]],T_STOCK_DATA[Volume],0)+COUNTIF($H$3:$H1517,T_STOCK_DATA[[#This Row],[Volume]]),"")</f>
        <v>1032</v>
      </c>
      <c r="M1518" s="18" cm="1">
        <f t="array" ref="M1518">IFERROR(_FV(T_STOCK_DATA[[#This Row],[SYMBOL]],"Last trade time",TRUE),"")</f>
        <v>44585.469976851855</v>
      </c>
    </row>
    <row r="1519" spans="1:13">
      <c r="A1519" s="5" t="e" vm="1521">
        <v>#VALUE!</v>
      </c>
      <c r="B1519" s="7" cm="1">
        <f t="array" ref="B1519">IFERROR(_FV(T_STOCK_DATA[[#This Row],[SYMBOL]],"Change"),"")</f>
        <v>-1.45</v>
      </c>
      <c r="C1519" s="8" cm="1">
        <f t="array" ref="C1519">IFERROR(IF(T_STOCK_DATA[[#This Row],[SYMBOL]]="","",_FV(T_STOCK_DATA[[#This Row],[SYMBOL]],"Change (%)",TRUE)),"")</f>
        <v>-3.3257000000000002E-2</v>
      </c>
      <c r="D1519" s="8" t="str">
        <f>IF(T_STOCK_DATA[[#This Row],[Change (%)]]&gt;0,T_STOCK_DATA[[#This Row],[Change (%)]],"")</f>
        <v/>
      </c>
      <c r="E1519" s="8">
        <f>IF(T_STOCK_DATA[[#This Row],[Change (%)]]&lt;0,T_STOCK_DATA[[#This Row],[Change (%)]],"")</f>
        <v>-3.3257000000000002E-2</v>
      </c>
      <c r="F1519" s="7" t="str" cm="1">
        <f t="array" ref="F1519">IFERROR(_FV(T_STOCK_DATA[[#This Row],[SYMBOL]],"Exchange"),"")</f>
        <v>National Stock Exchange of India</v>
      </c>
      <c r="G1519" s="7" cm="1">
        <f t="array" ref="G1519">IFERROR(_FV(T_STOCK_DATA[[#This Row],[SYMBOL]],"Price"),"")</f>
        <v>42.15</v>
      </c>
      <c r="H1519" s="9" cm="1">
        <f t="array" ref="H1519">IFERROR(_FV(T_STOCK_DATA[[#This Row],[SYMBOL]],"Volume"),"")</f>
        <v>10939047</v>
      </c>
      <c r="I1519" s="7" t="str" cm="1">
        <f t="array" ref="I1519">IFERROR(_FV(T_STOCK_DATA[[#This Row],[SYMBOL]],"Ticker symbol",TRUE),"")</f>
        <v>UNIONBANK</v>
      </c>
      <c r="J1519" s="10" t="str">
        <f>IFERROR(RANK(T_STOCK_DATA[[#This Row],[Positive Change %]],T_STOCK_DATA[Positive Change %],0)+COUNTIF($D$3:$D1518,T_STOCK_DATA[[#This Row],[Positive Change %]]),"")</f>
        <v/>
      </c>
      <c r="K1519" s="10">
        <f>IFERROR(RANK(T_STOCK_DATA[[#This Row],[Negative Change %]],T_STOCK_DATA[Negative Change %],1)+COUNTIF($E$3:$E1518,T_STOCK_DATA[[#This Row],[Negative Change %]]),"")</f>
        <v>1192</v>
      </c>
      <c r="L1519" s="10">
        <f>IFERROR(RANK(T_STOCK_DATA[[#This Row],[Volume]],T_STOCK_DATA[Volume],0)+COUNTIF($H$3:$H1518,T_STOCK_DATA[[#This Row],[Volume]]),"")</f>
        <v>46</v>
      </c>
      <c r="M1519" s="18" cm="1">
        <f t="array" ref="M1519">IFERROR(_FV(T_STOCK_DATA[[#This Row],[SYMBOL]],"Last trade time",TRUE),"")</f>
        <v>44585.469976851855</v>
      </c>
    </row>
    <row r="1520" spans="1:13">
      <c r="A1520" s="5" t="e" vm="1522">
        <v>#VALUE!</v>
      </c>
      <c r="B1520" s="7" cm="1">
        <f t="array" ref="B1520">IFERROR(_FV(T_STOCK_DATA[[#This Row],[SYMBOL]],"Change"),"")</f>
        <v>-0.15</v>
      </c>
      <c r="C1520" s="8" cm="1">
        <f t="array" ref="C1520">IFERROR(IF(T_STOCK_DATA[[#This Row],[SYMBOL]]="","",_FV(T_STOCK_DATA[[#This Row],[SYMBOL]],"Change (%)",TRUE)),"")</f>
        <v>-4.2253999999999993E-2</v>
      </c>
      <c r="D1520" s="8" t="str">
        <f>IF(T_STOCK_DATA[[#This Row],[Change (%)]]&gt;0,T_STOCK_DATA[[#This Row],[Change (%)]],"")</f>
        <v/>
      </c>
      <c r="E1520" s="8">
        <f>IF(T_STOCK_DATA[[#This Row],[Change (%)]]&lt;0,T_STOCK_DATA[[#This Row],[Change (%)]],"")</f>
        <v>-4.2253999999999993E-2</v>
      </c>
      <c r="F1520" s="7" t="str" cm="1">
        <f t="array" ref="F1520">IFERROR(_FV(T_STOCK_DATA[[#This Row],[SYMBOL]],"Exchange"),"")</f>
        <v>National Stock Exchange of India</v>
      </c>
      <c r="G1520" s="7" cm="1">
        <f t="array" ref="G1520">IFERROR(_FV(T_STOCK_DATA[[#This Row],[SYMBOL]],"Price"),"")</f>
        <v>3.4</v>
      </c>
      <c r="H1520" s="9" cm="1">
        <f t="array" ref="H1520">IFERROR(_FV(T_STOCK_DATA[[#This Row],[SYMBOL]],"Volume"),"")</f>
        <v>2875304</v>
      </c>
      <c r="I1520" s="7" t="str" cm="1">
        <f t="array" ref="I1520">IFERROR(_FV(T_STOCK_DATA[[#This Row],[SYMBOL]],"Ticker symbol",TRUE),"")</f>
        <v>UNITECH</v>
      </c>
      <c r="J1520" s="10" t="str">
        <f>IFERROR(RANK(T_STOCK_DATA[[#This Row],[Positive Change %]],T_STOCK_DATA[Positive Change %],0)+COUNTIF($D$3:$D1519,T_STOCK_DATA[[#This Row],[Positive Change %]]),"")</f>
        <v/>
      </c>
      <c r="K1520" s="10">
        <f>IFERROR(RANK(T_STOCK_DATA[[#This Row],[Negative Change %]],T_STOCK_DATA[Negative Change %],1)+COUNTIF($E$3:$E1519,T_STOCK_DATA[[#This Row],[Negative Change %]]),"")</f>
        <v>989</v>
      </c>
      <c r="L1520" s="10">
        <f>IFERROR(RANK(T_STOCK_DATA[[#This Row],[Volume]],T_STOCK_DATA[Volume],0)+COUNTIF($H$3:$H1519,T_STOCK_DATA[[#This Row],[Volume]]),"")</f>
        <v>153</v>
      </c>
      <c r="M1520" s="18" cm="1">
        <f t="array" ref="M1520">IFERROR(_FV(T_STOCK_DATA[[#This Row],[SYMBOL]],"Last trade time",TRUE),"")</f>
        <v>44585.469976851855</v>
      </c>
    </row>
    <row r="1521" spans="1:13">
      <c r="A1521" s="5" t="e" vm="1523">
        <v>#VALUE!</v>
      </c>
      <c r="B1521" s="7" cm="1">
        <f t="array" ref="B1521">IFERROR(_FV(T_STOCK_DATA[[#This Row],[SYMBOL]],"Change"),"")</f>
        <v>-16.45</v>
      </c>
      <c r="C1521" s="8" cm="1">
        <f t="array" ref="C1521">IFERROR(IF(T_STOCK_DATA[[#This Row],[SYMBOL]]="","",_FV(T_STOCK_DATA[[#This Row],[SYMBOL]],"Change (%)",TRUE)),"")</f>
        <v>-4.4592E-2</v>
      </c>
      <c r="D1521" s="8" t="str">
        <f>IF(T_STOCK_DATA[[#This Row],[Change (%)]]&gt;0,T_STOCK_DATA[[#This Row],[Change (%)]],"")</f>
        <v/>
      </c>
      <c r="E1521" s="8">
        <f>IF(T_STOCK_DATA[[#This Row],[Change (%)]]&lt;0,T_STOCK_DATA[[#This Row],[Change (%)]],"")</f>
        <v>-4.4592E-2</v>
      </c>
      <c r="F1521" s="7" t="str" cm="1">
        <f t="array" ref="F1521">IFERROR(_FV(T_STOCK_DATA[[#This Row],[SYMBOL]],"Exchange"),"")</f>
        <v>National Stock Exchange of India</v>
      </c>
      <c r="G1521" s="7" cm="1">
        <f t="array" ref="G1521">IFERROR(_FV(T_STOCK_DATA[[#This Row],[SYMBOL]],"Price"),"")</f>
        <v>352.45</v>
      </c>
      <c r="H1521" s="9" cm="1">
        <f t="array" ref="H1521">IFERROR(_FV(T_STOCK_DATA[[#This Row],[SYMBOL]],"Volume"),"")</f>
        <v>1356</v>
      </c>
      <c r="I1521" s="7" t="str" cm="1">
        <f t="array" ref="I1521">IFERROR(_FV(T_STOCK_DATA[[#This Row],[SYMBOL]],"Ticker symbol",TRUE),"")</f>
        <v>UNITEDTEA</v>
      </c>
      <c r="J1521" s="10" t="str">
        <f>IFERROR(RANK(T_STOCK_DATA[[#This Row],[Positive Change %]],T_STOCK_DATA[Positive Change %],0)+COUNTIF($D$3:$D1520,T_STOCK_DATA[[#This Row],[Positive Change %]]),"")</f>
        <v/>
      </c>
      <c r="K1521" s="10">
        <f>IFERROR(RANK(T_STOCK_DATA[[#This Row],[Negative Change %]],T_STOCK_DATA[Negative Change %],1)+COUNTIF($E$3:$E1520,T_STOCK_DATA[[#This Row],[Negative Change %]]),"")</f>
        <v>907</v>
      </c>
      <c r="L1521" s="10">
        <f>IFERROR(RANK(T_STOCK_DATA[[#This Row],[Volume]],T_STOCK_DATA[Volume],0)+COUNTIF($H$3:$H1520,T_STOCK_DATA[[#This Row],[Volume]]),"")</f>
        <v>1617</v>
      </c>
      <c r="M1521" s="18" cm="1">
        <f t="array" ref="M1521">IFERROR(_FV(T_STOCK_DATA[[#This Row],[SYMBOL]],"Last trade time",TRUE),"")</f>
        <v>44585.469976851855</v>
      </c>
    </row>
    <row r="1522" spans="1:13">
      <c r="A1522" s="5" t="e" vm="1524">
        <v>#VALUE!</v>
      </c>
      <c r="B1522" s="7" cm="1">
        <f t="array" ref="B1522">IFERROR(_FV(T_STOCK_DATA[[#This Row],[SYMBOL]],"Change"),"")</f>
        <v>0.2</v>
      </c>
      <c r="C1522" s="8" cm="1">
        <f t="array" ref="C1522">IFERROR(IF(T_STOCK_DATA[[#This Row],[SYMBOL]]="","",_FV(T_STOCK_DATA[[#This Row],[SYMBOL]],"Change (%)",TRUE)),"")</f>
        <v>2.5859999999999998E-3</v>
      </c>
      <c r="D1522" s="8">
        <f>IF(T_STOCK_DATA[[#This Row],[Change (%)]]&gt;0,T_STOCK_DATA[[#This Row],[Change (%)]],"")</f>
        <v>2.5859999999999998E-3</v>
      </c>
      <c r="E1522" s="8" t="str">
        <f>IF(T_STOCK_DATA[[#This Row],[Change (%)]]&lt;0,T_STOCK_DATA[[#This Row],[Change (%)]],"")</f>
        <v/>
      </c>
      <c r="F1522" s="7" t="str" cm="1">
        <f t="array" ref="F1522">IFERROR(_FV(T_STOCK_DATA[[#This Row],[SYMBOL]],"Exchange"),"")</f>
        <v>National Stock Exchange of India</v>
      </c>
      <c r="G1522" s="7" cm="1">
        <f t="array" ref="G1522">IFERROR(_FV(T_STOCK_DATA[[#This Row],[SYMBOL]],"Price"),"")</f>
        <v>77.55</v>
      </c>
      <c r="H1522" s="9" cm="1">
        <f t="array" ref="H1522">IFERROR(_FV(T_STOCK_DATA[[#This Row],[SYMBOL]],"Volume"),"")</f>
        <v>51497</v>
      </c>
      <c r="I1522" s="7" t="str" cm="1">
        <f t="array" ref="I1522">IFERROR(_FV(T_STOCK_DATA[[#This Row],[SYMBOL]],"Ticker symbol",TRUE),"")</f>
        <v>UNIVASTU</v>
      </c>
      <c r="J1522" s="10">
        <f>IFERROR(RANK(T_STOCK_DATA[[#This Row],[Positive Change %]],T_STOCK_DATA[Positive Change %],0)+COUNTIF($D$3:$D1521,T_STOCK_DATA[[#This Row],[Positive Change %]]),"")</f>
        <v>62</v>
      </c>
      <c r="K1522" s="10" t="str">
        <f>IFERROR(RANK(T_STOCK_DATA[[#This Row],[Negative Change %]],T_STOCK_DATA[Negative Change %],1)+COUNTIF($E$3:$E1521,T_STOCK_DATA[[#This Row],[Negative Change %]]),"")</f>
        <v/>
      </c>
      <c r="L1522" s="10">
        <f>IFERROR(RANK(T_STOCK_DATA[[#This Row],[Volume]],T_STOCK_DATA[Volume],0)+COUNTIF($H$3:$H1521,T_STOCK_DATA[[#This Row],[Volume]]),"")</f>
        <v>1156</v>
      </c>
      <c r="M1522" s="18" cm="1">
        <f t="array" ref="M1522">IFERROR(_FV(T_STOCK_DATA[[#This Row],[SYMBOL]],"Last trade time",TRUE),"")</f>
        <v>44585.469976851855</v>
      </c>
    </row>
    <row r="1523" spans="1:13">
      <c r="A1523" s="5" t="e" vm="1525">
        <v>#VALUE!</v>
      </c>
      <c r="B1523" s="7" cm="1">
        <f t="array" ref="B1523">IFERROR(_FV(T_STOCK_DATA[[#This Row],[SYMBOL]],"Change"),"")</f>
        <v>-7.9</v>
      </c>
      <c r="C1523" s="8" cm="1">
        <f t="array" ref="C1523">IFERROR(IF(T_STOCK_DATA[[#This Row],[SYMBOL]]="","",_FV(T_STOCK_DATA[[#This Row],[SYMBOL]],"Change (%)",TRUE)),"")</f>
        <v>-4.6912000000000002E-2</v>
      </c>
      <c r="D1523" s="8" t="str">
        <f>IF(T_STOCK_DATA[[#This Row],[Change (%)]]&gt;0,T_STOCK_DATA[[#This Row],[Change (%)]],"")</f>
        <v/>
      </c>
      <c r="E1523" s="8">
        <f>IF(T_STOCK_DATA[[#This Row],[Change (%)]]&lt;0,T_STOCK_DATA[[#This Row],[Change (%)]],"")</f>
        <v>-4.6912000000000002E-2</v>
      </c>
      <c r="F1523" s="7" t="str" cm="1">
        <f t="array" ref="F1523">IFERROR(_FV(T_STOCK_DATA[[#This Row],[SYMBOL]],"Exchange"),"")</f>
        <v>National Stock Exchange of India</v>
      </c>
      <c r="G1523" s="7" cm="1">
        <f t="array" ref="G1523">IFERROR(_FV(T_STOCK_DATA[[#This Row],[SYMBOL]],"Price"),"")</f>
        <v>160.5</v>
      </c>
      <c r="H1523" s="9" cm="1">
        <f t="array" ref="H1523">IFERROR(_FV(T_STOCK_DATA[[#This Row],[SYMBOL]],"Volume"),"")</f>
        <v>27855</v>
      </c>
      <c r="I1523" s="7" t="str" cm="1">
        <f t="array" ref="I1523">IFERROR(_FV(T_STOCK_DATA[[#This Row],[SYMBOL]],"Ticker symbol",TRUE),"")</f>
        <v>UNIVCABLES</v>
      </c>
      <c r="J1523" s="10" t="str">
        <f>IFERROR(RANK(T_STOCK_DATA[[#This Row],[Positive Change %]],T_STOCK_DATA[Positive Change %],0)+COUNTIF($D$3:$D1522,T_STOCK_DATA[[#This Row],[Positive Change %]]),"")</f>
        <v/>
      </c>
      <c r="K1523" s="10">
        <f>IFERROR(RANK(T_STOCK_DATA[[#This Row],[Negative Change %]],T_STOCK_DATA[Negative Change %],1)+COUNTIF($E$3:$E1522,T_STOCK_DATA[[#This Row],[Negative Change %]]),"")</f>
        <v>818</v>
      </c>
      <c r="L1523" s="10">
        <f>IFERROR(RANK(T_STOCK_DATA[[#This Row],[Volume]],T_STOCK_DATA[Volume],0)+COUNTIF($H$3:$H1522,T_STOCK_DATA[[#This Row],[Volume]]),"")</f>
        <v>1324</v>
      </c>
      <c r="M1523" s="18" cm="1">
        <f t="array" ref="M1523">IFERROR(_FV(T_STOCK_DATA[[#This Row],[SYMBOL]],"Last trade time",TRUE),"")</f>
        <v>44585.469976851855</v>
      </c>
    </row>
    <row r="1524" spans="1:13">
      <c r="A1524" s="5" t="e" vm="1526">
        <v>#VALUE!</v>
      </c>
      <c r="B1524" s="7" cm="1">
        <f t="array" ref="B1524">IFERROR(_FV(T_STOCK_DATA[[#This Row],[SYMBOL]],"Change"),"")</f>
        <v>-16.2</v>
      </c>
      <c r="C1524" s="8" cm="1">
        <f t="array" ref="C1524">IFERROR(IF(T_STOCK_DATA[[#This Row],[SYMBOL]]="","",_FV(T_STOCK_DATA[[#This Row],[SYMBOL]],"Change (%)",TRUE)),"")</f>
        <v>-2.1288000000000001E-2</v>
      </c>
      <c r="D1524" s="8" t="str">
        <f>IF(T_STOCK_DATA[[#This Row],[Change (%)]]&gt;0,T_STOCK_DATA[[#This Row],[Change (%)]],"")</f>
        <v/>
      </c>
      <c r="E1524" s="8">
        <f>IF(T_STOCK_DATA[[#This Row],[Change (%)]]&lt;0,T_STOCK_DATA[[#This Row],[Change (%)]],"")</f>
        <v>-2.1288000000000001E-2</v>
      </c>
      <c r="F1524" s="7" t="str" cm="1">
        <f t="array" ref="F1524">IFERROR(_FV(T_STOCK_DATA[[#This Row],[SYMBOL]],"Exchange"),"")</f>
        <v>National Stock Exchange of India</v>
      </c>
      <c r="G1524" s="7" cm="1">
        <f t="array" ref="G1524">IFERROR(_FV(T_STOCK_DATA[[#This Row],[SYMBOL]],"Price"),"")</f>
        <v>744.8</v>
      </c>
      <c r="H1524" s="9" cm="1">
        <f t="array" ref="H1524">IFERROR(_FV(T_STOCK_DATA[[#This Row],[SYMBOL]],"Volume"),"")</f>
        <v>11383</v>
      </c>
      <c r="I1524" s="7" t="str" cm="1">
        <f t="array" ref="I1524">IFERROR(_FV(T_STOCK_DATA[[#This Row],[SYMBOL]],"Ticker symbol",TRUE),"")</f>
        <v>UNIVPHOTO</v>
      </c>
      <c r="J1524" s="10" t="str">
        <f>IFERROR(RANK(T_STOCK_DATA[[#This Row],[Positive Change %]],T_STOCK_DATA[Positive Change %],0)+COUNTIF($D$3:$D1523,T_STOCK_DATA[[#This Row],[Positive Change %]]),"")</f>
        <v/>
      </c>
      <c r="K1524" s="10">
        <f>IFERROR(RANK(T_STOCK_DATA[[#This Row],[Negative Change %]],T_STOCK_DATA[Negative Change %],1)+COUNTIF($E$3:$E1523,T_STOCK_DATA[[#This Row],[Negative Change %]]),"")</f>
        <v>1414</v>
      </c>
      <c r="L1524" s="10">
        <f>IFERROR(RANK(T_STOCK_DATA[[#This Row],[Volume]],T_STOCK_DATA[Volume],0)+COUNTIF($H$3:$H1523,T_STOCK_DATA[[#This Row],[Volume]]),"")</f>
        <v>1492</v>
      </c>
      <c r="M1524" s="18" cm="1">
        <f t="array" ref="M1524">IFERROR(_FV(T_STOCK_DATA[[#This Row],[SYMBOL]],"Last trade time",TRUE),"")</f>
        <v>44585.469976851855</v>
      </c>
    </row>
    <row r="1525" spans="1:13">
      <c r="A1525" s="5" t="e" vm="1527">
        <v>#VALUE!</v>
      </c>
      <c r="B1525" s="7" cm="1">
        <f t="array" ref="B1525">IFERROR(_FV(T_STOCK_DATA[[#This Row],[SYMBOL]],"Change"),"")</f>
        <v>-24.3</v>
      </c>
      <c r="C1525" s="8" cm="1">
        <f t="array" ref="C1525">IFERROR(IF(T_STOCK_DATA[[#This Row],[SYMBOL]]="","",_FV(T_STOCK_DATA[[#This Row],[SYMBOL]],"Change (%)",TRUE)),"")</f>
        <v>-3.0880999999999999E-2</v>
      </c>
      <c r="D1525" s="8" t="str">
        <f>IF(T_STOCK_DATA[[#This Row],[Change (%)]]&gt;0,T_STOCK_DATA[[#This Row],[Change (%)]],"")</f>
        <v/>
      </c>
      <c r="E1525" s="8">
        <f>IF(T_STOCK_DATA[[#This Row],[Change (%)]]&lt;0,T_STOCK_DATA[[#This Row],[Change (%)]],"")</f>
        <v>-3.0880999999999999E-2</v>
      </c>
      <c r="F1525" s="7" t="str" cm="1">
        <f t="array" ref="F1525">IFERROR(_FV(T_STOCK_DATA[[#This Row],[SYMBOL]],"Exchange"),"")</f>
        <v>National Stock Exchange of India</v>
      </c>
      <c r="G1525" s="7" cm="1">
        <f t="array" ref="G1525">IFERROR(_FV(T_STOCK_DATA[[#This Row],[SYMBOL]],"Price"),"")</f>
        <v>762.6</v>
      </c>
      <c r="H1525" s="9" cm="1">
        <f t="array" ref="H1525">IFERROR(_FV(T_STOCK_DATA[[#This Row],[SYMBOL]],"Volume"),"")</f>
        <v>1663579</v>
      </c>
      <c r="I1525" s="7" t="str" cm="1">
        <f t="array" ref="I1525">IFERROR(_FV(T_STOCK_DATA[[#This Row],[SYMBOL]],"Ticker symbol",TRUE),"")</f>
        <v>UPL</v>
      </c>
      <c r="J1525" s="10" t="str">
        <f>IFERROR(RANK(T_STOCK_DATA[[#This Row],[Positive Change %]],T_STOCK_DATA[Positive Change %],0)+COUNTIF($D$3:$D1524,T_STOCK_DATA[[#This Row],[Positive Change %]]),"")</f>
        <v/>
      </c>
      <c r="K1525" s="10">
        <f>IFERROR(RANK(T_STOCK_DATA[[#This Row],[Negative Change %]],T_STOCK_DATA[Negative Change %],1)+COUNTIF($E$3:$E1524,T_STOCK_DATA[[#This Row],[Negative Change %]]),"")</f>
        <v>1230</v>
      </c>
      <c r="L1525" s="10">
        <f>IFERROR(RANK(T_STOCK_DATA[[#This Row],[Volume]],T_STOCK_DATA[Volume],0)+COUNTIF($H$3:$H1524,T_STOCK_DATA[[#This Row],[Volume]]),"")</f>
        <v>236</v>
      </c>
      <c r="M1525" s="18" cm="1">
        <f t="array" ref="M1525">IFERROR(_FV(T_STOCK_DATA[[#This Row],[SYMBOL]],"Last trade time",TRUE),"")</f>
        <v>44585.469976851855</v>
      </c>
    </row>
    <row r="1526" spans="1:13">
      <c r="A1526" s="5" t="e" vm="1528">
        <v>#VALUE!</v>
      </c>
      <c r="B1526" s="7" cm="1">
        <f t="array" ref="B1526">IFERROR(_FV(T_STOCK_DATA[[#This Row],[SYMBOL]],"Change"),"")</f>
        <v>-1.25</v>
      </c>
      <c r="C1526" s="8" cm="1">
        <f t="array" ref="C1526">IFERROR(IF(T_STOCK_DATA[[#This Row],[SYMBOL]]="","",_FV(T_STOCK_DATA[[#This Row],[SYMBOL]],"Change (%)",TRUE)),"")</f>
        <v>-4.8170000000000004E-2</v>
      </c>
      <c r="D1526" s="8" t="str">
        <f>IF(T_STOCK_DATA[[#This Row],[Change (%)]]&gt;0,T_STOCK_DATA[[#This Row],[Change (%)]],"")</f>
        <v/>
      </c>
      <c r="E1526" s="8">
        <f>IF(T_STOCK_DATA[[#This Row],[Change (%)]]&lt;0,T_STOCK_DATA[[#This Row],[Change (%)]],"")</f>
        <v>-4.8170000000000004E-2</v>
      </c>
      <c r="F1526" s="7" t="str" cm="1">
        <f t="array" ref="F1526">IFERROR(_FV(T_STOCK_DATA[[#This Row],[SYMBOL]],"Exchange"),"")</f>
        <v>National Stock Exchange of India</v>
      </c>
      <c r="G1526" s="7" cm="1">
        <f t="array" ref="G1526">IFERROR(_FV(T_STOCK_DATA[[#This Row],[SYMBOL]],"Price"),"")</f>
        <v>24.7</v>
      </c>
      <c r="H1526" s="9" cm="1">
        <f t="array" ref="H1526">IFERROR(_FV(T_STOCK_DATA[[#This Row],[SYMBOL]],"Volume"),"")</f>
        <v>577584</v>
      </c>
      <c r="I1526" s="7" t="str" cm="1">
        <f t="array" ref="I1526">IFERROR(_FV(T_STOCK_DATA[[#This Row],[SYMBOL]],"Ticker symbol",TRUE),"")</f>
        <v>URJA</v>
      </c>
      <c r="J1526" s="10" t="str">
        <f>IFERROR(RANK(T_STOCK_DATA[[#This Row],[Positive Change %]],T_STOCK_DATA[Positive Change %],0)+COUNTIF($D$3:$D1525,T_STOCK_DATA[[#This Row],[Positive Change %]]),"")</f>
        <v/>
      </c>
      <c r="K1526" s="10">
        <f>IFERROR(RANK(T_STOCK_DATA[[#This Row],[Negative Change %]],T_STOCK_DATA[Negative Change %],1)+COUNTIF($E$3:$E1525,T_STOCK_DATA[[#This Row],[Negative Change %]]),"")</f>
        <v>754</v>
      </c>
      <c r="L1526" s="10">
        <f>IFERROR(RANK(T_STOCK_DATA[[#This Row],[Volume]],T_STOCK_DATA[Volume],0)+COUNTIF($H$3:$H1525,T_STOCK_DATA[[#This Row],[Volume]]),"")</f>
        <v>462</v>
      </c>
      <c r="M1526" s="18" cm="1">
        <f t="array" ref="M1526">IFERROR(_FV(T_STOCK_DATA[[#This Row],[SYMBOL]],"Last trade time",TRUE),"")</f>
        <v>44585.469976851855</v>
      </c>
    </row>
    <row r="1527" spans="1:13">
      <c r="A1527" s="5" t="e" vm="1529">
        <v>#VALUE!</v>
      </c>
      <c r="B1527" s="7" cm="1">
        <f t="array" ref="B1527">IFERROR(_FV(T_STOCK_DATA[[#This Row],[SYMBOL]],"Change"),"")</f>
        <v>-5.8</v>
      </c>
      <c r="C1527" s="8" cm="1">
        <f t="array" ref="C1527">IFERROR(IF(T_STOCK_DATA[[#This Row],[SYMBOL]]="","",_FV(T_STOCK_DATA[[#This Row],[SYMBOL]],"Change (%)",TRUE)),"")</f>
        <v>-6.4017999999999992E-2</v>
      </c>
      <c r="D1527" s="8" t="str">
        <f>IF(T_STOCK_DATA[[#This Row],[Change (%)]]&gt;0,T_STOCK_DATA[[#This Row],[Change (%)]],"")</f>
        <v/>
      </c>
      <c r="E1527" s="8">
        <f>IF(T_STOCK_DATA[[#This Row],[Change (%)]]&lt;0,T_STOCK_DATA[[#This Row],[Change (%)]],"")</f>
        <v>-6.4017999999999992E-2</v>
      </c>
      <c r="F1527" s="7" t="str" cm="1">
        <f t="array" ref="F1527">IFERROR(_FV(T_STOCK_DATA[[#This Row],[SYMBOL]],"Exchange"),"")</f>
        <v>National Stock Exchange of India</v>
      </c>
      <c r="G1527" s="7" cm="1">
        <f t="array" ref="G1527">IFERROR(_FV(T_STOCK_DATA[[#This Row],[SYMBOL]],"Price"),"")</f>
        <v>84.8</v>
      </c>
      <c r="H1527" s="9" cm="1">
        <f t="array" ref="H1527">IFERROR(_FV(T_STOCK_DATA[[#This Row],[SYMBOL]],"Volume"),"")</f>
        <v>965170</v>
      </c>
      <c r="I1527" s="7" t="str" cm="1">
        <f t="array" ref="I1527">IFERROR(_FV(T_STOCK_DATA[[#This Row],[SYMBOL]],"Ticker symbol",TRUE),"")</f>
        <v>USHAMART</v>
      </c>
      <c r="J1527" s="10" t="str">
        <f>IFERROR(RANK(T_STOCK_DATA[[#This Row],[Positive Change %]],T_STOCK_DATA[Positive Change %],0)+COUNTIF($D$3:$D1526,T_STOCK_DATA[[#This Row],[Positive Change %]]),"")</f>
        <v/>
      </c>
      <c r="K1527" s="10">
        <f>IFERROR(RANK(T_STOCK_DATA[[#This Row],[Negative Change %]],T_STOCK_DATA[Negative Change %],1)+COUNTIF($E$3:$E1526,T_STOCK_DATA[[#This Row],[Negative Change %]]),"")</f>
        <v>285</v>
      </c>
      <c r="L1527" s="10">
        <f>IFERROR(RANK(T_STOCK_DATA[[#This Row],[Volume]],T_STOCK_DATA[Volume],0)+COUNTIF($H$3:$H1526,T_STOCK_DATA[[#This Row],[Volume]]),"")</f>
        <v>346</v>
      </c>
      <c r="M1527" s="18" cm="1">
        <f t="array" ref="M1527">IFERROR(_FV(T_STOCK_DATA[[#This Row],[SYMBOL]],"Last trade time",TRUE),"")</f>
        <v>44585.469976851855</v>
      </c>
    </row>
    <row r="1528" spans="1:13">
      <c r="A1528" s="5" t="e" vm="1530">
        <v>#VALUE!</v>
      </c>
      <c r="B1528" s="7" cm="1">
        <f t="array" ref="B1528">IFERROR(_FV(T_STOCK_DATA[[#This Row],[SYMBOL]],"Change"),"")</f>
        <v>-46.55</v>
      </c>
      <c r="C1528" s="8" cm="1">
        <f t="array" ref="C1528">IFERROR(IF(T_STOCK_DATA[[#This Row],[SYMBOL]]="","",_FV(T_STOCK_DATA[[#This Row],[SYMBOL]],"Change (%)",TRUE)),"")</f>
        <v>-4.5011000000000002E-2</v>
      </c>
      <c r="D1528" s="8" t="str">
        <f>IF(T_STOCK_DATA[[#This Row],[Change (%)]]&gt;0,T_STOCK_DATA[[#This Row],[Change (%)]],"")</f>
        <v/>
      </c>
      <c r="E1528" s="8">
        <f>IF(T_STOCK_DATA[[#This Row],[Change (%)]]&lt;0,T_STOCK_DATA[[#This Row],[Change (%)]],"")</f>
        <v>-4.5011000000000002E-2</v>
      </c>
      <c r="F1528" s="7" t="str" cm="1">
        <f t="array" ref="F1528">IFERROR(_FV(T_STOCK_DATA[[#This Row],[SYMBOL]],"Exchange"),"")</f>
        <v>National Stock Exchange of India</v>
      </c>
      <c r="G1528" s="7" cm="1">
        <f t="array" ref="G1528">IFERROR(_FV(T_STOCK_DATA[[#This Row],[SYMBOL]],"Price"),"")</f>
        <v>987.65</v>
      </c>
      <c r="H1528" s="9" cm="1">
        <f t="array" ref="H1528">IFERROR(_FV(T_STOCK_DATA[[#This Row],[SYMBOL]],"Volume"),"")</f>
        <v>80473</v>
      </c>
      <c r="I1528" s="7" t="str" cm="1">
        <f t="array" ref="I1528">IFERROR(_FV(T_STOCK_DATA[[#This Row],[SYMBOL]],"Ticker symbol",TRUE),"")</f>
        <v>UTIAMC</v>
      </c>
      <c r="J1528" s="10" t="str">
        <f>IFERROR(RANK(T_STOCK_DATA[[#This Row],[Positive Change %]],T_STOCK_DATA[Positive Change %],0)+COUNTIF($D$3:$D1527,T_STOCK_DATA[[#This Row],[Positive Change %]]),"")</f>
        <v/>
      </c>
      <c r="K1528" s="10">
        <f>IFERROR(RANK(T_STOCK_DATA[[#This Row],[Negative Change %]],T_STOCK_DATA[Negative Change %],1)+COUNTIF($E$3:$E1527,T_STOCK_DATA[[#This Row],[Negative Change %]]),"")</f>
        <v>898</v>
      </c>
      <c r="L1528" s="10">
        <f>IFERROR(RANK(T_STOCK_DATA[[#This Row],[Volume]],T_STOCK_DATA[Volume],0)+COUNTIF($H$3:$H1527,T_STOCK_DATA[[#This Row],[Volume]]),"")</f>
        <v>1039</v>
      </c>
      <c r="M1528" s="18" cm="1">
        <f t="array" ref="M1528">IFERROR(_FV(T_STOCK_DATA[[#This Row],[SYMBOL]],"Last trade time",TRUE),"")</f>
        <v>44585.469976851855</v>
      </c>
    </row>
    <row r="1529" spans="1:13">
      <c r="A1529" s="5" t="e" vm="1531">
        <v>#VALUE!</v>
      </c>
      <c r="B1529" s="7" cm="1">
        <f t="array" ref="B1529">IFERROR(_FV(T_STOCK_DATA[[#This Row],[SYMBOL]],"Change"),"")</f>
        <v>-0.35</v>
      </c>
      <c r="C1529" s="8" cm="1">
        <f t="array" ref="C1529">IFERROR(IF(T_STOCK_DATA[[#This Row],[SYMBOL]]="","",_FV(T_STOCK_DATA[[#This Row],[SYMBOL]],"Change (%)",TRUE)),"")</f>
        <v>-4.8276000000000006E-2</v>
      </c>
      <c r="D1529" s="8" t="str">
        <f>IF(T_STOCK_DATA[[#This Row],[Change (%)]]&gt;0,T_STOCK_DATA[[#This Row],[Change (%)]],"")</f>
        <v/>
      </c>
      <c r="E1529" s="8">
        <f>IF(T_STOCK_DATA[[#This Row],[Change (%)]]&lt;0,T_STOCK_DATA[[#This Row],[Change (%)]],"")</f>
        <v>-4.8276000000000006E-2</v>
      </c>
      <c r="F1529" s="7" t="str" cm="1">
        <f t="array" ref="F1529">IFERROR(_FV(T_STOCK_DATA[[#This Row],[SYMBOL]],"Exchange"),"")</f>
        <v>National Stock Exchange of India</v>
      </c>
      <c r="G1529" s="7" cm="1">
        <f t="array" ref="G1529">IFERROR(_FV(T_STOCK_DATA[[#This Row],[SYMBOL]],"Price"),"")</f>
        <v>6.9</v>
      </c>
      <c r="H1529" s="9" cm="1">
        <f t="array" ref="H1529">IFERROR(_FV(T_STOCK_DATA[[#This Row],[SYMBOL]],"Volume"),"")</f>
        <v>747297</v>
      </c>
      <c r="I1529" s="7" t="str" cm="1">
        <f t="array" ref="I1529">IFERROR(_FV(T_STOCK_DATA[[#This Row],[SYMBOL]],"Ticker symbol",TRUE),"")</f>
        <v>UTTAMSTL</v>
      </c>
      <c r="J1529" s="10" t="str">
        <f>IFERROR(RANK(T_STOCK_DATA[[#This Row],[Positive Change %]],T_STOCK_DATA[Positive Change %],0)+COUNTIF($D$3:$D1528,T_STOCK_DATA[[#This Row],[Positive Change %]]),"")</f>
        <v/>
      </c>
      <c r="K1529" s="10">
        <f>IFERROR(RANK(T_STOCK_DATA[[#This Row],[Negative Change %]],T_STOCK_DATA[Negative Change %],1)+COUNTIF($E$3:$E1528,T_STOCK_DATA[[#This Row],[Negative Change %]]),"")</f>
        <v>751</v>
      </c>
      <c r="L1529" s="10">
        <f>IFERROR(RANK(T_STOCK_DATA[[#This Row],[Volume]],T_STOCK_DATA[Volume],0)+COUNTIF($H$3:$H1528,T_STOCK_DATA[[#This Row],[Volume]]),"")</f>
        <v>401</v>
      </c>
      <c r="M1529" s="18" cm="1">
        <f t="array" ref="M1529">IFERROR(_FV(T_STOCK_DATA[[#This Row],[SYMBOL]],"Last trade time",TRUE),"")</f>
        <v>44585.469976851855</v>
      </c>
    </row>
    <row r="1530" spans="1:13">
      <c r="A1530" s="5" t="e" vm="1532">
        <v>#VALUE!</v>
      </c>
      <c r="B1530" s="7" cm="1">
        <f t="array" ref="B1530">IFERROR(_FV(T_STOCK_DATA[[#This Row],[SYMBOL]],"Change"),"")</f>
        <v>-13.1</v>
      </c>
      <c r="C1530" s="8" cm="1">
        <f t="array" ref="C1530">IFERROR(IF(T_STOCK_DATA[[#This Row],[SYMBOL]]="","",_FV(T_STOCK_DATA[[#This Row],[SYMBOL]],"Change (%)",TRUE)),"")</f>
        <v>-6.1243999999999993E-2</v>
      </c>
      <c r="D1530" s="8" t="str">
        <f>IF(T_STOCK_DATA[[#This Row],[Change (%)]]&gt;0,T_STOCK_DATA[[#This Row],[Change (%)]],"")</f>
        <v/>
      </c>
      <c r="E1530" s="8">
        <f>IF(T_STOCK_DATA[[#This Row],[Change (%)]]&lt;0,T_STOCK_DATA[[#This Row],[Change (%)]],"")</f>
        <v>-6.1243999999999993E-2</v>
      </c>
      <c r="F1530" s="7" t="str" cm="1">
        <f t="array" ref="F1530">IFERROR(_FV(T_STOCK_DATA[[#This Row],[SYMBOL]],"Exchange"),"")</f>
        <v>National Stock Exchange of India</v>
      </c>
      <c r="G1530" s="7" cm="1">
        <f t="array" ref="G1530">IFERROR(_FV(T_STOCK_DATA[[#This Row],[SYMBOL]],"Price"),"")</f>
        <v>200.8</v>
      </c>
      <c r="H1530" s="9" cm="1">
        <f t="array" ref="H1530">IFERROR(_FV(T_STOCK_DATA[[#This Row],[SYMBOL]],"Volume"),"")</f>
        <v>164119</v>
      </c>
      <c r="I1530" s="7" t="str" cm="1">
        <f t="array" ref="I1530">IFERROR(_FV(T_STOCK_DATA[[#This Row],[SYMBOL]],"Ticker symbol",TRUE),"")</f>
        <v>UTTAMSUGAR</v>
      </c>
      <c r="J1530" s="10" t="str">
        <f>IFERROR(RANK(T_STOCK_DATA[[#This Row],[Positive Change %]],T_STOCK_DATA[Positive Change %],0)+COUNTIF($D$3:$D1529,T_STOCK_DATA[[#This Row],[Positive Change %]]),"")</f>
        <v/>
      </c>
      <c r="K1530" s="10">
        <f>IFERROR(RANK(T_STOCK_DATA[[#This Row],[Negative Change %]],T_STOCK_DATA[Negative Change %],1)+COUNTIF($E$3:$E1529,T_STOCK_DATA[[#This Row],[Negative Change %]]),"")</f>
        <v>324</v>
      </c>
      <c r="L1530" s="10">
        <f>IFERROR(RANK(T_STOCK_DATA[[#This Row],[Volume]],T_STOCK_DATA[Volume],0)+COUNTIF($H$3:$H1529,T_STOCK_DATA[[#This Row],[Volume]]),"")</f>
        <v>817</v>
      </c>
      <c r="M1530" s="18" cm="1">
        <f t="array" ref="M1530">IFERROR(_FV(T_STOCK_DATA[[#This Row],[SYMBOL]],"Last trade time",TRUE),"")</f>
        <v>44585.469976851855</v>
      </c>
    </row>
    <row r="1531" spans="1:13">
      <c r="A1531" s="5" t="e" vm="1533">
        <v>#VALUE!</v>
      </c>
      <c r="B1531" s="7" cm="1">
        <f t="array" ref="B1531">IFERROR(_FV(T_STOCK_DATA[[#This Row],[SYMBOL]],"Change"),"")</f>
        <v>-7.75</v>
      </c>
      <c r="C1531" s="8" cm="1">
        <f t="array" ref="C1531">IFERROR(IF(T_STOCK_DATA[[#This Row],[SYMBOL]]="","",_FV(T_STOCK_DATA[[#This Row],[SYMBOL]],"Change (%)",TRUE)),"")</f>
        <v>-4.9839000000000001E-2</v>
      </c>
      <c r="D1531" s="8" t="str">
        <f>IF(T_STOCK_DATA[[#This Row],[Change (%)]]&gt;0,T_STOCK_DATA[[#This Row],[Change (%)]],"")</f>
        <v/>
      </c>
      <c r="E1531" s="8">
        <f>IF(T_STOCK_DATA[[#This Row],[Change (%)]]&lt;0,T_STOCK_DATA[[#This Row],[Change (%)]],"")</f>
        <v>-4.9839000000000001E-2</v>
      </c>
      <c r="F1531" s="7" t="str" cm="1">
        <f t="array" ref="F1531">IFERROR(_FV(T_STOCK_DATA[[#This Row],[SYMBOL]],"Exchange"),"")</f>
        <v>National Stock Exchange of India</v>
      </c>
      <c r="G1531" s="7" cm="1">
        <f t="array" ref="G1531">IFERROR(_FV(T_STOCK_DATA[[#This Row],[SYMBOL]],"Price"),"")</f>
        <v>147.75</v>
      </c>
      <c r="H1531" s="9" cm="1">
        <f t="array" ref="H1531">IFERROR(_FV(T_STOCK_DATA[[#This Row],[SYMBOL]],"Volume"),"")</f>
        <v>30770</v>
      </c>
      <c r="I1531" s="7" t="str" cm="1">
        <f t="array" ref="I1531">IFERROR(_FV(T_STOCK_DATA[[#This Row],[SYMBOL]],"Ticker symbol",TRUE),"")</f>
        <v>V2RETAIL</v>
      </c>
      <c r="J1531" s="10" t="str">
        <f>IFERROR(RANK(T_STOCK_DATA[[#This Row],[Positive Change %]],T_STOCK_DATA[Positive Change %],0)+COUNTIF($D$3:$D1530,T_STOCK_DATA[[#This Row],[Positive Change %]]),"")</f>
        <v/>
      </c>
      <c r="K1531" s="10">
        <f>IFERROR(RANK(T_STOCK_DATA[[#This Row],[Negative Change %]],T_STOCK_DATA[Negative Change %],1)+COUNTIF($E$3:$E1530,T_STOCK_DATA[[#This Row],[Negative Change %]]),"")</f>
        <v>577</v>
      </c>
      <c r="L1531" s="10">
        <f>IFERROR(RANK(T_STOCK_DATA[[#This Row],[Volume]],T_STOCK_DATA[Volume],0)+COUNTIF($H$3:$H1530,T_STOCK_DATA[[#This Row],[Volume]]),"")</f>
        <v>1302</v>
      </c>
      <c r="M1531" s="18" cm="1">
        <f t="array" ref="M1531">IFERROR(_FV(T_STOCK_DATA[[#This Row],[SYMBOL]],"Last trade time",TRUE),"")</f>
        <v>44585.469976851855</v>
      </c>
    </row>
    <row r="1532" spans="1:13">
      <c r="A1532" s="5" t="e" vm="1534">
        <v>#VALUE!</v>
      </c>
      <c r="B1532" s="7" cm="1">
        <f t="array" ref="B1532">IFERROR(_FV(T_STOCK_DATA[[#This Row],[SYMBOL]],"Change"),"")</f>
        <v>-46.2</v>
      </c>
      <c r="C1532" s="8" cm="1">
        <f t="array" ref="C1532">IFERROR(IF(T_STOCK_DATA[[#This Row],[SYMBOL]]="","",_FV(T_STOCK_DATA[[#This Row],[SYMBOL]],"Change (%)",TRUE)),"")</f>
        <v>-5.1097999999999998E-2</v>
      </c>
      <c r="D1532" s="8" t="str">
        <f>IF(T_STOCK_DATA[[#This Row],[Change (%)]]&gt;0,T_STOCK_DATA[[#This Row],[Change (%)]],"")</f>
        <v/>
      </c>
      <c r="E1532" s="8">
        <f>IF(T_STOCK_DATA[[#This Row],[Change (%)]]&lt;0,T_STOCK_DATA[[#This Row],[Change (%)]],"")</f>
        <v>-5.1097999999999998E-2</v>
      </c>
      <c r="F1532" s="7" t="str" cm="1">
        <f t="array" ref="F1532">IFERROR(_FV(T_STOCK_DATA[[#This Row],[SYMBOL]],"Exchange"),"")</f>
        <v>National Stock Exchange of India</v>
      </c>
      <c r="G1532" s="7" cm="1">
        <f t="array" ref="G1532">IFERROR(_FV(T_STOCK_DATA[[#This Row],[SYMBOL]],"Price"),"")</f>
        <v>857.95</v>
      </c>
      <c r="H1532" s="9" cm="1">
        <f t="array" ref="H1532">IFERROR(_FV(T_STOCK_DATA[[#This Row],[SYMBOL]],"Volume"),"")</f>
        <v>18439</v>
      </c>
      <c r="I1532" s="7" t="str" cm="1">
        <f t="array" ref="I1532">IFERROR(_FV(T_STOCK_DATA[[#This Row],[SYMBOL]],"Ticker symbol",TRUE),"")</f>
        <v>VADILALIND</v>
      </c>
      <c r="J1532" s="10" t="str">
        <f>IFERROR(RANK(T_STOCK_DATA[[#This Row],[Positive Change %]],T_STOCK_DATA[Positive Change %],0)+COUNTIF($D$3:$D1531,T_STOCK_DATA[[#This Row],[Positive Change %]]),"")</f>
        <v/>
      </c>
      <c r="K1532" s="10">
        <f>IFERROR(RANK(T_STOCK_DATA[[#This Row],[Negative Change %]],T_STOCK_DATA[Negative Change %],1)+COUNTIF($E$3:$E1531,T_STOCK_DATA[[#This Row],[Negative Change %]]),"")</f>
        <v>486</v>
      </c>
      <c r="L1532" s="10">
        <f>IFERROR(RANK(T_STOCK_DATA[[#This Row],[Volume]],T_STOCK_DATA[Volume],0)+COUNTIF($H$3:$H1531,T_STOCK_DATA[[#This Row],[Volume]]),"")</f>
        <v>1406</v>
      </c>
      <c r="M1532" s="18" cm="1">
        <f t="array" ref="M1532">IFERROR(_FV(T_STOCK_DATA[[#This Row],[SYMBOL]],"Last trade time",TRUE),"")</f>
        <v>44585.469976851855</v>
      </c>
    </row>
    <row r="1533" spans="1:13">
      <c r="A1533" s="5" t="e" vm="1535">
        <v>#VALUE!</v>
      </c>
      <c r="B1533" s="7" cm="1">
        <f t="array" ref="B1533">IFERROR(_FV(T_STOCK_DATA[[#This Row],[SYMBOL]],"Change"),"")</f>
        <v>-15.85</v>
      </c>
      <c r="C1533" s="8" cm="1">
        <f t="array" ref="C1533">IFERROR(IF(T_STOCK_DATA[[#This Row],[SYMBOL]]="","",_FV(T_STOCK_DATA[[#This Row],[SYMBOL]],"Change (%)",TRUE)),"")</f>
        <v>-2.9574E-2</v>
      </c>
      <c r="D1533" s="8" t="str">
        <f>IF(T_STOCK_DATA[[#This Row],[Change (%)]]&gt;0,T_STOCK_DATA[[#This Row],[Change (%)]],"")</f>
        <v/>
      </c>
      <c r="E1533" s="8">
        <f>IF(T_STOCK_DATA[[#This Row],[Change (%)]]&lt;0,T_STOCK_DATA[[#This Row],[Change (%)]],"")</f>
        <v>-2.9574E-2</v>
      </c>
      <c r="F1533" s="7" t="str" cm="1">
        <f t="array" ref="F1533">IFERROR(_FV(T_STOCK_DATA[[#This Row],[SYMBOL]],"Exchange"),"")</f>
        <v>National Stock Exchange of India</v>
      </c>
      <c r="G1533" s="7" cm="1">
        <f t="array" ref="G1533">IFERROR(_FV(T_STOCK_DATA[[#This Row],[SYMBOL]],"Price"),"")</f>
        <v>520.1</v>
      </c>
      <c r="H1533" s="9" cm="1">
        <f t="array" ref="H1533">IFERROR(_FV(T_STOCK_DATA[[#This Row],[SYMBOL]],"Volume"),"")</f>
        <v>163972</v>
      </c>
      <c r="I1533" s="7" t="str" cm="1">
        <f t="array" ref="I1533">IFERROR(_FV(T_STOCK_DATA[[#This Row],[SYMBOL]],"Ticker symbol",TRUE),"")</f>
        <v>VAIBHAVGBL</v>
      </c>
      <c r="J1533" s="10" t="str">
        <f>IFERROR(RANK(T_STOCK_DATA[[#This Row],[Positive Change %]],T_STOCK_DATA[Positive Change %],0)+COUNTIF($D$3:$D1532,T_STOCK_DATA[[#This Row],[Positive Change %]]),"")</f>
        <v/>
      </c>
      <c r="K1533" s="10">
        <f>IFERROR(RANK(T_STOCK_DATA[[#This Row],[Negative Change %]],T_STOCK_DATA[Negative Change %],1)+COUNTIF($E$3:$E1532,T_STOCK_DATA[[#This Row],[Negative Change %]]),"")</f>
        <v>1255</v>
      </c>
      <c r="L1533" s="10">
        <f>IFERROR(RANK(T_STOCK_DATA[[#This Row],[Volume]],T_STOCK_DATA[Volume],0)+COUNTIF($H$3:$H1532,T_STOCK_DATA[[#This Row],[Volume]]),"")</f>
        <v>818</v>
      </c>
      <c r="M1533" s="18" cm="1">
        <f t="array" ref="M1533">IFERROR(_FV(T_STOCK_DATA[[#This Row],[SYMBOL]],"Last trade time",TRUE),"")</f>
        <v>44585.469976851855</v>
      </c>
    </row>
    <row r="1534" spans="1:13">
      <c r="A1534" s="5" t="e" vm="1536">
        <v>#VALUE!</v>
      </c>
      <c r="B1534" s="7" cm="1">
        <f t="array" ref="B1534">IFERROR(_FV(T_STOCK_DATA[[#This Row],[SYMBOL]],"Change"),"")</f>
        <v>-1.05</v>
      </c>
      <c r="C1534" s="8" cm="1">
        <f t="array" ref="C1534">IFERROR(IF(T_STOCK_DATA[[#This Row],[SYMBOL]]="","",_FV(T_STOCK_DATA[[#This Row],[SYMBOL]],"Change (%)",TRUE)),"")</f>
        <v>-2.7999999999999997E-2</v>
      </c>
      <c r="D1534" s="8" t="str">
        <f>IF(T_STOCK_DATA[[#This Row],[Change (%)]]&gt;0,T_STOCK_DATA[[#This Row],[Change (%)]],"")</f>
        <v/>
      </c>
      <c r="E1534" s="8">
        <f>IF(T_STOCK_DATA[[#This Row],[Change (%)]]&lt;0,T_STOCK_DATA[[#This Row],[Change (%)]],"")</f>
        <v>-2.7999999999999997E-2</v>
      </c>
      <c r="F1534" s="7" t="str" cm="1">
        <f t="array" ref="F1534">IFERROR(_FV(T_STOCK_DATA[[#This Row],[SYMBOL]],"Exchange"),"")</f>
        <v>National Stock Exchange of India</v>
      </c>
      <c r="G1534" s="7" cm="1">
        <f t="array" ref="G1534">IFERROR(_FV(T_STOCK_DATA[[#This Row],[SYMBOL]],"Price"),"")</f>
        <v>36.450000000000003</v>
      </c>
      <c r="H1534" s="9" cm="1">
        <f t="array" ref="H1534">IFERROR(_FV(T_STOCK_DATA[[#This Row],[SYMBOL]],"Volume"),"")</f>
        <v>89435</v>
      </c>
      <c r="I1534" s="7" t="str" cm="1">
        <f t="array" ref="I1534">IFERROR(_FV(T_STOCK_DATA[[#This Row],[SYMBOL]],"Ticker symbol",TRUE),"")</f>
        <v>VAISHALI</v>
      </c>
      <c r="J1534" s="10" t="str">
        <f>IFERROR(RANK(T_STOCK_DATA[[#This Row],[Positive Change %]],T_STOCK_DATA[Positive Change %],0)+COUNTIF($D$3:$D1533,T_STOCK_DATA[[#This Row],[Positive Change %]]),"")</f>
        <v/>
      </c>
      <c r="K1534" s="10">
        <f>IFERROR(RANK(T_STOCK_DATA[[#This Row],[Negative Change %]],T_STOCK_DATA[Negative Change %],1)+COUNTIF($E$3:$E1533,T_STOCK_DATA[[#This Row],[Negative Change %]]),"")</f>
        <v>1281</v>
      </c>
      <c r="L1534" s="10">
        <f>IFERROR(RANK(T_STOCK_DATA[[#This Row],[Volume]],T_STOCK_DATA[Volume],0)+COUNTIF($H$3:$H1533,T_STOCK_DATA[[#This Row],[Volume]]),"")</f>
        <v>1008</v>
      </c>
      <c r="M1534" s="18" cm="1">
        <f t="array" ref="M1534">IFERROR(_FV(T_STOCK_DATA[[#This Row],[SYMBOL]],"Last trade time",TRUE),"")</f>
        <v>44585.469976851855</v>
      </c>
    </row>
    <row r="1535" spans="1:13">
      <c r="A1535" s="5" t="e" vm="1537">
        <v>#VALUE!</v>
      </c>
      <c r="B1535" s="7" cm="1">
        <f t="array" ref="B1535">IFERROR(_FV(T_STOCK_DATA[[#This Row],[SYMBOL]],"Change"),"")</f>
        <v>-1.85</v>
      </c>
      <c r="C1535" s="8" cm="1">
        <f t="array" ref="C1535">IFERROR(IF(T_STOCK_DATA[[#This Row],[SYMBOL]]="","",_FV(T_STOCK_DATA[[#This Row],[SYMBOL]],"Change (%)",TRUE)),"")</f>
        <v>-4.5622999999999997E-2</v>
      </c>
      <c r="D1535" s="8" t="str">
        <f>IF(T_STOCK_DATA[[#This Row],[Change (%)]]&gt;0,T_STOCK_DATA[[#This Row],[Change (%)]],"")</f>
        <v/>
      </c>
      <c r="E1535" s="8">
        <f>IF(T_STOCK_DATA[[#This Row],[Change (%)]]&lt;0,T_STOCK_DATA[[#This Row],[Change (%)]],"")</f>
        <v>-4.5622999999999997E-2</v>
      </c>
      <c r="F1535" s="7" t="str" cm="1">
        <f t="array" ref="F1535">IFERROR(_FV(T_STOCK_DATA[[#This Row],[SYMBOL]],"Exchange"),"")</f>
        <v>National Stock Exchange of India</v>
      </c>
      <c r="G1535" s="7" cm="1">
        <f t="array" ref="G1535">IFERROR(_FV(T_STOCK_DATA[[#This Row],[SYMBOL]],"Price"),"")</f>
        <v>38.700000000000003</v>
      </c>
      <c r="H1535" s="9" cm="1">
        <f t="array" ref="H1535">IFERROR(_FV(T_STOCK_DATA[[#This Row],[SYMBOL]],"Volume"),"")</f>
        <v>5031998</v>
      </c>
      <c r="I1535" s="7" t="str" cm="1">
        <f t="array" ref="I1535">IFERROR(_FV(T_STOCK_DATA[[#This Row],[SYMBOL]],"Ticker symbol",TRUE),"")</f>
        <v>VAKRANGEE</v>
      </c>
      <c r="J1535" s="10" t="str">
        <f>IFERROR(RANK(T_STOCK_DATA[[#This Row],[Positive Change %]],T_STOCK_DATA[Positive Change %],0)+COUNTIF($D$3:$D1534,T_STOCK_DATA[[#This Row],[Positive Change %]]),"")</f>
        <v/>
      </c>
      <c r="K1535" s="10">
        <f>IFERROR(RANK(T_STOCK_DATA[[#This Row],[Negative Change %]],T_STOCK_DATA[Negative Change %],1)+COUNTIF($E$3:$E1534,T_STOCK_DATA[[#This Row],[Negative Change %]]),"")</f>
        <v>875</v>
      </c>
      <c r="L1535" s="10">
        <f>IFERROR(RANK(T_STOCK_DATA[[#This Row],[Volume]],T_STOCK_DATA[Volume],0)+COUNTIF($H$3:$H1534,T_STOCK_DATA[[#This Row],[Volume]]),"")</f>
        <v>100</v>
      </c>
      <c r="M1535" s="18" cm="1">
        <f t="array" ref="M1535">IFERROR(_FV(T_STOCK_DATA[[#This Row],[SYMBOL]],"Last trade time",TRUE),"")</f>
        <v>44585.469976851855</v>
      </c>
    </row>
    <row r="1536" spans="1:13">
      <c r="A1536" s="5" t="e" vm="1538">
        <v>#VALUE!</v>
      </c>
      <c r="B1536" s="7" cm="1">
        <f t="array" ref="B1536">IFERROR(_FV(T_STOCK_DATA[[#This Row],[SYMBOL]],"Change"),"")</f>
        <v>-35.4</v>
      </c>
      <c r="C1536" s="8" cm="1">
        <f t="array" ref="C1536">IFERROR(IF(T_STOCK_DATA[[#This Row],[SYMBOL]]="","",_FV(T_STOCK_DATA[[#This Row],[SYMBOL]],"Change (%)",TRUE)),"")</f>
        <v>-2.9702000000000003E-2</v>
      </c>
      <c r="D1536" s="8" t="str">
        <f>IF(T_STOCK_DATA[[#This Row],[Change (%)]]&gt;0,T_STOCK_DATA[[#This Row],[Change (%)]],"")</f>
        <v/>
      </c>
      <c r="E1536" s="8">
        <f>IF(T_STOCK_DATA[[#This Row],[Change (%)]]&lt;0,T_STOCK_DATA[[#This Row],[Change (%)]],"")</f>
        <v>-2.9702000000000003E-2</v>
      </c>
      <c r="F1536" s="7" t="str" cm="1">
        <f t="array" ref="F1536">IFERROR(_FV(T_STOCK_DATA[[#This Row],[SYMBOL]],"Exchange"),"")</f>
        <v>National Stock Exchange of India</v>
      </c>
      <c r="G1536" s="7" cm="1">
        <f t="array" ref="G1536">IFERROR(_FV(T_STOCK_DATA[[#This Row],[SYMBOL]],"Price"),"")</f>
        <v>1156.45</v>
      </c>
      <c r="H1536" s="9" cm="1">
        <f t="array" ref="H1536">IFERROR(_FV(T_STOCK_DATA[[#This Row],[SYMBOL]],"Volume"),"")</f>
        <v>36902</v>
      </c>
      <c r="I1536" s="7" t="str" cm="1">
        <f t="array" ref="I1536">IFERROR(_FV(T_STOCK_DATA[[#This Row],[SYMBOL]],"Ticker symbol",TRUE),"")</f>
        <v>VALIANTORG</v>
      </c>
      <c r="J1536" s="10" t="str">
        <f>IFERROR(RANK(T_STOCK_DATA[[#This Row],[Positive Change %]],T_STOCK_DATA[Positive Change %],0)+COUNTIF($D$3:$D1535,T_STOCK_DATA[[#This Row],[Positive Change %]]),"")</f>
        <v/>
      </c>
      <c r="K1536" s="10">
        <f>IFERROR(RANK(T_STOCK_DATA[[#This Row],[Negative Change %]],T_STOCK_DATA[Negative Change %],1)+COUNTIF($E$3:$E1535,T_STOCK_DATA[[#This Row],[Negative Change %]]),"")</f>
        <v>1251</v>
      </c>
      <c r="L1536" s="10">
        <f>IFERROR(RANK(T_STOCK_DATA[[#This Row],[Volume]],T_STOCK_DATA[Volume],0)+COUNTIF($H$3:$H1535,T_STOCK_DATA[[#This Row],[Volume]]),"")</f>
        <v>1260</v>
      </c>
      <c r="M1536" s="18" cm="1">
        <f t="array" ref="M1536">IFERROR(_FV(T_STOCK_DATA[[#This Row],[SYMBOL]],"Last trade time",TRUE),"")</f>
        <v>44585.469976851855</v>
      </c>
    </row>
    <row r="1537" spans="1:13">
      <c r="A1537" s="5" t="e" vm="1539">
        <v>#VALUE!</v>
      </c>
      <c r="B1537" s="7" cm="1">
        <f t="array" ref="B1537">IFERROR(_FV(T_STOCK_DATA[[#This Row],[SYMBOL]],"Change"),"")</f>
        <v>-4.55</v>
      </c>
      <c r="C1537" s="8" cm="1">
        <f t="array" ref="C1537">IFERROR(IF(T_STOCK_DATA[[#This Row],[SYMBOL]]="","",_FV(T_STOCK_DATA[[#This Row],[SYMBOL]],"Change (%)",TRUE)),"")</f>
        <v>-7.1205000000000004E-2</v>
      </c>
      <c r="D1537" s="8" t="str">
        <f>IF(T_STOCK_DATA[[#This Row],[Change (%)]]&gt;0,T_STOCK_DATA[[#This Row],[Change (%)]],"")</f>
        <v/>
      </c>
      <c r="E1537" s="8">
        <f>IF(T_STOCK_DATA[[#This Row],[Change (%)]]&lt;0,T_STOCK_DATA[[#This Row],[Change (%)]],"")</f>
        <v>-7.1205000000000004E-2</v>
      </c>
      <c r="F1537" s="7" t="str" cm="1">
        <f t="array" ref="F1537">IFERROR(_FV(T_STOCK_DATA[[#This Row],[SYMBOL]],"Exchange"),"")</f>
        <v>National Stock Exchange of India</v>
      </c>
      <c r="G1537" s="7" cm="1">
        <f t="array" ref="G1537">IFERROR(_FV(T_STOCK_DATA[[#This Row],[SYMBOL]],"Price"),"")</f>
        <v>59.35</v>
      </c>
      <c r="H1537" s="9" cm="1">
        <f t="array" ref="H1537">IFERROR(_FV(T_STOCK_DATA[[#This Row],[SYMBOL]],"Volume"),"")</f>
        <v>250045</v>
      </c>
      <c r="I1537" s="7" t="str" cm="1">
        <f t="array" ref="I1537">IFERROR(_FV(T_STOCK_DATA[[#This Row],[SYMBOL]],"Ticker symbol",TRUE),"")</f>
        <v>VARDHACRLC</v>
      </c>
      <c r="J1537" s="10" t="str">
        <f>IFERROR(RANK(T_STOCK_DATA[[#This Row],[Positive Change %]],T_STOCK_DATA[Positive Change %],0)+COUNTIF($D$3:$D1536,T_STOCK_DATA[[#This Row],[Positive Change %]]),"")</f>
        <v/>
      </c>
      <c r="K1537" s="10">
        <f>IFERROR(RANK(T_STOCK_DATA[[#This Row],[Negative Change %]],T_STOCK_DATA[Negative Change %],1)+COUNTIF($E$3:$E1536,T_STOCK_DATA[[#This Row],[Negative Change %]]),"")</f>
        <v>187</v>
      </c>
      <c r="L1537" s="10">
        <f>IFERROR(RANK(T_STOCK_DATA[[#This Row],[Volume]],T_STOCK_DATA[Volume],0)+COUNTIF($H$3:$H1536,T_STOCK_DATA[[#This Row],[Volume]]),"")</f>
        <v>688</v>
      </c>
      <c r="M1537" s="18" cm="1">
        <f t="array" ref="M1537">IFERROR(_FV(T_STOCK_DATA[[#This Row],[SYMBOL]],"Last trade time",TRUE),"")</f>
        <v>44585.469976851855</v>
      </c>
    </row>
    <row r="1538" spans="1:13">
      <c r="A1538" s="5" t="e" vm="1540">
        <v>#VALUE!</v>
      </c>
      <c r="B1538" s="7" cm="1">
        <f t="array" ref="B1538">IFERROR(_FV(T_STOCK_DATA[[#This Row],[SYMBOL]],"Change"),"")</f>
        <v>-1.4</v>
      </c>
      <c r="C1538" s="8" cm="1">
        <f t="array" ref="C1538">IFERROR(IF(T_STOCK_DATA[[#This Row],[SYMBOL]]="","",_FV(T_STOCK_DATA[[#This Row],[SYMBOL]],"Change (%)",TRUE)),"")</f>
        <v>-4.9036999999999997E-2</v>
      </c>
      <c r="D1538" s="8" t="str">
        <f>IF(T_STOCK_DATA[[#This Row],[Change (%)]]&gt;0,T_STOCK_DATA[[#This Row],[Change (%)]],"")</f>
        <v/>
      </c>
      <c r="E1538" s="8">
        <f>IF(T_STOCK_DATA[[#This Row],[Change (%)]]&lt;0,T_STOCK_DATA[[#This Row],[Change (%)]],"")</f>
        <v>-4.9036999999999997E-2</v>
      </c>
      <c r="F1538" s="7" t="str" cm="1">
        <f t="array" ref="F1538">IFERROR(_FV(T_STOCK_DATA[[#This Row],[SYMBOL]],"Exchange"),"")</f>
        <v>National Stock Exchange of India</v>
      </c>
      <c r="G1538" s="7" cm="1">
        <f t="array" ref="G1538">IFERROR(_FV(T_STOCK_DATA[[#This Row],[SYMBOL]],"Price"),"")</f>
        <v>27.15</v>
      </c>
      <c r="H1538" s="9" cm="1">
        <f t="array" ref="H1538">IFERROR(_FV(T_STOCK_DATA[[#This Row],[SYMBOL]],"Volume"),"")</f>
        <v>30224</v>
      </c>
      <c r="I1538" s="7" t="str" cm="1">
        <f t="array" ref="I1538">IFERROR(_FV(T_STOCK_DATA[[#This Row],[SYMBOL]],"Ticker symbol",TRUE),"")</f>
        <v>VARDMNPOLY</v>
      </c>
      <c r="J1538" s="10" t="str">
        <f>IFERROR(RANK(T_STOCK_DATA[[#This Row],[Positive Change %]],T_STOCK_DATA[Positive Change %],0)+COUNTIF($D$3:$D1537,T_STOCK_DATA[[#This Row],[Positive Change %]]),"")</f>
        <v/>
      </c>
      <c r="K1538" s="10">
        <f>IFERROR(RANK(T_STOCK_DATA[[#This Row],[Negative Change %]],T_STOCK_DATA[Negative Change %],1)+COUNTIF($E$3:$E1537,T_STOCK_DATA[[#This Row],[Negative Change %]]),"")</f>
        <v>686</v>
      </c>
      <c r="L1538" s="10">
        <f>IFERROR(RANK(T_STOCK_DATA[[#This Row],[Volume]],T_STOCK_DATA[Volume],0)+COUNTIF($H$3:$H1537,T_STOCK_DATA[[#This Row],[Volume]]),"")</f>
        <v>1309</v>
      </c>
      <c r="M1538" s="18" cm="1">
        <f t="array" ref="M1538">IFERROR(_FV(T_STOCK_DATA[[#This Row],[SYMBOL]],"Last trade time",TRUE),"")</f>
        <v>44585.469976851855</v>
      </c>
    </row>
    <row r="1539" spans="1:13">
      <c r="A1539" s="5" t="e" vm="1541">
        <v>#VALUE!</v>
      </c>
      <c r="B1539" s="7" cm="1">
        <f t="array" ref="B1539">IFERROR(_FV(T_STOCK_DATA[[#This Row],[SYMBOL]],"Change"),"")</f>
        <v>-35.85</v>
      </c>
      <c r="C1539" s="8" cm="1">
        <f t="array" ref="C1539">IFERROR(IF(T_STOCK_DATA[[#This Row],[SYMBOL]]="","",_FV(T_STOCK_DATA[[#This Row],[SYMBOL]],"Change (%)",TRUE)),"")</f>
        <v>-8.5083999999999993E-2</v>
      </c>
      <c r="D1539" s="8" t="str">
        <f>IF(T_STOCK_DATA[[#This Row],[Change (%)]]&gt;0,T_STOCK_DATA[[#This Row],[Change (%)]],"")</f>
        <v/>
      </c>
      <c r="E1539" s="8">
        <f>IF(T_STOCK_DATA[[#This Row],[Change (%)]]&lt;0,T_STOCK_DATA[[#This Row],[Change (%)]],"")</f>
        <v>-8.5083999999999993E-2</v>
      </c>
      <c r="F1539" s="7" t="str" cm="1">
        <f t="array" ref="F1539">IFERROR(_FV(T_STOCK_DATA[[#This Row],[SYMBOL]],"Exchange"),"")</f>
        <v>National Stock Exchange of India</v>
      </c>
      <c r="G1539" s="7" cm="1">
        <f t="array" ref="G1539">IFERROR(_FV(T_STOCK_DATA[[#This Row],[SYMBOL]],"Price"),"")</f>
        <v>385.5</v>
      </c>
      <c r="H1539" s="9" cm="1">
        <f t="array" ref="H1539">IFERROR(_FV(T_STOCK_DATA[[#This Row],[SYMBOL]],"Volume"),"")</f>
        <v>687350</v>
      </c>
      <c r="I1539" s="7" t="str" cm="1">
        <f t="array" ref="I1539">IFERROR(_FV(T_STOCK_DATA[[#This Row],[SYMBOL]],"Ticker symbol",TRUE),"")</f>
        <v>VARROC</v>
      </c>
      <c r="J1539" s="10" t="str">
        <f>IFERROR(RANK(T_STOCK_DATA[[#This Row],[Positive Change %]],T_STOCK_DATA[Positive Change %],0)+COUNTIF($D$3:$D1538,T_STOCK_DATA[[#This Row],[Positive Change %]]),"")</f>
        <v/>
      </c>
      <c r="K1539" s="10">
        <f>IFERROR(RANK(T_STOCK_DATA[[#This Row],[Negative Change %]],T_STOCK_DATA[Negative Change %],1)+COUNTIF($E$3:$E1538,T_STOCK_DATA[[#This Row],[Negative Change %]]),"")</f>
        <v>75</v>
      </c>
      <c r="L1539" s="10">
        <f>IFERROR(RANK(T_STOCK_DATA[[#This Row],[Volume]],T_STOCK_DATA[Volume],0)+COUNTIF($H$3:$H1538,T_STOCK_DATA[[#This Row],[Volume]]),"")</f>
        <v>420</v>
      </c>
      <c r="M1539" s="18" cm="1">
        <f t="array" ref="M1539">IFERROR(_FV(T_STOCK_DATA[[#This Row],[SYMBOL]],"Last trade time",TRUE),"")</f>
        <v>44585.469976851855</v>
      </c>
    </row>
    <row r="1540" spans="1:13">
      <c r="A1540" s="5" t="e" vm="1542">
        <v>#VALUE!</v>
      </c>
      <c r="B1540" s="7" cm="1">
        <f t="array" ref="B1540">IFERROR(_FV(T_STOCK_DATA[[#This Row],[SYMBOL]],"Change"),"")</f>
        <v>-2.7</v>
      </c>
      <c r="C1540" s="8" cm="1">
        <f t="array" ref="C1540">IFERROR(IF(T_STOCK_DATA[[#This Row],[SYMBOL]]="","",_FV(T_STOCK_DATA[[#This Row],[SYMBOL]],"Change (%)",TRUE)),"")</f>
        <v>-8.4111999999999992E-2</v>
      </c>
      <c r="D1540" s="8" t="str">
        <f>IF(T_STOCK_DATA[[#This Row],[Change (%)]]&gt;0,T_STOCK_DATA[[#This Row],[Change (%)]],"")</f>
        <v/>
      </c>
      <c r="E1540" s="8">
        <f>IF(T_STOCK_DATA[[#This Row],[Change (%)]]&lt;0,T_STOCK_DATA[[#This Row],[Change (%)]],"")</f>
        <v>-8.4111999999999992E-2</v>
      </c>
      <c r="F1540" s="7" t="str" cm="1">
        <f t="array" ref="F1540">IFERROR(_FV(T_STOCK_DATA[[#This Row],[SYMBOL]],"Exchange"),"")</f>
        <v>National Stock Exchange of India</v>
      </c>
      <c r="G1540" s="7" cm="1">
        <f t="array" ref="G1540">IFERROR(_FV(T_STOCK_DATA[[#This Row],[SYMBOL]],"Price"),"")</f>
        <v>29.4</v>
      </c>
      <c r="H1540" s="9" cm="1">
        <f t="array" ref="H1540">IFERROR(_FV(T_STOCK_DATA[[#This Row],[SYMBOL]],"Volume"),"")</f>
        <v>1827595</v>
      </c>
      <c r="I1540" s="7" t="str" cm="1">
        <f t="array" ref="I1540">IFERROR(_FV(T_STOCK_DATA[[#This Row],[SYMBOL]],"Ticker symbol",TRUE),"")</f>
        <v>VASCONEQ</v>
      </c>
      <c r="J1540" s="10" t="str">
        <f>IFERROR(RANK(T_STOCK_DATA[[#This Row],[Positive Change %]],T_STOCK_DATA[Positive Change %],0)+COUNTIF($D$3:$D1539,T_STOCK_DATA[[#This Row],[Positive Change %]]),"")</f>
        <v/>
      </c>
      <c r="K1540" s="10">
        <f>IFERROR(RANK(T_STOCK_DATA[[#This Row],[Negative Change %]],T_STOCK_DATA[Negative Change %],1)+COUNTIF($E$3:$E1539,T_STOCK_DATA[[#This Row],[Negative Change %]]),"")</f>
        <v>82</v>
      </c>
      <c r="L1540" s="10">
        <f>IFERROR(RANK(T_STOCK_DATA[[#This Row],[Volume]],T_STOCK_DATA[Volume],0)+COUNTIF($H$3:$H1539,T_STOCK_DATA[[#This Row],[Volume]]),"")</f>
        <v>220</v>
      </c>
      <c r="M1540" s="18" cm="1">
        <f t="array" ref="M1540">IFERROR(_FV(T_STOCK_DATA[[#This Row],[SYMBOL]],"Last trade time",TRUE),"")</f>
        <v>44585.469976851855</v>
      </c>
    </row>
    <row r="1541" spans="1:13">
      <c r="A1541" s="5" t="e" vm="1543">
        <v>#VALUE!</v>
      </c>
      <c r="B1541" s="7" cm="1">
        <f t="array" ref="B1541">IFERROR(_FV(T_STOCK_DATA[[#This Row],[SYMBOL]],"Change"),"")</f>
        <v>-1.65</v>
      </c>
      <c r="C1541" s="8" cm="1">
        <f t="array" ref="C1541">IFERROR(IF(T_STOCK_DATA[[#This Row],[SYMBOL]]="","",_FV(T_STOCK_DATA[[#This Row],[SYMBOL]],"Change (%)",TRUE)),"")</f>
        <v>-4.9623999999999995E-2</v>
      </c>
      <c r="D1541" s="8" t="str">
        <f>IF(T_STOCK_DATA[[#This Row],[Change (%)]]&gt;0,T_STOCK_DATA[[#This Row],[Change (%)]],"")</f>
        <v/>
      </c>
      <c r="E1541" s="8">
        <f>IF(T_STOCK_DATA[[#This Row],[Change (%)]]&lt;0,T_STOCK_DATA[[#This Row],[Change (%)]],"")</f>
        <v>-4.9623999999999995E-2</v>
      </c>
      <c r="F1541" s="7" t="str" cm="1">
        <f t="array" ref="F1541">IFERROR(_FV(T_STOCK_DATA[[#This Row],[SYMBOL]],"Exchange"),"")</f>
        <v>National Stock Exchange of India</v>
      </c>
      <c r="G1541" s="7" cm="1">
        <f t="array" ref="G1541">IFERROR(_FV(T_STOCK_DATA[[#This Row],[SYMBOL]],"Price"),"")</f>
        <v>31.6</v>
      </c>
      <c r="H1541" s="9" cm="1">
        <f t="array" ref="H1541">IFERROR(_FV(T_STOCK_DATA[[#This Row],[SYMBOL]],"Volume"),"")</f>
        <v>178760</v>
      </c>
      <c r="I1541" s="7" t="str" cm="1">
        <f t="array" ref="I1541">IFERROR(_FV(T_STOCK_DATA[[#This Row],[SYMBOL]],"Ticker symbol",TRUE),"")</f>
        <v>VASWANI</v>
      </c>
      <c r="J1541" s="10" t="str">
        <f>IFERROR(RANK(T_STOCK_DATA[[#This Row],[Positive Change %]],T_STOCK_DATA[Positive Change %],0)+COUNTIF($D$3:$D1540,T_STOCK_DATA[[#This Row],[Positive Change %]]),"")</f>
        <v/>
      </c>
      <c r="K1541" s="10">
        <f>IFERROR(RANK(T_STOCK_DATA[[#This Row],[Negative Change %]],T_STOCK_DATA[Negative Change %],1)+COUNTIF($E$3:$E1540,T_STOCK_DATA[[#This Row],[Negative Change %]]),"")</f>
        <v>626</v>
      </c>
      <c r="L1541" s="10">
        <f>IFERROR(RANK(T_STOCK_DATA[[#This Row],[Volume]],T_STOCK_DATA[Volume],0)+COUNTIF($H$3:$H1540,T_STOCK_DATA[[#This Row],[Volume]]),"")</f>
        <v>792</v>
      </c>
      <c r="M1541" s="18" cm="1">
        <f t="array" ref="M1541">IFERROR(_FV(T_STOCK_DATA[[#This Row],[SYMBOL]],"Last trade time",TRUE),"")</f>
        <v>44585.469976851855</v>
      </c>
    </row>
    <row r="1542" spans="1:13">
      <c r="A1542" s="5" t="e" vm="1544">
        <v>#VALUE!</v>
      </c>
      <c r="B1542" s="7" cm="1">
        <f t="array" ref="B1542">IFERROR(_FV(T_STOCK_DATA[[#This Row],[SYMBOL]],"Change"),"")</f>
        <v>-15.2</v>
      </c>
      <c r="C1542" s="8" cm="1">
        <f t="array" ref="C1542">IFERROR(IF(T_STOCK_DATA[[#This Row],[SYMBOL]]="","",_FV(T_STOCK_DATA[[#This Row],[SYMBOL]],"Change (%)",TRUE)),"")</f>
        <v>-1.6597000000000001E-2</v>
      </c>
      <c r="D1542" s="8" t="str">
        <f>IF(T_STOCK_DATA[[#This Row],[Change (%)]]&gt;0,T_STOCK_DATA[[#This Row],[Change (%)]],"")</f>
        <v/>
      </c>
      <c r="E1542" s="8">
        <f>IF(T_STOCK_DATA[[#This Row],[Change (%)]]&lt;0,T_STOCK_DATA[[#This Row],[Change (%)]],"")</f>
        <v>-1.6597000000000001E-2</v>
      </c>
      <c r="F1542" s="7" t="str" cm="1">
        <f t="array" ref="F1542">IFERROR(_FV(T_STOCK_DATA[[#This Row],[SYMBOL]],"Exchange"),"")</f>
        <v>National Stock Exchange of India</v>
      </c>
      <c r="G1542" s="7" cm="1">
        <f t="array" ref="G1542">IFERROR(_FV(T_STOCK_DATA[[#This Row],[SYMBOL]],"Price"),"")</f>
        <v>900.65</v>
      </c>
      <c r="H1542" s="9" cm="1">
        <f t="array" ref="H1542">IFERROR(_FV(T_STOCK_DATA[[#This Row],[SYMBOL]],"Volume"),"")</f>
        <v>499297</v>
      </c>
      <c r="I1542" s="7" t="str" cm="1">
        <f t="array" ref="I1542">IFERROR(_FV(T_STOCK_DATA[[#This Row],[SYMBOL]],"Ticker symbol",TRUE),"")</f>
        <v>VBL</v>
      </c>
      <c r="J1542" s="10" t="str">
        <f>IFERROR(RANK(T_STOCK_DATA[[#This Row],[Positive Change %]],T_STOCK_DATA[Positive Change %],0)+COUNTIF($D$3:$D1541,T_STOCK_DATA[[#This Row],[Positive Change %]]),"")</f>
        <v/>
      </c>
      <c r="K1542" s="10">
        <f>IFERROR(RANK(T_STOCK_DATA[[#This Row],[Negative Change %]],T_STOCK_DATA[Negative Change %],1)+COUNTIF($E$3:$E1541,T_STOCK_DATA[[#This Row],[Negative Change %]]),"")</f>
        <v>1466</v>
      </c>
      <c r="L1542" s="10">
        <f>IFERROR(RANK(T_STOCK_DATA[[#This Row],[Volume]],T_STOCK_DATA[Volume],0)+COUNTIF($H$3:$H1541,T_STOCK_DATA[[#This Row],[Volume]]),"")</f>
        <v>499</v>
      </c>
      <c r="M1542" s="18" cm="1">
        <f t="array" ref="M1542">IFERROR(_FV(T_STOCK_DATA[[#This Row],[SYMBOL]],"Last trade time",TRUE),"")</f>
        <v>44585.469976851855</v>
      </c>
    </row>
    <row r="1543" spans="1:13">
      <c r="A1543" s="5" t="e" vm="1545">
        <v>#VALUE!</v>
      </c>
      <c r="B1543" s="7" cm="1">
        <f t="array" ref="B1543">IFERROR(_FV(T_STOCK_DATA[[#This Row],[SYMBOL]],"Change"),"")</f>
        <v>-11.2</v>
      </c>
      <c r="C1543" s="8" cm="1">
        <f t="array" ref="C1543">IFERROR(IF(T_STOCK_DATA[[#This Row],[SYMBOL]]="","",_FV(T_STOCK_DATA[[#This Row],[SYMBOL]],"Change (%)",TRUE)),"")</f>
        <v>-3.4643E-2</v>
      </c>
      <c r="D1543" s="8" t="str">
        <f>IF(T_STOCK_DATA[[#This Row],[Change (%)]]&gt;0,T_STOCK_DATA[[#This Row],[Change (%)]],"")</f>
        <v/>
      </c>
      <c r="E1543" s="8">
        <f>IF(T_STOCK_DATA[[#This Row],[Change (%)]]&lt;0,T_STOCK_DATA[[#This Row],[Change (%)]],"")</f>
        <v>-3.4643E-2</v>
      </c>
      <c r="F1543" s="7" t="str" cm="1">
        <f t="array" ref="F1543">IFERROR(_FV(T_STOCK_DATA[[#This Row],[SYMBOL]],"Exchange"),"")</f>
        <v>National Stock Exchange of India</v>
      </c>
      <c r="G1543" s="7" cm="1">
        <f t="array" ref="G1543">IFERROR(_FV(T_STOCK_DATA[[#This Row],[SYMBOL]],"Price"),"")</f>
        <v>312.10000000000002</v>
      </c>
      <c r="H1543" s="9" cm="1">
        <f t="array" ref="H1543">IFERROR(_FV(T_STOCK_DATA[[#This Row],[SYMBOL]],"Volume"),"")</f>
        <v>10949389</v>
      </c>
      <c r="I1543" s="7" t="str" cm="1">
        <f t="array" ref="I1543">IFERROR(_FV(T_STOCK_DATA[[#This Row],[SYMBOL]],"Ticker symbol",TRUE),"")</f>
        <v>VEDL</v>
      </c>
      <c r="J1543" s="10" t="str">
        <f>IFERROR(RANK(T_STOCK_DATA[[#This Row],[Positive Change %]],T_STOCK_DATA[Positive Change %],0)+COUNTIF($D$3:$D1542,T_STOCK_DATA[[#This Row],[Positive Change %]]),"")</f>
        <v/>
      </c>
      <c r="K1543" s="10">
        <f>IFERROR(RANK(T_STOCK_DATA[[#This Row],[Negative Change %]],T_STOCK_DATA[Negative Change %],1)+COUNTIF($E$3:$E1542,T_STOCK_DATA[[#This Row],[Negative Change %]]),"")</f>
        <v>1163</v>
      </c>
      <c r="L1543" s="10">
        <f>IFERROR(RANK(T_STOCK_DATA[[#This Row],[Volume]],T_STOCK_DATA[Volume],0)+COUNTIF($H$3:$H1542,T_STOCK_DATA[[#This Row],[Volume]]),"")</f>
        <v>45</v>
      </c>
      <c r="M1543" s="18" cm="1">
        <f t="array" ref="M1543">IFERROR(_FV(T_STOCK_DATA[[#This Row],[SYMBOL]],"Last trade time",TRUE),"")</f>
        <v>44585.469976851855</v>
      </c>
    </row>
    <row r="1544" spans="1:13">
      <c r="A1544" s="5" t="e" vm="1546">
        <v>#VALUE!</v>
      </c>
      <c r="B1544" s="7" cm="1">
        <f t="array" ref="B1544">IFERROR(_FV(T_STOCK_DATA[[#This Row],[SYMBOL]],"Change"),"")</f>
        <v>-109.9</v>
      </c>
      <c r="C1544" s="8" cm="1">
        <f t="array" ref="C1544">IFERROR(IF(T_STOCK_DATA[[#This Row],[SYMBOL]]="","",_FV(T_STOCK_DATA[[#This Row],[SYMBOL]],"Change (%)",TRUE)),"")</f>
        <v>-4.2481999999999999E-2</v>
      </c>
      <c r="D1544" s="8" t="str">
        <f>IF(T_STOCK_DATA[[#This Row],[Change (%)]]&gt;0,T_STOCK_DATA[[#This Row],[Change (%)]],"")</f>
        <v/>
      </c>
      <c r="E1544" s="8">
        <f>IF(T_STOCK_DATA[[#This Row],[Change (%)]]&lt;0,T_STOCK_DATA[[#This Row],[Change (%)]],"")</f>
        <v>-4.2481999999999999E-2</v>
      </c>
      <c r="F1544" s="7" t="str" cm="1">
        <f t="array" ref="F1544">IFERROR(_FV(T_STOCK_DATA[[#This Row],[SYMBOL]],"Exchange"),"")</f>
        <v>National Stock Exchange of India</v>
      </c>
      <c r="G1544" s="7" cm="1">
        <f t="array" ref="G1544">IFERROR(_FV(T_STOCK_DATA[[#This Row],[SYMBOL]],"Price"),"")</f>
        <v>2477.0500000000002</v>
      </c>
      <c r="H1544" s="9" cm="1">
        <f t="array" ref="H1544">IFERROR(_FV(T_STOCK_DATA[[#This Row],[SYMBOL]],"Volume"),"")</f>
        <v>58412</v>
      </c>
      <c r="I1544" s="7" t="str" cm="1">
        <f t="array" ref="I1544">IFERROR(_FV(T_STOCK_DATA[[#This Row],[SYMBOL]],"Ticker symbol",TRUE),"")</f>
        <v>VENKEYS</v>
      </c>
      <c r="J1544" s="10" t="str">
        <f>IFERROR(RANK(T_STOCK_DATA[[#This Row],[Positive Change %]],T_STOCK_DATA[Positive Change %],0)+COUNTIF($D$3:$D1543,T_STOCK_DATA[[#This Row],[Positive Change %]]),"")</f>
        <v/>
      </c>
      <c r="K1544" s="10">
        <f>IFERROR(RANK(T_STOCK_DATA[[#This Row],[Negative Change %]],T_STOCK_DATA[Negative Change %],1)+COUNTIF($E$3:$E1543,T_STOCK_DATA[[#This Row],[Negative Change %]]),"")</f>
        <v>982</v>
      </c>
      <c r="L1544" s="10">
        <f>IFERROR(RANK(T_STOCK_DATA[[#This Row],[Volume]],T_STOCK_DATA[Volume],0)+COUNTIF($H$3:$H1543,T_STOCK_DATA[[#This Row],[Volume]]),"")</f>
        <v>1119</v>
      </c>
      <c r="M1544" s="18" cm="1">
        <f t="array" ref="M1544">IFERROR(_FV(T_STOCK_DATA[[#This Row],[SYMBOL]],"Last trade time",TRUE),"")</f>
        <v>44585.469976851855</v>
      </c>
    </row>
    <row r="1545" spans="1:13">
      <c r="A1545" s="5" t="e" vm="1547">
        <v>#VALUE!</v>
      </c>
      <c r="B1545" s="7" cm="1">
        <f t="array" ref="B1545">IFERROR(_FV(T_STOCK_DATA[[#This Row],[SYMBOL]],"Change"),"")</f>
        <v>-22.1</v>
      </c>
      <c r="C1545" s="8" cm="1">
        <f t="array" ref="C1545">IFERROR(IF(T_STOCK_DATA[[#This Row],[SYMBOL]]="","",_FV(T_STOCK_DATA[[#This Row],[SYMBOL]],"Change (%)",TRUE)),"")</f>
        <v>-5.9545000000000001E-2</v>
      </c>
      <c r="D1545" s="8" t="str">
        <f>IF(T_STOCK_DATA[[#This Row],[Change (%)]]&gt;0,T_STOCK_DATA[[#This Row],[Change (%)]],"")</f>
        <v/>
      </c>
      <c r="E1545" s="8">
        <f>IF(T_STOCK_DATA[[#This Row],[Change (%)]]&lt;0,T_STOCK_DATA[[#This Row],[Change (%)]],"")</f>
        <v>-5.9545000000000001E-2</v>
      </c>
      <c r="F1545" s="7" t="str" cm="1">
        <f t="array" ref="F1545">IFERROR(_FV(T_STOCK_DATA[[#This Row],[SYMBOL]],"Exchange"),"")</f>
        <v>National Stock Exchange of India</v>
      </c>
      <c r="G1545" s="7" cm="1">
        <f t="array" ref="G1545">IFERROR(_FV(T_STOCK_DATA[[#This Row],[SYMBOL]],"Price"),"")</f>
        <v>349.05</v>
      </c>
      <c r="H1545" s="9" cm="1">
        <f t="array" ref="H1545">IFERROR(_FV(T_STOCK_DATA[[#This Row],[SYMBOL]],"Volume"),"")</f>
        <v>118072</v>
      </c>
      <c r="I1545" s="7" t="str" cm="1">
        <f t="array" ref="I1545">IFERROR(_FV(T_STOCK_DATA[[#This Row],[SYMBOL]],"Ticker symbol",TRUE),"")</f>
        <v>VENUSREM</v>
      </c>
      <c r="J1545" s="10" t="str">
        <f>IFERROR(RANK(T_STOCK_DATA[[#This Row],[Positive Change %]],T_STOCK_DATA[Positive Change %],0)+COUNTIF($D$3:$D1544,T_STOCK_DATA[[#This Row],[Positive Change %]]),"")</f>
        <v/>
      </c>
      <c r="K1545" s="10">
        <f>IFERROR(RANK(T_STOCK_DATA[[#This Row],[Negative Change %]],T_STOCK_DATA[Negative Change %],1)+COUNTIF($E$3:$E1544,T_STOCK_DATA[[#This Row],[Negative Change %]]),"")</f>
        <v>352</v>
      </c>
      <c r="L1545" s="10">
        <f>IFERROR(RANK(T_STOCK_DATA[[#This Row],[Volume]],T_STOCK_DATA[Volume],0)+COUNTIF($H$3:$H1544,T_STOCK_DATA[[#This Row],[Volume]]),"")</f>
        <v>922</v>
      </c>
      <c r="M1545" s="18" cm="1">
        <f t="array" ref="M1545">IFERROR(_FV(T_STOCK_DATA[[#This Row],[SYMBOL]],"Last trade time",TRUE),"")</f>
        <v>44585.469976851855</v>
      </c>
    </row>
    <row r="1546" spans="1:13">
      <c r="A1546" s="5" t="e" vm="1548">
        <v>#VALUE!</v>
      </c>
      <c r="B1546" s="7" cm="1">
        <f t="array" ref="B1546">IFERROR(_FV(T_STOCK_DATA[[#This Row],[SYMBOL]],"Change"),"")</f>
        <v>-8.35</v>
      </c>
      <c r="C1546" s="8" cm="1">
        <f t="array" ref="C1546">IFERROR(IF(T_STOCK_DATA[[#This Row],[SYMBOL]]="","",_FV(T_STOCK_DATA[[#This Row],[SYMBOL]],"Change (%)",TRUE)),"")</f>
        <v>-7.0021E-2</v>
      </c>
      <c r="D1546" s="8" t="str">
        <f>IF(T_STOCK_DATA[[#This Row],[Change (%)]]&gt;0,T_STOCK_DATA[[#This Row],[Change (%)]],"")</f>
        <v/>
      </c>
      <c r="E1546" s="8">
        <f>IF(T_STOCK_DATA[[#This Row],[Change (%)]]&lt;0,T_STOCK_DATA[[#This Row],[Change (%)]],"")</f>
        <v>-7.0021E-2</v>
      </c>
      <c r="F1546" s="7" t="str" cm="1">
        <f t="array" ref="F1546">IFERROR(_FV(T_STOCK_DATA[[#This Row],[SYMBOL]],"Exchange"),"")</f>
        <v>National Stock Exchange of India</v>
      </c>
      <c r="G1546" s="7" cm="1">
        <f t="array" ref="G1546">IFERROR(_FV(T_STOCK_DATA[[#This Row],[SYMBOL]],"Price"),"")</f>
        <v>110.9</v>
      </c>
      <c r="H1546" s="9" cm="1">
        <f t="array" ref="H1546">IFERROR(_FV(T_STOCK_DATA[[#This Row],[SYMBOL]],"Volume"),"")</f>
        <v>145052</v>
      </c>
      <c r="I1546" s="7" t="str" cm="1">
        <f t="array" ref="I1546">IFERROR(_FV(T_STOCK_DATA[[#This Row],[SYMBOL]],"Ticker symbol",TRUE),"")</f>
        <v>VERTOZ</v>
      </c>
      <c r="J1546" s="10" t="str">
        <f>IFERROR(RANK(T_STOCK_DATA[[#This Row],[Positive Change %]],T_STOCK_DATA[Positive Change %],0)+COUNTIF($D$3:$D1545,T_STOCK_DATA[[#This Row],[Positive Change %]]),"")</f>
        <v/>
      </c>
      <c r="K1546" s="10">
        <f>IFERROR(RANK(T_STOCK_DATA[[#This Row],[Negative Change %]],T_STOCK_DATA[Negative Change %],1)+COUNTIF($E$3:$E1545,T_STOCK_DATA[[#This Row],[Negative Change %]]),"")</f>
        <v>205</v>
      </c>
      <c r="L1546" s="10">
        <f>IFERROR(RANK(T_STOCK_DATA[[#This Row],[Volume]],T_STOCK_DATA[Volume],0)+COUNTIF($H$3:$H1545,T_STOCK_DATA[[#This Row],[Volume]]),"")</f>
        <v>864</v>
      </c>
      <c r="M1546" s="18" cm="1">
        <f t="array" ref="M1546">IFERROR(_FV(T_STOCK_DATA[[#This Row],[SYMBOL]],"Last trade time",TRUE),"")</f>
        <v>44585.469976851855</v>
      </c>
    </row>
    <row r="1547" spans="1:13">
      <c r="A1547" s="5" t="e" vm="1549">
        <v>#VALUE!</v>
      </c>
      <c r="B1547" s="7" cm="1">
        <f t="array" ref="B1547">IFERROR(_FV(T_STOCK_DATA[[#This Row],[SYMBOL]],"Change"),"")</f>
        <v>-21.7</v>
      </c>
      <c r="C1547" s="8" cm="1">
        <f t="array" ref="C1547">IFERROR(IF(T_STOCK_DATA[[#This Row],[SYMBOL]]="","",_FV(T_STOCK_DATA[[#This Row],[SYMBOL]],"Change (%)",TRUE)),"")</f>
        <v>-1.9573E-2</v>
      </c>
      <c r="D1547" s="8" t="str">
        <f>IF(T_STOCK_DATA[[#This Row],[Change (%)]]&gt;0,T_STOCK_DATA[[#This Row],[Change (%)]],"")</f>
        <v/>
      </c>
      <c r="E1547" s="8">
        <f>IF(T_STOCK_DATA[[#This Row],[Change (%)]]&lt;0,T_STOCK_DATA[[#This Row],[Change (%)]],"")</f>
        <v>-1.9573E-2</v>
      </c>
      <c r="F1547" s="7" t="str" cm="1">
        <f t="array" ref="F1547">IFERROR(_FV(T_STOCK_DATA[[#This Row],[SYMBOL]],"Exchange"),"")</f>
        <v>National Stock Exchange of India</v>
      </c>
      <c r="G1547" s="7" cm="1">
        <f t="array" ref="G1547">IFERROR(_FV(T_STOCK_DATA[[#This Row],[SYMBOL]],"Price"),"")</f>
        <v>1086.95</v>
      </c>
      <c r="H1547" s="9" cm="1">
        <f t="array" ref="H1547">IFERROR(_FV(T_STOCK_DATA[[#This Row],[SYMBOL]],"Volume"),"")</f>
        <v>8571</v>
      </c>
      <c r="I1547" s="7" t="str" cm="1">
        <f t="array" ref="I1547">IFERROR(_FV(T_STOCK_DATA[[#This Row],[SYMBOL]],"Ticker symbol",TRUE),"")</f>
        <v>VESUVIUS</v>
      </c>
      <c r="J1547" s="10" t="str">
        <f>IFERROR(RANK(T_STOCK_DATA[[#This Row],[Positive Change %]],T_STOCK_DATA[Positive Change %],0)+COUNTIF($D$3:$D1546,T_STOCK_DATA[[#This Row],[Positive Change %]]),"")</f>
        <v/>
      </c>
      <c r="K1547" s="10">
        <f>IFERROR(RANK(T_STOCK_DATA[[#This Row],[Negative Change %]],T_STOCK_DATA[Negative Change %],1)+COUNTIF($E$3:$E1546,T_STOCK_DATA[[#This Row],[Negative Change %]]),"")</f>
        <v>1431</v>
      </c>
      <c r="L1547" s="10">
        <f>IFERROR(RANK(T_STOCK_DATA[[#This Row],[Volume]],T_STOCK_DATA[Volume],0)+COUNTIF($H$3:$H1546,T_STOCK_DATA[[#This Row],[Volume]]),"")</f>
        <v>1523</v>
      </c>
      <c r="M1547" s="18" cm="1">
        <f t="array" ref="M1547">IFERROR(_FV(T_STOCK_DATA[[#This Row],[SYMBOL]],"Last trade time",TRUE),"")</f>
        <v>44585.469976851855</v>
      </c>
    </row>
    <row r="1548" spans="1:13">
      <c r="A1548" s="5" t="e" vm="1550">
        <v>#VALUE!</v>
      </c>
      <c r="B1548" s="7" cm="1">
        <f t="array" ref="B1548">IFERROR(_FV(T_STOCK_DATA[[#This Row],[SYMBOL]],"Change"),"")</f>
        <v>-6.85</v>
      </c>
      <c r="C1548" s="8" cm="1">
        <f t="array" ref="C1548">IFERROR(IF(T_STOCK_DATA[[#This Row],[SYMBOL]]="","",_FV(T_STOCK_DATA[[#This Row],[SYMBOL]],"Change (%)",TRUE)),"")</f>
        <v>-6.0406000000000001E-2</v>
      </c>
      <c r="D1548" s="8" t="str">
        <f>IF(T_STOCK_DATA[[#This Row],[Change (%)]]&gt;0,T_STOCK_DATA[[#This Row],[Change (%)]],"")</f>
        <v/>
      </c>
      <c r="E1548" s="8">
        <f>IF(T_STOCK_DATA[[#This Row],[Change (%)]]&lt;0,T_STOCK_DATA[[#This Row],[Change (%)]],"")</f>
        <v>-6.0406000000000001E-2</v>
      </c>
      <c r="F1548" s="7" t="str" cm="1">
        <f t="array" ref="F1548">IFERROR(_FV(T_STOCK_DATA[[#This Row],[SYMBOL]],"Exchange"),"")</f>
        <v>National Stock Exchange of India</v>
      </c>
      <c r="G1548" s="7" cm="1">
        <f t="array" ref="G1548">IFERROR(_FV(T_STOCK_DATA[[#This Row],[SYMBOL]],"Price"),"")</f>
        <v>106.55</v>
      </c>
      <c r="H1548" s="9" cm="1">
        <f t="array" ref="H1548">IFERROR(_FV(T_STOCK_DATA[[#This Row],[SYMBOL]],"Volume"),"")</f>
        <v>130722</v>
      </c>
      <c r="I1548" s="7" t="str" cm="1">
        <f t="array" ref="I1548">IFERROR(_FV(T_STOCK_DATA[[#This Row],[SYMBOL]],"Ticker symbol",TRUE),"")</f>
        <v>VETO</v>
      </c>
      <c r="J1548" s="10" t="str">
        <f>IFERROR(RANK(T_STOCK_DATA[[#This Row],[Positive Change %]],T_STOCK_DATA[Positive Change %],0)+COUNTIF($D$3:$D1547,T_STOCK_DATA[[#This Row],[Positive Change %]]),"")</f>
        <v/>
      </c>
      <c r="K1548" s="10">
        <f>IFERROR(RANK(T_STOCK_DATA[[#This Row],[Negative Change %]],T_STOCK_DATA[Negative Change %],1)+COUNTIF($E$3:$E1547,T_STOCK_DATA[[#This Row],[Negative Change %]]),"")</f>
        <v>336</v>
      </c>
      <c r="L1548" s="10">
        <f>IFERROR(RANK(T_STOCK_DATA[[#This Row],[Volume]],T_STOCK_DATA[Volume],0)+COUNTIF($H$3:$H1547,T_STOCK_DATA[[#This Row],[Volume]]),"")</f>
        <v>891</v>
      </c>
      <c r="M1548" s="18" cm="1">
        <f t="array" ref="M1548">IFERROR(_FV(T_STOCK_DATA[[#This Row],[SYMBOL]],"Last trade time",TRUE),"")</f>
        <v>44585.469976851855</v>
      </c>
    </row>
    <row r="1549" spans="1:13">
      <c r="A1549" s="5" t="e" vm="1551">
        <v>#VALUE!</v>
      </c>
      <c r="B1549" s="7" cm="1">
        <f t="array" ref="B1549">IFERROR(_FV(T_STOCK_DATA[[#This Row],[SYMBOL]],"Change"),"")</f>
        <v>-4.95</v>
      </c>
      <c r="C1549" s="8" cm="1">
        <f t="array" ref="C1549">IFERROR(IF(T_STOCK_DATA[[#This Row],[SYMBOL]]="","",_FV(T_STOCK_DATA[[#This Row],[SYMBOL]],"Change (%)",TRUE)),"")</f>
        <v>-2.2353000000000001E-2</v>
      </c>
      <c r="D1549" s="8" t="str">
        <f>IF(T_STOCK_DATA[[#This Row],[Change (%)]]&gt;0,T_STOCK_DATA[[#This Row],[Change (%)]],"")</f>
        <v/>
      </c>
      <c r="E1549" s="8">
        <f>IF(T_STOCK_DATA[[#This Row],[Change (%)]]&lt;0,T_STOCK_DATA[[#This Row],[Change (%)]],"")</f>
        <v>-2.2353000000000001E-2</v>
      </c>
      <c r="F1549" s="7" t="str" cm="1">
        <f t="array" ref="F1549">IFERROR(_FV(T_STOCK_DATA[[#This Row],[SYMBOL]],"Exchange"),"")</f>
        <v>National Stock Exchange of India</v>
      </c>
      <c r="G1549" s="7" cm="1">
        <f t="array" ref="G1549">IFERROR(_FV(T_STOCK_DATA[[#This Row],[SYMBOL]],"Price"),"")</f>
        <v>216.5</v>
      </c>
      <c r="H1549" s="9" cm="1">
        <f t="array" ref="H1549">IFERROR(_FV(T_STOCK_DATA[[#This Row],[SYMBOL]],"Volume"),"")</f>
        <v>415330</v>
      </c>
      <c r="I1549" s="7" t="str" cm="1">
        <f t="array" ref="I1549">IFERROR(_FV(T_STOCK_DATA[[#This Row],[SYMBOL]],"Ticker symbol",TRUE),"")</f>
        <v>VGUARD</v>
      </c>
      <c r="J1549" s="10" t="str">
        <f>IFERROR(RANK(T_STOCK_DATA[[#This Row],[Positive Change %]],T_STOCK_DATA[Positive Change %],0)+COUNTIF($D$3:$D1548,T_STOCK_DATA[[#This Row],[Positive Change %]]),"")</f>
        <v/>
      </c>
      <c r="K1549" s="10">
        <f>IFERROR(RANK(T_STOCK_DATA[[#This Row],[Negative Change %]],T_STOCK_DATA[Negative Change %],1)+COUNTIF($E$3:$E1548,T_STOCK_DATA[[#This Row],[Negative Change %]]),"")</f>
        <v>1384</v>
      </c>
      <c r="L1549" s="10">
        <f>IFERROR(RANK(T_STOCK_DATA[[#This Row],[Volume]],T_STOCK_DATA[Volume],0)+COUNTIF($H$3:$H1548,T_STOCK_DATA[[#This Row],[Volume]]),"")</f>
        <v>551</v>
      </c>
      <c r="M1549" s="18" cm="1">
        <f t="array" ref="M1549">IFERROR(_FV(T_STOCK_DATA[[#This Row],[SYMBOL]],"Last trade time",TRUE),"")</f>
        <v>44585.469976851855</v>
      </c>
    </row>
    <row r="1550" spans="1:13">
      <c r="A1550" s="5" t="e" vm="1552">
        <v>#VALUE!</v>
      </c>
      <c r="B1550" s="7" cm="1">
        <f t="array" ref="B1550">IFERROR(_FV(T_STOCK_DATA[[#This Row],[SYMBOL]],"Change"),"")</f>
        <v>-329.8</v>
      </c>
      <c r="C1550" s="8" cm="1">
        <f t="array" ref="C1550">IFERROR(IF(T_STOCK_DATA[[#This Row],[SYMBOL]]="","",_FV(T_STOCK_DATA[[#This Row],[SYMBOL]],"Change (%)",TRUE)),"")</f>
        <v>-8.0661999999999998E-2</v>
      </c>
      <c r="D1550" s="8" t="str">
        <f>IF(T_STOCK_DATA[[#This Row],[Change (%)]]&gt;0,T_STOCK_DATA[[#This Row],[Change (%)]],"")</f>
        <v/>
      </c>
      <c r="E1550" s="8">
        <f>IF(T_STOCK_DATA[[#This Row],[Change (%)]]&lt;0,T_STOCK_DATA[[#This Row],[Change (%)]],"")</f>
        <v>-8.0661999999999998E-2</v>
      </c>
      <c r="F1550" s="7" t="str" cm="1">
        <f t="array" ref="F1550">IFERROR(_FV(T_STOCK_DATA[[#This Row],[SYMBOL]],"Exchange"),"")</f>
        <v>National Stock Exchange of India</v>
      </c>
      <c r="G1550" s="7" cm="1">
        <f t="array" ref="G1550">IFERROR(_FV(T_STOCK_DATA[[#This Row],[SYMBOL]],"Price"),"")</f>
        <v>3758.85</v>
      </c>
      <c r="H1550" s="9" cm="1">
        <f t="array" ref="H1550">IFERROR(_FV(T_STOCK_DATA[[#This Row],[SYMBOL]],"Volume"),"")</f>
        <v>3052</v>
      </c>
      <c r="I1550" s="7" t="str" cm="1">
        <f t="array" ref="I1550">IFERROR(_FV(T_STOCK_DATA[[#This Row],[SYMBOL]],"Ticker symbol",TRUE),"")</f>
        <v>VHL</v>
      </c>
      <c r="J1550" s="10" t="str">
        <f>IFERROR(RANK(T_STOCK_DATA[[#This Row],[Positive Change %]],T_STOCK_DATA[Positive Change %],0)+COUNTIF($D$3:$D1549,T_STOCK_DATA[[#This Row],[Positive Change %]]),"")</f>
        <v/>
      </c>
      <c r="K1550" s="10">
        <f>IFERROR(RANK(T_STOCK_DATA[[#This Row],[Negative Change %]],T_STOCK_DATA[Negative Change %],1)+COUNTIF($E$3:$E1549,T_STOCK_DATA[[#This Row],[Negative Change %]]),"")</f>
        <v>106</v>
      </c>
      <c r="L1550" s="10">
        <f>IFERROR(RANK(T_STOCK_DATA[[#This Row],[Volume]],T_STOCK_DATA[Volume],0)+COUNTIF($H$3:$H1549,T_STOCK_DATA[[#This Row],[Volume]]),"")</f>
        <v>1589</v>
      </c>
      <c r="M1550" s="18" cm="1">
        <f t="array" ref="M1550">IFERROR(_FV(T_STOCK_DATA[[#This Row],[SYMBOL]],"Last trade time",TRUE),"")</f>
        <v>44585.469976851855</v>
      </c>
    </row>
    <row r="1551" spans="1:13">
      <c r="A1551" s="5" t="e" vm="1553">
        <v>#VALUE!</v>
      </c>
      <c r="B1551" s="7" cm="1">
        <f t="array" ref="B1551">IFERROR(_FV(T_STOCK_DATA[[#This Row],[SYMBOL]],"Change"),"")</f>
        <v>-0.25</v>
      </c>
      <c r="C1551" s="8" cm="1">
        <f t="array" ref="C1551">IFERROR(IF(T_STOCK_DATA[[#This Row],[SYMBOL]]="","",_FV(T_STOCK_DATA[[#This Row],[SYMBOL]],"Change (%)",TRUE)),"")</f>
        <v>-4.4248000000000003E-2</v>
      </c>
      <c r="D1551" s="8" t="str">
        <f>IF(T_STOCK_DATA[[#This Row],[Change (%)]]&gt;0,T_STOCK_DATA[[#This Row],[Change (%)]],"")</f>
        <v/>
      </c>
      <c r="E1551" s="8">
        <f>IF(T_STOCK_DATA[[#This Row],[Change (%)]]&lt;0,T_STOCK_DATA[[#This Row],[Change (%)]],"")</f>
        <v>-4.4248000000000003E-2</v>
      </c>
      <c r="F1551" s="7" t="str" cm="1">
        <f t="array" ref="F1551">IFERROR(_FV(T_STOCK_DATA[[#This Row],[SYMBOL]],"Exchange"),"")</f>
        <v>National Stock Exchange of India</v>
      </c>
      <c r="G1551" s="7" cm="1">
        <f t="array" ref="G1551">IFERROR(_FV(T_STOCK_DATA[[#This Row],[SYMBOL]],"Price"),"")</f>
        <v>5.4</v>
      </c>
      <c r="H1551" s="9" cm="1">
        <f t="array" ref="H1551">IFERROR(_FV(T_STOCK_DATA[[#This Row],[SYMBOL]],"Volume"),"")</f>
        <v>17150</v>
      </c>
      <c r="I1551" s="7" t="str" cm="1">
        <f t="array" ref="I1551">IFERROR(_FV(T_STOCK_DATA[[#This Row],[SYMBOL]],"Ticker symbol",TRUE),"")</f>
        <v>VICEROY</v>
      </c>
      <c r="J1551" s="10" t="str">
        <f>IFERROR(RANK(T_STOCK_DATA[[#This Row],[Positive Change %]],T_STOCK_DATA[Positive Change %],0)+COUNTIF($D$3:$D1550,T_STOCK_DATA[[#This Row],[Positive Change %]]),"")</f>
        <v/>
      </c>
      <c r="K1551" s="10">
        <f>IFERROR(RANK(T_STOCK_DATA[[#This Row],[Negative Change %]],T_STOCK_DATA[Negative Change %],1)+COUNTIF($E$3:$E1550,T_STOCK_DATA[[#This Row],[Negative Change %]]),"")</f>
        <v>921</v>
      </c>
      <c r="L1551" s="10">
        <f>IFERROR(RANK(T_STOCK_DATA[[#This Row],[Volume]],T_STOCK_DATA[Volume],0)+COUNTIF($H$3:$H1550,T_STOCK_DATA[[#This Row],[Volume]]),"")</f>
        <v>1422</v>
      </c>
      <c r="M1551" s="18" cm="1">
        <f t="array" ref="M1551">IFERROR(_FV(T_STOCK_DATA[[#This Row],[SYMBOL]],"Last trade time",TRUE),"")</f>
        <v>44585.469976851855</v>
      </c>
    </row>
    <row r="1552" spans="1:13">
      <c r="A1552" s="5" t="e" vm="1554">
        <v>#VALUE!</v>
      </c>
      <c r="B1552" s="7" cm="1">
        <f t="array" ref="B1552">IFERROR(_FV(T_STOCK_DATA[[#This Row],[SYMBOL]],"Change"),"")</f>
        <v>-22.9</v>
      </c>
      <c r="C1552" s="8" cm="1">
        <f t="array" ref="C1552">IFERROR(IF(T_STOCK_DATA[[#This Row],[SYMBOL]]="","",_FV(T_STOCK_DATA[[#This Row],[SYMBOL]],"Change (%)",TRUE)),"")</f>
        <v>-5.5847000000000001E-2</v>
      </c>
      <c r="D1552" s="8" t="str">
        <f>IF(T_STOCK_DATA[[#This Row],[Change (%)]]&gt;0,T_STOCK_DATA[[#This Row],[Change (%)]],"")</f>
        <v/>
      </c>
      <c r="E1552" s="8">
        <f>IF(T_STOCK_DATA[[#This Row],[Change (%)]]&lt;0,T_STOCK_DATA[[#This Row],[Change (%)]],"")</f>
        <v>-5.5847000000000001E-2</v>
      </c>
      <c r="F1552" s="7" t="str" cm="1">
        <f t="array" ref="F1552">IFERROR(_FV(T_STOCK_DATA[[#This Row],[SYMBOL]],"Exchange"),"")</f>
        <v>National Stock Exchange of India</v>
      </c>
      <c r="G1552" s="7" cm="1">
        <f t="array" ref="G1552">IFERROR(_FV(T_STOCK_DATA[[#This Row],[SYMBOL]],"Price"),"")</f>
        <v>387.15</v>
      </c>
      <c r="H1552" s="9" cm="1">
        <f t="array" ref="H1552">IFERROR(_FV(T_STOCK_DATA[[#This Row],[SYMBOL]],"Volume"),"")</f>
        <v>92697</v>
      </c>
      <c r="I1552" s="7" t="str" cm="1">
        <f t="array" ref="I1552">IFERROR(_FV(T_STOCK_DATA[[#This Row],[SYMBOL]],"Ticker symbol",TRUE),"")</f>
        <v>VIDHIING</v>
      </c>
      <c r="J1552" s="10" t="str">
        <f>IFERROR(RANK(T_STOCK_DATA[[#This Row],[Positive Change %]],T_STOCK_DATA[Positive Change %],0)+COUNTIF($D$3:$D1551,T_STOCK_DATA[[#This Row],[Positive Change %]]),"")</f>
        <v/>
      </c>
      <c r="K1552" s="10">
        <f>IFERROR(RANK(T_STOCK_DATA[[#This Row],[Negative Change %]],T_STOCK_DATA[Negative Change %],1)+COUNTIF($E$3:$E1551,T_STOCK_DATA[[#This Row],[Negative Change %]]),"")</f>
        <v>401</v>
      </c>
      <c r="L1552" s="10">
        <f>IFERROR(RANK(T_STOCK_DATA[[#This Row],[Volume]],T_STOCK_DATA[Volume],0)+COUNTIF($H$3:$H1551,T_STOCK_DATA[[#This Row],[Volume]]),"")</f>
        <v>997</v>
      </c>
      <c r="M1552" s="18" cm="1">
        <f t="array" ref="M1552">IFERROR(_FV(T_STOCK_DATA[[#This Row],[SYMBOL]],"Last trade time",TRUE),"")</f>
        <v>44585.469976851855</v>
      </c>
    </row>
    <row r="1553" spans="1:13">
      <c r="A1553" s="5" t="e" vm="1555">
        <v>#VALUE!</v>
      </c>
      <c r="B1553" s="7" cm="1">
        <f t="array" ref="B1553">IFERROR(_FV(T_STOCK_DATA[[#This Row],[SYMBOL]],"Change"),"")</f>
        <v>-0.15</v>
      </c>
      <c r="C1553" s="8" cm="1">
        <f t="array" ref="C1553">IFERROR(IF(T_STOCK_DATA[[#This Row],[SYMBOL]]="","",_FV(T_STOCK_DATA[[#This Row],[SYMBOL]],"Change (%)",TRUE)),"")</f>
        <v>-3.9474000000000002E-2</v>
      </c>
      <c r="D1553" s="8" t="str">
        <f>IF(T_STOCK_DATA[[#This Row],[Change (%)]]&gt;0,T_STOCK_DATA[[#This Row],[Change (%)]],"")</f>
        <v/>
      </c>
      <c r="E1553" s="8">
        <f>IF(T_STOCK_DATA[[#This Row],[Change (%)]]&lt;0,T_STOCK_DATA[[#This Row],[Change (%)]],"")</f>
        <v>-3.9474000000000002E-2</v>
      </c>
      <c r="F1553" s="7" t="str" cm="1">
        <f t="array" ref="F1553">IFERROR(_FV(T_STOCK_DATA[[#This Row],[SYMBOL]],"Exchange"),"")</f>
        <v>National Stock Exchange of India</v>
      </c>
      <c r="G1553" s="7" cm="1">
        <f t="array" ref="G1553">IFERROR(_FV(T_STOCK_DATA[[#This Row],[SYMBOL]],"Price"),"")</f>
        <v>3.65</v>
      </c>
      <c r="H1553" s="9" cm="1">
        <f t="array" ref="H1553">IFERROR(_FV(T_STOCK_DATA[[#This Row],[SYMBOL]],"Volume"),"")</f>
        <v>6584</v>
      </c>
      <c r="I1553" s="7" t="str" cm="1">
        <f t="array" ref="I1553">IFERROR(_FV(T_STOCK_DATA[[#This Row],[SYMBOL]],"Ticker symbol",TRUE),"")</f>
        <v>VIJIFIN</v>
      </c>
      <c r="J1553" s="10" t="str">
        <f>IFERROR(RANK(T_STOCK_DATA[[#This Row],[Positive Change %]],T_STOCK_DATA[Positive Change %],0)+COUNTIF($D$3:$D1552,T_STOCK_DATA[[#This Row],[Positive Change %]]),"")</f>
        <v/>
      </c>
      <c r="K1553" s="10">
        <f>IFERROR(RANK(T_STOCK_DATA[[#This Row],[Negative Change %]],T_STOCK_DATA[Negative Change %],1)+COUNTIF($E$3:$E1552,T_STOCK_DATA[[#This Row],[Negative Change %]]),"")</f>
        <v>1054</v>
      </c>
      <c r="L1553" s="10">
        <f>IFERROR(RANK(T_STOCK_DATA[[#This Row],[Volume]],T_STOCK_DATA[Volume],0)+COUNTIF($H$3:$H1552,T_STOCK_DATA[[#This Row],[Volume]]),"")</f>
        <v>1544</v>
      </c>
      <c r="M1553" s="18" cm="1">
        <f t="array" ref="M1553">IFERROR(_FV(T_STOCK_DATA[[#This Row],[SYMBOL]],"Last trade time",TRUE),"")</f>
        <v>44585.469976851855</v>
      </c>
    </row>
    <row r="1554" spans="1:13">
      <c r="A1554" s="5" t="e" vm="16">
        <v>#VALUE!</v>
      </c>
      <c r="B1554" s="7" cm="1">
        <f t="array" ref="B1554">IFERROR(_FV(T_STOCK_DATA[[#This Row],[SYMBOL]],"Change"),"")</f>
        <v>0.25</v>
      </c>
      <c r="C1554" s="8" cm="1">
        <f t="array" ref="C1554">IFERROR(IF(T_STOCK_DATA[[#This Row],[SYMBOL]]="","",_FV(T_STOCK_DATA[[#This Row],[SYMBOL]],"Change (%)",TRUE)),"")</f>
        <v>4.5045000000000002E-2</v>
      </c>
      <c r="D1554" s="8">
        <f>IF(T_STOCK_DATA[[#This Row],[Change (%)]]&gt;0,T_STOCK_DATA[[#This Row],[Change (%)]],"")</f>
        <v>4.5045000000000002E-2</v>
      </c>
      <c r="E1554" s="8" t="str">
        <f>IF(T_STOCK_DATA[[#This Row],[Change (%)]]&lt;0,T_STOCK_DATA[[#This Row],[Change (%)]],"")</f>
        <v/>
      </c>
      <c r="F1554" s="7" t="str" cm="1">
        <f t="array" ref="F1554">IFERROR(_FV(T_STOCK_DATA[[#This Row],[SYMBOL]],"Exchange"),"")</f>
        <v>National Stock Exchange of India</v>
      </c>
      <c r="G1554" s="7" cm="1">
        <f t="array" ref="G1554">IFERROR(_FV(T_STOCK_DATA[[#This Row],[SYMBOL]],"Price"),"")</f>
        <v>5.8</v>
      </c>
      <c r="H1554" s="9" cm="1">
        <f t="array" ref="H1554">IFERROR(_FV(T_STOCK_DATA[[#This Row],[SYMBOL]],"Volume"),"")</f>
        <v>61287588</v>
      </c>
      <c r="I1554" s="7" t="str" cm="1">
        <f t="array" ref="I1554">IFERROR(_FV(T_STOCK_DATA[[#This Row],[SYMBOL]],"Ticker symbol",TRUE),"")</f>
        <v>VIKASECO</v>
      </c>
      <c r="J1554" s="10">
        <f>IFERROR(RANK(T_STOCK_DATA[[#This Row],[Positive Change %]],T_STOCK_DATA[Positive Change %],0)+COUNTIF($D$3:$D1553,T_STOCK_DATA[[#This Row],[Positive Change %]]),"")</f>
        <v>16</v>
      </c>
      <c r="K1554" s="10" t="str">
        <f>IFERROR(RANK(T_STOCK_DATA[[#This Row],[Negative Change %]],T_STOCK_DATA[Negative Change %],1)+COUNTIF($E$3:$E1553,T_STOCK_DATA[[#This Row],[Negative Change %]]),"")</f>
        <v/>
      </c>
      <c r="L1554" s="10">
        <f>IFERROR(RANK(T_STOCK_DATA[[#This Row],[Volume]],T_STOCK_DATA[Volume],0)+COUNTIF($H$3:$H1553,T_STOCK_DATA[[#This Row],[Volume]]),"")</f>
        <v>6</v>
      </c>
      <c r="M1554" s="18" cm="1">
        <f t="array" ref="M1554">IFERROR(_FV(T_STOCK_DATA[[#This Row],[SYMBOL]],"Last trade time",TRUE),"")</f>
        <v>44585.469976851855</v>
      </c>
    </row>
    <row r="1555" spans="1:13">
      <c r="A1555" s="5" t="e" vm="1556">
        <v>#VALUE!</v>
      </c>
      <c r="B1555" s="7" cm="1">
        <f t="array" ref="B1555">IFERROR(_FV(T_STOCK_DATA[[#This Row],[SYMBOL]],"Change"),"")</f>
        <v>-0.35</v>
      </c>
      <c r="C1555" s="8" cm="1">
        <f t="array" ref="C1555">IFERROR(IF(T_STOCK_DATA[[#This Row],[SYMBOL]]="","",_FV(T_STOCK_DATA[[#This Row],[SYMBOL]],"Change (%)",TRUE)),"")</f>
        <v>-4.4303999999999996E-2</v>
      </c>
      <c r="D1555" s="8" t="str">
        <f>IF(T_STOCK_DATA[[#This Row],[Change (%)]]&gt;0,T_STOCK_DATA[[#This Row],[Change (%)]],"")</f>
        <v/>
      </c>
      <c r="E1555" s="8">
        <f>IF(T_STOCK_DATA[[#This Row],[Change (%)]]&lt;0,T_STOCK_DATA[[#This Row],[Change (%)]],"")</f>
        <v>-4.4303999999999996E-2</v>
      </c>
      <c r="F1555" s="7" t="str" cm="1">
        <f t="array" ref="F1555">IFERROR(_FV(T_STOCK_DATA[[#This Row],[SYMBOL]],"Exchange"),"")</f>
        <v>National Stock Exchange of India</v>
      </c>
      <c r="G1555" s="7" cm="1">
        <f t="array" ref="G1555">IFERROR(_FV(T_STOCK_DATA[[#This Row],[SYMBOL]],"Price"),"")</f>
        <v>7.55</v>
      </c>
      <c r="H1555" s="9" cm="1">
        <f t="array" ref="H1555">IFERROR(_FV(T_STOCK_DATA[[#This Row],[SYMBOL]],"Volume"),"")</f>
        <v>4855362</v>
      </c>
      <c r="I1555" s="7" t="str" cm="1">
        <f t="array" ref="I1555">IFERROR(_FV(T_STOCK_DATA[[#This Row],[SYMBOL]],"Ticker symbol",TRUE),"")</f>
        <v>VIKASLIFE</v>
      </c>
      <c r="J1555" s="10" t="str">
        <f>IFERROR(RANK(T_STOCK_DATA[[#This Row],[Positive Change %]],T_STOCK_DATA[Positive Change %],0)+COUNTIF($D$3:$D1554,T_STOCK_DATA[[#This Row],[Positive Change %]]),"")</f>
        <v/>
      </c>
      <c r="K1555" s="10">
        <f>IFERROR(RANK(T_STOCK_DATA[[#This Row],[Negative Change %]],T_STOCK_DATA[Negative Change %],1)+COUNTIF($E$3:$E1554,T_STOCK_DATA[[#This Row],[Negative Change %]]),"")</f>
        <v>917</v>
      </c>
      <c r="L1555" s="10">
        <f>IFERROR(RANK(T_STOCK_DATA[[#This Row],[Volume]],T_STOCK_DATA[Volume],0)+COUNTIF($H$3:$H1554,T_STOCK_DATA[[#This Row],[Volume]]),"")</f>
        <v>107</v>
      </c>
      <c r="M1555" s="18" cm="1">
        <f t="array" ref="M1555">IFERROR(_FV(T_STOCK_DATA[[#This Row],[SYMBOL]],"Last trade time",TRUE),"")</f>
        <v>44585.469976851855</v>
      </c>
    </row>
    <row r="1556" spans="1:13">
      <c r="A1556" s="5" t="e" vm="1557">
        <v>#VALUE!</v>
      </c>
      <c r="B1556" s="7" cm="1">
        <f t="array" ref="B1556">IFERROR(_FV(T_STOCK_DATA[[#This Row],[SYMBOL]],"Change"),"")</f>
        <v>-0.1</v>
      </c>
      <c r="C1556" s="8" cm="1">
        <f t="array" ref="C1556">IFERROR(IF(T_STOCK_DATA[[#This Row],[SYMBOL]]="","",_FV(T_STOCK_DATA[[#This Row],[SYMBOL]],"Change (%)",TRUE)),"")</f>
        <v>-3.5714000000000003E-2</v>
      </c>
      <c r="D1556" s="8" t="str">
        <f>IF(T_STOCK_DATA[[#This Row],[Change (%)]]&gt;0,T_STOCK_DATA[[#This Row],[Change (%)]],"")</f>
        <v/>
      </c>
      <c r="E1556" s="8">
        <f>IF(T_STOCK_DATA[[#This Row],[Change (%)]]&lt;0,T_STOCK_DATA[[#This Row],[Change (%)]],"")</f>
        <v>-3.5714000000000003E-2</v>
      </c>
      <c r="F1556" s="7" t="str" cm="1">
        <f t="array" ref="F1556">IFERROR(_FV(T_STOCK_DATA[[#This Row],[SYMBOL]],"Exchange"),"")</f>
        <v>National Stock Exchange of India</v>
      </c>
      <c r="G1556" s="7" cm="1">
        <f t="array" ref="G1556">IFERROR(_FV(T_STOCK_DATA[[#This Row],[SYMBOL]],"Price"),"")</f>
        <v>2.7</v>
      </c>
      <c r="H1556" s="9" cm="1">
        <f t="array" ref="H1556">IFERROR(_FV(T_STOCK_DATA[[#This Row],[SYMBOL]],"Volume"),"")</f>
        <v>2246395</v>
      </c>
      <c r="I1556" s="7" t="str" cm="1">
        <f t="array" ref="I1556">IFERROR(_FV(T_STOCK_DATA[[#This Row],[SYMBOL]],"Ticker symbol",TRUE),"")</f>
        <v>VIKASPROP</v>
      </c>
      <c r="J1556" s="10" t="str">
        <f>IFERROR(RANK(T_STOCK_DATA[[#This Row],[Positive Change %]],T_STOCK_DATA[Positive Change %],0)+COUNTIF($D$3:$D1555,T_STOCK_DATA[[#This Row],[Positive Change %]]),"")</f>
        <v/>
      </c>
      <c r="K1556" s="10">
        <f>IFERROR(RANK(T_STOCK_DATA[[#This Row],[Negative Change %]],T_STOCK_DATA[Negative Change %],1)+COUNTIF($E$3:$E1555,T_STOCK_DATA[[#This Row],[Negative Change %]]),"")</f>
        <v>1142</v>
      </c>
      <c r="L1556" s="10">
        <f>IFERROR(RANK(T_STOCK_DATA[[#This Row],[Volume]],T_STOCK_DATA[Volume],0)+COUNTIF($H$3:$H1555,T_STOCK_DATA[[#This Row],[Volume]]),"")</f>
        <v>187</v>
      </c>
      <c r="M1556" s="18" cm="1">
        <f t="array" ref="M1556">IFERROR(_FV(T_STOCK_DATA[[#This Row],[SYMBOL]],"Last trade time",TRUE),"")</f>
        <v>44585.469976851855</v>
      </c>
    </row>
    <row r="1557" spans="1:13">
      <c r="A1557" s="5" t="e" vm="1558">
        <v>#VALUE!</v>
      </c>
      <c r="B1557" s="7" cm="1">
        <f t="array" ref="B1557">IFERROR(_FV(T_STOCK_DATA[[#This Row],[SYMBOL]],"Change"),"")</f>
        <v>-0.25</v>
      </c>
      <c r="C1557" s="8" cm="1">
        <f t="array" ref="C1557">IFERROR(IF(T_STOCK_DATA[[#This Row],[SYMBOL]]="","",_FV(T_STOCK_DATA[[#This Row],[SYMBOL]],"Change (%)",TRUE)),"")</f>
        <v>-0.05</v>
      </c>
      <c r="D1557" s="8" t="str">
        <f>IF(T_STOCK_DATA[[#This Row],[Change (%)]]&gt;0,T_STOCK_DATA[[#This Row],[Change (%)]],"")</f>
        <v/>
      </c>
      <c r="E1557" s="8">
        <f>IF(T_STOCK_DATA[[#This Row],[Change (%)]]&lt;0,T_STOCK_DATA[[#This Row],[Change (%)]],"")</f>
        <v>-0.05</v>
      </c>
      <c r="F1557" s="7" t="str" cm="1">
        <f t="array" ref="F1557">IFERROR(_FV(T_STOCK_DATA[[#This Row],[SYMBOL]],"Exchange"),"")</f>
        <v>National Stock Exchange of India</v>
      </c>
      <c r="G1557" s="7" cm="1">
        <f t="array" ref="G1557">IFERROR(_FV(T_STOCK_DATA[[#This Row],[SYMBOL]],"Price"),"")</f>
        <v>4.75</v>
      </c>
      <c r="H1557" s="9" cm="1">
        <f t="array" ref="H1557">IFERROR(_FV(T_STOCK_DATA[[#This Row],[SYMBOL]],"Volume"),"")</f>
        <v>863513</v>
      </c>
      <c r="I1557" s="7" t="str" cm="1">
        <f t="array" ref="I1557">IFERROR(_FV(T_STOCK_DATA[[#This Row],[SYMBOL]],"Ticker symbol",TRUE),"")</f>
        <v>VIKASWSP</v>
      </c>
      <c r="J1557" s="10" t="str">
        <f>IFERROR(RANK(T_STOCK_DATA[[#This Row],[Positive Change %]],T_STOCK_DATA[Positive Change %],0)+COUNTIF($D$3:$D1556,T_STOCK_DATA[[#This Row],[Positive Change %]]),"")</f>
        <v/>
      </c>
      <c r="K1557" s="10">
        <f>IFERROR(RANK(T_STOCK_DATA[[#This Row],[Negative Change %]],T_STOCK_DATA[Negative Change %],1)+COUNTIF($E$3:$E1556,T_STOCK_DATA[[#This Row],[Negative Change %]]),"")</f>
        <v>514</v>
      </c>
      <c r="L1557" s="10">
        <f>IFERROR(RANK(T_STOCK_DATA[[#This Row],[Volume]],T_STOCK_DATA[Volume],0)+COUNTIF($H$3:$H1556,T_STOCK_DATA[[#This Row],[Volume]]),"")</f>
        <v>374</v>
      </c>
      <c r="M1557" s="18" cm="1">
        <f t="array" ref="M1557">IFERROR(_FV(T_STOCK_DATA[[#This Row],[SYMBOL]],"Last trade time",TRUE),"")</f>
        <v>44585.469976851855</v>
      </c>
    </row>
    <row r="1558" spans="1:13">
      <c r="A1558" s="5" t="e" vm="1559">
        <v>#VALUE!</v>
      </c>
      <c r="B1558" s="7" cm="1">
        <f t="array" ref="B1558">IFERROR(_FV(T_STOCK_DATA[[#This Row],[SYMBOL]],"Change"),"")</f>
        <v>-29.6</v>
      </c>
      <c r="C1558" s="8" cm="1">
        <f t="array" ref="C1558">IFERROR(IF(T_STOCK_DATA[[#This Row],[SYMBOL]]="","",_FV(T_STOCK_DATA[[#This Row],[SYMBOL]],"Change (%)",TRUE)),"")</f>
        <v>-7.2116E-2</v>
      </c>
      <c r="D1558" s="8" t="str">
        <f>IF(T_STOCK_DATA[[#This Row],[Change (%)]]&gt;0,T_STOCK_DATA[[#This Row],[Change (%)]],"")</f>
        <v/>
      </c>
      <c r="E1558" s="8">
        <f>IF(T_STOCK_DATA[[#This Row],[Change (%)]]&lt;0,T_STOCK_DATA[[#This Row],[Change (%)]],"")</f>
        <v>-7.2116E-2</v>
      </c>
      <c r="F1558" s="7" t="str" cm="1">
        <f t="array" ref="F1558">IFERROR(_FV(T_STOCK_DATA[[#This Row],[SYMBOL]],"Exchange"),"")</f>
        <v>National Stock Exchange of India</v>
      </c>
      <c r="G1558" s="7" cm="1">
        <f t="array" ref="G1558">IFERROR(_FV(T_STOCK_DATA[[#This Row],[SYMBOL]],"Price"),"")</f>
        <v>380.85</v>
      </c>
      <c r="H1558" s="9" cm="1">
        <f t="array" ref="H1558">IFERROR(_FV(T_STOCK_DATA[[#This Row],[SYMBOL]],"Volume"),"")</f>
        <v>98521</v>
      </c>
      <c r="I1558" s="7" t="str" cm="1">
        <f t="array" ref="I1558">IFERROR(_FV(T_STOCK_DATA[[#This Row],[SYMBOL]],"Ticker symbol",TRUE),"")</f>
        <v>VIMTALABS</v>
      </c>
      <c r="J1558" s="10" t="str">
        <f>IFERROR(RANK(T_STOCK_DATA[[#This Row],[Positive Change %]],T_STOCK_DATA[Positive Change %],0)+COUNTIF($D$3:$D1557,T_STOCK_DATA[[#This Row],[Positive Change %]]),"")</f>
        <v/>
      </c>
      <c r="K1558" s="10">
        <f>IFERROR(RANK(T_STOCK_DATA[[#This Row],[Negative Change %]],T_STOCK_DATA[Negative Change %],1)+COUNTIF($E$3:$E1557,T_STOCK_DATA[[#This Row],[Negative Change %]]),"")</f>
        <v>174</v>
      </c>
      <c r="L1558" s="10">
        <f>IFERROR(RANK(T_STOCK_DATA[[#This Row],[Volume]],T_STOCK_DATA[Volume],0)+COUNTIF($H$3:$H1557,T_STOCK_DATA[[#This Row],[Volume]]),"")</f>
        <v>971</v>
      </c>
      <c r="M1558" s="18" cm="1">
        <f t="array" ref="M1558">IFERROR(_FV(T_STOCK_DATA[[#This Row],[SYMBOL]],"Last trade time",TRUE),"")</f>
        <v>44585.469976851855</v>
      </c>
    </row>
    <row r="1559" spans="1:13">
      <c r="A1559" s="5" t="e" vm="1560">
        <v>#VALUE!</v>
      </c>
      <c r="B1559" s="7" cm="1">
        <f t="array" ref="B1559">IFERROR(_FV(T_STOCK_DATA[[#This Row],[SYMBOL]],"Change"),"")</f>
        <v>-77</v>
      </c>
      <c r="C1559" s="8" cm="1">
        <f t="array" ref="C1559">IFERROR(IF(T_STOCK_DATA[[#This Row],[SYMBOL]]="","",_FV(T_STOCK_DATA[[#This Row],[SYMBOL]],"Change (%)",TRUE)),"")</f>
        <v>-3.6225E-2</v>
      </c>
      <c r="D1559" s="8" t="str">
        <f>IF(T_STOCK_DATA[[#This Row],[Change (%)]]&gt;0,T_STOCK_DATA[[#This Row],[Change (%)]],"")</f>
        <v/>
      </c>
      <c r="E1559" s="8">
        <f>IF(T_STOCK_DATA[[#This Row],[Change (%)]]&lt;0,T_STOCK_DATA[[#This Row],[Change (%)]],"")</f>
        <v>-3.6225E-2</v>
      </c>
      <c r="F1559" s="7" t="str" cm="1">
        <f t="array" ref="F1559">IFERROR(_FV(T_STOCK_DATA[[#This Row],[SYMBOL]],"Exchange"),"")</f>
        <v>National Stock Exchange of India</v>
      </c>
      <c r="G1559" s="7" cm="1">
        <f t="array" ref="G1559">IFERROR(_FV(T_STOCK_DATA[[#This Row],[SYMBOL]],"Price"),"")</f>
        <v>2048.6</v>
      </c>
      <c r="H1559" s="9" cm="1">
        <f t="array" ref="H1559">IFERROR(_FV(T_STOCK_DATA[[#This Row],[SYMBOL]],"Volume"),"")</f>
        <v>70508</v>
      </c>
      <c r="I1559" s="7" t="str" cm="1">
        <f t="array" ref="I1559">IFERROR(_FV(T_STOCK_DATA[[#This Row],[SYMBOL]],"Ticker symbol",TRUE),"")</f>
        <v>VINATIORGA</v>
      </c>
      <c r="J1559" s="10" t="str">
        <f>IFERROR(RANK(T_STOCK_DATA[[#This Row],[Positive Change %]],T_STOCK_DATA[Positive Change %],0)+COUNTIF($D$3:$D1558,T_STOCK_DATA[[#This Row],[Positive Change %]]),"")</f>
        <v/>
      </c>
      <c r="K1559" s="10">
        <f>IFERROR(RANK(T_STOCK_DATA[[#This Row],[Negative Change %]],T_STOCK_DATA[Negative Change %],1)+COUNTIF($E$3:$E1558,T_STOCK_DATA[[#This Row],[Negative Change %]]),"")</f>
        <v>1126</v>
      </c>
      <c r="L1559" s="10">
        <f>IFERROR(RANK(T_STOCK_DATA[[#This Row],[Volume]],T_STOCK_DATA[Volume],0)+COUNTIF($H$3:$H1558,T_STOCK_DATA[[#This Row],[Volume]]),"")</f>
        <v>1070</v>
      </c>
      <c r="M1559" s="18" cm="1">
        <f t="array" ref="M1559">IFERROR(_FV(T_STOCK_DATA[[#This Row],[SYMBOL]],"Last trade time",TRUE),"")</f>
        <v>44585.469976851855</v>
      </c>
    </row>
    <row r="1560" spans="1:13">
      <c r="A1560" s="5" t="e" vm="1561">
        <v>#VALUE!</v>
      </c>
      <c r="B1560" s="7" cm="1">
        <f t="array" ref="B1560">IFERROR(_FV(T_STOCK_DATA[[#This Row],[SYMBOL]],"Change"),"")</f>
        <v>-47</v>
      </c>
      <c r="C1560" s="8" cm="1">
        <f t="array" ref="C1560">IFERROR(IF(T_STOCK_DATA[[#This Row],[SYMBOL]]="","",_FV(T_STOCK_DATA[[#This Row],[SYMBOL]],"Change (%)",TRUE)),"")</f>
        <v>-3.8849000000000002E-2</v>
      </c>
      <c r="D1560" s="8" t="str">
        <f>IF(T_STOCK_DATA[[#This Row],[Change (%)]]&gt;0,T_STOCK_DATA[[#This Row],[Change (%)]],"")</f>
        <v/>
      </c>
      <c r="E1560" s="8">
        <f>IF(T_STOCK_DATA[[#This Row],[Change (%)]]&lt;0,T_STOCK_DATA[[#This Row],[Change (%)]],"")</f>
        <v>-3.8849000000000002E-2</v>
      </c>
      <c r="F1560" s="7" t="str" cm="1">
        <f t="array" ref="F1560">IFERROR(_FV(T_STOCK_DATA[[#This Row],[SYMBOL]],"Exchange"),"")</f>
        <v>National Stock Exchange of India</v>
      </c>
      <c r="G1560" s="7" cm="1">
        <f t="array" ref="G1560">IFERROR(_FV(T_STOCK_DATA[[#This Row],[SYMBOL]],"Price"),"")</f>
        <v>1162.8</v>
      </c>
      <c r="H1560" s="9" cm="1">
        <f t="array" ref="H1560">IFERROR(_FV(T_STOCK_DATA[[#This Row],[SYMBOL]],"Volume"),"")</f>
        <v>26095</v>
      </c>
      <c r="I1560" s="7" t="str" cm="1">
        <f t="array" ref="I1560">IFERROR(_FV(T_STOCK_DATA[[#This Row],[SYMBOL]],"Ticker symbol",TRUE),"")</f>
        <v>VINDHYATEL</v>
      </c>
      <c r="J1560" s="10" t="str">
        <f>IFERROR(RANK(T_STOCK_DATA[[#This Row],[Positive Change %]],T_STOCK_DATA[Positive Change %],0)+COUNTIF($D$3:$D1559,T_STOCK_DATA[[#This Row],[Positive Change %]]),"")</f>
        <v/>
      </c>
      <c r="K1560" s="10">
        <f>IFERROR(RANK(T_STOCK_DATA[[#This Row],[Negative Change %]],T_STOCK_DATA[Negative Change %],1)+COUNTIF($E$3:$E1559,T_STOCK_DATA[[#This Row],[Negative Change %]]),"")</f>
        <v>1069</v>
      </c>
      <c r="L1560" s="10">
        <f>IFERROR(RANK(T_STOCK_DATA[[#This Row],[Volume]],T_STOCK_DATA[Volume],0)+COUNTIF($H$3:$H1559,T_STOCK_DATA[[#This Row],[Volume]]),"")</f>
        <v>1335</v>
      </c>
      <c r="M1560" s="18" cm="1">
        <f t="array" ref="M1560">IFERROR(_FV(T_STOCK_DATA[[#This Row],[SYMBOL]],"Last trade time",TRUE),"")</f>
        <v>44585.469976851855</v>
      </c>
    </row>
    <row r="1561" spans="1:13">
      <c r="A1561" s="5" t="e" vm="1562">
        <v>#VALUE!</v>
      </c>
      <c r="B1561" s="7" cm="1">
        <f t="array" ref="B1561">IFERROR(_FV(T_STOCK_DATA[[#This Row],[SYMBOL]],"Change"),"")</f>
        <v>5.45</v>
      </c>
      <c r="C1561" s="8" cm="1">
        <f t="array" ref="C1561">IFERROR(IF(T_STOCK_DATA[[#This Row],[SYMBOL]]="","",_FV(T_STOCK_DATA[[#This Row],[SYMBOL]],"Change (%)",TRUE)),"")</f>
        <v>1.8568999999999999E-2</v>
      </c>
      <c r="D1561" s="8">
        <f>IF(T_STOCK_DATA[[#This Row],[Change (%)]]&gt;0,T_STOCK_DATA[[#This Row],[Change (%)]],"")</f>
        <v>1.8568999999999999E-2</v>
      </c>
      <c r="E1561" s="8" t="str">
        <f>IF(T_STOCK_DATA[[#This Row],[Change (%)]]&lt;0,T_STOCK_DATA[[#This Row],[Change (%)]],"")</f>
        <v/>
      </c>
      <c r="F1561" s="7" t="str" cm="1">
        <f t="array" ref="F1561">IFERROR(_FV(T_STOCK_DATA[[#This Row],[SYMBOL]],"Exchange"),"")</f>
        <v>National Stock Exchange of India</v>
      </c>
      <c r="G1561" s="7" cm="1">
        <f t="array" ref="G1561">IFERROR(_FV(T_STOCK_DATA[[#This Row],[SYMBOL]],"Price"),"")</f>
        <v>298.95</v>
      </c>
      <c r="H1561" s="9" cm="1">
        <f t="array" ref="H1561">IFERROR(_FV(T_STOCK_DATA[[#This Row],[SYMBOL]],"Volume"),"")</f>
        <v>528841</v>
      </c>
      <c r="I1561" s="7" t="str" cm="1">
        <f t="array" ref="I1561">IFERROR(_FV(T_STOCK_DATA[[#This Row],[SYMBOL]],"Ticker symbol",TRUE),"")</f>
        <v>VINYLINDIA</v>
      </c>
      <c r="J1561" s="10">
        <f>IFERROR(RANK(T_STOCK_DATA[[#This Row],[Positive Change %]],T_STOCK_DATA[Positive Change %],0)+COUNTIF($D$3:$D1560,T_STOCK_DATA[[#This Row],[Positive Change %]]),"")</f>
        <v>33</v>
      </c>
      <c r="K1561" s="10" t="str">
        <f>IFERROR(RANK(T_STOCK_DATA[[#This Row],[Negative Change %]],T_STOCK_DATA[Negative Change %],1)+COUNTIF($E$3:$E1560,T_STOCK_DATA[[#This Row],[Negative Change %]]),"")</f>
        <v/>
      </c>
      <c r="L1561" s="10">
        <f>IFERROR(RANK(T_STOCK_DATA[[#This Row],[Volume]],T_STOCK_DATA[Volume],0)+COUNTIF($H$3:$H1560,T_STOCK_DATA[[#This Row],[Volume]]),"")</f>
        <v>487</v>
      </c>
      <c r="M1561" s="18" cm="1">
        <f t="array" ref="M1561">IFERROR(_FV(T_STOCK_DATA[[#This Row],[SYMBOL]],"Last trade time",TRUE),"")</f>
        <v>44585.469976851855</v>
      </c>
    </row>
    <row r="1562" spans="1:13">
      <c r="A1562" s="5" t="e" vm="1563">
        <v>#VALUE!</v>
      </c>
      <c r="B1562" s="7" cm="1">
        <f t="array" ref="B1562">IFERROR(_FV(T_STOCK_DATA[[#This Row],[SYMBOL]],"Change"),"")</f>
        <v>-1.45</v>
      </c>
      <c r="C1562" s="8" cm="1">
        <f t="array" ref="C1562">IFERROR(IF(T_STOCK_DATA[[#This Row],[SYMBOL]]="","",_FV(T_STOCK_DATA[[#This Row],[SYMBOL]],"Change (%)",TRUE)),"")</f>
        <v>-4.8494999999999996E-2</v>
      </c>
      <c r="D1562" s="8" t="str">
        <f>IF(T_STOCK_DATA[[#This Row],[Change (%)]]&gt;0,T_STOCK_DATA[[#This Row],[Change (%)]],"")</f>
        <v/>
      </c>
      <c r="E1562" s="8">
        <f>IF(T_STOCK_DATA[[#This Row],[Change (%)]]&lt;0,T_STOCK_DATA[[#This Row],[Change (%)]],"")</f>
        <v>-4.8494999999999996E-2</v>
      </c>
      <c r="F1562" s="7" t="str" cm="1">
        <f t="array" ref="F1562">IFERROR(_FV(T_STOCK_DATA[[#This Row],[SYMBOL]],"Exchange"),"")</f>
        <v>National Stock Exchange of India</v>
      </c>
      <c r="G1562" s="7" cm="1">
        <f t="array" ref="G1562">IFERROR(_FV(T_STOCK_DATA[[#This Row],[SYMBOL]],"Price"),"")</f>
        <v>28.45</v>
      </c>
      <c r="H1562" s="9" cm="1">
        <f t="array" ref="H1562">IFERROR(_FV(T_STOCK_DATA[[#This Row],[SYMBOL]],"Volume"),"")</f>
        <v>760285</v>
      </c>
      <c r="I1562" s="7" t="str" cm="1">
        <f t="array" ref="I1562">IFERROR(_FV(T_STOCK_DATA[[#This Row],[SYMBOL]],"Ticker symbol",TRUE),"")</f>
        <v>VIPCLOTHNG</v>
      </c>
      <c r="J1562" s="10" t="str">
        <f>IFERROR(RANK(T_STOCK_DATA[[#This Row],[Positive Change %]],T_STOCK_DATA[Positive Change %],0)+COUNTIF($D$3:$D1561,T_STOCK_DATA[[#This Row],[Positive Change %]]),"")</f>
        <v/>
      </c>
      <c r="K1562" s="10">
        <f>IFERROR(RANK(T_STOCK_DATA[[#This Row],[Negative Change %]],T_STOCK_DATA[Negative Change %],1)+COUNTIF($E$3:$E1561,T_STOCK_DATA[[#This Row],[Negative Change %]]),"")</f>
        <v>734</v>
      </c>
      <c r="L1562" s="10">
        <f>IFERROR(RANK(T_STOCK_DATA[[#This Row],[Volume]],T_STOCK_DATA[Volume],0)+COUNTIF($H$3:$H1561,T_STOCK_DATA[[#This Row],[Volume]]),"")</f>
        <v>397</v>
      </c>
      <c r="M1562" s="18" cm="1">
        <f t="array" ref="M1562">IFERROR(_FV(T_STOCK_DATA[[#This Row],[SYMBOL]],"Last trade time",TRUE),"")</f>
        <v>44585.469976851855</v>
      </c>
    </row>
    <row r="1563" spans="1:13">
      <c r="A1563" s="5" t="e" vm="1564">
        <v>#VALUE!</v>
      </c>
      <c r="B1563" s="7" cm="1">
        <f t="array" ref="B1563">IFERROR(_FV(T_STOCK_DATA[[#This Row],[SYMBOL]],"Change"),"")</f>
        <v>-17.100000000000001</v>
      </c>
      <c r="C1563" s="8" cm="1">
        <f t="array" ref="C1563">IFERROR(IF(T_STOCK_DATA[[#This Row],[SYMBOL]]="","",_FV(T_STOCK_DATA[[#This Row],[SYMBOL]],"Change (%)",TRUE)),"")</f>
        <v>-2.9594999999999996E-2</v>
      </c>
      <c r="D1563" s="8" t="str">
        <f>IF(T_STOCK_DATA[[#This Row],[Change (%)]]&gt;0,T_STOCK_DATA[[#This Row],[Change (%)]],"")</f>
        <v/>
      </c>
      <c r="E1563" s="8">
        <f>IF(T_STOCK_DATA[[#This Row],[Change (%)]]&lt;0,T_STOCK_DATA[[#This Row],[Change (%)]],"")</f>
        <v>-2.9594999999999996E-2</v>
      </c>
      <c r="F1563" s="7" t="str" cm="1">
        <f t="array" ref="F1563">IFERROR(_FV(T_STOCK_DATA[[#This Row],[SYMBOL]],"Exchange"),"")</f>
        <v>National Stock Exchange of India</v>
      </c>
      <c r="G1563" s="7" cm="1">
        <f t="array" ref="G1563">IFERROR(_FV(T_STOCK_DATA[[#This Row],[SYMBOL]],"Price"),"")</f>
        <v>560.70000000000005</v>
      </c>
      <c r="H1563" s="9" cm="1">
        <f t="array" ref="H1563">IFERROR(_FV(T_STOCK_DATA[[#This Row],[SYMBOL]],"Volume"),"")</f>
        <v>364667</v>
      </c>
      <c r="I1563" s="7" t="str" cm="1">
        <f t="array" ref="I1563">IFERROR(_FV(T_STOCK_DATA[[#This Row],[SYMBOL]],"Ticker symbol",TRUE),"")</f>
        <v>VIPIND</v>
      </c>
      <c r="J1563" s="10" t="str">
        <f>IFERROR(RANK(T_STOCK_DATA[[#This Row],[Positive Change %]],T_STOCK_DATA[Positive Change %],0)+COUNTIF($D$3:$D1562,T_STOCK_DATA[[#This Row],[Positive Change %]]),"")</f>
        <v/>
      </c>
      <c r="K1563" s="10">
        <f>IFERROR(RANK(T_STOCK_DATA[[#This Row],[Negative Change %]],T_STOCK_DATA[Negative Change %],1)+COUNTIF($E$3:$E1562,T_STOCK_DATA[[#This Row],[Negative Change %]]),"")</f>
        <v>1254</v>
      </c>
      <c r="L1563" s="10">
        <f>IFERROR(RANK(T_STOCK_DATA[[#This Row],[Volume]],T_STOCK_DATA[Volume],0)+COUNTIF($H$3:$H1562,T_STOCK_DATA[[#This Row],[Volume]]),"")</f>
        <v>593</v>
      </c>
      <c r="M1563" s="18" cm="1">
        <f t="array" ref="M1563">IFERROR(_FV(T_STOCK_DATA[[#This Row],[SYMBOL]],"Last trade time",TRUE),"")</f>
        <v>44585.469976851855</v>
      </c>
    </row>
    <row r="1564" spans="1:13">
      <c r="A1564" s="5" t="e" vm="1565">
        <v>#VALUE!</v>
      </c>
      <c r="B1564" s="7" cm="1">
        <f t="array" ref="B1564">IFERROR(_FV(T_STOCK_DATA[[#This Row],[SYMBOL]],"Change"),"")</f>
        <v>-1.1499999999999999</v>
      </c>
      <c r="C1564" s="8" cm="1">
        <f t="array" ref="C1564">IFERROR(IF(T_STOCK_DATA[[#This Row],[SYMBOL]]="","",_FV(T_STOCK_DATA[[#This Row],[SYMBOL]],"Change (%)",TRUE)),"")</f>
        <v>-4.9461999999999999E-2</v>
      </c>
      <c r="D1564" s="8" t="str">
        <f>IF(T_STOCK_DATA[[#This Row],[Change (%)]]&gt;0,T_STOCK_DATA[[#This Row],[Change (%)]],"")</f>
        <v/>
      </c>
      <c r="E1564" s="8">
        <f>IF(T_STOCK_DATA[[#This Row],[Change (%)]]&lt;0,T_STOCK_DATA[[#This Row],[Change (%)]],"")</f>
        <v>-4.9461999999999999E-2</v>
      </c>
      <c r="F1564" s="7" t="str" cm="1">
        <f t="array" ref="F1564">IFERROR(_FV(T_STOCK_DATA[[#This Row],[SYMBOL]],"Exchange"),"")</f>
        <v>National Stock Exchange of India</v>
      </c>
      <c r="G1564" s="7" cm="1">
        <f t="array" ref="G1564">IFERROR(_FV(T_STOCK_DATA[[#This Row],[SYMBOL]],"Price"),"")</f>
        <v>22.1</v>
      </c>
      <c r="H1564" s="9" cm="1">
        <f t="array" ref="H1564">IFERROR(_FV(T_STOCK_DATA[[#This Row],[SYMBOL]],"Volume"),"")</f>
        <v>53266</v>
      </c>
      <c r="I1564" s="7" t="str" cm="1">
        <f t="array" ref="I1564">IFERROR(_FV(T_STOCK_DATA[[#This Row],[SYMBOL]],"Ticker symbol",TRUE),"")</f>
        <v>VIPULLTD</v>
      </c>
      <c r="J1564" s="10" t="str">
        <f>IFERROR(RANK(T_STOCK_DATA[[#This Row],[Positive Change %]],T_STOCK_DATA[Positive Change %],0)+COUNTIF($D$3:$D1563,T_STOCK_DATA[[#This Row],[Positive Change %]]),"")</f>
        <v/>
      </c>
      <c r="K1564" s="10">
        <f>IFERROR(RANK(T_STOCK_DATA[[#This Row],[Negative Change %]],T_STOCK_DATA[Negative Change %],1)+COUNTIF($E$3:$E1563,T_STOCK_DATA[[#This Row],[Negative Change %]]),"")</f>
        <v>648</v>
      </c>
      <c r="L1564" s="10">
        <f>IFERROR(RANK(T_STOCK_DATA[[#This Row],[Volume]],T_STOCK_DATA[Volume],0)+COUNTIF($H$3:$H1563,T_STOCK_DATA[[#This Row],[Volume]]),"")</f>
        <v>1148</v>
      </c>
      <c r="M1564" s="18" cm="1">
        <f t="array" ref="M1564">IFERROR(_FV(T_STOCK_DATA[[#This Row],[SYMBOL]],"Last trade time",TRUE),"")</f>
        <v>44585.469976851855</v>
      </c>
    </row>
    <row r="1565" spans="1:13">
      <c r="A1565" s="5" t="e" vm="1566">
        <v>#VALUE!</v>
      </c>
      <c r="B1565" s="7" cm="1">
        <f t="array" ref="B1565">IFERROR(_FV(T_STOCK_DATA[[#This Row],[SYMBOL]],"Change"),"")</f>
        <v>-38.15</v>
      </c>
      <c r="C1565" s="8" cm="1">
        <f t="array" ref="C1565">IFERROR(IF(T_STOCK_DATA[[#This Row],[SYMBOL]]="","",_FV(T_STOCK_DATA[[#This Row],[SYMBOL]],"Change (%)",TRUE)),"")</f>
        <v>-5.8629000000000001E-2</v>
      </c>
      <c r="D1565" s="8" t="str">
        <f>IF(T_STOCK_DATA[[#This Row],[Change (%)]]&gt;0,T_STOCK_DATA[[#This Row],[Change (%)]],"")</f>
        <v/>
      </c>
      <c r="E1565" s="8">
        <f>IF(T_STOCK_DATA[[#This Row],[Change (%)]]&lt;0,T_STOCK_DATA[[#This Row],[Change (%)]],"")</f>
        <v>-5.8629000000000001E-2</v>
      </c>
      <c r="F1565" s="7" t="str" cm="1">
        <f t="array" ref="F1565">IFERROR(_FV(T_STOCK_DATA[[#This Row],[SYMBOL]],"Exchange"),"")</f>
        <v>National Stock Exchange of India</v>
      </c>
      <c r="G1565" s="7" cm="1">
        <f t="array" ref="G1565">IFERROR(_FV(T_STOCK_DATA[[#This Row],[SYMBOL]],"Price"),"")</f>
        <v>612.54999999999995</v>
      </c>
      <c r="H1565" s="9" cm="1">
        <f t="array" ref="H1565">IFERROR(_FV(T_STOCK_DATA[[#This Row],[SYMBOL]],"Volume"),"")</f>
        <v>40363</v>
      </c>
      <c r="I1565" s="7" t="str" cm="1">
        <f t="array" ref="I1565">IFERROR(_FV(T_STOCK_DATA[[#This Row],[SYMBOL]],"Ticker symbol",TRUE),"")</f>
        <v>VISAKAIND</v>
      </c>
      <c r="J1565" s="10" t="str">
        <f>IFERROR(RANK(T_STOCK_DATA[[#This Row],[Positive Change %]],T_STOCK_DATA[Positive Change %],0)+COUNTIF($D$3:$D1564,T_STOCK_DATA[[#This Row],[Positive Change %]]),"")</f>
        <v/>
      </c>
      <c r="K1565" s="10">
        <f>IFERROR(RANK(T_STOCK_DATA[[#This Row],[Negative Change %]],T_STOCK_DATA[Negative Change %],1)+COUNTIF($E$3:$E1564,T_STOCK_DATA[[#This Row],[Negative Change %]]),"")</f>
        <v>363</v>
      </c>
      <c r="L1565" s="10">
        <f>IFERROR(RANK(T_STOCK_DATA[[#This Row],[Volume]],T_STOCK_DATA[Volume],0)+COUNTIF($H$3:$H1564,T_STOCK_DATA[[#This Row],[Volume]]),"")</f>
        <v>1232</v>
      </c>
      <c r="M1565" s="18" cm="1">
        <f t="array" ref="M1565">IFERROR(_FV(T_STOCK_DATA[[#This Row],[SYMBOL]],"Last trade time",TRUE),"")</f>
        <v>44585.469976851855</v>
      </c>
    </row>
    <row r="1566" spans="1:13">
      <c r="A1566" s="5" t="e" vm="1567">
        <v>#VALUE!</v>
      </c>
      <c r="B1566" s="7" cm="1">
        <f t="array" ref="B1566">IFERROR(_FV(T_STOCK_DATA[[#This Row],[SYMBOL]],"Change"),"")</f>
        <v>-0.8</v>
      </c>
      <c r="C1566" s="8" cm="1">
        <f t="array" ref="C1566">IFERROR(IF(T_STOCK_DATA[[#This Row],[SYMBOL]]="","",_FV(T_STOCK_DATA[[#This Row],[SYMBOL]],"Change (%)",TRUE)),"")</f>
        <v>-4.7477999999999999E-2</v>
      </c>
      <c r="D1566" s="8" t="str">
        <f>IF(T_STOCK_DATA[[#This Row],[Change (%)]]&gt;0,T_STOCK_DATA[[#This Row],[Change (%)]],"")</f>
        <v/>
      </c>
      <c r="E1566" s="8">
        <f>IF(T_STOCK_DATA[[#This Row],[Change (%)]]&lt;0,T_STOCK_DATA[[#This Row],[Change (%)]],"")</f>
        <v>-4.7477999999999999E-2</v>
      </c>
      <c r="F1566" s="7" t="str" cm="1">
        <f t="array" ref="F1566">IFERROR(_FV(T_STOCK_DATA[[#This Row],[SYMBOL]],"Exchange"),"")</f>
        <v>National Stock Exchange of India</v>
      </c>
      <c r="G1566" s="7" cm="1">
        <f t="array" ref="G1566">IFERROR(_FV(T_STOCK_DATA[[#This Row],[SYMBOL]],"Price"),"")</f>
        <v>16.05</v>
      </c>
      <c r="H1566" s="9" cm="1">
        <f t="array" ref="H1566">IFERROR(_FV(T_STOCK_DATA[[#This Row],[SYMBOL]],"Volume"),"")</f>
        <v>61948</v>
      </c>
      <c r="I1566" s="7" t="str" cm="1">
        <f t="array" ref="I1566">IFERROR(_FV(T_STOCK_DATA[[#This Row],[SYMBOL]],"Ticker symbol",TRUE),"")</f>
        <v>VISASTEEL</v>
      </c>
      <c r="J1566" s="10" t="str">
        <f>IFERROR(RANK(T_STOCK_DATA[[#This Row],[Positive Change %]],T_STOCK_DATA[Positive Change %],0)+COUNTIF($D$3:$D1565,T_STOCK_DATA[[#This Row],[Positive Change %]]),"")</f>
        <v/>
      </c>
      <c r="K1566" s="10">
        <f>IFERROR(RANK(T_STOCK_DATA[[#This Row],[Negative Change %]],T_STOCK_DATA[Negative Change %],1)+COUNTIF($E$3:$E1565,T_STOCK_DATA[[#This Row],[Negative Change %]]),"")</f>
        <v>787</v>
      </c>
      <c r="L1566" s="10">
        <f>IFERROR(RANK(T_STOCK_DATA[[#This Row],[Volume]],T_STOCK_DATA[Volume],0)+COUNTIF($H$3:$H1565,T_STOCK_DATA[[#This Row],[Volume]]),"")</f>
        <v>1108</v>
      </c>
      <c r="M1566" s="18" cm="1">
        <f t="array" ref="M1566">IFERROR(_FV(T_STOCK_DATA[[#This Row],[SYMBOL]],"Last trade time",TRUE),"")</f>
        <v>44585.469976851855</v>
      </c>
    </row>
    <row r="1567" spans="1:13">
      <c r="A1567" s="5" t="e" vm="1568">
        <v>#VALUE!</v>
      </c>
      <c r="B1567" s="7" cm="1">
        <f t="array" ref="B1567">IFERROR(_FV(T_STOCK_DATA[[#This Row],[SYMBOL]],"Change"),"")</f>
        <v>-7.3</v>
      </c>
      <c r="C1567" s="8" cm="1">
        <f t="array" ref="C1567">IFERROR(IF(T_STOCK_DATA[[#This Row],[SYMBOL]]="","",_FV(T_STOCK_DATA[[#This Row],[SYMBOL]],"Change (%)",TRUE)),"")</f>
        <v>-5.4991000000000005E-2</v>
      </c>
      <c r="D1567" s="8" t="str">
        <f>IF(T_STOCK_DATA[[#This Row],[Change (%)]]&gt;0,T_STOCK_DATA[[#This Row],[Change (%)]],"")</f>
        <v/>
      </c>
      <c r="E1567" s="8">
        <f>IF(T_STOCK_DATA[[#This Row],[Change (%)]]&lt;0,T_STOCK_DATA[[#This Row],[Change (%)]],"")</f>
        <v>-5.4991000000000005E-2</v>
      </c>
      <c r="F1567" s="7" t="str" cm="1">
        <f t="array" ref="F1567">IFERROR(_FV(T_STOCK_DATA[[#This Row],[SYMBOL]],"Exchange"),"")</f>
        <v>National Stock Exchange of India</v>
      </c>
      <c r="G1567" s="7" cm="1">
        <f t="array" ref="G1567">IFERROR(_FV(T_STOCK_DATA[[#This Row],[SYMBOL]],"Price"),"")</f>
        <v>125.45</v>
      </c>
      <c r="H1567" s="9" cm="1">
        <f t="array" ref="H1567">IFERROR(_FV(T_STOCK_DATA[[#This Row],[SYMBOL]],"Volume"),"")</f>
        <v>221200</v>
      </c>
      <c r="I1567" s="7" t="str" cm="1">
        <f t="array" ref="I1567">IFERROR(_FV(T_STOCK_DATA[[#This Row],[SYMBOL]],"Ticker symbol",TRUE),"")</f>
        <v>VISHAL</v>
      </c>
      <c r="J1567" s="10" t="str">
        <f>IFERROR(RANK(T_STOCK_DATA[[#This Row],[Positive Change %]],T_STOCK_DATA[Positive Change %],0)+COUNTIF($D$3:$D1566,T_STOCK_DATA[[#This Row],[Positive Change %]]),"")</f>
        <v/>
      </c>
      <c r="K1567" s="10">
        <f>IFERROR(RANK(T_STOCK_DATA[[#This Row],[Negative Change %]],T_STOCK_DATA[Negative Change %],1)+COUNTIF($E$3:$E1566,T_STOCK_DATA[[#This Row],[Negative Change %]]),"")</f>
        <v>416</v>
      </c>
      <c r="L1567" s="10">
        <f>IFERROR(RANK(T_STOCK_DATA[[#This Row],[Volume]],T_STOCK_DATA[Volume],0)+COUNTIF($H$3:$H1566,T_STOCK_DATA[[#This Row],[Volume]]),"")</f>
        <v>726</v>
      </c>
      <c r="M1567" s="18" cm="1">
        <f t="array" ref="M1567">IFERROR(_FV(T_STOCK_DATA[[#This Row],[SYMBOL]],"Last trade time",TRUE),"")</f>
        <v>44585.469976851855</v>
      </c>
    </row>
    <row r="1568" spans="1:13">
      <c r="A1568" s="5" t="e" vm="1569">
        <v>#VALUE!</v>
      </c>
      <c r="B1568" s="7" cm="1">
        <f t="array" ref="B1568">IFERROR(_FV(T_STOCK_DATA[[#This Row],[SYMBOL]],"Change"),"")</f>
        <v>-33.6</v>
      </c>
      <c r="C1568" s="8" cm="1">
        <f t="array" ref="C1568">IFERROR(IF(T_STOCK_DATA[[#This Row],[SYMBOL]]="","",_FV(T_STOCK_DATA[[#This Row],[SYMBOL]],"Change (%)",TRUE)),"")</f>
        <v>-3.0914999999999998E-2</v>
      </c>
      <c r="D1568" s="8" t="str">
        <f>IF(T_STOCK_DATA[[#This Row],[Change (%)]]&gt;0,T_STOCK_DATA[[#This Row],[Change (%)]],"")</f>
        <v/>
      </c>
      <c r="E1568" s="8">
        <f>IF(T_STOCK_DATA[[#This Row],[Change (%)]]&lt;0,T_STOCK_DATA[[#This Row],[Change (%)]],"")</f>
        <v>-3.0914999999999998E-2</v>
      </c>
      <c r="F1568" s="7" t="str" cm="1">
        <f t="array" ref="F1568">IFERROR(_FV(T_STOCK_DATA[[#This Row],[SYMBOL]],"Exchange"),"")</f>
        <v>National Stock Exchange of India</v>
      </c>
      <c r="G1568" s="7" cm="1">
        <f t="array" ref="G1568">IFERROR(_FV(T_STOCK_DATA[[#This Row],[SYMBOL]],"Price"),"")</f>
        <v>1053.25</v>
      </c>
      <c r="H1568" s="9" cm="1">
        <f t="array" ref="H1568">IFERROR(_FV(T_STOCK_DATA[[#This Row],[SYMBOL]],"Volume"),"")</f>
        <v>20886</v>
      </c>
      <c r="I1568" s="7" t="str" cm="1">
        <f t="array" ref="I1568">IFERROR(_FV(T_STOCK_DATA[[#This Row],[SYMBOL]],"Ticker symbol",TRUE),"")</f>
        <v>VISHNU</v>
      </c>
      <c r="J1568" s="10" t="str">
        <f>IFERROR(RANK(T_STOCK_DATA[[#This Row],[Positive Change %]],T_STOCK_DATA[Positive Change %],0)+COUNTIF($D$3:$D1567,T_STOCK_DATA[[#This Row],[Positive Change %]]),"")</f>
        <v/>
      </c>
      <c r="K1568" s="10">
        <f>IFERROR(RANK(T_STOCK_DATA[[#This Row],[Negative Change %]],T_STOCK_DATA[Negative Change %],1)+COUNTIF($E$3:$E1567,T_STOCK_DATA[[#This Row],[Negative Change %]]),"")</f>
        <v>1228</v>
      </c>
      <c r="L1568" s="10">
        <f>IFERROR(RANK(T_STOCK_DATA[[#This Row],[Volume]],T_STOCK_DATA[Volume],0)+COUNTIF($H$3:$H1567,T_STOCK_DATA[[#This Row],[Volume]]),"")</f>
        <v>1379</v>
      </c>
      <c r="M1568" s="18" cm="1">
        <f t="array" ref="M1568">IFERROR(_FV(T_STOCK_DATA[[#This Row],[SYMBOL]],"Last trade time",TRUE),"")</f>
        <v>44585.469976851855</v>
      </c>
    </row>
    <row r="1569" spans="1:13">
      <c r="A1569" s="5" t="e" vm="1570">
        <v>#VALUE!</v>
      </c>
      <c r="B1569" s="7" cm="1">
        <f t="array" ref="B1569">IFERROR(_FV(T_STOCK_DATA[[#This Row],[SYMBOL]],"Change"),"")</f>
        <v>-0.8</v>
      </c>
      <c r="C1569" s="8" cm="1">
        <f t="array" ref="C1569">IFERROR(IF(T_STOCK_DATA[[#This Row],[SYMBOL]]="","",_FV(T_STOCK_DATA[[#This Row],[SYMBOL]],"Change (%)",TRUE)),"")</f>
        <v>-3.3333000000000002E-2</v>
      </c>
      <c r="D1569" s="8" t="str">
        <f>IF(T_STOCK_DATA[[#This Row],[Change (%)]]&gt;0,T_STOCK_DATA[[#This Row],[Change (%)]],"")</f>
        <v/>
      </c>
      <c r="E1569" s="8">
        <f>IF(T_STOCK_DATA[[#This Row],[Change (%)]]&lt;0,T_STOCK_DATA[[#This Row],[Change (%)]],"")</f>
        <v>-3.3333000000000002E-2</v>
      </c>
      <c r="F1569" s="7" t="str" cm="1">
        <f t="array" ref="F1569">IFERROR(_FV(T_STOCK_DATA[[#This Row],[SYMBOL]],"Exchange"),"")</f>
        <v>National Stock Exchange of India</v>
      </c>
      <c r="G1569" s="7" cm="1">
        <f t="array" ref="G1569">IFERROR(_FV(T_STOCK_DATA[[#This Row],[SYMBOL]],"Price"),"")</f>
        <v>23.2</v>
      </c>
      <c r="H1569" s="9" cm="1">
        <f t="array" ref="H1569">IFERROR(_FV(T_STOCK_DATA[[#This Row],[SYMBOL]],"Volume"),"")</f>
        <v>7678006</v>
      </c>
      <c r="I1569" s="7" t="str" cm="1">
        <f t="array" ref="I1569">IFERROR(_FV(T_STOCK_DATA[[#This Row],[SYMBOL]],"Ticker symbol",TRUE),"")</f>
        <v>VISHWARAJ</v>
      </c>
      <c r="J1569" s="10" t="str">
        <f>IFERROR(RANK(T_STOCK_DATA[[#This Row],[Positive Change %]],T_STOCK_DATA[Positive Change %],0)+COUNTIF($D$3:$D1568,T_STOCK_DATA[[#This Row],[Positive Change %]]),"")</f>
        <v/>
      </c>
      <c r="K1569" s="10">
        <f>IFERROR(RANK(T_STOCK_DATA[[#This Row],[Negative Change %]],T_STOCK_DATA[Negative Change %],1)+COUNTIF($E$3:$E1568,T_STOCK_DATA[[#This Row],[Negative Change %]]),"")</f>
        <v>1191</v>
      </c>
      <c r="L1569" s="10">
        <f>IFERROR(RANK(T_STOCK_DATA[[#This Row],[Volume]],T_STOCK_DATA[Volume],0)+COUNTIF($H$3:$H1568,T_STOCK_DATA[[#This Row],[Volume]]),"")</f>
        <v>68</v>
      </c>
      <c r="M1569" s="18" cm="1">
        <f t="array" ref="M1569">IFERROR(_FV(T_STOCK_DATA[[#This Row],[SYMBOL]],"Last trade time",TRUE),"")</f>
        <v>44585.469976851855</v>
      </c>
    </row>
    <row r="1570" spans="1:13">
      <c r="A1570" s="5" t="e" vm="1571">
        <v>#VALUE!</v>
      </c>
      <c r="B1570" s="7" cm="1">
        <f t="array" ref="B1570">IFERROR(_FV(T_STOCK_DATA[[#This Row],[SYMBOL]],"Change"),"")</f>
        <v>0.05</v>
      </c>
      <c r="C1570" s="8" cm="1">
        <f t="array" ref="C1570">IFERROR(IF(T_STOCK_DATA[[#This Row],[SYMBOL]]="","",_FV(T_STOCK_DATA[[#This Row],[SYMBOL]],"Change (%)",TRUE)),"")</f>
        <v>1.6667000000000001E-2</v>
      </c>
      <c r="D1570" s="8">
        <f>IF(T_STOCK_DATA[[#This Row],[Change (%)]]&gt;0,T_STOCK_DATA[[#This Row],[Change (%)]],"")</f>
        <v>1.6667000000000001E-2</v>
      </c>
      <c r="E1570" s="8" t="str">
        <f>IF(T_STOCK_DATA[[#This Row],[Change (%)]]&lt;0,T_STOCK_DATA[[#This Row],[Change (%)]],"")</f>
        <v/>
      </c>
      <c r="F1570" s="7" t="str" cm="1">
        <f t="array" ref="F1570">IFERROR(_FV(T_STOCK_DATA[[#This Row],[SYMBOL]],"Exchange"),"")</f>
        <v>National Stock Exchange of India</v>
      </c>
      <c r="G1570" s="7" cm="1">
        <f t="array" ref="G1570">IFERROR(_FV(T_STOCK_DATA[[#This Row],[SYMBOL]],"Price"),"")</f>
        <v>3.05</v>
      </c>
      <c r="H1570" s="9" cm="1">
        <f t="array" ref="H1570">IFERROR(_FV(T_STOCK_DATA[[#This Row],[SYMBOL]],"Volume"),"")</f>
        <v>12941486</v>
      </c>
      <c r="I1570" s="7" t="str" cm="1">
        <f t="array" ref="I1570">IFERROR(_FV(T_STOCK_DATA[[#This Row],[SYMBOL]],"Ticker symbol",TRUE),"")</f>
        <v>VIVIDHA</v>
      </c>
      <c r="J1570" s="10">
        <f>IFERROR(RANK(T_STOCK_DATA[[#This Row],[Positive Change %]],T_STOCK_DATA[Positive Change %],0)+COUNTIF($D$3:$D1569,T_STOCK_DATA[[#This Row],[Positive Change %]]),"")</f>
        <v>35</v>
      </c>
      <c r="K1570" s="10" t="str">
        <f>IFERROR(RANK(T_STOCK_DATA[[#This Row],[Negative Change %]],T_STOCK_DATA[Negative Change %],1)+COUNTIF($E$3:$E1569,T_STOCK_DATA[[#This Row],[Negative Change %]]),"")</f>
        <v/>
      </c>
      <c r="L1570" s="10">
        <f>IFERROR(RANK(T_STOCK_DATA[[#This Row],[Volume]],T_STOCK_DATA[Volume],0)+COUNTIF($H$3:$H1569,T_STOCK_DATA[[#This Row],[Volume]]),"")</f>
        <v>38</v>
      </c>
      <c r="M1570" s="18" cm="1">
        <f t="array" ref="M1570">IFERROR(_FV(T_STOCK_DATA[[#This Row],[SYMBOL]],"Last trade time",TRUE),"")</f>
        <v>44585.469976851855</v>
      </c>
    </row>
    <row r="1571" spans="1:13">
      <c r="A1571" s="5" t="e" vm="1572">
        <v>#VALUE!</v>
      </c>
      <c r="B1571" s="7" cm="1">
        <f t="array" ref="B1571">IFERROR(_FV(T_STOCK_DATA[[#This Row],[SYMBOL]],"Change"),"")</f>
        <v>-0.9</v>
      </c>
      <c r="C1571" s="8" cm="1">
        <f t="array" ref="C1571">IFERROR(IF(T_STOCK_DATA[[#This Row],[SYMBOL]]="","",_FV(T_STOCK_DATA[[#This Row],[SYMBOL]],"Change (%)",TRUE)),"")</f>
        <v>-4.3061999999999996E-2</v>
      </c>
      <c r="D1571" s="8" t="str">
        <f>IF(T_STOCK_DATA[[#This Row],[Change (%)]]&gt;0,T_STOCK_DATA[[#This Row],[Change (%)]],"")</f>
        <v/>
      </c>
      <c r="E1571" s="8">
        <f>IF(T_STOCK_DATA[[#This Row],[Change (%)]]&lt;0,T_STOCK_DATA[[#This Row],[Change (%)]],"")</f>
        <v>-4.3061999999999996E-2</v>
      </c>
      <c r="F1571" s="7" t="str" cm="1">
        <f t="array" ref="F1571">IFERROR(_FV(T_STOCK_DATA[[#This Row],[SYMBOL]],"Exchange"),"")</f>
        <v>National Stock Exchange of India</v>
      </c>
      <c r="G1571" s="7" cm="1">
        <f t="array" ref="G1571">IFERROR(_FV(T_STOCK_DATA[[#This Row],[SYMBOL]],"Price"),"")</f>
        <v>20</v>
      </c>
      <c r="H1571" s="9" cm="1">
        <f t="array" ref="H1571">IFERROR(_FV(T_STOCK_DATA[[#This Row],[SYMBOL]],"Volume"),"")</f>
        <v>864716</v>
      </c>
      <c r="I1571" s="7" t="str" cm="1">
        <f t="array" ref="I1571">IFERROR(_FV(T_STOCK_DATA[[#This Row],[SYMBOL]],"Ticker symbol",TRUE),"")</f>
        <v>VIVIMEDLAB</v>
      </c>
      <c r="J1571" s="10" t="str">
        <f>IFERROR(RANK(T_STOCK_DATA[[#This Row],[Positive Change %]],T_STOCK_DATA[Positive Change %],0)+COUNTIF($D$3:$D1570,T_STOCK_DATA[[#This Row],[Positive Change %]]),"")</f>
        <v/>
      </c>
      <c r="K1571" s="10">
        <f>IFERROR(RANK(T_STOCK_DATA[[#This Row],[Negative Change %]],T_STOCK_DATA[Negative Change %],1)+COUNTIF($E$3:$E1570,T_STOCK_DATA[[#This Row],[Negative Change %]]),"")</f>
        <v>960</v>
      </c>
      <c r="L1571" s="10">
        <f>IFERROR(RANK(T_STOCK_DATA[[#This Row],[Volume]],T_STOCK_DATA[Volume],0)+COUNTIF($H$3:$H1570,T_STOCK_DATA[[#This Row],[Volume]]),"")</f>
        <v>373</v>
      </c>
      <c r="M1571" s="18" cm="1">
        <f t="array" ref="M1571">IFERROR(_FV(T_STOCK_DATA[[#This Row],[SYMBOL]],"Last trade time",TRUE),"")</f>
        <v>44585.469976851855</v>
      </c>
    </row>
    <row r="1572" spans="1:13">
      <c r="A1572" s="5" t="e" vm="1573">
        <v>#VALUE!</v>
      </c>
      <c r="B1572" s="7" cm="1">
        <f t="array" ref="B1572">IFERROR(_FV(T_STOCK_DATA[[#This Row],[SYMBOL]],"Change"),"")</f>
        <v>-20.45</v>
      </c>
      <c r="C1572" s="8" cm="1">
        <f t="array" ref="C1572">IFERROR(IF(T_STOCK_DATA[[#This Row],[SYMBOL]]="","",_FV(T_STOCK_DATA[[#This Row],[SYMBOL]],"Change (%)",TRUE)),"")</f>
        <v>-9.6507999999999997E-2</v>
      </c>
      <c r="D1572" s="8" t="str">
        <f>IF(T_STOCK_DATA[[#This Row],[Change (%)]]&gt;0,T_STOCK_DATA[[#This Row],[Change (%)]],"")</f>
        <v/>
      </c>
      <c r="E1572" s="8">
        <f>IF(T_STOCK_DATA[[#This Row],[Change (%)]]&lt;0,T_STOCK_DATA[[#This Row],[Change (%)]],"")</f>
        <v>-9.6507999999999997E-2</v>
      </c>
      <c r="F1572" s="7" t="str" cm="1">
        <f t="array" ref="F1572">IFERROR(_FV(T_STOCK_DATA[[#This Row],[SYMBOL]],"Exchange"),"")</f>
        <v>National Stock Exchange of India</v>
      </c>
      <c r="G1572" s="7" cm="1">
        <f t="array" ref="G1572">IFERROR(_FV(T_STOCK_DATA[[#This Row],[SYMBOL]],"Price"),"")</f>
        <v>191.45</v>
      </c>
      <c r="H1572" s="9" cm="1">
        <f t="array" ref="H1572">IFERROR(_FV(T_STOCK_DATA[[#This Row],[SYMBOL]],"Volume"),"")</f>
        <v>149067</v>
      </c>
      <c r="I1572" s="7" t="str" cm="1">
        <f t="array" ref="I1572">IFERROR(_FV(T_STOCK_DATA[[#This Row],[SYMBOL]],"Ticker symbol",TRUE),"")</f>
        <v>VLSFINANCE</v>
      </c>
      <c r="J1572" s="10" t="str">
        <f>IFERROR(RANK(T_STOCK_DATA[[#This Row],[Positive Change %]],T_STOCK_DATA[Positive Change %],0)+COUNTIF($D$3:$D1571,T_STOCK_DATA[[#This Row],[Positive Change %]]),"")</f>
        <v/>
      </c>
      <c r="K1572" s="10">
        <f>IFERROR(RANK(T_STOCK_DATA[[#This Row],[Negative Change %]],T_STOCK_DATA[Negative Change %],1)+COUNTIF($E$3:$E1571,T_STOCK_DATA[[#This Row],[Negative Change %]]),"")</f>
        <v>36</v>
      </c>
      <c r="L1572" s="10">
        <f>IFERROR(RANK(T_STOCK_DATA[[#This Row],[Volume]],T_STOCK_DATA[Volume],0)+COUNTIF($H$3:$H1571,T_STOCK_DATA[[#This Row],[Volume]]),"")</f>
        <v>854</v>
      </c>
      <c r="M1572" s="18" cm="1">
        <f t="array" ref="M1572">IFERROR(_FV(T_STOCK_DATA[[#This Row],[SYMBOL]],"Last trade time",TRUE),"")</f>
        <v>44585.469976851855</v>
      </c>
    </row>
    <row r="1573" spans="1:13">
      <c r="A1573" s="5" t="e" vm="1574">
        <v>#VALUE!</v>
      </c>
      <c r="B1573" s="7" cm="1">
        <f t="array" ref="B1573">IFERROR(_FV(T_STOCK_DATA[[#This Row],[SYMBOL]],"Change"),"")</f>
        <v>-114.05</v>
      </c>
      <c r="C1573" s="8" cm="1">
        <f t="array" ref="C1573">IFERROR(IF(T_STOCK_DATA[[#This Row],[SYMBOL]]="","",_FV(T_STOCK_DATA[[#This Row],[SYMBOL]],"Change (%)",TRUE)),"")</f>
        <v>-2.8771000000000001E-2</v>
      </c>
      <c r="D1573" s="8" t="str">
        <f>IF(T_STOCK_DATA[[#This Row],[Change (%)]]&gt;0,T_STOCK_DATA[[#This Row],[Change (%)]],"")</f>
        <v/>
      </c>
      <c r="E1573" s="8">
        <f>IF(T_STOCK_DATA[[#This Row],[Change (%)]]&lt;0,T_STOCK_DATA[[#This Row],[Change (%)]],"")</f>
        <v>-2.8771000000000001E-2</v>
      </c>
      <c r="F1573" s="7" t="str" cm="1">
        <f t="array" ref="F1573">IFERROR(_FV(T_STOCK_DATA[[#This Row],[SYMBOL]],"Exchange"),"")</f>
        <v>National Stock Exchange of India</v>
      </c>
      <c r="G1573" s="7" cm="1">
        <f t="array" ref="G1573">IFERROR(_FV(T_STOCK_DATA[[#This Row],[SYMBOL]],"Price"),"")</f>
        <v>3850</v>
      </c>
      <c r="H1573" s="9" cm="1">
        <f t="array" ref="H1573">IFERROR(_FV(T_STOCK_DATA[[#This Row],[SYMBOL]],"Volume"),"")</f>
        <v>24942</v>
      </c>
      <c r="I1573" s="7" t="str" cm="1">
        <f t="array" ref="I1573">IFERROR(_FV(T_STOCK_DATA[[#This Row],[SYMBOL]],"Ticker symbol",TRUE),"")</f>
        <v>VMART</v>
      </c>
      <c r="J1573" s="10" t="str">
        <f>IFERROR(RANK(T_STOCK_DATA[[#This Row],[Positive Change %]],T_STOCK_DATA[Positive Change %],0)+COUNTIF($D$3:$D1572,T_STOCK_DATA[[#This Row],[Positive Change %]]),"")</f>
        <v/>
      </c>
      <c r="K1573" s="10">
        <f>IFERROR(RANK(T_STOCK_DATA[[#This Row],[Negative Change %]],T_STOCK_DATA[Negative Change %],1)+COUNTIF($E$3:$E1572,T_STOCK_DATA[[#This Row],[Negative Change %]]),"")</f>
        <v>1270</v>
      </c>
      <c r="L1573" s="10">
        <f>IFERROR(RANK(T_STOCK_DATA[[#This Row],[Volume]],T_STOCK_DATA[Volume],0)+COUNTIF($H$3:$H1572,T_STOCK_DATA[[#This Row],[Volume]]),"")</f>
        <v>1349</v>
      </c>
      <c r="M1573" s="18" cm="1">
        <f t="array" ref="M1573">IFERROR(_FV(T_STOCK_DATA[[#This Row],[SYMBOL]],"Last trade time",TRUE),"")</f>
        <v>44585.469976851855</v>
      </c>
    </row>
    <row r="1574" spans="1:13">
      <c r="A1574" s="5" t="e" vm="1575">
        <v>#VALUE!</v>
      </c>
      <c r="B1574" s="7" cm="1">
        <f t="array" ref="B1574">IFERROR(_FV(T_STOCK_DATA[[#This Row],[SYMBOL]],"Change"),"")</f>
        <v>-20.85</v>
      </c>
      <c r="C1574" s="8" cm="1">
        <f t="array" ref="C1574">IFERROR(IF(T_STOCK_DATA[[#This Row],[SYMBOL]]="","",_FV(T_STOCK_DATA[[#This Row],[SYMBOL]],"Change (%)",TRUE)),"")</f>
        <v>-1.0422000000000001E-2</v>
      </c>
      <c r="D1574" s="8" t="str">
        <f>IF(T_STOCK_DATA[[#This Row],[Change (%)]]&gt;0,T_STOCK_DATA[[#This Row],[Change (%)]],"")</f>
        <v/>
      </c>
      <c r="E1574" s="8">
        <f>IF(T_STOCK_DATA[[#This Row],[Change (%)]]&lt;0,T_STOCK_DATA[[#This Row],[Change (%)]],"")</f>
        <v>-1.0422000000000001E-2</v>
      </c>
      <c r="F1574" s="7" t="str" cm="1">
        <f t="array" ref="F1574">IFERROR(_FV(T_STOCK_DATA[[#This Row],[SYMBOL]],"Exchange"),"")</f>
        <v>National Stock Exchange of India</v>
      </c>
      <c r="G1574" s="7" cm="1">
        <f t="array" ref="G1574">IFERROR(_FV(T_STOCK_DATA[[#This Row],[SYMBOL]],"Price"),"")</f>
        <v>1979.75</v>
      </c>
      <c r="H1574" s="9" cm="1">
        <f t="array" ref="H1574">IFERROR(_FV(T_STOCK_DATA[[#This Row],[SYMBOL]],"Volume"),"")</f>
        <v>19397</v>
      </c>
      <c r="I1574" s="7" t="str" cm="1">
        <f t="array" ref="I1574">IFERROR(_FV(T_STOCK_DATA[[#This Row],[SYMBOL]],"Ticker symbol",TRUE),"")</f>
        <v>VOLTAMP</v>
      </c>
      <c r="J1574" s="10" t="str">
        <f>IFERROR(RANK(T_STOCK_DATA[[#This Row],[Positive Change %]],T_STOCK_DATA[Positive Change %],0)+COUNTIF($D$3:$D1573,T_STOCK_DATA[[#This Row],[Positive Change %]]),"")</f>
        <v/>
      </c>
      <c r="K1574" s="10">
        <f>IFERROR(RANK(T_STOCK_DATA[[#This Row],[Negative Change %]],T_STOCK_DATA[Negative Change %],1)+COUNTIF($E$3:$E1573,T_STOCK_DATA[[#This Row],[Negative Change %]]),"")</f>
        <v>1522</v>
      </c>
      <c r="L1574" s="10">
        <f>IFERROR(RANK(T_STOCK_DATA[[#This Row],[Volume]],T_STOCK_DATA[Volume],0)+COUNTIF($H$3:$H1573,T_STOCK_DATA[[#This Row],[Volume]]),"")</f>
        <v>1395</v>
      </c>
      <c r="M1574" s="18" cm="1">
        <f t="array" ref="M1574">IFERROR(_FV(T_STOCK_DATA[[#This Row],[SYMBOL]],"Last trade time",TRUE),"")</f>
        <v>44585.469976851855</v>
      </c>
    </row>
    <row r="1575" spans="1:13">
      <c r="A1575" s="5" t="e" vm="1576">
        <v>#VALUE!</v>
      </c>
      <c r="B1575" s="7" cm="1">
        <f t="array" ref="B1575">IFERROR(_FV(T_STOCK_DATA[[#This Row],[SYMBOL]],"Change"),"")</f>
        <v>-4.8</v>
      </c>
      <c r="C1575" s="8" cm="1">
        <f t="array" ref="C1575">IFERROR(IF(T_STOCK_DATA[[#This Row],[SYMBOL]]="","",_FV(T_STOCK_DATA[[#This Row],[SYMBOL]],"Change (%)",TRUE)),"")</f>
        <v>-4.0260000000000001E-3</v>
      </c>
      <c r="D1575" s="8" t="str">
        <f>IF(T_STOCK_DATA[[#This Row],[Change (%)]]&gt;0,T_STOCK_DATA[[#This Row],[Change (%)]],"")</f>
        <v/>
      </c>
      <c r="E1575" s="8">
        <f>IF(T_STOCK_DATA[[#This Row],[Change (%)]]&lt;0,T_STOCK_DATA[[#This Row],[Change (%)]],"")</f>
        <v>-4.0260000000000001E-3</v>
      </c>
      <c r="F1575" s="7" t="str" cm="1">
        <f t="array" ref="F1575">IFERROR(_FV(T_STOCK_DATA[[#This Row],[SYMBOL]],"Exchange"),"")</f>
        <v>National Stock Exchange of India</v>
      </c>
      <c r="G1575" s="7" cm="1">
        <f t="array" ref="G1575">IFERROR(_FV(T_STOCK_DATA[[#This Row],[SYMBOL]],"Price"),"")</f>
        <v>1187.45</v>
      </c>
      <c r="H1575" s="9" cm="1">
        <f t="array" ref="H1575">IFERROR(_FV(T_STOCK_DATA[[#This Row],[SYMBOL]],"Volume"),"")</f>
        <v>1469411</v>
      </c>
      <c r="I1575" s="7" t="str" cm="1">
        <f t="array" ref="I1575">IFERROR(_FV(T_STOCK_DATA[[#This Row],[SYMBOL]],"Ticker symbol",TRUE),"")</f>
        <v>VOLTAS</v>
      </c>
      <c r="J1575" s="10" t="str">
        <f>IFERROR(RANK(T_STOCK_DATA[[#This Row],[Positive Change %]],T_STOCK_DATA[Positive Change %],0)+COUNTIF($D$3:$D1574,T_STOCK_DATA[[#This Row],[Positive Change %]]),"")</f>
        <v/>
      </c>
      <c r="K1575" s="10">
        <f>IFERROR(RANK(T_STOCK_DATA[[#This Row],[Negative Change %]],T_STOCK_DATA[Negative Change %],1)+COUNTIF($E$3:$E1574,T_STOCK_DATA[[#This Row],[Negative Change %]]),"")</f>
        <v>1557</v>
      </c>
      <c r="L1575" s="10">
        <f>IFERROR(RANK(T_STOCK_DATA[[#This Row],[Volume]],T_STOCK_DATA[Volume],0)+COUNTIF($H$3:$H1574,T_STOCK_DATA[[#This Row],[Volume]]),"")</f>
        <v>259</v>
      </c>
      <c r="M1575" s="18" cm="1">
        <f t="array" ref="M1575">IFERROR(_FV(T_STOCK_DATA[[#This Row],[SYMBOL]],"Last trade time",TRUE),"")</f>
        <v>44585.469976851855</v>
      </c>
    </row>
    <row r="1576" spans="1:13">
      <c r="A1576" s="5" t="e" vm="1577">
        <v>#VALUE!</v>
      </c>
      <c r="B1576" s="7" cm="1">
        <f t="array" ref="B1576">IFERROR(_FV(T_STOCK_DATA[[#This Row],[SYMBOL]],"Change"),"")</f>
        <v>-30.75</v>
      </c>
      <c r="C1576" s="8" cm="1">
        <f t="array" ref="C1576">IFERROR(IF(T_STOCK_DATA[[#This Row],[SYMBOL]]="","",_FV(T_STOCK_DATA[[#This Row],[SYMBOL]],"Change (%)",TRUE)),"")</f>
        <v>-6.4675999999999997E-2</v>
      </c>
      <c r="D1576" s="8" t="str">
        <f>IF(T_STOCK_DATA[[#This Row],[Change (%)]]&gt;0,T_STOCK_DATA[[#This Row],[Change (%)]],"")</f>
        <v/>
      </c>
      <c r="E1576" s="8">
        <f>IF(T_STOCK_DATA[[#This Row],[Change (%)]]&lt;0,T_STOCK_DATA[[#This Row],[Change (%)]],"")</f>
        <v>-6.4675999999999997E-2</v>
      </c>
      <c r="F1576" s="7" t="str" cm="1">
        <f t="array" ref="F1576">IFERROR(_FV(T_STOCK_DATA[[#This Row],[SYMBOL]],"Exchange"),"")</f>
        <v>National Stock Exchange of India</v>
      </c>
      <c r="G1576" s="7" cm="1">
        <f t="array" ref="G1576">IFERROR(_FV(T_STOCK_DATA[[#This Row],[SYMBOL]],"Price"),"")</f>
        <v>444.7</v>
      </c>
      <c r="H1576" s="9" cm="1">
        <f t="array" ref="H1576">IFERROR(_FV(T_STOCK_DATA[[#This Row],[SYMBOL]],"Volume"),"")</f>
        <v>407840</v>
      </c>
      <c r="I1576" s="7" t="str" cm="1">
        <f t="array" ref="I1576">IFERROR(_FV(T_STOCK_DATA[[#This Row],[SYMBOL]],"Ticker symbol",TRUE),"")</f>
        <v>VRLLOG</v>
      </c>
      <c r="J1576" s="10" t="str">
        <f>IFERROR(RANK(T_STOCK_DATA[[#This Row],[Positive Change %]],T_STOCK_DATA[Positive Change %],0)+COUNTIF($D$3:$D1575,T_STOCK_DATA[[#This Row],[Positive Change %]]),"")</f>
        <v/>
      </c>
      <c r="K1576" s="10">
        <f>IFERROR(RANK(T_STOCK_DATA[[#This Row],[Negative Change %]],T_STOCK_DATA[Negative Change %],1)+COUNTIF($E$3:$E1575,T_STOCK_DATA[[#This Row],[Negative Change %]]),"")</f>
        <v>273</v>
      </c>
      <c r="L1576" s="10">
        <f>IFERROR(RANK(T_STOCK_DATA[[#This Row],[Volume]],T_STOCK_DATA[Volume],0)+COUNTIF($H$3:$H1575,T_STOCK_DATA[[#This Row],[Volume]]),"")</f>
        <v>558</v>
      </c>
      <c r="M1576" s="18" cm="1">
        <f t="array" ref="M1576">IFERROR(_FV(T_STOCK_DATA[[#This Row],[SYMBOL]],"Last trade time",TRUE),"")</f>
        <v>44585.469976851855</v>
      </c>
    </row>
    <row r="1577" spans="1:13">
      <c r="A1577" s="5" t="e" vm="1578">
        <v>#VALUE!</v>
      </c>
      <c r="B1577" s="7" cm="1">
        <f t="array" ref="B1577">IFERROR(_FV(T_STOCK_DATA[[#This Row],[SYMBOL]],"Change"),"")</f>
        <v>-14.5</v>
      </c>
      <c r="C1577" s="8" cm="1">
        <f t="array" ref="C1577">IFERROR(IF(T_STOCK_DATA[[#This Row],[SYMBOL]]="","",_FV(T_STOCK_DATA[[#This Row],[SYMBOL]],"Change (%)",TRUE)),"")</f>
        <v>-5.4216E-2</v>
      </c>
      <c r="D1577" s="8" t="str">
        <f>IF(T_STOCK_DATA[[#This Row],[Change (%)]]&gt;0,T_STOCK_DATA[[#This Row],[Change (%)]],"")</f>
        <v/>
      </c>
      <c r="E1577" s="8">
        <f>IF(T_STOCK_DATA[[#This Row],[Change (%)]]&lt;0,T_STOCK_DATA[[#This Row],[Change (%)]],"")</f>
        <v>-5.4216E-2</v>
      </c>
      <c r="F1577" s="7" t="str" cm="1">
        <f t="array" ref="F1577">IFERROR(_FV(T_STOCK_DATA[[#This Row],[SYMBOL]],"Exchange"),"")</f>
        <v>National Stock Exchange of India</v>
      </c>
      <c r="G1577" s="7" cm="1">
        <f t="array" ref="G1577">IFERROR(_FV(T_STOCK_DATA[[#This Row],[SYMBOL]],"Price"),"")</f>
        <v>252.95</v>
      </c>
      <c r="H1577" s="9" cm="1">
        <f t="array" ref="H1577">IFERROR(_FV(T_STOCK_DATA[[#This Row],[SYMBOL]],"Volume"),"")</f>
        <v>107441</v>
      </c>
      <c r="I1577" s="7" t="str" cm="1">
        <f t="array" ref="I1577">IFERROR(_FV(T_STOCK_DATA[[#This Row],[SYMBOL]],"Ticker symbol",TRUE),"")</f>
        <v>VSSL</v>
      </c>
      <c r="J1577" s="10" t="str">
        <f>IFERROR(RANK(T_STOCK_DATA[[#This Row],[Positive Change %]],T_STOCK_DATA[Positive Change %],0)+COUNTIF($D$3:$D1576,T_STOCK_DATA[[#This Row],[Positive Change %]]),"")</f>
        <v/>
      </c>
      <c r="K1577" s="10">
        <f>IFERROR(RANK(T_STOCK_DATA[[#This Row],[Negative Change %]],T_STOCK_DATA[Negative Change %],1)+COUNTIF($E$3:$E1576,T_STOCK_DATA[[#This Row],[Negative Change %]]),"")</f>
        <v>430</v>
      </c>
      <c r="L1577" s="10">
        <f>IFERROR(RANK(T_STOCK_DATA[[#This Row],[Volume]],T_STOCK_DATA[Volume],0)+COUNTIF($H$3:$H1576,T_STOCK_DATA[[#This Row],[Volume]]),"")</f>
        <v>952</v>
      </c>
      <c r="M1577" s="18" cm="1">
        <f t="array" ref="M1577">IFERROR(_FV(T_STOCK_DATA[[#This Row],[SYMBOL]],"Last trade time",TRUE),"")</f>
        <v>44585.469976851855</v>
      </c>
    </row>
    <row r="1578" spans="1:13">
      <c r="A1578" s="5" t="e" vm="1579">
        <v>#VALUE!</v>
      </c>
      <c r="B1578" s="7" cm="1">
        <f t="array" ref="B1578">IFERROR(_FV(T_STOCK_DATA[[#This Row],[SYMBOL]],"Change"),"")</f>
        <v>-89.35</v>
      </c>
      <c r="C1578" s="8" cm="1">
        <f t="array" ref="C1578">IFERROR(IF(T_STOCK_DATA[[#This Row],[SYMBOL]]="","",_FV(T_STOCK_DATA[[#This Row],[SYMBOL]],"Change (%)",TRUE)),"")</f>
        <v>-2.8152E-2</v>
      </c>
      <c r="D1578" s="8" t="str">
        <f>IF(T_STOCK_DATA[[#This Row],[Change (%)]]&gt;0,T_STOCK_DATA[[#This Row],[Change (%)]],"")</f>
        <v/>
      </c>
      <c r="E1578" s="8">
        <f>IF(T_STOCK_DATA[[#This Row],[Change (%)]]&lt;0,T_STOCK_DATA[[#This Row],[Change (%)]],"")</f>
        <v>-2.8152E-2</v>
      </c>
      <c r="F1578" s="7" t="str" cm="1">
        <f t="array" ref="F1578">IFERROR(_FV(T_STOCK_DATA[[#This Row],[SYMBOL]],"Exchange"),"")</f>
        <v>National Stock Exchange of India</v>
      </c>
      <c r="G1578" s="7" cm="1">
        <f t="array" ref="G1578">IFERROR(_FV(T_STOCK_DATA[[#This Row],[SYMBOL]],"Price"),"")</f>
        <v>3084.5</v>
      </c>
      <c r="H1578" s="9" cm="1">
        <f t="array" ref="H1578">IFERROR(_FV(T_STOCK_DATA[[#This Row],[SYMBOL]],"Volume"),"")</f>
        <v>6305</v>
      </c>
      <c r="I1578" s="7" t="str" cm="1">
        <f t="array" ref="I1578">IFERROR(_FV(T_STOCK_DATA[[#This Row],[SYMBOL]],"Ticker symbol",TRUE),"")</f>
        <v>VSTIND</v>
      </c>
      <c r="J1578" s="10" t="str">
        <f>IFERROR(RANK(T_STOCK_DATA[[#This Row],[Positive Change %]],T_STOCK_DATA[Positive Change %],0)+COUNTIF($D$3:$D1577,T_STOCK_DATA[[#This Row],[Positive Change %]]),"")</f>
        <v/>
      </c>
      <c r="K1578" s="10">
        <f>IFERROR(RANK(T_STOCK_DATA[[#This Row],[Negative Change %]],T_STOCK_DATA[Negative Change %],1)+COUNTIF($E$3:$E1577,T_STOCK_DATA[[#This Row],[Negative Change %]]),"")</f>
        <v>1278</v>
      </c>
      <c r="L1578" s="10">
        <f>IFERROR(RANK(T_STOCK_DATA[[#This Row],[Volume]],T_STOCK_DATA[Volume],0)+COUNTIF($H$3:$H1577,T_STOCK_DATA[[#This Row],[Volume]]),"")</f>
        <v>1550</v>
      </c>
      <c r="M1578" s="18" cm="1">
        <f t="array" ref="M1578">IFERROR(_FV(T_STOCK_DATA[[#This Row],[SYMBOL]],"Last trade time",TRUE),"")</f>
        <v>44585.469976851855</v>
      </c>
    </row>
    <row r="1579" spans="1:13">
      <c r="A1579" s="5" t="e" vm="1580">
        <v>#VALUE!</v>
      </c>
      <c r="B1579" s="7" cm="1">
        <f t="array" ref="B1579">IFERROR(_FV(T_STOCK_DATA[[#This Row],[SYMBOL]],"Change"),"")</f>
        <v>-24.7</v>
      </c>
      <c r="C1579" s="8" cm="1">
        <f t="array" ref="C1579">IFERROR(IF(T_STOCK_DATA[[#This Row],[SYMBOL]]="","",_FV(T_STOCK_DATA[[#This Row],[SYMBOL]],"Change (%)",TRUE)),"")</f>
        <v>-8.5190000000000005E-3</v>
      </c>
      <c r="D1579" s="8" t="str">
        <f>IF(T_STOCK_DATA[[#This Row],[Change (%)]]&gt;0,T_STOCK_DATA[[#This Row],[Change (%)]],"")</f>
        <v/>
      </c>
      <c r="E1579" s="8">
        <f>IF(T_STOCK_DATA[[#This Row],[Change (%)]]&lt;0,T_STOCK_DATA[[#This Row],[Change (%)]],"")</f>
        <v>-8.5190000000000005E-3</v>
      </c>
      <c r="F1579" s="7" t="str" cm="1">
        <f t="array" ref="F1579">IFERROR(_FV(T_STOCK_DATA[[#This Row],[SYMBOL]],"Exchange"),"")</f>
        <v>National Stock Exchange of India</v>
      </c>
      <c r="G1579" s="7" cm="1">
        <f t="array" ref="G1579">IFERROR(_FV(T_STOCK_DATA[[#This Row],[SYMBOL]],"Price"),"")</f>
        <v>2874.65</v>
      </c>
      <c r="H1579" s="9" cm="1">
        <f t="array" ref="H1579">IFERROR(_FV(T_STOCK_DATA[[#This Row],[SYMBOL]],"Volume"),"")</f>
        <v>14676</v>
      </c>
      <c r="I1579" s="7" t="str" cm="1">
        <f t="array" ref="I1579">IFERROR(_FV(T_STOCK_DATA[[#This Row],[SYMBOL]],"Ticker symbol",TRUE),"")</f>
        <v>VSTTILLERS</v>
      </c>
      <c r="J1579" s="10" t="str">
        <f>IFERROR(RANK(T_STOCK_DATA[[#This Row],[Positive Change %]],T_STOCK_DATA[Positive Change %],0)+COUNTIF($D$3:$D1578,T_STOCK_DATA[[#This Row],[Positive Change %]]),"")</f>
        <v/>
      </c>
      <c r="K1579" s="10">
        <f>IFERROR(RANK(T_STOCK_DATA[[#This Row],[Negative Change %]],T_STOCK_DATA[Negative Change %],1)+COUNTIF($E$3:$E1578,T_STOCK_DATA[[#This Row],[Negative Change %]]),"")</f>
        <v>1530</v>
      </c>
      <c r="L1579" s="10">
        <f>IFERROR(RANK(T_STOCK_DATA[[#This Row],[Volume]],T_STOCK_DATA[Volume],0)+COUNTIF($H$3:$H1578,T_STOCK_DATA[[#This Row],[Volume]]),"")</f>
        <v>1449</v>
      </c>
      <c r="M1579" s="18" cm="1">
        <f t="array" ref="M1579">IFERROR(_FV(T_STOCK_DATA[[#This Row],[SYMBOL]],"Last trade time",TRUE),"")</f>
        <v>44585.469976851855</v>
      </c>
    </row>
    <row r="1580" spans="1:13">
      <c r="A1580" s="5" t="e" vm="1581">
        <v>#VALUE!</v>
      </c>
      <c r="B1580" s="7" cm="1">
        <f t="array" ref="B1580">IFERROR(_FV(T_STOCK_DATA[[#This Row],[SYMBOL]],"Change"),"")</f>
        <v>-239.85</v>
      </c>
      <c r="C1580" s="8" cm="1">
        <f t="array" ref="C1580">IFERROR(IF(T_STOCK_DATA[[#This Row],[SYMBOL]]="","",_FV(T_STOCK_DATA[[#This Row],[SYMBOL]],"Change (%)",TRUE)),"")</f>
        <v>-8.8257999999999989E-2</v>
      </c>
      <c r="D1580" s="8" t="str">
        <f>IF(T_STOCK_DATA[[#This Row],[Change (%)]]&gt;0,T_STOCK_DATA[[#This Row],[Change (%)]],"")</f>
        <v/>
      </c>
      <c r="E1580" s="8">
        <f>IF(T_STOCK_DATA[[#This Row],[Change (%)]]&lt;0,T_STOCK_DATA[[#This Row],[Change (%)]],"")</f>
        <v>-8.8257999999999989E-2</v>
      </c>
      <c r="F1580" s="7" t="str" cm="1">
        <f t="array" ref="F1580">IFERROR(_FV(T_STOCK_DATA[[#This Row],[SYMBOL]],"Exchange"),"")</f>
        <v>National Stock Exchange of India</v>
      </c>
      <c r="G1580" s="7" cm="1">
        <f t="array" ref="G1580">IFERROR(_FV(T_STOCK_DATA[[#This Row],[SYMBOL]],"Price"),"")</f>
        <v>2477.75</v>
      </c>
      <c r="H1580" s="9" cm="1">
        <f t="array" ref="H1580">IFERROR(_FV(T_STOCK_DATA[[#This Row],[SYMBOL]],"Volume"),"")</f>
        <v>341724</v>
      </c>
      <c r="I1580" s="7" t="str" cm="1">
        <f t="array" ref="I1580">IFERROR(_FV(T_STOCK_DATA[[#This Row],[SYMBOL]],"Ticker symbol",TRUE),"")</f>
        <v>VTL</v>
      </c>
      <c r="J1580" s="10" t="str">
        <f>IFERROR(RANK(T_STOCK_DATA[[#This Row],[Positive Change %]],T_STOCK_DATA[Positive Change %],0)+COUNTIF($D$3:$D1579,T_STOCK_DATA[[#This Row],[Positive Change %]]),"")</f>
        <v/>
      </c>
      <c r="K1580" s="10">
        <f>IFERROR(RANK(T_STOCK_DATA[[#This Row],[Negative Change %]],T_STOCK_DATA[Negative Change %],1)+COUNTIF($E$3:$E1579,T_STOCK_DATA[[#This Row],[Negative Change %]]),"")</f>
        <v>56</v>
      </c>
      <c r="L1580" s="10">
        <f>IFERROR(RANK(T_STOCK_DATA[[#This Row],[Volume]],T_STOCK_DATA[Volume],0)+COUNTIF($H$3:$H1579,T_STOCK_DATA[[#This Row],[Volume]]),"")</f>
        <v>611</v>
      </c>
      <c r="M1580" s="18" cm="1">
        <f t="array" ref="M1580">IFERROR(_FV(T_STOCK_DATA[[#This Row],[SYMBOL]],"Last trade time",TRUE),"")</f>
        <v>44585.469976851855</v>
      </c>
    </row>
    <row r="1581" spans="1:13">
      <c r="A1581" s="5" t="e" vm="1582">
        <v>#VALUE!</v>
      </c>
      <c r="B1581" s="7" cm="1">
        <f t="array" ref="B1581">IFERROR(_FV(T_STOCK_DATA[[#This Row],[SYMBOL]],"Change"),"")</f>
        <v>-15.45</v>
      </c>
      <c r="C1581" s="8" cm="1">
        <f t="array" ref="C1581">IFERROR(IF(T_STOCK_DATA[[#This Row],[SYMBOL]]="","",_FV(T_STOCK_DATA[[#This Row],[SYMBOL]],"Change (%)",TRUE)),"")</f>
        <v>-4.8807000000000003E-2</v>
      </c>
      <c r="D1581" s="8" t="str">
        <f>IF(T_STOCK_DATA[[#This Row],[Change (%)]]&gt;0,T_STOCK_DATA[[#This Row],[Change (%)]],"")</f>
        <v/>
      </c>
      <c r="E1581" s="8">
        <f>IF(T_STOCK_DATA[[#This Row],[Change (%)]]&lt;0,T_STOCK_DATA[[#This Row],[Change (%)]],"")</f>
        <v>-4.8807000000000003E-2</v>
      </c>
      <c r="F1581" s="7" t="str" cm="1">
        <f t="array" ref="F1581">IFERROR(_FV(T_STOCK_DATA[[#This Row],[SYMBOL]],"Exchange"),"")</f>
        <v>National Stock Exchange of India</v>
      </c>
      <c r="G1581" s="7" cm="1">
        <f t="array" ref="G1581">IFERROR(_FV(T_STOCK_DATA[[#This Row],[SYMBOL]],"Price"),"")</f>
        <v>301.10000000000002</v>
      </c>
      <c r="H1581" s="9" cm="1">
        <f t="array" ref="H1581">IFERROR(_FV(T_STOCK_DATA[[#This Row],[SYMBOL]],"Volume"),"")</f>
        <v>393802</v>
      </c>
      <c r="I1581" s="7" t="str" cm="1">
        <f t="array" ref="I1581">IFERROR(_FV(T_STOCK_DATA[[#This Row],[SYMBOL]],"Ticker symbol",TRUE),"")</f>
        <v>WABAG</v>
      </c>
      <c r="J1581" s="10" t="str">
        <f>IFERROR(RANK(T_STOCK_DATA[[#This Row],[Positive Change %]],T_STOCK_DATA[Positive Change %],0)+COUNTIF($D$3:$D1580,T_STOCK_DATA[[#This Row],[Positive Change %]]),"")</f>
        <v/>
      </c>
      <c r="K1581" s="10">
        <f>IFERROR(RANK(T_STOCK_DATA[[#This Row],[Negative Change %]],T_STOCK_DATA[Negative Change %],1)+COUNTIF($E$3:$E1580,T_STOCK_DATA[[#This Row],[Negative Change %]]),"")</f>
        <v>710</v>
      </c>
      <c r="L1581" s="10">
        <f>IFERROR(RANK(T_STOCK_DATA[[#This Row],[Volume]],T_STOCK_DATA[Volume],0)+COUNTIF($H$3:$H1580,T_STOCK_DATA[[#This Row],[Volume]]),"")</f>
        <v>571</v>
      </c>
      <c r="M1581" s="18" cm="1">
        <f t="array" ref="M1581">IFERROR(_FV(T_STOCK_DATA[[#This Row],[SYMBOL]],"Last trade time",TRUE),"")</f>
        <v>44585.469976851855</v>
      </c>
    </row>
    <row r="1582" spans="1:13">
      <c r="A1582" s="5" t="e" vm="1583">
        <v>#VALUE!</v>
      </c>
      <c r="B1582" s="7" cm="1">
        <f t="array" ref="B1582">IFERROR(_FV(T_STOCK_DATA[[#This Row],[SYMBOL]],"Change"),"")</f>
        <v>-182.3</v>
      </c>
      <c r="C1582" s="8" cm="1">
        <f t="array" ref="C1582">IFERROR(IF(T_STOCK_DATA[[#This Row],[SYMBOL]]="","",_FV(T_STOCK_DATA[[#This Row],[SYMBOL]],"Change (%)",TRUE)),"")</f>
        <v>-2.1440000000000001E-2</v>
      </c>
      <c r="D1582" s="8" t="str">
        <f>IF(T_STOCK_DATA[[#This Row],[Change (%)]]&gt;0,T_STOCK_DATA[[#This Row],[Change (%)]],"")</f>
        <v/>
      </c>
      <c r="E1582" s="8">
        <f>IF(T_STOCK_DATA[[#This Row],[Change (%)]]&lt;0,T_STOCK_DATA[[#This Row],[Change (%)]],"")</f>
        <v>-2.1440000000000001E-2</v>
      </c>
      <c r="F1582" s="7" t="str" cm="1">
        <f t="array" ref="F1582">IFERROR(_FV(T_STOCK_DATA[[#This Row],[SYMBOL]],"Exchange"),"")</f>
        <v>National Stock Exchange of India</v>
      </c>
      <c r="G1582" s="7" cm="1">
        <f t="array" ref="G1582">IFERROR(_FV(T_STOCK_DATA[[#This Row],[SYMBOL]],"Price"),"")</f>
        <v>8320.6</v>
      </c>
      <c r="H1582" s="9" cm="1">
        <f t="array" ref="H1582">IFERROR(_FV(T_STOCK_DATA[[#This Row],[SYMBOL]],"Volume"),"")</f>
        <v>5642</v>
      </c>
      <c r="I1582" s="7" t="str" cm="1">
        <f t="array" ref="I1582">IFERROR(_FV(T_STOCK_DATA[[#This Row],[SYMBOL]],"Ticker symbol",TRUE),"")</f>
        <v>WABCOINDIA</v>
      </c>
      <c r="J1582" s="10" t="str">
        <f>IFERROR(RANK(T_STOCK_DATA[[#This Row],[Positive Change %]],T_STOCK_DATA[Positive Change %],0)+COUNTIF($D$3:$D1581,T_STOCK_DATA[[#This Row],[Positive Change %]]),"")</f>
        <v/>
      </c>
      <c r="K1582" s="10">
        <f>IFERROR(RANK(T_STOCK_DATA[[#This Row],[Negative Change %]],T_STOCK_DATA[Negative Change %],1)+COUNTIF($E$3:$E1581,T_STOCK_DATA[[#This Row],[Negative Change %]]),"")</f>
        <v>1409</v>
      </c>
      <c r="L1582" s="10">
        <f>IFERROR(RANK(T_STOCK_DATA[[#This Row],[Volume]],T_STOCK_DATA[Volume],0)+COUNTIF($H$3:$H1581,T_STOCK_DATA[[#This Row],[Volume]]),"")</f>
        <v>1562</v>
      </c>
      <c r="M1582" s="18" cm="1">
        <f t="array" ref="M1582">IFERROR(_FV(T_STOCK_DATA[[#This Row],[SYMBOL]],"Last trade time",TRUE),"")</f>
        <v>44585.469976851855</v>
      </c>
    </row>
    <row r="1583" spans="1:13">
      <c r="A1583" s="5" t="e" vm="1584">
        <v>#VALUE!</v>
      </c>
      <c r="B1583" s="7" cm="1">
        <f t="array" ref="B1583">IFERROR(_FV(T_STOCK_DATA[[#This Row],[SYMBOL]],"Change"),"")</f>
        <v>-4.2</v>
      </c>
      <c r="C1583" s="8" cm="1">
        <f t="array" ref="C1583">IFERROR(IF(T_STOCK_DATA[[#This Row],[SYMBOL]]="","",_FV(T_STOCK_DATA[[#This Row],[SYMBOL]],"Change (%)",TRUE)),"")</f>
        <v>-7.0057999999999995E-2</v>
      </c>
      <c r="D1583" s="8" t="str">
        <f>IF(T_STOCK_DATA[[#This Row],[Change (%)]]&gt;0,T_STOCK_DATA[[#This Row],[Change (%)]],"")</f>
        <v/>
      </c>
      <c r="E1583" s="8">
        <f>IF(T_STOCK_DATA[[#This Row],[Change (%)]]&lt;0,T_STOCK_DATA[[#This Row],[Change (%)]],"")</f>
        <v>-7.0057999999999995E-2</v>
      </c>
      <c r="F1583" s="7" t="str" cm="1">
        <f t="array" ref="F1583">IFERROR(_FV(T_STOCK_DATA[[#This Row],[SYMBOL]],"Exchange"),"")</f>
        <v>National Stock Exchange of India</v>
      </c>
      <c r="G1583" s="7" cm="1">
        <f t="array" ref="G1583">IFERROR(_FV(T_STOCK_DATA[[#This Row],[SYMBOL]],"Price"),"")</f>
        <v>55.75</v>
      </c>
      <c r="H1583" s="9" cm="1">
        <f t="array" ref="H1583">IFERROR(_FV(T_STOCK_DATA[[#This Row],[SYMBOL]],"Volume"),"")</f>
        <v>511455</v>
      </c>
      <c r="I1583" s="7" t="str" cm="1">
        <f t="array" ref="I1583">IFERROR(_FV(T_STOCK_DATA[[#This Row],[SYMBOL]],"Ticker symbol",TRUE),"")</f>
        <v>WALCHANNAG</v>
      </c>
      <c r="J1583" s="10" t="str">
        <f>IFERROR(RANK(T_STOCK_DATA[[#This Row],[Positive Change %]],T_STOCK_DATA[Positive Change %],0)+COUNTIF($D$3:$D1582,T_STOCK_DATA[[#This Row],[Positive Change %]]),"")</f>
        <v/>
      </c>
      <c r="K1583" s="10">
        <f>IFERROR(RANK(T_STOCK_DATA[[#This Row],[Negative Change %]],T_STOCK_DATA[Negative Change %],1)+COUNTIF($E$3:$E1582,T_STOCK_DATA[[#This Row],[Negative Change %]]),"")</f>
        <v>202</v>
      </c>
      <c r="L1583" s="10">
        <f>IFERROR(RANK(T_STOCK_DATA[[#This Row],[Volume]],T_STOCK_DATA[Volume],0)+COUNTIF($H$3:$H1582,T_STOCK_DATA[[#This Row],[Volume]]),"")</f>
        <v>495</v>
      </c>
      <c r="M1583" s="18" cm="1">
        <f t="array" ref="M1583">IFERROR(_FV(T_STOCK_DATA[[#This Row],[SYMBOL]],"Last trade time",TRUE),"")</f>
        <v>44585.469976851855</v>
      </c>
    </row>
    <row r="1584" spans="1:13">
      <c r="A1584" s="5" t="e" vm="1585">
        <v>#VALUE!</v>
      </c>
      <c r="B1584" s="7" cm="1">
        <f t="array" ref="B1584">IFERROR(_FV(T_STOCK_DATA[[#This Row],[SYMBOL]],"Change"),"")</f>
        <v>-3.95</v>
      </c>
      <c r="C1584" s="8" cm="1">
        <f t="array" ref="C1584">IFERROR(IF(T_STOCK_DATA[[#This Row],[SYMBOL]]="","",_FV(T_STOCK_DATA[[#This Row],[SYMBOL]],"Change (%)",TRUE)),"")</f>
        <v>-4.9810999999999994E-2</v>
      </c>
      <c r="D1584" s="8" t="str">
        <f>IF(T_STOCK_DATA[[#This Row],[Change (%)]]&gt;0,T_STOCK_DATA[[#This Row],[Change (%)]],"")</f>
        <v/>
      </c>
      <c r="E1584" s="8">
        <f>IF(T_STOCK_DATA[[#This Row],[Change (%)]]&lt;0,T_STOCK_DATA[[#This Row],[Change (%)]],"")</f>
        <v>-4.9810999999999994E-2</v>
      </c>
      <c r="F1584" s="7" t="str" cm="1">
        <f t="array" ref="F1584">IFERROR(_FV(T_STOCK_DATA[[#This Row],[SYMBOL]],"Exchange"),"")</f>
        <v>National Stock Exchange of India</v>
      </c>
      <c r="G1584" s="7" cm="1">
        <f t="array" ref="G1584">IFERROR(_FV(T_STOCK_DATA[[#This Row],[SYMBOL]],"Price"),"")</f>
        <v>75.349999999999994</v>
      </c>
      <c r="H1584" s="9" cm="1">
        <f t="array" ref="H1584">IFERROR(_FV(T_STOCK_DATA[[#This Row],[SYMBOL]],"Volume"),"")</f>
        <v>11573</v>
      </c>
      <c r="I1584" s="7" t="str" cm="1">
        <f t="array" ref="I1584">IFERROR(_FV(T_STOCK_DATA[[#This Row],[SYMBOL]],"Ticker symbol",TRUE),"")</f>
        <v>WANBURY</v>
      </c>
      <c r="J1584" s="10" t="str">
        <f>IFERROR(RANK(T_STOCK_DATA[[#This Row],[Positive Change %]],T_STOCK_DATA[Positive Change %],0)+COUNTIF($D$3:$D1583,T_STOCK_DATA[[#This Row],[Positive Change %]]),"")</f>
        <v/>
      </c>
      <c r="K1584" s="10">
        <f>IFERROR(RANK(T_STOCK_DATA[[#This Row],[Negative Change %]],T_STOCK_DATA[Negative Change %],1)+COUNTIF($E$3:$E1583,T_STOCK_DATA[[#This Row],[Negative Change %]]),"")</f>
        <v>585</v>
      </c>
      <c r="L1584" s="10">
        <f>IFERROR(RANK(T_STOCK_DATA[[#This Row],[Volume]],T_STOCK_DATA[Volume],0)+COUNTIF($H$3:$H1583,T_STOCK_DATA[[#This Row],[Volume]]),"")</f>
        <v>1489</v>
      </c>
      <c r="M1584" s="18" cm="1">
        <f t="array" ref="M1584">IFERROR(_FV(T_STOCK_DATA[[#This Row],[SYMBOL]],"Last trade time",TRUE),"")</f>
        <v>44585.469976851855</v>
      </c>
    </row>
    <row r="1585" spans="1:13">
      <c r="A1585" s="5" t="e" vm="1586">
        <v>#VALUE!</v>
      </c>
      <c r="B1585" s="7" cm="1">
        <f t="array" ref="B1585">IFERROR(_FV(T_STOCK_DATA[[#This Row],[SYMBOL]],"Change"),"")</f>
        <v>-3.75</v>
      </c>
      <c r="C1585" s="8" cm="1">
        <f t="array" ref="C1585">IFERROR(IF(T_STOCK_DATA[[#This Row],[SYMBOL]]="","",_FV(T_STOCK_DATA[[#This Row],[SYMBOL]],"Change (%)",TRUE)),"")</f>
        <v>-3.5834000000000005E-2</v>
      </c>
      <c r="D1585" s="8" t="str">
        <f>IF(T_STOCK_DATA[[#This Row],[Change (%)]]&gt;0,T_STOCK_DATA[[#This Row],[Change (%)]],"")</f>
        <v/>
      </c>
      <c r="E1585" s="8">
        <f>IF(T_STOCK_DATA[[#This Row],[Change (%)]]&lt;0,T_STOCK_DATA[[#This Row],[Change (%)]],"")</f>
        <v>-3.5834000000000005E-2</v>
      </c>
      <c r="F1585" s="7" t="str" cm="1">
        <f t="array" ref="F1585">IFERROR(_FV(T_STOCK_DATA[[#This Row],[SYMBOL]],"Exchange"),"")</f>
        <v>National Stock Exchange of India</v>
      </c>
      <c r="G1585" s="7" cm="1">
        <f t="array" ref="G1585">IFERROR(_FV(T_STOCK_DATA[[#This Row],[SYMBOL]],"Price"),"")</f>
        <v>100.9</v>
      </c>
      <c r="H1585" s="9" cm="1">
        <f t="array" ref="H1585">IFERROR(_FV(T_STOCK_DATA[[#This Row],[SYMBOL]],"Volume"),"")</f>
        <v>91547</v>
      </c>
      <c r="I1585" s="7" t="str" cm="1">
        <f t="array" ref="I1585">IFERROR(_FV(T_STOCK_DATA[[#This Row],[SYMBOL]],"Ticker symbol",TRUE),"")</f>
        <v>WATERBASE</v>
      </c>
      <c r="J1585" s="10" t="str">
        <f>IFERROR(RANK(T_STOCK_DATA[[#This Row],[Positive Change %]],T_STOCK_DATA[Positive Change %],0)+COUNTIF($D$3:$D1584,T_STOCK_DATA[[#This Row],[Positive Change %]]),"")</f>
        <v/>
      </c>
      <c r="K1585" s="10">
        <f>IFERROR(RANK(T_STOCK_DATA[[#This Row],[Negative Change %]],T_STOCK_DATA[Negative Change %],1)+COUNTIF($E$3:$E1584,T_STOCK_DATA[[#This Row],[Negative Change %]]),"")</f>
        <v>1138</v>
      </c>
      <c r="L1585" s="10">
        <f>IFERROR(RANK(T_STOCK_DATA[[#This Row],[Volume]],T_STOCK_DATA[Volume],0)+COUNTIF($H$3:$H1584,T_STOCK_DATA[[#This Row],[Volume]]),"")</f>
        <v>1001</v>
      </c>
      <c r="M1585" s="18" cm="1">
        <f t="array" ref="M1585">IFERROR(_FV(T_STOCK_DATA[[#This Row],[SYMBOL]],"Last trade time",TRUE),"")</f>
        <v>44585.469976851855</v>
      </c>
    </row>
    <row r="1586" spans="1:13">
      <c r="A1586" s="5" t="e" vm="1587">
        <v>#VALUE!</v>
      </c>
      <c r="B1586" s="7" cm="1">
        <f t="array" ref="B1586">IFERROR(_FV(T_STOCK_DATA[[#This Row],[SYMBOL]],"Change"),"")</f>
        <v>-0.05</v>
      </c>
      <c r="C1586" s="8" cm="1">
        <f t="array" ref="C1586">IFERROR(IF(T_STOCK_DATA[[#This Row],[SYMBOL]]="","",_FV(T_STOCK_DATA[[#This Row],[SYMBOL]],"Change (%)",TRUE)),"")</f>
        <v>-1.8180000000000003E-4</v>
      </c>
      <c r="D1586" s="8" t="str">
        <f>IF(T_STOCK_DATA[[#This Row],[Change (%)]]&gt;0,T_STOCK_DATA[[#This Row],[Change (%)]],"")</f>
        <v/>
      </c>
      <c r="E1586" s="8">
        <f>IF(T_STOCK_DATA[[#This Row],[Change (%)]]&lt;0,T_STOCK_DATA[[#This Row],[Change (%)]],"")</f>
        <v>-1.8180000000000003E-4</v>
      </c>
      <c r="F1586" s="7" t="str" cm="1">
        <f t="array" ref="F1586">IFERROR(_FV(T_STOCK_DATA[[#This Row],[SYMBOL]],"Exchange"),"")</f>
        <v>National Stock Exchange of India</v>
      </c>
      <c r="G1586" s="7" cm="1">
        <f t="array" ref="G1586">IFERROR(_FV(T_STOCK_DATA[[#This Row],[SYMBOL]],"Price"),"")</f>
        <v>274.95</v>
      </c>
      <c r="H1586" s="9" cm="1">
        <f t="array" ref="H1586">IFERROR(_FV(T_STOCK_DATA[[#This Row],[SYMBOL]],"Volume"),"")</f>
        <v>132</v>
      </c>
      <c r="I1586" s="7" t="str" cm="1">
        <f t="array" ref="I1586">IFERROR(_FV(T_STOCK_DATA[[#This Row],[SYMBOL]],"Ticker symbol",TRUE),"")</f>
        <v>WEALTH</v>
      </c>
      <c r="J1586" s="10" t="str">
        <f>IFERROR(RANK(T_STOCK_DATA[[#This Row],[Positive Change %]],T_STOCK_DATA[Positive Change %],0)+COUNTIF($D$3:$D1585,T_STOCK_DATA[[#This Row],[Positive Change %]]),"")</f>
        <v/>
      </c>
      <c r="K1586" s="10">
        <f>IFERROR(RANK(T_STOCK_DATA[[#This Row],[Negative Change %]],T_STOCK_DATA[Negative Change %],1)+COUNTIF($E$3:$E1585,T_STOCK_DATA[[#This Row],[Negative Change %]]),"")</f>
        <v>1570</v>
      </c>
      <c r="L1586" s="10">
        <f>IFERROR(RANK(T_STOCK_DATA[[#This Row],[Volume]],T_STOCK_DATA[Volume],0)+COUNTIF($H$3:$H1585,T_STOCK_DATA[[#This Row],[Volume]]),"")</f>
        <v>1640</v>
      </c>
      <c r="M1586" s="18" cm="1">
        <f t="array" ref="M1586">IFERROR(_FV(T_STOCK_DATA[[#This Row],[SYMBOL]],"Last trade time",TRUE),"")</f>
        <v>44585.469976851855</v>
      </c>
    </row>
    <row r="1587" spans="1:13">
      <c r="A1587" s="5" t="e" vm="1588">
        <v>#VALUE!</v>
      </c>
      <c r="B1587" s="7" cm="1">
        <f t="array" ref="B1587">IFERROR(_FV(T_STOCK_DATA[[#This Row],[SYMBOL]],"Change"),"")</f>
        <v>-7</v>
      </c>
      <c r="C1587" s="8" cm="1">
        <f t="array" ref="C1587">IFERROR(IF(T_STOCK_DATA[[#This Row],[SYMBOL]]="","",_FV(T_STOCK_DATA[[#This Row],[SYMBOL]],"Change (%)",TRUE)),"")</f>
        <v>-4.9981999999999999E-2</v>
      </c>
      <c r="D1587" s="8" t="str">
        <f>IF(T_STOCK_DATA[[#This Row],[Change (%)]]&gt;0,T_STOCK_DATA[[#This Row],[Change (%)]],"")</f>
        <v/>
      </c>
      <c r="E1587" s="8">
        <f>IF(T_STOCK_DATA[[#This Row],[Change (%)]]&lt;0,T_STOCK_DATA[[#This Row],[Change (%)]],"")</f>
        <v>-4.9981999999999999E-2</v>
      </c>
      <c r="F1587" s="7" t="str" cm="1">
        <f t="array" ref="F1587">IFERROR(_FV(T_STOCK_DATA[[#This Row],[SYMBOL]],"Exchange"),"")</f>
        <v>National Stock Exchange of India</v>
      </c>
      <c r="G1587" s="7" cm="1">
        <f t="array" ref="G1587">IFERROR(_FV(T_STOCK_DATA[[#This Row],[SYMBOL]],"Price"),"")</f>
        <v>133.05000000000001</v>
      </c>
      <c r="H1587" s="9" cm="1">
        <f t="array" ref="H1587">IFERROR(_FV(T_STOCK_DATA[[#This Row],[SYMBOL]],"Volume"),"")</f>
        <v>341724</v>
      </c>
      <c r="I1587" s="7" t="str" cm="1">
        <f t="array" ref="I1587">IFERROR(_FV(T_STOCK_DATA[[#This Row],[SYMBOL]],"Ticker symbol",TRUE),"")</f>
        <v>WEBELSOLAR</v>
      </c>
      <c r="J1587" s="10" t="str">
        <f>IFERROR(RANK(T_STOCK_DATA[[#This Row],[Positive Change %]],T_STOCK_DATA[Positive Change %],0)+COUNTIF($D$3:$D1586,T_STOCK_DATA[[#This Row],[Positive Change %]]),"")</f>
        <v/>
      </c>
      <c r="K1587" s="10">
        <f>IFERROR(RANK(T_STOCK_DATA[[#This Row],[Negative Change %]],T_STOCK_DATA[Negative Change %],1)+COUNTIF($E$3:$E1586,T_STOCK_DATA[[#This Row],[Negative Change %]]),"")</f>
        <v>528</v>
      </c>
      <c r="L1587" s="10">
        <f>IFERROR(RANK(T_STOCK_DATA[[#This Row],[Volume]],T_STOCK_DATA[Volume],0)+COUNTIF($H$3:$H1586,T_STOCK_DATA[[#This Row],[Volume]]),"")</f>
        <v>612</v>
      </c>
      <c r="M1587" s="18" cm="1">
        <f t="array" ref="M1587">IFERROR(_FV(T_STOCK_DATA[[#This Row],[SYMBOL]],"Last trade time",TRUE),"")</f>
        <v>44585.469976851855</v>
      </c>
    </row>
    <row r="1588" spans="1:13">
      <c r="A1588" s="5" t="e" vm="1589">
        <v>#VALUE!</v>
      </c>
      <c r="B1588" s="7" cm="1">
        <f t="array" ref="B1588">IFERROR(_FV(T_STOCK_DATA[[#This Row],[SYMBOL]],"Change"),"")</f>
        <v>-0.4</v>
      </c>
      <c r="C1588" s="8" cm="1">
        <f t="array" ref="C1588">IFERROR(IF(T_STOCK_DATA[[#This Row],[SYMBOL]]="","",_FV(T_STOCK_DATA[[#This Row],[SYMBOL]],"Change (%)",TRUE)),"")</f>
        <v>-6.6610000000000003E-3</v>
      </c>
      <c r="D1588" s="8" t="str">
        <f>IF(T_STOCK_DATA[[#This Row],[Change (%)]]&gt;0,T_STOCK_DATA[[#This Row],[Change (%)]],"")</f>
        <v/>
      </c>
      <c r="E1588" s="8">
        <f>IF(T_STOCK_DATA[[#This Row],[Change (%)]]&lt;0,T_STOCK_DATA[[#This Row],[Change (%)]],"")</f>
        <v>-6.6610000000000003E-3</v>
      </c>
      <c r="F1588" s="7" t="str" cm="1">
        <f t="array" ref="F1588">IFERROR(_FV(T_STOCK_DATA[[#This Row],[SYMBOL]],"Exchange"),"")</f>
        <v>National Stock Exchange of India</v>
      </c>
      <c r="G1588" s="7" cm="1">
        <f t="array" ref="G1588">IFERROR(_FV(T_STOCK_DATA[[#This Row],[SYMBOL]],"Price"),"")</f>
        <v>59.65</v>
      </c>
      <c r="H1588" s="9" cm="1">
        <f t="array" ref="H1588">IFERROR(_FV(T_STOCK_DATA[[#This Row],[SYMBOL]],"Volume"),"")</f>
        <v>18020</v>
      </c>
      <c r="I1588" s="7" t="str" cm="1">
        <f t="array" ref="I1588">IFERROR(_FV(T_STOCK_DATA[[#This Row],[SYMBOL]],"Ticker symbol",TRUE),"")</f>
        <v>WEIZMANIND</v>
      </c>
      <c r="J1588" s="10" t="str">
        <f>IFERROR(RANK(T_STOCK_DATA[[#This Row],[Positive Change %]],T_STOCK_DATA[Positive Change %],0)+COUNTIF($D$3:$D1587,T_STOCK_DATA[[#This Row],[Positive Change %]]),"")</f>
        <v/>
      </c>
      <c r="K1588" s="10">
        <f>IFERROR(RANK(T_STOCK_DATA[[#This Row],[Negative Change %]],T_STOCK_DATA[Negative Change %],1)+COUNTIF($E$3:$E1587,T_STOCK_DATA[[#This Row],[Negative Change %]]),"")</f>
        <v>1544</v>
      </c>
      <c r="L1588" s="10">
        <f>IFERROR(RANK(T_STOCK_DATA[[#This Row],[Volume]],T_STOCK_DATA[Volume],0)+COUNTIF($H$3:$H1587,T_STOCK_DATA[[#This Row],[Volume]]),"")</f>
        <v>1410</v>
      </c>
      <c r="M1588" s="18" cm="1">
        <f t="array" ref="M1588">IFERROR(_FV(T_STOCK_DATA[[#This Row],[SYMBOL]],"Last trade time",TRUE),"")</f>
        <v>44585.469976851855</v>
      </c>
    </row>
    <row r="1589" spans="1:13">
      <c r="A1589" s="5" t="e" vm="1590">
        <v>#VALUE!</v>
      </c>
      <c r="B1589" s="7" cm="1">
        <f t="array" ref="B1589">IFERROR(_FV(T_STOCK_DATA[[#This Row],[SYMBOL]],"Change"),"")</f>
        <v>-7.65</v>
      </c>
      <c r="C1589" s="8" cm="1">
        <f t="array" ref="C1589">IFERROR(IF(T_STOCK_DATA[[#This Row],[SYMBOL]]="","",_FV(T_STOCK_DATA[[#This Row],[SYMBOL]],"Change (%)",TRUE)),"")</f>
        <v>-4.2916999999999997E-2</v>
      </c>
      <c r="D1589" s="8" t="str">
        <f>IF(T_STOCK_DATA[[#This Row],[Change (%)]]&gt;0,T_STOCK_DATA[[#This Row],[Change (%)]],"")</f>
        <v/>
      </c>
      <c r="E1589" s="8">
        <f>IF(T_STOCK_DATA[[#This Row],[Change (%)]]&lt;0,T_STOCK_DATA[[#This Row],[Change (%)]],"")</f>
        <v>-4.2916999999999997E-2</v>
      </c>
      <c r="F1589" s="7" t="str" cm="1">
        <f t="array" ref="F1589">IFERROR(_FV(T_STOCK_DATA[[#This Row],[SYMBOL]],"Exchange"),"")</f>
        <v>National Stock Exchange of India</v>
      </c>
      <c r="G1589" s="7" cm="1">
        <f t="array" ref="G1589">IFERROR(_FV(T_STOCK_DATA[[#This Row],[SYMBOL]],"Price"),"")</f>
        <v>170.6</v>
      </c>
      <c r="H1589" s="9" cm="1">
        <f t="array" ref="H1589">IFERROR(_FV(T_STOCK_DATA[[#This Row],[SYMBOL]],"Volume"),"")</f>
        <v>1608678</v>
      </c>
      <c r="I1589" s="7" t="str" cm="1">
        <f t="array" ref="I1589">IFERROR(_FV(T_STOCK_DATA[[#This Row],[SYMBOL]],"Ticker symbol",TRUE),"")</f>
        <v>WELCORP</v>
      </c>
      <c r="J1589" s="10" t="str">
        <f>IFERROR(RANK(T_STOCK_DATA[[#This Row],[Positive Change %]],T_STOCK_DATA[Positive Change %],0)+COUNTIF($D$3:$D1588,T_STOCK_DATA[[#This Row],[Positive Change %]]),"")</f>
        <v/>
      </c>
      <c r="K1589" s="10">
        <f>IFERROR(RANK(T_STOCK_DATA[[#This Row],[Negative Change %]],T_STOCK_DATA[Negative Change %],1)+COUNTIF($E$3:$E1588,T_STOCK_DATA[[#This Row],[Negative Change %]]),"")</f>
        <v>965</v>
      </c>
      <c r="L1589" s="10">
        <f>IFERROR(RANK(T_STOCK_DATA[[#This Row],[Volume]],T_STOCK_DATA[Volume],0)+COUNTIF($H$3:$H1588,T_STOCK_DATA[[#This Row],[Volume]]),"")</f>
        <v>240</v>
      </c>
      <c r="M1589" s="18" cm="1">
        <f t="array" ref="M1589">IFERROR(_FV(T_STOCK_DATA[[#This Row],[SYMBOL]],"Last trade time",TRUE),"")</f>
        <v>44585.469976851855</v>
      </c>
    </row>
    <row r="1590" spans="1:13">
      <c r="A1590" s="5" t="e" vm="1591">
        <v>#VALUE!</v>
      </c>
      <c r="B1590" s="7" cm="1">
        <f t="array" ref="B1590">IFERROR(_FV(T_STOCK_DATA[[#This Row],[SYMBOL]],"Change"),"")</f>
        <v>-3.4</v>
      </c>
      <c r="C1590" s="8" cm="1">
        <f t="array" ref="C1590">IFERROR(IF(T_STOCK_DATA[[#This Row],[SYMBOL]]="","",_FV(T_STOCK_DATA[[#This Row],[SYMBOL]],"Change (%)",TRUE)),"")</f>
        <v>-3.5088000000000001E-2</v>
      </c>
      <c r="D1590" s="8" t="str">
        <f>IF(T_STOCK_DATA[[#This Row],[Change (%)]]&gt;0,T_STOCK_DATA[[#This Row],[Change (%)]],"")</f>
        <v/>
      </c>
      <c r="E1590" s="8">
        <f>IF(T_STOCK_DATA[[#This Row],[Change (%)]]&lt;0,T_STOCK_DATA[[#This Row],[Change (%)]],"")</f>
        <v>-3.5088000000000001E-2</v>
      </c>
      <c r="F1590" s="7" t="str" cm="1">
        <f t="array" ref="F1590">IFERROR(_FV(T_STOCK_DATA[[#This Row],[SYMBOL]],"Exchange"),"")</f>
        <v>National Stock Exchange of India</v>
      </c>
      <c r="G1590" s="7" cm="1">
        <f t="array" ref="G1590">IFERROR(_FV(T_STOCK_DATA[[#This Row],[SYMBOL]],"Price"),"")</f>
        <v>93.5</v>
      </c>
      <c r="H1590" s="9" cm="1">
        <f t="array" ref="H1590">IFERROR(_FV(T_STOCK_DATA[[#This Row],[SYMBOL]],"Volume"),"")</f>
        <v>253167</v>
      </c>
      <c r="I1590" s="7" t="str" cm="1">
        <f t="array" ref="I1590">IFERROR(_FV(T_STOCK_DATA[[#This Row],[SYMBOL]],"Ticker symbol",TRUE),"")</f>
        <v>WELENT</v>
      </c>
      <c r="J1590" s="10" t="str">
        <f>IFERROR(RANK(T_STOCK_DATA[[#This Row],[Positive Change %]],T_STOCK_DATA[Positive Change %],0)+COUNTIF($D$3:$D1589,T_STOCK_DATA[[#This Row],[Positive Change %]]),"")</f>
        <v/>
      </c>
      <c r="K1590" s="10">
        <f>IFERROR(RANK(T_STOCK_DATA[[#This Row],[Negative Change %]],T_STOCK_DATA[Negative Change %],1)+COUNTIF($E$3:$E1589,T_STOCK_DATA[[#This Row],[Negative Change %]]),"")</f>
        <v>1158</v>
      </c>
      <c r="L1590" s="10">
        <f>IFERROR(RANK(T_STOCK_DATA[[#This Row],[Volume]],T_STOCK_DATA[Volume],0)+COUNTIF($H$3:$H1589,T_STOCK_DATA[[#This Row],[Volume]]),"")</f>
        <v>685</v>
      </c>
      <c r="M1590" s="18" cm="1">
        <f t="array" ref="M1590">IFERROR(_FV(T_STOCK_DATA[[#This Row],[SYMBOL]],"Last trade time",TRUE),"")</f>
        <v>44585.469976851855</v>
      </c>
    </row>
    <row r="1591" spans="1:13">
      <c r="A1591" s="5" t="e" vm="1592">
        <v>#VALUE!</v>
      </c>
      <c r="B1591" s="7" cm="1">
        <f t="array" ref="B1591">IFERROR(_FV(T_STOCK_DATA[[#This Row],[SYMBOL]],"Change"),"")</f>
        <v>-22.7</v>
      </c>
      <c r="C1591" s="8" cm="1">
        <f t="array" ref="C1591">IFERROR(IF(T_STOCK_DATA[[#This Row],[SYMBOL]]="","",_FV(T_STOCK_DATA[[#This Row],[SYMBOL]],"Change (%)",TRUE)),"")</f>
        <v>-7.1360999999999994E-2</v>
      </c>
      <c r="D1591" s="8" t="str">
        <f>IF(T_STOCK_DATA[[#This Row],[Change (%)]]&gt;0,T_STOCK_DATA[[#This Row],[Change (%)]],"")</f>
        <v/>
      </c>
      <c r="E1591" s="8">
        <f>IF(T_STOCK_DATA[[#This Row],[Change (%)]]&lt;0,T_STOCK_DATA[[#This Row],[Change (%)]],"")</f>
        <v>-7.1360999999999994E-2</v>
      </c>
      <c r="F1591" s="7" t="str" cm="1">
        <f t="array" ref="F1591">IFERROR(_FV(T_STOCK_DATA[[#This Row],[SYMBOL]],"Exchange"),"")</f>
        <v>National Stock Exchange of India</v>
      </c>
      <c r="G1591" s="7" cm="1">
        <f t="array" ref="G1591">IFERROR(_FV(T_STOCK_DATA[[#This Row],[SYMBOL]],"Price"),"")</f>
        <v>295.39999999999998</v>
      </c>
      <c r="H1591" s="9" cm="1">
        <f t="array" ref="H1591">IFERROR(_FV(T_STOCK_DATA[[#This Row],[SYMBOL]],"Volume"),"")</f>
        <v>2474</v>
      </c>
      <c r="I1591" s="7" t="str" cm="1">
        <f t="array" ref="I1591">IFERROR(_FV(T_STOCK_DATA[[#This Row],[SYMBOL]],"Ticker symbol",TRUE),"")</f>
        <v>WELINV</v>
      </c>
      <c r="J1591" s="10" t="str">
        <f>IFERROR(RANK(T_STOCK_DATA[[#This Row],[Positive Change %]],T_STOCK_DATA[Positive Change %],0)+COUNTIF($D$3:$D1590,T_STOCK_DATA[[#This Row],[Positive Change %]]),"")</f>
        <v/>
      </c>
      <c r="K1591" s="10">
        <f>IFERROR(RANK(T_STOCK_DATA[[#This Row],[Negative Change %]],T_STOCK_DATA[Negative Change %],1)+COUNTIF($E$3:$E1590,T_STOCK_DATA[[#This Row],[Negative Change %]]),"")</f>
        <v>184</v>
      </c>
      <c r="L1591" s="10">
        <f>IFERROR(RANK(T_STOCK_DATA[[#This Row],[Volume]],T_STOCK_DATA[Volume],0)+COUNTIF($H$3:$H1590,T_STOCK_DATA[[#This Row],[Volume]]),"")</f>
        <v>1596</v>
      </c>
      <c r="M1591" s="18" cm="1">
        <f t="array" ref="M1591">IFERROR(_FV(T_STOCK_DATA[[#This Row],[SYMBOL]],"Last trade time",TRUE),"")</f>
        <v>44585.469976851855</v>
      </c>
    </row>
    <row r="1592" spans="1:13">
      <c r="A1592" s="5" t="e" vm="1593">
        <v>#VALUE!</v>
      </c>
      <c r="B1592" s="7" cm="1">
        <f t="array" ref="B1592">IFERROR(_FV(T_STOCK_DATA[[#This Row],[SYMBOL]],"Change"),"")</f>
        <v>-9.65</v>
      </c>
      <c r="C1592" s="8" cm="1">
        <f t="array" ref="C1592">IFERROR(IF(T_STOCK_DATA[[#This Row],[SYMBOL]]="","",_FV(T_STOCK_DATA[[#This Row],[SYMBOL]],"Change (%)",TRUE)),"")</f>
        <v>-6.5869999999999998E-2</v>
      </c>
      <c r="D1592" s="8" t="str">
        <f>IF(T_STOCK_DATA[[#This Row],[Change (%)]]&gt;0,T_STOCK_DATA[[#This Row],[Change (%)]],"")</f>
        <v/>
      </c>
      <c r="E1592" s="8">
        <f>IF(T_STOCK_DATA[[#This Row],[Change (%)]]&lt;0,T_STOCK_DATA[[#This Row],[Change (%)]],"")</f>
        <v>-6.5869999999999998E-2</v>
      </c>
      <c r="F1592" s="7" t="str" cm="1">
        <f t="array" ref="F1592">IFERROR(_FV(T_STOCK_DATA[[#This Row],[SYMBOL]],"Exchange"),"")</f>
        <v>National Stock Exchange of India</v>
      </c>
      <c r="G1592" s="7" cm="1">
        <f t="array" ref="G1592">IFERROR(_FV(T_STOCK_DATA[[#This Row],[SYMBOL]],"Price"),"")</f>
        <v>136.85</v>
      </c>
      <c r="H1592" s="9" cm="1">
        <f t="array" ref="H1592">IFERROR(_FV(T_STOCK_DATA[[#This Row],[SYMBOL]],"Volume"),"")</f>
        <v>2897190</v>
      </c>
      <c r="I1592" s="7" t="str" cm="1">
        <f t="array" ref="I1592">IFERROR(_FV(T_STOCK_DATA[[#This Row],[SYMBOL]],"Ticker symbol",TRUE),"")</f>
        <v>WELSPUNIND</v>
      </c>
      <c r="J1592" s="10" t="str">
        <f>IFERROR(RANK(T_STOCK_DATA[[#This Row],[Positive Change %]],T_STOCK_DATA[Positive Change %],0)+COUNTIF($D$3:$D1591,T_STOCK_DATA[[#This Row],[Positive Change %]]),"")</f>
        <v/>
      </c>
      <c r="K1592" s="10">
        <f>IFERROR(RANK(T_STOCK_DATA[[#This Row],[Negative Change %]],T_STOCK_DATA[Negative Change %],1)+COUNTIF($E$3:$E1591,T_STOCK_DATA[[#This Row],[Negative Change %]]),"")</f>
        <v>258</v>
      </c>
      <c r="L1592" s="10">
        <f>IFERROR(RANK(T_STOCK_DATA[[#This Row],[Volume]],T_STOCK_DATA[Volume],0)+COUNTIF($H$3:$H1591,T_STOCK_DATA[[#This Row],[Volume]]),"")</f>
        <v>152</v>
      </c>
      <c r="M1592" s="18" cm="1">
        <f t="array" ref="M1592">IFERROR(_FV(T_STOCK_DATA[[#This Row],[SYMBOL]],"Last trade time",TRUE),"")</f>
        <v>44585.469976851855</v>
      </c>
    </row>
    <row r="1593" spans="1:13">
      <c r="A1593" s="5" t="e" vm="1594">
        <v>#VALUE!</v>
      </c>
      <c r="B1593" s="7" cm="1">
        <f t="array" ref="B1593">IFERROR(_FV(T_STOCK_DATA[[#This Row],[SYMBOL]],"Change"),"")</f>
        <v>-436.4</v>
      </c>
      <c r="C1593" s="8" cm="1">
        <f t="array" ref="C1593">IFERROR(IF(T_STOCK_DATA[[#This Row],[SYMBOL]]="","",_FV(T_STOCK_DATA[[#This Row],[SYMBOL]],"Change (%)",TRUE)),"")</f>
        <v>-8.1151000000000001E-2</v>
      </c>
      <c r="D1593" s="8" t="str">
        <f>IF(T_STOCK_DATA[[#This Row],[Change (%)]]&gt;0,T_STOCK_DATA[[#This Row],[Change (%)]],"")</f>
        <v/>
      </c>
      <c r="E1593" s="8">
        <f>IF(T_STOCK_DATA[[#This Row],[Change (%)]]&lt;0,T_STOCK_DATA[[#This Row],[Change (%)]],"")</f>
        <v>-8.1151000000000001E-2</v>
      </c>
      <c r="F1593" s="7" t="str" cm="1">
        <f t="array" ref="F1593">IFERROR(_FV(T_STOCK_DATA[[#This Row],[SYMBOL]],"Exchange"),"")</f>
        <v>National Stock Exchange of India</v>
      </c>
      <c r="G1593" s="7" cm="1">
        <f t="array" ref="G1593">IFERROR(_FV(T_STOCK_DATA[[#This Row],[SYMBOL]],"Price"),"")</f>
        <v>4941.2</v>
      </c>
      <c r="H1593" s="9" cm="1">
        <f t="array" ref="H1593">IFERROR(_FV(T_STOCK_DATA[[#This Row],[SYMBOL]],"Volume"),"")</f>
        <v>2928</v>
      </c>
      <c r="I1593" s="7" t="str" cm="1">
        <f t="array" ref="I1593">IFERROR(_FV(T_STOCK_DATA[[#This Row],[SYMBOL]],"Ticker symbol",TRUE),"")</f>
        <v>WENDT</v>
      </c>
      <c r="J1593" s="10" t="str">
        <f>IFERROR(RANK(T_STOCK_DATA[[#This Row],[Positive Change %]],T_STOCK_DATA[Positive Change %],0)+COUNTIF($D$3:$D1592,T_STOCK_DATA[[#This Row],[Positive Change %]]),"")</f>
        <v/>
      </c>
      <c r="K1593" s="10">
        <f>IFERROR(RANK(T_STOCK_DATA[[#This Row],[Negative Change %]],T_STOCK_DATA[Negative Change %],1)+COUNTIF($E$3:$E1592,T_STOCK_DATA[[#This Row],[Negative Change %]]),"")</f>
        <v>102</v>
      </c>
      <c r="L1593" s="10">
        <f>IFERROR(RANK(T_STOCK_DATA[[#This Row],[Volume]],T_STOCK_DATA[Volume],0)+COUNTIF($H$3:$H1592,T_STOCK_DATA[[#This Row],[Volume]]),"")</f>
        <v>1592</v>
      </c>
      <c r="M1593" s="18" cm="1">
        <f t="array" ref="M1593">IFERROR(_FV(T_STOCK_DATA[[#This Row],[SYMBOL]],"Last trade time",TRUE),"")</f>
        <v>44585.469976851855</v>
      </c>
    </row>
    <row r="1594" spans="1:13">
      <c r="A1594" s="5" t="e" vm="1595">
        <v>#VALUE!</v>
      </c>
      <c r="B1594" s="7" cm="1">
        <f t="array" ref="B1594">IFERROR(_FV(T_STOCK_DATA[[#This Row],[SYMBOL]],"Change"),"")</f>
        <v>-13.35</v>
      </c>
      <c r="C1594" s="8" cm="1">
        <f t="array" ref="C1594">IFERROR(IF(T_STOCK_DATA[[#This Row],[SYMBOL]]="","",_FV(T_STOCK_DATA[[#This Row],[SYMBOL]],"Change (%)",TRUE)),"")</f>
        <v>-2.6459E-2</v>
      </c>
      <c r="D1594" s="8" t="str">
        <f>IF(T_STOCK_DATA[[#This Row],[Change (%)]]&gt;0,T_STOCK_DATA[[#This Row],[Change (%)]],"")</f>
        <v/>
      </c>
      <c r="E1594" s="8">
        <f>IF(T_STOCK_DATA[[#This Row],[Change (%)]]&lt;0,T_STOCK_DATA[[#This Row],[Change (%)]],"")</f>
        <v>-2.6459E-2</v>
      </c>
      <c r="F1594" s="7" t="str" cm="1">
        <f t="array" ref="F1594">IFERROR(_FV(T_STOCK_DATA[[#This Row],[SYMBOL]],"Exchange"),"")</f>
        <v>National Stock Exchange of India</v>
      </c>
      <c r="G1594" s="7" cm="1">
        <f t="array" ref="G1594">IFERROR(_FV(T_STOCK_DATA[[#This Row],[SYMBOL]],"Price"),"")</f>
        <v>491.2</v>
      </c>
      <c r="H1594" s="9" cm="1">
        <f t="array" ref="H1594">IFERROR(_FV(T_STOCK_DATA[[#This Row],[SYMBOL]],"Volume"),"")</f>
        <v>58797</v>
      </c>
      <c r="I1594" s="7" t="str" cm="1">
        <f t="array" ref="I1594">IFERROR(_FV(T_STOCK_DATA[[#This Row],[SYMBOL]],"Ticker symbol",TRUE),"")</f>
        <v>WESTLIFE</v>
      </c>
      <c r="J1594" s="10" t="str">
        <f>IFERROR(RANK(T_STOCK_DATA[[#This Row],[Positive Change %]],T_STOCK_DATA[Positive Change %],0)+COUNTIF($D$3:$D1593,T_STOCK_DATA[[#This Row],[Positive Change %]]),"")</f>
        <v/>
      </c>
      <c r="K1594" s="10">
        <f>IFERROR(RANK(T_STOCK_DATA[[#This Row],[Negative Change %]],T_STOCK_DATA[Negative Change %],1)+COUNTIF($E$3:$E1593,T_STOCK_DATA[[#This Row],[Negative Change %]]),"")</f>
        <v>1312</v>
      </c>
      <c r="L1594" s="10">
        <f>IFERROR(RANK(T_STOCK_DATA[[#This Row],[Volume]],T_STOCK_DATA[Volume],0)+COUNTIF($H$3:$H1593,T_STOCK_DATA[[#This Row],[Volume]]),"")</f>
        <v>1118</v>
      </c>
      <c r="M1594" s="18" cm="1">
        <f t="array" ref="M1594">IFERROR(_FV(T_STOCK_DATA[[#This Row],[SYMBOL]],"Last trade time",TRUE),"")</f>
        <v>44585.469976851855</v>
      </c>
    </row>
    <row r="1595" spans="1:13">
      <c r="A1595" s="5" t="e" vm="1596">
        <v>#VALUE!</v>
      </c>
      <c r="B1595" s="7" cm="1">
        <f t="array" ref="B1595">IFERROR(_FV(T_STOCK_DATA[[#This Row],[SYMBOL]],"Change"),"")</f>
        <v>-56.15</v>
      </c>
      <c r="C1595" s="8" cm="1">
        <f t="array" ref="C1595">IFERROR(IF(T_STOCK_DATA[[#This Row],[SYMBOL]]="","",_FV(T_STOCK_DATA[[#This Row],[SYMBOL]],"Change (%)",TRUE)),"")</f>
        <v>-7.6934000000000002E-2</v>
      </c>
      <c r="D1595" s="8" t="str">
        <f>IF(T_STOCK_DATA[[#This Row],[Change (%)]]&gt;0,T_STOCK_DATA[[#This Row],[Change (%)]],"")</f>
        <v/>
      </c>
      <c r="E1595" s="8">
        <f>IF(T_STOCK_DATA[[#This Row],[Change (%)]]&lt;0,T_STOCK_DATA[[#This Row],[Change (%)]],"")</f>
        <v>-7.6934000000000002E-2</v>
      </c>
      <c r="F1595" s="7" t="str" cm="1">
        <f t="array" ref="F1595">IFERROR(_FV(T_STOCK_DATA[[#This Row],[SYMBOL]],"Exchange"),"")</f>
        <v>National Stock Exchange of India</v>
      </c>
      <c r="G1595" s="7" cm="1">
        <f t="array" ref="G1595">IFERROR(_FV(T_STOCK_DATA[[#This Row],[SYMBOL]],"Price"),"")</f>
        <v>673.7</v>
      </c>
      <c r="H1595" s="9" cm="1">
        <f t="array" ref="H1595">IFERROR(_FV(T_STOCK_DATA[[#This Row],[SYMBOL]],"Volume"),"")</f>
        <v>29669</v>
      </c>
      <c r="I1595" s="7" t="str" cm="1">
        <f t="array" ref="I1595">IFERROR(_FV(T_STOCK_DATA[[#This Row],[SYMBOL]],"Ticker symbol",TRUE),"")</f>
        <v>WHEELS</v>
      </c>
      <c r="J1595" s="10" t="str">
        <f>IFERROR(RANK(T_STOCK_DATA[[#This Row],[Positive Change %]],T_STOCK_DATA[Positive Change %],0)+COUNTIF($D$3:$D1594,T_STOCK_DATA[[#This Row],[Positive Change %]]),"")</f>
        <v/>
      </c>
      <c r="K1595" s="10">
        <f>IFERROR(RANK(T_STOCK_DATA[[#This Row],[Negative Change %]],T_STOCK_DATA[Negative Change %],1)+COUNTIF($E$3:$E1594,T_STOCK_DATA[[#This Row],[Negative Change %]]),"")</f>
        <v>127</v>
      </c>
      <c r="L1595" s="10">
        <f>IFERROR(RANK(T_STOCK_DATA[[#This Row],[Volume]],T_STOCK_DATA[Volume],0)+COUNTIF($H$3:$H1594,T_STOCK_DATA[[#This Row],[Volume]]),"")</f>
        <v>1316</v>
      </c>
      <c r="M1595" s="18" cm="1">
        <f t="array" ref="M1595">IFERROR(_FV(T_STOCK_DATA[[#This Row],[SYMBOL]],"Last trade time",TRUE),"")</f>
        <v>44585.469976851855</v>
      </c>
    </row>
    <row r="1596" spans="1:13">
      <c r="A1596" s="5" t="e" vm="1597">
        <v>#VALUE!</v>
      </c>
      <c r="B1596" s="7" cm="1">
        <f t="array" ref="B1596">IFERROR(_FV(T_STOCK_DATA[[#This Row],[SYMBOL]],"Change"),"")</f>
        <v>-33.799999999999997</v>
      </c>
      <c r="C1596" s="8" cm="1">
        <f t="array" ref="C1596">IFERROR(IF(T_STOCK_DATA[[#This Row],[SYMBOL]]="","",_FV(T_STOCK_DATA[[#This Row],[SYMBOL]],"Change (%)",TRUE)),"")</f>
        <v>-1.8445E-2</v>
      </c>
      <c r="D1596" s="8" t="str">
        <f>IF(T_STOCK_DATA[[#This Row],[Change (%)]]&gt;0,T_STOCK_DATA[[#This Row],[Change (%)]],"")</f>
        <v/>
      </c>
      <c r="E1596" s="8">
        <f>IF(T_STOCK_DATA[[#This Row],[Change (%)]]&lt;0,T_STOCK_DATA[[#This Row],[Change (%)]],"")</f>
        <v>-1.8445E-2</v>
      </c>
      <c r="F1596" s="7" t="str" cm="1">
        <f t="array" ref="F1596">IFERROR(_FV(T_STOCK_DATA[[#This Row],[SYMBOL]],"Exchange"),"")</f>
        <v>National Stock Exchange of India</v>
      </c>
      <c r="G1596" s="7" cm="1">
        <f t="array" ref="G1596">IFERROR(_FV(T_STOCK_DATA[[#This Row],[SYMBOL]],"Price"),"")</f>
        <v>1798.7</v>
      </c>
      <c r="H1596" s="9" cm="1">
        <f t="array" ref="H1596">IFERROR(_FV(T_STOCK_DATA[[#This Row],[SYMBOL]],"Volume"),"")</f>
        <v>282031</v>
      </c>
      <c r="I1596" s="7" t="str" cm="1">
        <f t="array" ref="I1596">IFERROR(_FV(T_STOCK_DATA[[#This Row],[SYMBOL]],"Ticker symbol",TRUE),"")</f>
        <v>WHIRLPOOL</v>
      </c>
      <c r="J1596" s="10" t="str">
        <f>IFERROR(RANK(T_STOCK_DATA[[#This Row],[Positive Change %]],T_STOCK_DATA[Positive Change %],0)+COUNTIF($D$3:$D1595,T_STOCK_DATA[[#This Row],[Positive Change %]]),"")</f>
        <v/>
      </c>
      <c r="K1596" s="10">
        <f>IFERROR(RANK(T_STOCK_DATA[[#This Row],[Negative Change %]],T_STOCK_DATA[Negative Change %],1)+COUNTIF($E$3:$E1595,T_STOCK_DATA[[#This Row],[Negative Change %]]),"")</f>
        <v>1442</v>
      </c>
      <c r="L1596" s="10">
        <f>IFERROR(RANK(T_STOCK_DATA[[#This Row],[Volume]],T_STOCK_DATA[Volume],0)+COUNTIF($H$3:$H1595,T_STOCK_DATA[[#This Row],[Volume]]),"")</f>
        <v>663</v>
      </c>
      <c r="M1596" s="18" cm="1">
        <f t="array" ref="M1596">IFERROR(_FV(T_STOCK_DATA[[#This Row],[SYMBOL]],"Last trade time",TRUE),"")</f>
        <v>44585.469976851855</v>
      </c>
    </row>
    <row r="1597" spans="1:13">
      <c r="A1597" s="5" t="e" vm="1598">
        <v>#VALUE!</v>
      </c>
      <c r="B1597" s="7" cm="1">
        <f t="array" ref="B1597">IFERROR(_FV(T_STOCK_DATA[[#This Row],[SYMBOL]],"Change"),"")</f>
        <v>-1.25</v>
      </c>
      <c r="C1597" s="8" cm="1">
        <f t="array" ref="C1597">IFERROR(IF(T_STOCK_DATA[[#This Row],[SYMBOL]]="","",_FV(T_STOCK_DATA[[#This Row],[SYMBOL]],"Change (%)",TRUE)),"")</f>
        <v>-4.8827999999999996E-2</v>
      </c>
      <c r="D1597" s="8" t="str">
        <f>IF(T_STOCK_DATA[[#This Row],[Change (%)]]&gt;0,T_STOCK_DATA[[#This Row],[Change (%)]],"")</f>
        <v/>
      </c>
      <c r="E1597" s="8">
        <f>IF(T_STOCK_DATA[[#This Row],[Change (%)]]&lt;0,T_STOCK_DATA[[#This Row],[Change (%)]],"")</f>
        <v>-4.8827999999999996E-2</v>
      </c>
      <c r="F1597" s="7" t="str" cm="1">
        <f t="array" ref="F1597">IFERROR(_FV(T_STOCK_DATA[[#This Row],[SYMBOL]],"Exchange"),"")</f>
        <v>National Stock Exchange of India</v>
      </c>
      <c r="G1597" s="7" cm="1">
        <f t="array" ref="G1597">IFERROR(_FV(T_STOCK_DATA[[#This Row],[SYMBOL]],"Price"),"")</f>
        <v>24.35</v>
      </c>
      <c r="H1597" s="9" cm="1">
        <f t="array" ref="H1597">IFERROR(_FV(T_STOCK_DATA[[#This Row],[SYMBOL]],"Volume"),"")</f>
        <v>12858</v>
      </c>
      <c r="I1597" s="7" t="str" cm="1">
        <f t="array" ref="I1597">IFERROR(_FV(T_STOCK_DATA[[#This Row],[SYMBOL]],"Ticker symbol",TRUE),"")</f>
        <v>WILLAMAGOR</v>
      </c>
      <c r="J1597" s="10" t="str">
        <f>IFERROR(RANK(T_STOCK_DATA[[#This Row],[Positive Change %]],T_STOCK_DATA[Positive Change %],0)+COUNTIF($D$3:$D1596,T_STOCK_DATA[[#This Row],[Positive Change %]]),"")</f>
        <v/>
      </c>
      <c r="K1597" s="10">
        <f>IFERROR(RANK(T_STOCK_DATA[[#This Row],[Negative Change %]],T_STOCK_DATA[Negative Change %],1)+COUNTIF($E$3:$E1596,T_STOCK_DATA[[#This Row],[Negative Change %]]),"")</f>
        <v>708</v>
      </c>
      <c r="L1597" s="10">
        <f>IFERROR(RANK(T_STOCK_DATA[[#This Row],[Volume]],T_STOCK_DATA[Volume],0)+COUNTIF($H$3:$H1596,T_STOCK_DATA[[#This Row],[Volume]]),"")</f>
        <v>1476</v>
      </c>
      <c r="M1597" s="18" cm="1">
        <f t="array" ref="M1597">IFERROR(_FV(T_STOCK_DATA[[#This Row],[SYMBOL]],"Last trade time",TRUE),"")</f>
        <v>44585.469976851855</v>
      </c>
    </row>
    <row r="1598" spans="1:13">
      <c r="A1598" s="5" t="e" vm="1599">
        <v>#VALUE!</v>
      </c>
      <c r="B1598" s="7" cm="1">
        <f t="array" ref="B1598">IFERROR(_FV(T_STOCK_DATA[[#This Row],[SYMBOL]],"Change"),"")</f>
        <v>-2.2999999999999998</v>
      </c>
      <c r="C1598" s="8" cm="1">
        <f t="array" ref="C1598">IFERROR(IF(T_STOCK_DATA[[#This Row],[SYMBOL]]="","",_FV(T_STOCK_DATA[[#This Row],[SYMBOL]],"Change (%)",TRUE)),"")</f>
        <v>-4.8987999999999997E-2</v>
      </c>
      <c r="D1598" s="8" t="str">
        <f>IF(T_STOCK_DATA[[#This Row],[Change (%)]]&gt;0,T_STOCK_DATA[[#This Row],[Change (%)]],"")</f>
        <v/>
      </c>
      <c r="E1598" s="8">
        <f>IF(T_STOCK_DATA[[#This Row],[Change (%)]]&lt;0,T_STOCK_DATA[[#This Row],[Change (%)]],"")</f>
        <v>-4.8987999999999997E-2</v>
      </c>
      <c r="F1598" s="7" t="str" cm="1">
        <f t="array" ref="F1598">IFERROR(_FV(T_STOCK_DATA[[#This Row],[SYMBOL]],"Exchange"),"")</f>
        <v>National Stock Exchange of India</v>
      </c>
      <c r="G1598" s="7" cm="1">
        <f t="array" ref="G1598">IFERROR(_FV(T_STOCK_DATA[[#This Row],[SYMBOL]],"Price"),"")</f>
        <v>44.65</v>
      </c>
      <c r="H1598" s="9" cm="1">
        <f t="array" ref="H1598">IFERROR(_FV(T_STOCK_DATA[[#This Row],[SYMBOL]],"Volume"),"")</f>
        <v>239296</v>
      </c>
      <c r="I1598" s="7" t="str" cm="1">
        <f t="array" ref="I1598">IFERROR(_FV(T_STOCK_DATA[[#This Row],[SYMBOL]],"Ticker symbol",TRUE),"")</f>
        <v>WINDMACHIN</v>
      </c>
      <c r="J1598" s="10" t="str">
        <f>IFERROR(RANK(T_STOCK_DATA[[#This Row],[Positive Change %]],T_STOCK_DATA[Positive Change %],0)+COUNTIF($D$3:$D1597,T_STOCK_DATA[[#This Row],[Positive Change %]]),"")</f>
        <v/>
      </c>
      <c r="K1598" s="10">
        <f>IFERROR(RANK(T_STOCK_DATA[[#This Row],[Negative Change %]],T_STOCK_DATA[Negative Change %],1)+COUNTIF($E$3:$E1597,T_STOCK_DATA[[#This Row],[Negative Change %]]),"")</f>
        <v>690</v>
      </c>
      <c r="L1598" s="10">
        <f>IFERROR(RANK(T_STOCK_DATA[[#This Row],[Volume]],T_STOCK_DATA[Volume],0)+COUNTIF($H$3:$H1597,T_STOCK_DATA[[#This Row],[Volume]]),"")</f>
        <v>703</v>
      </c>
      <c r="M1598" s="18" cm="1">
        <f t="array" ref="M1598">IFERROR(_FV(T_STOCK_DATA[[#This Row],[SYMBOL]],"Last trade time",TRUE),"")</f>
        <v>44585.469976851855</v>
      </c>
    </row>
    <row r="1599" spans="1:13">
      <c r="A1599" s="5" t="e" vm="1600">
        <v>#VALUE!</v>
      </c>
      <c r="B1599" s="7" cm="1">
        <f t="array" ref="B1599">IFERROR(_FV(T_STOCK_DATA[[#This Row],[SYMBOL]],"Change"),"")</f>
        <v>-2</v>
      </c>
      <c r="C1599" s="8" cm="1">
        <f t="array" ref="C1599">IFERROR(IF(T_STOCK_DATA[[#This Row],[SYMBOL]]="","",_FV(T_STOCK_DATA[[#This Row],[SYMBOL]],"Change (%)",TRUE)),"")</f>
        <v>-3.2787000000000004E-2</v>
      </c>
      <c r="D1599" s="8" t="str">
        <f>IF(T_STOCK_DATA[[#This Row],[Change (%)]]&gt;0,T_STOCK_DATA[[#This Row],[Change (%)]],"")</f>
        <v/>
      </c>
      <c r="E1599" s="8">
        <f>IF(T_STOCK_DATA[[#This Row],[Change (%)]]&lt;0,T_STOCK_DATA[[#This Row],[Change (%)]],"")</f>
        <v>-3.2787000000000004E-2</v>
      </c>
      <c r="F1599" s="7" t="str" cm="1">
        <f t="array" ref="F1599">IFERROR(_FV(T_STOCK_DATA[[#This Row],[SYMBOL]],"Exchange"),"")</f>
        <v>National Stock Exchange of India</v>
      </c>
      <c r="G1599" s="7" cm="1">
        <f t="array" ref="G1599">IFERROR(_FV(T_STOCK_DATA[[#This Row],[SYMBOL]],"Price"),"")</f>
        <v>59</v>
      </c>
      <c r="H1599" s="9" cm="1">
        <f t="array" ref="H1599">IFERROR(_FV(T_STOCK_DATA[[#This Row],[SYMBOL]],"Volume"),"")</f>
        <v>1542</v>
      </c>
      <c r="I1599" s="7" t="str" cm="1">
        <f t="array" ref="I1599">IFERROR(_FV(T_STOCK_DATA[[#This Row],[SYMBOL]],"Ticker symbol",TRUE),"")</f>
        <v>WIPL</v>
      </c>
      <c r="J1599" s="10" t="str">
        <f>IFERROR(RANK(T_STOCK_DATA[[#This Row],[Positive Change %]],T_STOCK_DATA[Positive Change %],0)+COUNTIF($D$3:$D1598,T_STOCK_DATA[[#This Row],[Positive Change %]]),"")</f>
        <v/>
      </c>
      <c r="K1599" s="10">
        <f>IFERROR(RANK(T_STOCK_DATA[[#This Row],[Negative Change %]],T_STOCK_DATA[Negative Change %],1)+COUNTIF($E$3:$E1598,T_STOCK_DATA[[#This Row],[Negative Change %]]),"")</f>
        <v>1202</v>
      </c>
      <c r="L1599" s="10">
        <f>IFERROR(RANK(T_STOCK_DATA[[#This Row],[Volume]],T_STOCK_DATA[Volume],0)+COUNTIF($H$3:$H1598,T_STOCK_DATA[[#This Row],[Volume]]),"")</f>
        <v>1615</v>
      </c>
      <c r="M1599" s="18" cm="1">
        <f t="array" ref="M1599">IFERROR(_FV(T_STOCK_DATA[[#This Row],[SYMBOL]],"Last trade time",TRUE),"")</f>
        <v>44585.469976851855</v>
      </c>
    </row>
    <row r="1600" spans="1:13">
      <c r="A1600" s="5" t="e" vm="1601">
        <v>#VALUE!</v>
      </c>
      <c r="B1600" s="7" cm="1">
        <f t="array" ref="B1600">IFERROR(_FV(T_STOCK_DATA[[#This Row],[SYMBOL]],"Change"),"")</f>
        <v>-32.299999999999997</v>
      </c>
      <c r="C1600" s="8" cm="1">
        <f t="array" ref="C1600">IFERROR(IF(T_STOCK_DATA[[#This Row],[SYMBOL]]="","",_FV(T_STOCK_DATA[[#This Row],[SYMBOL]],"Change (%)",TRUE)),"")</f>
        <v>-5.3384000000000001E-2</v>
      </c>
      <c r="D1600" s="8" t="str">
        <f>IF(T_STOCK_DATA[[#This Row],[Change (%)]]&gt;0,T_STOCK_DATA[[#This Row],[Change (%)]],"")</f>
        <v/>
      </c>
      <c r="E1600" s="8">
        <f>IF(T_STOCK_DATA[[#This Row],[Change (%)]]&lt;0,T_STOCK_DATA[[#This Row],[Change (%)]],"")</f>
        <v>-5.3384000000000001E-2</v>
      </c>
      <c r="F1600" s="7" t="str" cm="1">
        <f t="array" ref="F1600">IFERROR(_FV(T_STOCK_DATA[[#This Row],[SYMBOL]],"Exchange"),"")</f>
        <v>National Stock Exchange of India</v>
      </c>
      <c r="G1600" s="7" cm="1">
        <f t="array" ref="G1600">IFERROR(_FV(T_STOCK_DATA[[#This Row],[SYMBOL]],"Price"),"")</f>
        <v>572.75</v>
      </c>
      <c r="H1600" s="9" cm="1">
        <f t="array" ref="H1600">IFERROR(_FV(T_STOCK_DATA[[#This Row],[SYMBOL]],"Volume"),"")</f>
        <v>13075358</v>
      </c>
      <c r="I1600" s="7" t="str" cm="1">
        <f t="array" ref="I1600">IFERROR(_FV(T_STOCK_DATA[[#This Row],[SYMBOL]],"Ticker symbol",TRUE),"")</f>
        <v>WIPRO</v>
      </c>
      <c r="J1600" s="10" t="str">
        <f>IFERROR(RANK(T_STOCK_DATA[[#This Row],[Positive Change %]],T_STOCK_DATA[Positive Change %],0)+COUNTIF($D$3:$D1599,T_STOCK_DATA[[#This Row],[Positive Change %]]),"")</f>
        <v/>
      </c>
      <c r="K1600" s="10">
        <f>IFERROR(RANK(T_STOCK_DATA[[#This Row],[Negative Change %]],T_STOCK_DATA[Negative Change %],1)+COUNTIF($E$3:$E1599,T_STOCK_DATA[[#This Row],[Negative Change %]]),"")</f>
        <v>442</v>
      </c>
      <c r="L1600" s="10">
        <f>IFERROR(RANK(T_STOCK_DATA[[#This Row],[Volume]],T_STOCK_DATA[Volume],0)+COUNTIF($H$3:$H1599,T_STOCK_DATA[[#This Row],[Volume]]),"")</f>
        <v>37</v>
      </c>
      <c r="M1600" s="18" cm="1">
        <f t="array" ref="M1600">IFERROR(_FV(T_STOCK_DATA[[#This Row],[SYMBOL]],"Last trade time",TRUE),"")</f>
        <v>44585.469976851855</v>
      </c>
    </row>
    <row r="1601" spans="1:13">
      <c r="A1601" s="5" t="e" vm="1602">
        <v>#VALUE!</v>
      </c>
      <c r="B1601" s="7" cm="1">
        <f t="array" ref="B1601">IFERROR(_FV(T_STOCK_DATA[[#This Row],[SYMBOL]],"Change"),"")</f>
        <v>-15.35</v>
      </c>
      <c r="C1601" s="8" cm="1">
        <f t="array" ref="C1601">IFERROR(IF(T_STOCK_DATA[[#This Row],[SYMBOL]]="","",_FV(T_STOCK_DATA[[#This Row],[SYMBOL]],"Change (%)",TRUE)),"")</f>
        <v>-3.7465999999999999E-2</v>
      </c>
      <c r="D1601" s="8" t="str">
        <f>IF(T_STOCK_DATA[[#This Row],[Change (%)]]&gt;0,T_STOCK_DATA[[#This Row],[Change (%)]],"")</f>
        <v/>
      </c>
      <c r="E1601" s="8">
        <f>IF(T_STOCK_DATA[[#This Row],[Change (%)]]&lt;0,T_STOCK_DATA[[#This Row],[Change (%)]],"")</f>
        <v>-3.7465999999999999E-2</v>
      </c>
      <c r="F1601" s="7" t="str" cm="1">
        <f t="array" ref="F1601">IFERROR(_FV(T_STOCK_DATA[[#This Row],[SYMBOL]],"Exchange"),"")</f>
        <v>National Stock Exchange of India</v>
      </c>
      <c r="G1601" s="7" cm="1">
        <f t="array" ref="G1601">IFERROR(_FV(T_STOCK_DATA[[#This Row],[SYMBOL]],"Price"),"")</f>
        <v>394.35</v>
      </c>
      <c r="H1601" s="9" cm="1">
        <f t="array" ref="H1601">IFERROR(_FV(T_STOCK_DATA[[#This Row],[SYMBOL]],"Volume"),"")</f>
        <v>422745</v>
      </c>
      <c r="I1601" s="7" t="str" cm="1">
        <f t="array" ref="I1601">IFERROR(_FV(T_STOCK_DATA[[#This Row],[SYMBOL]],"Ticker symbol",TRUE),"")</f>
        <v>WOCKPHARMA</v>
      </c>
      <c r="J1601" s="10" t="str">
        <f>IFERROR(RANK(T_STOCK_DATA[[#This Row],[Positive Change %]],T_STOCK_DATA[Positive Change %],0)+COUNTIF($D$3:$D1600,T_STOCK_DATA[[#This Row],[Positive Change %]]),"")</f>
        <v/>
      </c>
      <c r="K1601" s="10">
        <f>IFERROR(RANK(T_STOCK_DATA[[#This Row],[Negative Change %]],T_STOCK_DATA[Negative Change %],1)+COUNTIF($E$3:$E1600,T_STOCK_DATA[[#This Row],[Negative Change %]]),"")</f>
        <v>1103</v>
      </c>
      <c r="L1601" s="10">
        <f>IFERROR(RANK(T_STOCK_DATA[[#This Row],[Volume]],T_STOCK_DATA[Volume],0)+COUNTIF($H$3:$H1600,T_STOCK_DATA[[#This Row],[Volume]]),"")</f>
        <v>541</v>
      </c>
      <c r="M1601" s="18" cm="1">
        <f t="array" ref="M1601">IFERROR(_FV(T_STOCK_DATA[[#This Row],[SYMBOL]],"Last trade time",TRUE),"")</f>
        <v>44585.469976851855</v>
      </c>
    </row>
    <row r="1602" spans="1:13">
      <c r="A1602" s="5" t="e" vm="1603">
        <v>#VALUE!</v>
      </c>
      <c r="B1602" s="7" cm="1">
        <f t="array" ref="B1602">IFERROR(_FV(T_STOCK_DATA[[#This Row],[SYMBOL]],"Change"),"")</f>
        <v>-1.75</v>
      </c>
      <c r="C1602" s="8" cm="1">
        <f t="array" ref="C1602">IFERROR(IF(T_STOCK_DATA[[#This Row],[SYMBOL]]="","",_FV(T_STOCK_DATA[[#This Row],[SYMBOL]],"Change (%)",TRUE)),"")</f>
        <v>-8.3549999999999996E-3</v>
      </c>
      <c r="D1602" s="8" t="str">
        <f>IF(T_STOCK_DATA[[#This Row],[Change (%)]]&gt;0,T_STOCK_DATA[[#This Row],[Change (%)]],"")</f>
        <v/>
      </c>
      <c r="E1602" s="8">
        <f>IF(T_STOCK_DATA[[#This Row],[Change (%)]]&lt;0,T_STOCK_DATA[[#This Row],[Change (%)]],"")</f>
        <v>-8.3549999999999996E-3</v>
      </c>
      <c r="F1602" s="7" t="str" cm="1">
        <f t="array" ref="F1602">IFERROR(_FV(T_STOCK_DATA[[#This Row],[SYMBOL]],"Exchange"),"")</f>
        <v>National Stock Exchange of India</v>
      </c>
      <c r="G1602" s="7" cm="1">
        <f t="array" ref="G1602">IFERROR(_FV(T_STOCK_DATA[[#This Row],[SYMBOL]],"Price"),"")</f>
        <v>207.7</v>
      </c>
      <c r="H1602" s="9" cm="1">
        <f t="array" ref="H1602">IFERROR(_FV(T_STOCK_DATA[[#This Row],[SYMBOL]],"Volume"),"")</f>
        <v>99579</v>
      </c>
      <c r="I1602" s="7" t="str" cm="1">
        <f t="array" ref="I1602">IFERROR(_FV(T_STOCK_DATA[[#This Row],[SYMBOL]],"Ticker symbol",TRUE),"")</f>
        <v>WONDERLA</v>
      </c>
      <c r="J1602" s="10" t="str">
        <f>IFERROR(RANK(T_STOCK_DATA[[#This Row],[Positive Change %]],T_STOCK_DATA[Positive Change %],0)+COUNTIF($D$3:$D1601,T_STOCK_DATA[[#This Row],[Positive Change %]]),"")</f>
        <v/>
      </c>
      <c r="K1602" s="10">
        <f>IFERROR(RANK(T_STOCK_DATA[[#This Row],[Negative Change %]],T_STOCK_DATA[Negative Change %],1)+COUNTIF($E$3:$E1601,T_STOCK_DATA[[#This Row],[Negative Change %]]),"")</f>
        <v>1532</v>
      </c>
      <c r="L1602" s="10">
        <f>IFERROR(RANK(T_STOCK_DATA[[#This Row],[Volume]],T_STOCK_DATA[Volume],0)+COUNTIF($H$3:$H1601,T_STOCK_DATA[[#This Row],[Volume]]),"")</f>
        <v>969</v>
      </c>
      <c r="M1602" s="18" cm="1">
        <f t="array" ref="M1602">IFERROR(_FV(T_STOCK_DATA[[#This Row],[SYMBOL]],"Last trade time",TRUE),"")</f>
        <v>44585.469976851855</v>
      </c>
    </row>
    <row r="1603" spans="1:13">
      <c r="A1603" s="5" t="e" vm="1604">
        <v>#VALUE!</v>
      </c>
      <c r="B1603" s="7" cm="1">
        <f t="array" ref="B1603">IFERROR(_FV(T_STOCK_DATA[[#This Row],[SYMBOL]],"Change"),"")</f>
        <v>-7.7</v>
      </c>
      <c r="C1603" s="8" cm="1">
        <f t="array" ref="C1603">IFERROR(IF(T_STOCK_DATA[[#This Row],[SYMBOL]]="","",_FV(T_STOCK_DATA[[#This Row],[SYMBOL]],"Change (%)",TRUE)),"")</f>
        <v>-6.0990000000000003E-2</v>
      </c>
      <c r="D1603" s="8" t="str">
        <f>IF(T_STOCK_DATA[[#This Row],[Change (%)]]&gt;0,T_STOCK_DATA[[#This Row],[Change (%)]],"")</f>
        <v/>
      </c>
      <c r="E1603" s="8">
        <f>IF(T_STOCK_DATA[[#This Row],[Change (%)]]&lt;0,T_STOCK_DATA[[#This Row],[Change (%)]],"")</f>
        <v>-6.0990000000000003E-2</v>
      </c>
      <c r="F1603" s="7" t="str" cm="1">
        <f t="array" ref="F1603">IFERROR(_FV(T_STOCK_DATA[[#This Row],[SYMBOL]],"Exchange"),"")</f>
        <v>National Stock Exchange of India</v>
      </c>
      <c r="G1603" s="7" cm="1">
        <f t="array" ref="G1603">IFERROR(_FV(T_STOCK_DATA[[#This Row],[SYMBOL]],"Price"),"")</f>
        <v>118.55</v>
      </c>
      <c r="H1603" s="9" cm="1">
        <f t="array" ref="H1603">IFERROR(_FV(T_STOCK_DATA[[#This Row],[SYMBOL]],"Volume"),"")</f>
        <v>484240</v>
      </c>
      <c r="I1603" s="7" t="str" cm="1">
        <f t="array" ref="I1603">IFERROR(_FV(T_STOCK_DATA[[#This Row],[SYMBOL]],"Ticker symbol",TRUE),"")</f>
        <v>WORTH</v>
      </c>
      <c r="J1603" s="10" t="str">
        <f>IFERROR(RANK(T_STOCK_DATA[[#This Row],[Positive Change %]],T_STOCK_DATA[Positive Change %],0)+COUNTIF($D$3:$D1602,T_STOCK_DATA[[#This Row],[Positive Change %]]),"")</f>
        <v/>
      </c>
      <c r="K1603" s="10">
        <f>IFERROR(RANK(T_STOCK_DATA[[#This Row],[Negative Change %]],T_STOCK_DATA[Negative Change %],1)+COUNTIF($E$3:$E1602,T_STOCK_DATA[[#This Row],[Negative Change %]]),"")</f>
        <v>330</v>
      </c>
      <c r="L1603" s="10">
        <f>IFERROR(RANK(T_STOCK_DATA[[#This Row],[Volume]],T_STOCK_DATA[Volume],0)+COUNTIF($H$3:$H1602,T_STOCK_DATA[[#This Row],[Volume]]),"")</f>
        <v>509</v>
      </c>
      <c r="M1603" s="18" cm="1">
        <f t="array" ref="M1603">IFERROR(_FV(T_STOCK_DATA[[#This Row],[SYMBOL]],"Last trade time",TRUE),"")</f>
        <v>44585.469976851855</v>
      </c>
    </row>
    <row r="1604" spans="1:13">
      <c r="A1604" s="5" t="e" vm="1605">
        <v>#VALUE!</v>
      </c>
      <c r="B1604" s="7" cm="1">
        <f t="array" ref="B1604">IFERROR(_FV(T_STOCK_DATA[[#This Row],[SYMBOL]],"Change"),"")</f>
        <v>0</v>
      </c>
      <c r="C1604" s="8" cm="1">
        <f t="array" ref="C1604">IFERROR(IF(T_STOCK_DATA[[#This Row],[SYMBOL]]="","",_FV(T_STOCK_DATA[[#This Row],[SYMBOL]],"Change (%)",TRUE)),"")</f>
        <v>0</v>
      </c>
      <c r="D1604" s="8" t="str">
        <f>IF(T_STOCK_DATA[[#This Row],[Change (%)]]&gt;0,T_STOCK_DATA[[#This Row],[Change (%)]],"")</f>
        <v/>
      </c>
      <c r="E1604" s="8" t="str">
        <f>IF(T_STOCK_DATA[[#This Row],[Change (%)]]&lt;0,T_STOCK_DATA[[#This Row],[Change (%)]],"")</f>
        <v/>
      </c>
      <c r="F1604" s="7" t="str" cm="1">
        <f t="array" ref="F1604">IFERROR(_FV(T_STOCK_DATA[[#This Row],[SYMBOL]],"Exchange"),"")</f>
        <v>National Stock Exchange of India</v>
      </c>
      <c r="G1604" s="7" cm="1">
        <f t="array" ref="G1604">IFERROR(_FV(T_STOCK_DATA[[#This Row],[SYMBOL]],"Price"),"")</f>
        <v>10.9</v>
      </c>
      <c r="H1604" s="9" cm="1">
        <f t="array" ref="H1604">IFERROR(_FV(T_STOCK_DATA[[#This Row],[SYMBOL]],"Volume"),"")</f>
        <v>20589</v>
      </c>
      <c r="I1604" s="7" t="str" cm="1">
        <f t="array" ref="I1604">IFERROR(_FV(T_STOCK_DATA[[#This Row],[SYMBOL]],"Ticker symbol",TRUE),"")</f>
        <v>WSI</v>
      </c>
      <c r="J1604" s="10" t="str">
        <f>IFERROR(RANK(T_STOCK_DATA[[#This Row],[Positive Change %]],T_STOCK_DATA[Positive Change %],0)+COUNTIF($D$3:$D1603,T_STOCK_DATA[[#This Row],[Positive Change %]]),"")</f>
        <v/>
      </c>
      <c r="K1604" s="10" t="str">
        <f>IFERROR(RANK(T_STOCK_DATA[[#This Row],[Negative Change %]],T_STOCK_DATA[Negative Change %],1)+COUNTIF($E$3:$E1603,T_STOCK_DATA[[#This Row],[Negative Change %]]),"")</f>
        <v/>
      </c>
      <c r="L1604" s="10">
        <f>IFERROR(RANK(T_STOCK_DATA[[#This Row],[Volume]],T_STOCK_DATA[Volume],0)+COUNTIF($H$3:$H1603,T_STOCK_DATA[[#This Row],[Volume]]),"")</f>
        <v>1383</v>
      </c>
      <c r="M1604" s="18" cm="1">
        <f t="array" ref="M1604">IFERROR(_FV(T_STOCK_DATA[[#This Row],[SYMBOL]],"Last trade time",TRUE),"")</f>
        <v>44585.469976851855</v>
      </c>
    </row>
    <row r="1605" spans="1:13">
      <c r="A1605" s="5" t="e" vm="1606">
        <v>#VALUE!</v>
      </c>
      <c r="B1605" s="7" cm="1">
        <f t="array" ref="B1605">IFERROR(_FV(T_STOCK_DATA[[#This Row],[SYMBOL]],"Change"),"")</f>
        <v>-16.45</v>
      </c>
      <c r="C1605" s="8" cm="1">
        <f t="array" ref="C1605">IFERROR(IF(T_STOCK_DATA[[#This Row],[SYMBOL]]="","",_FV(T_STOCK_DATA[[#This Row],[SYMBOL]],"Change (%)",TRUE)),"")</f>
        <v>-6.5998000000000001E-2</v>
      </c>
      <c r="D1605" s="8" t="str">
        <f>IF(T_STOCK_DATA[[#This Row],[Change (%)]]&gt;0,T_STOCK_DATA[[#This Row],[Change (%)]],"")</f>
        <v/>
      </c>
      <c r="E1605" s="8">
        <f>IF(T_STOCK_DATA[[#This Row],[Change (%)]]&lt;0,T_STOCK_DATA[[#This Row],[Change (%)]],"")</f>
        <v>-6.5998000000000001E-2</v>
      </c>
      <c r="F1605" s="7" t="str" cm="1">
        <f t="array" ref="F1605">IFERROR(_FV(T_STOCK_DATA[[#This Row],[SYMBOL]],"Exchange"),"")</f>
        <v>National Stock Exchange of India</v>
      </c>
      <c r="G1605" s="7" cm="1">
        <f t="array" ref="G1605">IFERROR(_FV(T_STOCK_DATA[[#This Row],[SYMBOL]],"Price"),"")</f>
        <v>232.8</v>
      </c>
      <c r="H1605" s="9" cm="1">
        <f t="array" ref="H1605">IFERROR(_FV(T_STOCK_DATA[[#This Row],[SYMBOL]],"Volume"),"")</f>
        <v>197307</v>
      </c>
      <c r="I1605" s="7" t="str" cm="1">
        <f t="array" ref="I1605">IFERROR(_FV(T_STOCK_DATA[[#This Row],[SYMBOL]],"Ticker symbol",TRUE),"")</f>
        <v>WSTCSTPAPR</v>
      </c>
      <c r="J1605" s="10" t="str">
        <f>IFERROR(RANK(T_STOCK_DATA[[#This Row],[Positive Change %]],T_STOCK_DATA[Positive Change %],0)+COUNTIF($D$3:$D1604,T_STOCK_DATA[[#This Row],[Positive Change %]]),"")</f>
        <v/>
      </c>
      <c r="K1605" s="10">
        <f>IFERROR(RANK(T_STOCK_DATA[[#This Row],[Negative Change %]],T_STOCK_DATA[Negative Change %],1)+COUNTIF($E$3:$E1604,T_STOCK_DATA[[#This Row],[Negative Change %]]),"")</f>
        <v>253</v>
      </c>
      <c r="L1605" s="10">
        <f>IFERROR(RANK(T_STOCK_DATA[[#This Row],[Volume]],T_STOCK_DATA[Volume],0)+COUNTIF($H$3:$H1604,T_STOCK_DATA[[#This Row],[Volume]]),"")</f>
        <v>764</v>
      </c>
      <c r="M1605" s="18" cm="1">
        <f t="array" ref="M1605">IFERROR(_FV(T_STOCK_DATA[[#This Row],[SYMBOL]],"Last trade time",TRUE),"")</f>
        <v>44585.469976851855</v>
      </c>
    </row>
    <row r="1606" spans="1:13">
      <c r="A1606" s="5" t="e" vm="36">
        <v>#VALUE!</v>
      </c>
      <c r="B1606" s="7" cm="1">
        <f t="array" ref="B1606">IFERROR(_FV(T_STOCK_DATA[[#This Row],[SYMBOL]],"Change"),"")</f>
        <v>-11.5</v>
      </c>
      <c r="C1606" s="8" cm="1">
        <f t="array" ref="C1606">IFERROR(IF(T_STOCK_DATA[[#This Row],[SYMBOL]]="","",_FV(T_STOCK_DATA[[#This Row],[SYMBOL]],"Change (%)",TRUE)),"")</f>
        <v>-0.10061199999999999</v>
      </c>
      <c r="D1606" s="8" t="str">
        <f>IF(T_STOCK_DATA[[#This Row],[Change (%)]]&gt;0,T_STOCK_DATA[[#This Row],[Change (%)]],"")</f>
        <v/>
      </c>
      <c r="E1606" s="8">
        <f>IF(T_STOCK_DATA[[#This Row],[Change (%)]]&lt;0,T_STOCK_DATA[[#This Row],[Change (%)]],"")</f>
        <v>-0.10061199999999999</v>
      </c>
      <c r="F1606" s="7" t="str" cm="1">
        <f t="array" ref="F1606">IFERROR(_FV(T_STOCK_DATA[[#This Row],[SYMBOL]],"Exchange"),"")</f>
        <v>National Stock Exchange of India</v>
      </c>
      <c r="G1606" s="7" cm="1">
        <f t="array" ref="G1606">IFERROR(_FV(T_STOCK_DATA[[#This Row],[SYMBOL]],"Price"),"")</f>
        <v>102.8</v>
      </c>
      <c r="H1606" s="9" cm="1">
        <f t="array" ref="H1606">IFERROR(_FV(T_STOCK_DATA[[#This Row],[SYMBOL]],"Volume"),"")</f>
        <v>1109094</v>
      </c>
      <c r="I1606" s="7" t="str" cm="1">
        <f t="array" ref="I1606">IFERROR(_FV(T_STOCK_DATA[[#This Row],[SYMBOL]],"Ticker symbol",TRUE),"")</f>
        <v>XCHANGING</v>
      </c>
      <c r="J1606" s="10" t="str">
        <f>IFERROR(RANK(T_STOCK_DATA[[#This Row],[Positive Change %]],T_STOCK_DATA[Positive Change %],0)+COUNTIF($D$3:$D1605,T_STOCK_DATA[[#This Row],[Positive Change %]]),"")</f>
        <v/>
      </c>
      <c r="K1606" s="10">
        <f>IFERROR(RANK(T_STOCK_DATA[[#This Row],[Negative Change %]],T_STOCK_DATA[Negative Change %],1)+COUNTIF($E$3:$E1605,T_STOCK_DATA[[#This Row],[Negative Change %]]),"")</f>
        <v>16</v>
      </c>
      <c r="L1606" s="10">
        <f>IFERROR(RANK(T_STOCK_DATA[[#This Row],[Volume]],T_STOCK_DATA[Volume],0)+COUNTIF($H$3:$H1605,T_STOCK_DATA[[#This Row],[Volume]]),"")</f>
        <v>315</v>
      </c>
      <c r="M1606" s="18" cm="1">
        <f t="array" ref="M1606">IFERROR(_FV(T_STOCK_DATA[[#This Row],[SYMBOL]],"Last trade time",TRUE),"")</f>
        <v>44585.469976851855</v>
      </c>
    </row>
    <row r="1607" spans="1:13">
      <c r="A1607" s="5" t="e" vm="1607">
        <v>#VALUE!</v>
      </c>
      <c r="B1607" s="7" cm="1">
        <f t="array" ref="B1607">IFERROR(_FV(T_STOCK_DATA[[#This Row],[SYMBOL]],"Change"),"")</f>
        <v>-18.149999999999999</v>
      </c>
      <c r="C1607" s="8" cm="1">
        <f t="array" ref="C1607">IFERROR(IF(T_STOCK_DATA[[#This Row],[SYMBOL]]="","",_FV(T_STOCK_DATA[[#This Row],[SYMBOL]],"Change (%)",TRUE)),"")</f>
        <v>-4.7781999999999998E-2</v>
      </c>
      <c r="D1607" s="8" t="str">
        <f>IF(T_STOCK_DATA[[#This Row],[Change (%)]]&gt;0,T_STOCK_DATA[[#This Row],[Change (%)]],"")</f>
        <v/>
      </c>
      <c r="E1607" s="8">
        <f>IF(T_STOCK_DATA[[#This Row],[Change (%)]]&lt;0,T_STOCK_DATA[[#This Row],[Change (%)]],"")</f>
        <v>-4.7781999999999998E-2</v>
      </c>
      <c r="F1607" s="7" t="str" cm="1">
        <f t="array" ref="F1607">IFERROR(_FV(T_STOCK_DATA[[#This Row],[SYMBOL]],"Exchange"),"")</f>
        <v>National Stock Exchange of India</v>
      </c>
      <c r="G1607" s="7" cm="1">
        <f t="array" ref="G1607">IFERROR(_FV(T_STOCK_DATA[[#This Row],[SYMBOL]],"Price"),"")</f>
        <v>361.7</v>
      </c>
      <c r="H1607" s="9" cm="1">
        <f t="array" ref="H1607">IFERROR(_FV(T_STOCK_DATA[[#This Row],[SYMBOL]],"Volume"),"")</f>
        <v>40950</v>
      </c>
      <c r="I1607" s="7" t="str" cm="1">
        <f t="array" ref="I1607">IFERROR(_FV(T_STOCK_DATA[[#This Row],[SYMBOL]],"Ticker symbol",TRUE),"")</f>
        <v>XELPMOC</v>
      </c>
      <c r="J1607" s="10" t="str">
        <f>IFERROR(RANK(T_STOCK_DATA[[#This Row],[Positive Change %]],T_STOCK_DATA[Positive Change %],0)+COUNTIF($D$3:$D1606,T_STOCK_DATA[[#This Row],[Positive Change %]]),"")</f>
        <v/>
      </c>
      <c r="K1607" s="10">
        <f>IFERROR(RANK(T_STOCK_DATA[[#This Row],[Negative Change %]],T_STOCK_DATA[Negative Change %],1)+COUNTIF($E$3:$E1606,T_STOCK_DATA[[#This Row],[Negative Change %]]),"")</f>
        <v>777</v>
      </c>
      <c r="L1607" s="10">
        <f>IFERROR(RANK(T_STOCK_DATA[[#This Row],[Volume]],T_STOCK_DATA[Volume],0)+COUNTIF($H$3:$H1606,T_STOCK_DATA[[#This Row],[Volume]]),"")</f>
        <v>1229</v>
      </c>
      <c r="M1607" s="18" cm="1">
        <f t="array" ref="M1607">IFERROR(_FV(T_STOCK_DATA[[#This Row],[SYMBOL]],"Last trade time",TRUE),"")</f>
        <v>44585.469976851855</v>
      </c>
    </row>
    <row r="1608" spans="1:13">
      <c r="A1608" s="5" t="e" vm="1608">
        <v>#VALUE!</v>
      </c>
      <c r="B1608" s="7" cm="1">
        <f t="array" ref="B1608">IFERROR(_FV(T_STOCK_DATA[[#This Row],[SYMBOL]],"Change"),"")</f>
        <v>-56.75</v>
      </c>
      <c r="C1608" s="8" cm="1">
        <f t="array" ref="C1608">IFERROR(IF(T_STOCK_DATA[[#This Row],[SYMBOL]]="","",_FV(T_STOCK_DATA[[#This Row],[SYMBOL]],"Change (%)",TRUE)),"")</f>
        <v>-4.9987000000000004E-2</v>
      </c>
      <c r="D1608" s="8" t="str">
        <f>IF(T_STOCK_DATA[[#This Row],[Change (%)]]&gt;0,T_STOCK_DATA[[#This Row],[Change (%)]],"")</f>
        <v/>
      </c>
      <c r="E1608" s="8">
        <f>IF(T_STOCK_DATA[[#This Row],[Change (%)]]&lt;0,T_STOCK_DATA[[#This Row],[Change (%)]],"")</f>
        <v>-4.9987000000000004E-2</v>
      </c>
      <c r="F1608" s="7" t="str" cm="1">
        <f t="array" ref="F1608">IFERROR(_FV(T_STOCK_DATA[[#This Row],[SYMBOL]],"Exchange"),"")</f>
        <v>National Stock Exchange of India</v>
      </c>
      <c r="G1608" s="7" cm="1">
        <f t="array" ref="G1608">IFERROR(_FV(T_STOCK_DATA[[#This Row],[SYMBOL]],"Price"),"")</f>
        <v>1078.55</v>
      </c>
      <c r="H1608" s="9" cm="1">
        <f t="array" ref="H1608">IFERROR(_FV(T_STOCK_DATA[[#This Row],[SYMBOL]],"Volume"),"")</f>
        <v>9503</v>
      </c>
      <c r="I1608" s="7" t="str" cm="1">
        <f t="array" ref="I1608">IFERROR(_FV(T_STOCK_DATA[[#This Row],[SYMBOL]],"Ticker symbol",TRUE),"")</f>
        <v>XPROINDIA</v>
      </c>
      <c r="J1608" s="10" t="str">
        <f>IFERROR(RANK(T_STOCK_DATA[[#This Row],[Positive Change %]],T_STOCK_DATA[Positive Change %],0)+COUNTIF($D$3:$D1607,T_STOCK_DATA[[#This Row],[Positive Change %]]),"")</f>
        <v/>
      </c>
      <c r="K1608" s="10">
        <f>IFERROR(RANK(T_STOCK_DATA[[#This Row],[Negative Change %]],T_STOCK_DATA[Negative Change %],1)+COUNTIF($E$3:$E1607,T_STOCK_DATA[[#This Row],[Negative Change %]]),"")</f>
        <v>526</v>
      </c>
      <c r="L1608" s="10">
        <f>IFERROR(RANK(T_STOCK_DATA[[#This Row],[Volume]],T_STOCK_DATA[Volume],0)+COUNTIF($H$3:$H1607,T_STOCK_DATA[[#This Row],[Volume]]),"")</f>
        <v>1514</v>
      </c>
      <c r="M1608" s="18" cm="1">
        <f t="array" ref="M1608">IFERROR(_FV(T_STOCK_DATA[[#This Row],[SYMBOL]],"Last trade time",TRUE),"")</f>
        <v>44585.469976851855</v>
      </c>
    </row>
    <row r="1609" spans="1:13">
      <c r="A1609" s="5" t="e" vm="1609">
        <v>#VALUE!</v>
      </c>
      <c r="B1609" s="7" cm="1">
        <f t="array" ref="B1609">IFERROR(_FV(T_STOCK_DATA[[#This Row],[SYMBOL]],"Change"),"")</f>
        <v>-5.3</v>
      </c>
      <c r="C1609" s="8" cm="1">
        <f t="array" ref="C1609">IFERROR(IF(T_STOCK_DATA[[#This Row],[SYMBOL]]="","",_FV(T_STOCK_DATA[[#This Row],[SYMBOL]],"Change (%)",TRUE)),"")</f>
        <v>-6.3548999999999994E-2</v>
      </c>
      <c r="D1609" s="8" t="str">
        <f>IF(T_STOCK_DATA[[#This Row],[Change (%)]]&gt;0,T_STOCK_DATA[[#This Row],[Change (%)]],"")</f>
        <v/>
      </c>
      <c r="E1609" s="8">
        <f>IF(T_STOCK_DATA[[#This Row],[Change (%)]]&lt;0,T_STOCK_DATA[[#This Row],[Change (%)]],"")</f>
        <v>-6.3548999999999994E-2</v>
      </c>
      <c r="F1609" s="7" t="str" cm="1">
        <f t="array" ref="F1609">IFERROR(_FV(T_STOCK_DATA[[#This Row],[SYMBOL]],"Exchange"),"")</f>
        <v>National Stock Exchange of India</v>
      </c>
      <c r="G1609" s="7" cm="1">
        <f t="array" ref="G1609">IFERROR(_FV(T_STOCK_DATA[[#This Row],[SYMBOL]],"Price"),"")</f>
        <v>78.099999999999994</v>
      </c>
      <c r="H1609" s="9" cm="1">
        <f t="array" ref="H1609">IFERROR(_FV(T_STOCK_DATA[[#This Row],[SYMBOL]],"Volume"),"")</f>
        <v>146070</v>
      </c>
      <c r="I1609" s="7" t="str" cm="1">
        <f t="array" ref="I1609">IFERROR(_FV(T_STOCK_DATA[[#This Row],[SYMBOL]],"Ticker symbol",TRUE),"")</f>
        <v>YAARI</v>
      </c>
      <c r="J1609" s="10" t="str">
        <f>IFERROR(RANK(T_STOCK_DATA[[#This Row],[Positive Change %]],T_STOCK_DATA[Positive Change %],0)+COUNTIF($D$3:$D1608,T_STOCK_DATA[[#This Row],[Positive Change %]]),"")</f>
        <v/>
      </c>
      <c r="K1609" s="10">
        <f>IFERROR(RANK(T_STOCK_DATA[[#This Row],[Negative Change %]],T_STOCK_DATA[Negative Change %],1)+COUNTIF($E$3:$E1608,T_STOCK_DATA[[#This Row],[Negative Change %]]),"")</f>
        <v>293</v>
      </c>
      <c r="L1609" s="10">
        <f>IFERROR(RANK(T_STOCK_DATA[[#This Row],[Volume]],T_STOCK_DATA[Volume],0)+COUNTIF($H$3:$H1608,T_STOCK_DATA[[#This Row],[Volume]]),"")</f>
        <v>860</v>
      </c>
      <c r="M1609" s="18" cm="1">
        <f t="array" ref="M1609">IFERROR(_FV(T_STOCK_DATA[[#This Row],[SYMBOL]],"Last trade time",TRUE),"")</f>
        <v>44585.469976851855</v>
      </c>
    </row>
    <row r="1610" spans="1:13">
      <c r="A1610" s="5" t="e" vm="42">
        <v>#VALUE!</v>
      </c>
      <c r="B1610" s="7" cm="1">
        <f t="array" ref="B1610">IFERROR(_FV(T_STOCK_DATA[[#This Row],[SYMBOL]],"Change"),"")</f>
        <v>-0.3</v>
      </c>
      <c r="C1610" s="8" cm="1">
        <f t="array" ref="C1610">IFERROR(IF(T_STOCK_DATA[[#This Row],[SYMBOL]]="","",_FV(T_STOCK_DATA[[#This Row],[SYMBOL]],"Change (%)",TRUE)),"")</f>
        <v>-2.1818000000000001E-2</v>
      </c>
      <c r="D1610" s="8" t="str">
        <f>IF(T_STOCK_DATA[[#This Row],[Change (%)]]&gt;0,T_STOCK_DATA[[#This Row],[Change (%)]],"")</f>
        <v/>
      </c>
      <c r="E1610" s="8">
        <f>IF(T_STOCK_DATA[[#This Row],[Change (%)]]&lt;0,T_STOCK_DATA[[#This Row],[Change (%)]],"")</f>
        <v>-2.1818000000000001E-2</v>
      </c>
      <c r="F1610" s="7" t="str" cm="1">
        <f t="array" ref="F1610">IFERROR(_FV(T_STOCK_DATA[[#This Row],[SYMBOL]],"Exchange"),"")</f>
        <v>National Stock Exchange of India</v>
      </c>
      <c r="G1610" s="7" cm="1">
        <f t="array" ref="G1610">IFERROR(_FV(T_STOCK_DATA[[#This Row],[SYMBOL]],"Price"),"")</f>
        <v>13.45</v>
      </c>
      <c r="H1610" s="9" cm="1">
        <f t="array" ref="H1610">IFERROR(_FV(T_STOCK_DATA[[#This Row],[SYMBOL]],"Volume"),"")</f>
        <v>200908635</v>
      </c>
      <c r="I1610" s="7" t="str" cm="1">
        <f t="array" ref="I1610">IFERROR(_FV(T_STOCK_DATA[[#This Row],[SYMBOL]],"Ticker symbol",TRUE),"")</f>
        <v>YESBANK</v>
      </c>
      <c r="J1610" s="10" t="str">
        <f>IFERROR(RANK(T_STOCK_DATA[[#This Row],[Positive Change %]],T_STOCK_DATA[Positive Change %],0)+COUNTIF($D$3:$D1609,T_STOCK_DATA[[#This Row],[Positive Change %]]),"")</f>
        <v/>
      </c>
      <c r="K1610" s="10">
        <f>IFERROR(RANK(T_STOCK_DATA[[#This Row],[Negative Change %]],T_STOCK_DATA[Negative Change %],1)+COUNTIF($E$3:$E1609,T_STOCK_DATA[[#This Row],[Negative Change %]]),"")</f>
        <v>1398</v>
      </c>
      <c r="L1610" s="10">
        <f>IFERROR(RANK(T_STOCK_DATA[[#This Row],[Volume]],T_STOCK_DATA[Volume],0)+COUNTIF($H$3:$H1609,T_STOCK_DATA[[#This Row],[Volume]]),"")</f>
        <v>2</v>
      </c>
      <c r="M1610" s="18" cm="1">
        <f t="array" ref="M1610">IFERROR(_FV(T_STOCK_DATA[[#This Row],[SYMBOL]],"Last trade time",TRUE),"")</f>
        <v>44585.469976851855</v>
      </c>
    </row>
    <row r="1611" spans="1:13">
      <c r="A1611" s="5" t="e" vm="54">
        <v>#VALUE!</v>
      </c>
      <c r="B1611" s="7" cm="1">
        <f t="array" ref="B1611">IFERROR(_FV(T_STOCK_DATA[[#This Row],[SYMBOL]],"Change"),"")</f>
        <v>-21.25</v>
      </c>
      <c r="C1611" s="8" cm="1">
        <f t="array" ref="C1611">IFERROR(IF(T_STOCK_DATA[[#This Row],[SYMBOL]]="","",_FV(T_STOCK_DATA[[#This Row],[SYMBOL]],"Change (%)",TRUE)),"")</f>
        <v>-7.3440000000000005E-2</v>
      </c>
      <c r="D1611" s="8" t="str">
        <f>IF(T_STOCK_DATA[[#This Row],[Change (%)]]&gt;0,T_STOCK_DATA[[#This Row],[Change (%)]],"")</f>
        <v/>
      </c>
      <c r="E1611" s="8">
        <f>IF(T_STOCK_DATA[[#This Row],[Change (%)]]&lt;0,T_STOCK_DATA[[#This Row],[Change (%)]],"")</f>
        <v>-7.3440000000000005E-2</v>
      </c>
      <c r="F1611" s="7" t="str" cm="1">
        <f t="array" ref="F1611">IFERROR(_FV(T_STOCK_DATA[[#This Row],[SYMBOL]],"Exchange"),"")</f>
        <v>National Stock Exchange of India</v>
      </c>
      <c r="G1611" s="7" cm="1">
        <f t="array" ref="G1611">IFERROR(_FV(T_STOCK_DATA[[#This Row],[SYMBOL]],"Price"),"")</f>
        <v>268.10000000000002</v>
      </c>
      <c r="H1611" s="9" cm="1">
        <f t="array" ref="H1611">IFERROR(_FV(T_STOCK_DATA[[#This Row],[SYMBOL]],"Volume"),"")</f>
        <v>28800291</v>
      </c>
      <c r="I1611" s="7" t="str" cm="1">
        <f t="array" ref="I1611">IFERROR(_FV(T_STOCK_DATA[[#This Row],[SYMBOL]],"Ticker symbol",TRUE),"")</f>
        <v>ZEEL</v>
      </c>
      <c r="J1611" s="10" t="str">
        <f>IFERROR(RANK(T_STOCK_DATA[[#This Row],[Positive Change %]],T_STOCK_DATA[Positive Change %],0)+COUNTIF($D$3:$D1610,T_STOCK_DATA[[#This Row],[Positive Change %]]),"")</f>
        <v/>
      </c>
      <c r="K1611" s="10">
        <f>IFERROR(RANK(T_STOCK_DATA[[#This Row],[Negative Change %]],T_STOCK_DATA[Negative Change %],1)+COUNTIF($E$3:$E1610,T_STOCK_DATA[[#This Row],[Negative Change %]]),"")</f>
        <v>159</v>
      </c>
      <c r="L1611" s="10">
        <f>IFERROR(RANK(T_STOCK_DATA[[#This Row],[Volume]],T_STOCK_DATA[Volume],0)+COUNTIF($H$3:$H1610,T_STOCK_DATA[[#This Row],[Volume]]),"")</f>
        <v>16</v>
      </c>
      <c r="M1611" s="18" cm="1">
        <f t="array" ref="M1611">IFERROR(_FV(T_STOCK_DATA[[#This Row],[SYMBOL]],"Last trade time",TRUE),"")</f>
        <v>44585.469976851855</v>
      </c>
    </row>
    <row r="1612" spans="1:13">
      <c r="A1612" s="5" t="e" vm="1610">
        <v>#VALUE!</v>
      </c>
      <c r="B1612" s="7" cm="1">
        <f t="array" ref="B1612">IFERROR(_FV(T_STOCK_DATA[[#This Row],[SYMBOL]],"Change"),"")</f>
        <v>-1.35</v>
      </c>
      <c r="C1612" s="8" cm="1">
        <f t="array" ref="C1612">IFERROR(IF(T_STOCK_DATA[[#This Row],[SYMBOL]]="","",_FV(T_STOCK_DATA[[#This Row],[SYMBOL]],"Change (%)",TRUE)),"")</f>
        <v>-8.2821999999999993E-2</v>
      </c>
      <c r="D1612" s="8" t="str">
        <f>IF(T_STOCK_DATA[[#This Row],[Change (%)]]&gt;0,T_STOCK_DATA[[#This Row],[Change (%)]],"")</f>
        <v/>
      </c>
      <c r="E1612" s="8">
        <f>IF(T_STOCK_DATA[[#This Row],[Change (%)]]&lt;0,T_STOCK_DATA[[#This Row],[Change (%)]],"")</f>
        <v>-8.2821999999999993E-2</v>
      </c>
      <c r="F1612" s="7" t="str" cm="1">
        <f t="array" ref="F1612">IFERROR(_FV(T_STOCK_DATA[[#This Row],[SYMBOL]],"Exchange"),"")</f>
        <v>National Stock Exchange of India</v>
      </c>
      <c r="G1612" s="7" cm="1">
        <f t="array" ref="G1612">IFERROR(_FV(T_STOCK_DATA[[#This Row],[SYMBOL]],"Price"),"")</f>
        <v>14.95</v>
      </c>
      <c r="H1612" s="9" cm="1">
        <f t="array" ref="H1612">IFERROR(_FV(T_STOCK_DATA[[#This Row],[SYMBOL]],"Volume"),"")</f>
        <v>4834039</v>
      </c>
      <c r="I1612" s="7" t="str" cm="1">
        <f t="array" ref="I1612">IFERROR(_FV(T_STOCK_DATA[[#This Row],[SYMBOL]],"Ticker symbol",TRUE),"")</f>
        <v>ZEELEARN</v>
      </c>
      <c r="J1612" s="10" t="str">
        <f>IFERROR(RANK(T_STOCK_DATA[[#This Row],[Positive Change %]],T_STOCK_DATA[Positive Change %],0)+COUNTIF($D$3:$D1611,T_STOCK_DATA[[#This Row],[Positive Change %]]),"")</f>
        <v/>
      </c>
      <c r="K1612" s="10">
        <f>IFERROR(RANK(T_STOCK_DATA[[#This Row],[Negative Change %]],T_STOCK_DATA[Negative Change %],1)+COUNTIF($E$3:$E1611,T_STOCK_DATA[[#This Row],[Negative Change %]]),"")</f>
        <v>89</v>
      </c>
      <c r="L1612" s="10">
        <f>IFERROR(RANK(T_STOCK_DATA[[#This Row],[Volume]],T_STOCK_DATA[Volume],0)+COUNTIF($H$3:$H1611,T_STOCK_DATA[[#This Row],[Volume]]),"")</f>
        <v>108</v>
      </c>
      <c r="M1612" s="18" cm="1">
        <f t="array" ref="M1612">IFERROR(_FV(T_STOCK_DATA[[#This Row],[SYMBOL]],"Last trade time",TRUE),"")</f>
        <v>44585.469976851855</v>
      </c>
    </row>
    <row r="1613" spans="1:13">
      <c r="A1613" s="5" t="e" vm="1611">
        <v>#VALUE!</v>
      </c>
      <c r="B1613" s="7" cm="1">
        <f t="array" ref="B1613">IFERROR(_FV(T_STOCK_DATA[[#This Row],[SYMBOL]],"Change"),"")</f>
        <v>-0.7</v>
      </c>
      <c r="C1613" s="8" cm="1">
        <f t="array" ref="C1613">IFERROR(IF(T_STOCK_DATA[[#This Row],[SYMBOL]]="","",_FV(T_STOCK_DATA[[#This Row],[SYMBOL]],"Change (%)",TRUE)),"")</f>
        <v>-4.8951000000000001E-2</v>
      </c>
      <c r="D1613" s="8" t="str">
        <f>IF(T_STOCK_DATA[[#This Row],[Change (%)]]&gt;0,T_STOCK_DATA[[#This Row],[Change (%)]],"")</f>
        <v/>
      </c>
      <c r="E1613" s="8">
        <f>IF(T_STOCK_DATA[[#This Row],[Change (%)]]&lt;0,T_STOCK_DATA[[#This Row],[Change (%)]],"")</f>
        <v>-4.8951000000000001E-2</v>
      </c>
      <c r="F1613" s="7" t="str" cm="1">
        <f t="array" ref="F1613">IFERROR(_FV(T_STOCK_DATA[[#This Row],[SYMBOL]],"Exchange"),"")</f>
        <v>National Stock Exchange of India</v>
      </c>
      <c r="G1613" s="7" cm="1">
        <f t="array" ref="G1613">IFERROR(_FV(T_STOCK_DATA[[#This Row],[SYMBOL]],"Price"),"")</f>
        <v>13.6</v>
      </c>
      <c r="H1613" s="9" cm="1">
        <f t="array" ref="H1613">IFERROR(_FV(T_STOCK_DATA[[#This Row],[SYMBOL]],"Volume"),"")</f>
        <v>3433799</v>
      </c>
      <c r="I1613" s="7" t="str" cm="1">
        <f t="array" ref="I1613">IFERROR(_FV(T_STOCK_DATA[[#This Row],[SYMBOL]],"Ticker symbol",TRUE),"")</f>
        <v>ZEEMEDIA</v>
      </c>
      <c r="J1613" s="10" t="str">
        <f>IFERROR(RANK(T_STOCK_DATA[[#This Row],[Positive Change %]],T_STOCK_DATA[Positive Change %],0)+COUNTIF($D$3:$D1612,T_STOCK_DATA[[#This Row],[Positive Change %]]),"")</f>
        <v/>
      </c>
      <c r="K1613" s="10">
        <f>IFERROR(RANK(T_STOCK_DATA[[#This Row],[Negative Change %]],T_STOCK_DATA[Negative Change %],1)+COUNTIF($E$3:$E1612,T_STOCK_DATA[[#This Row],[Negative Change %]]),"")</f>
        <v>694</v>
      </c>
      <c r="L1613" s="10">
        <f>IFERROR(RANK(T_STOCK_DATA[[#This Row],[Volume]],T_STOCK_DATA[Volume],0)+COUNTIF($H$3:$H1612,T_STOCK_DATA[[#This Row],[Volume]]),"")</f>
        <v>135</v>
      </c>
      <c r="M1613" s="18" cm="1">
        <f t="array" ref="M1613">IFERROR(_FV(T_STOCK_DATA[[#This Row],[SYMBOL]],"Last trade time",TRUE),"")</f>
        <v>44585.469976851855</v>
      </c>
    </row>
    <row r="1614" spans="1:13">
      <c r="A1614" s="5" t="e" vm="1612">
        <v>#VALUE!</v>
      </c>
      <c r="B1614" s="7" cm="1">
        <f t="array" ref="B1614">IFERROR(_FV(T_STOCK_DATA[[#This Row],[SYMBOL]],"Change"),"")</f>
        <v>-1</v>
      </c>
      <c r="C1614" s="8" cm="1">
        <f t="array" ref="C1614">IFERROR(IF(T_STOCK_DATA[[#This Row],[SYMBOL]]="","",_FV(T_STOCK_DATA[[#This Row],[SYMBOL]],"Change (%)",TRUE)),"")</f>
        <v>-1.1696E-2</v>
      </c>
      <c r="D1614" s="8" t="str">
        <f>IF(T_STOCK_DATA[[#This Row],[Change (%)]]&gt;0,T_STOCK_DATA[[#This Row],[Change (%)]],"")</f>
        <v/>
      </c>
      <c r="E1614" s="8">
        <f>IF(T_STOCK_DATA[[#This Row],[Change (%)]]&lt;0,T_STOCK_DATA[[#This Row],[Change (%)]],"")</f>
        <v>-1.1696E-2</v>
      </c>
      <c r="F1614" s="7" t="str" cm="1">
        <f t="array" ref="F1614">IFERROR(_FV(T_STOCK_DATA[[#This Row],[SYMBOL]],"Exchange"),"")</f>
        <v>National Stock Exchange of India</v>
      </c>
      <c r="G1614" s="7" cm="1">
        <f t="array" ref="G1614">IFERROR(_FV(T_STOCK_DATA[[#This Row],[SYMBOL]],"Price"),"")</f>
        <v>84.5</v>
      </c>
      <c r="H1614" s="9" cm="1">
        <f t="array" ref="H1614">IFERROR(_FV(T_STOCK_DATA[[#This Row],[SYMBOL]],"Volume"),"")</f>
        <v>3546</v>
      </c>
      <c r="I1614" s="7" t="str" cm="1">
        <f t="array" ref="I1614">IFERROR(_FV(T_STOCK_DATA[[#This Row],[SYMBOL]],"Ticker symbol",TRUE),"")</f>
        <v>ZENITHEXPO</v>
      </c>
      <c r="J1614" s="10" t="str">
        <f>IFERROR(RANK(T_STOCK_DATA[[#This Row],[Positive Change %]],T_STOCK_DATA[Positive Change %],0)+COUNTIF($D$3:$D1613,T_STOCK_DATA[[#This Row],[Positive Change %]]),"")</f>
        <v/>
      </c>
      <c r="K1614" s="10">
        <f>IFERROR(RANK(T_STOCK_DATA[[#This Row],[Negative Change %]],T_STOCK_DATA[Negative Change %],1)+COUNTIF($E$3:$E1613,T_STOCK_DATA[[#This Row],[Negative Change %]]),"")</f>
        <v>1506</v>
      </c>
      <c r="L1614" s="10">
        <f>IFERROR(RANK(T_STOCK_DATA[[#This Row],[Volume]],T_STOCK_DATA[Volume],0)+COUNTIF($H$3:$H1613,T_STOCK_DATA[[#This Row],[Volume]]),"")</f>
        <v>1581</v>
      </c>
      <c r="M1614" s="18" cm="1">
        <f t="array" ref="M1614">IFERROR(_FV(T_STOCK_DATA[[#This Row],[SYMBOL]],"Last trade time",TRUE),"")</f>
        <v>44585.469976851855</v>
      </c>
    </row>
    <row r="1615" spans="1:13">
      <c r="A1615" s="5" t="e" vm="1613">
        <v>#VALUE!</v>
      </c>
      <c r="B1615" s="7" cm="1">
        <f t="array" ref="B1615">IFERROR(_FV(T_STOCK_DATA[[#This Row],[SYMBOL]],"Change"),"")</f>
        <v>-28.5</v>
      </c>
      <c r="C1615" s="8" cm="1">
        <f t="array" ref="C1615">IFERROR(IF(T_STOCK_DATA[[#This Row],[SYMBOL]]="","",_FV(T_STOCK_DATA[[#This Row],[SYMBOL]],"Change (%)",TRUE)),"")</f>
        <v>-6.4168000000000003E-2</v>
      </c>
      <c r="D1615" s="8" t="str">
        <f>IF(T_STOCK_DATA[[#This Row],[Change (%)]]&gt;0,T_STOCK_DATA[[#This Row],[Change (%)]],"")</f>
        <v/>
      </c>
      <c r="E1615" s="8">
        <f>IF(T_STOCK_DATA[[#This Row],[Change (%)]]&lt;0,T_STOCK_DATA[[#This Row],[Change (%)]],"")</f>
        <v>-6.4168000000000003E-2</v>
      </c>
      <c r="F1615" s="7" t="str" cm="1">
        <f t="array" ref="F1615">IFERROR(_FV(T_STOCK_DATA[[#This Row],[SYMBOL]],"Exchange"),"")</f>
        <v>National Stock Exchange of India</v>
      </c>
      <c r="G1615" s="7" cm="1">
        <f t="array" ref="G1615">IFERROR(_FV(T_STOCK_DATA[[#This Row],[SYMBOL]],"Price"),"")</f>
        <v>415.65</v>
      </c>
      <c r="H1615" s="9" cm="1">
        <f t="array" ref="H1615">IFERROR(_FV(T_STOCK_DATA[[#This Row],[SYMBOL]],"Volume"),"")</f>
        <v>1449038</v>
      </c>
      <c r="I1615" s="7" t="str" cm="1">
        <f t="array" ref="I1615">IFERROR(_FV(T_STOCK_DATA[[#This Row],[SYMBOL]],"Ticker symbol",TRUE),"")</f>
        <v>ZENSARTECH</v>
      </c>
      <c r="J1615" s="10" t="str">
        <f>IFERROR(RANK(T_STOCK_DATA[[#This Row],[Positive Change %]],T_STOCK_DATA[Positive Change %],0)+COUNTIF($D$3:$D1614,T_STOCK_DATA[[#This Row],[Positive Change %]]),"")</f>
        <v/>
      </c>
      <c r="K1615" s="10">
        <f>IFERROR(RANK(T_STOCK_DATA[[#This Row],[Negative Change %]],T_STOCK_DATA[Negative Change %],1)+COUNTIF($E$3:$E1614,T_STOCK_DATA[[#This Row],[Negative Change %]]),"")</f>
        <v>281</v>
      </c>
      <c r="L1615" s="10">
        <f>IFERROR(RANK(T_STOCK_DATA[[#This Row],[Volume]],T_STOCK_DATA[Volume],0)+COUNTIF($H$3:$H1614,T_STOCK_DATA[[#This Row],[Volume]]),"")</f>
        <v>263</v>
      </c>
      <c r="M1615" s="18" cm="1">
        <f t="array" ref="M1615">IFERROR(_FV(T_STOCK_DATA[[#This Row],[SYMBOL]],"Last trade time",TRUE),"")</f>
        <v>44585.469976851855</v>
      </c>
    </row>
    <row r="1616" spans="1:13">
      <c r="A1616" s="5" t="e" vm="1614">
        <v>#VALUE!</v>
      </c>
      <c r="B1616" s="7" cm="1">
        <f t="array" ref="B1616">IFERROR(_FV(T_STOCK_DATA[[#This Row],[SYMBOL]],"Change"),"")</f>
        <v>-10.4</v>
      </c>
      <c r="C1616" s="8" cm="1">
        <f t="array" ref="C1616">IFERROR(IF(T_STOCK_DATA[[#This Row],[SYMBOL]]="","",_FV(T_STOCK_DATA[[#This Row],[SYMBOL]],"Change (%)",TRUE)),"")</f>
        <v>-4.8383000000000002E-2</v>
      </c>
      <c r="D1616" s="8" t="str">
        <f>IF(T_STOCK_DATA[[#This Row],[Change (%)]]&gt;0,T_STOCK_DATA[[#This Row],[Change (%)]],"")</f>
        <v/>
      </c>
      <c r="E1616" s="8">
        <f>IF(T_STOCK_DATA[[#This Row],[Change (%)]]&lt;0,T_STOCK_DATA[[#This Row],[Change (%)]],"")</f>
        <v>-4.8383000000000002E-2</v>
      </c>
      <c r="F1616" s="7" t="str" cm="1">
        <f t="array" ref="F1616">IFERROR(_FV(T_STOCK_DATA[[#This Row],[SYMBOL]],"Exchange"),"")</f>
        <v>National Stock Exchange of India</v>
      </c>
      <c r="G1616" s="7" cm="1">
        <f t="array" ref="G1616">IFERROR(_FV(T_STOCK_DATA[[#This Row],[SYMBOL]],"Price"),"")</f>
        <v>204.55</v>
      </c>
      <c r="H1616" s="9" cm="1">
        <f t="array" ref="H1616">IFERROR(_FV(T_STOCK_DATA[[#This Row],[SYMBOL]],"Volume"),"")</f>
        <v>313570</v>
      </c>
      <c r="I1616" s="7" t="str" cm="1">
        <f t="array" ref="I1616">IFERROR(_FV(T_STOCK_DATA[[#This Row],[SYMBOL]],"Ticker symbol",TRUE),"")</f>
        <v>ZENTEC</v>
      </c>
      <c r="J1616" s="10" t="str">
        <f>IFERROR(RANK(T_STOCK_DATA[[#This Row],[Positive Change %]],T_STOCK_DATA[Positive Change %],0)+COUNTIF($D$3:$D1615,T_STOCK_DATA[[#This Row],[Positive Change %]]),"")</f>
        <v/>
      </c>
      <c r="K1616" s="10">
        <f>IFERROR(RANK(T_STOCK_DATA[[#This Row],[Negative Change %]],T_STOCK_DATA[Negative Change %],1)+COUNTIF($E$3:$E1615,T_STOCK_DATA[[#This Row],[Negative Change %]]),"")</f>
        <v>743</v>
      </c>
      <c r="L1616" s="10">
        <f>IFERROR(RANK(T_STOCK_DATA[[#This Row],[Volume]],T_STOCK_DATA[Volume],0)+COUNTIF($H$3:$H1615,T_STOCK_DATA[[#This Row],[Volume]]),"")</f>
        <v>632</v>
      </c>
      <c r="M1616" s="18" cm="1">
        <f t="array" ref="M1616">IFERROR(_FV(T_STOCK_DATA[[#This Row],[SYMBOL]],"Last trade time",TRUE),"")</f>
        <v>44585.469976851855</v>
      </c>
    </row>
    <row r="1617" spans="1:13">
      <c r="A1617" s="5" t="e" vm="1615">
        <v>#VALUE!</v>
      </c>
      <c r="B1617" s="7" cm="1">
        <f t="array" ref="B1617">IFERROR(_FV(T_STOCK_DATA[[#This Row],[SYMBOL]],"Change"),"")</f>
        <v>-11.5</v>
      </c>
      <c r="C1617" s="8" cm="1">
        <f t="array" ref="C1617">IFERROR(IF(T_STOCK_DATA[[#This Row],[SYMBOL]]="","",_FV(T_STOCK_DATA[[#This Row],[SYMBOL]],"Change (%)",TRUE)),"")</f>
        <v>-9.4806000000000001E-2</v>
      </c>
      <c r="D1617" s="8" t="str">
        <f>IF(T_STOCK_DATA[[#This Row],[Change (%)]]&gt;0,T_STOCK_DATA[[#This Row],[Change (%)]],"")</f>
        <v/>
      </c>
      <c r="E1617" s="8">
        <f>IF(T_STOCK_DATA[[#This Row],[Change (%)]]&lt;0,T_STOCK_DATA[[#This Row],[Change (%)]],"")</f>
        <v>-9.4806000000000001E-2</v>
      </c>
      <c r="F1617" s="7" t="str" cm="1">
        <f t="array" ref="F1617">IFERROR(_FV(T_STOCK_DATA[[#This Row],[SYMBOL]],"Exchange"),"")</f>
        <v>National Stock Exchange of India</v>
      </c>
      <c r="G1617" s="7" cm="1">
        <f t="array" ref="G1617">IFERROR(_FV(T_STOCK_DATA[[#This Row],[SYMBOL]],"Price"),"")</f>
        <v>109.8</v>
      </c>
      <c r="H1617" s="9" cm="1">
        <f t="array" ref="H1617">IFERROR(_FV(T_STOCK_DATA[[#This Row],[SYMBOL]],"Volume"),"")</f>
        <v>110709</v>
      </c>
      <c r="I1617" s="7" t="str" cm="1">
        <f t="array" ref="I1617">IFERROR(_FV(T_STOCK_DATA[[#This Row],[SYMBOL]],"Ticker symbol",TRUE),"")</f>
        <v>ZODIACLOTH</v>
      </c>
      <c r="J1617" s="10" t="str">
        <f>IFERROR(RANK(T_STOCK_DATA[[#This Row],[Positive Change %]],T_STOCK_DATA[Positive Change %],0)+COUNTIF($D$3:$D1616,T_STOCK_DATA[[#This Row],[Positive Change %]]),"")</f>
        <v/>
      </c>
      <c r="K1617" s="10">
        <f>IFERROR(RANK(T_STOCK_DATA[[#This Row],[Negative Change %]],T_STOCK_DATA[Negative Change %],1)+COUNTIF($E$3:$E1616,T_STOCK_DATA[[#This Row],[Negative Change %]]),"")</f>
        <v>40</v>
      </c>
      <c r="L1617" s="10">
        <f>IFERROR(RANK(T_STOCK_DATA[[#This Row],[Volume]],T_STOCK_DATA[Volume],0)+COUNTIF($H$3:$H1616,T_STOCK_DATA[[#This Row],[Volume]]),"")</f>
        <v>944</v>
      </c>
      <c r="M1617" s="18" cm="1">
        <f t="array" ref="M1617">IFERROR(_FV(T_STOCK_DATA[[#This Row],[SYMBOL]],"Last trade time",TRUE),"")</f>
        <v>44585.469976851855</v>
      </c>
    </row>
    <row r="1618" spans="1:13">
      <c r="A1618" s="5" t="e" vm="1616">
        <v>#VALUE!</v>
      </c>
      <c r="B1618" s="7" cm="1">
        <f t="array" ref="B1618">IFERROR(_FV(T_STOCK_DATA[[#This Row],[SYMBOL]],"Change"),"")</f>
        <v>-23</v>
      </c>
      <c r="C1618" s="8" cm="1">
        <f t="array" ref="C1618">IFERROR(IF(T_STOCK_DATA[[#This Row],[SYMBOL]]="","",_FV(T_STOCK_DATA[[#This Row],[SYMBOL]],"Change (%)",TRUE)),"")</f>
        <v>-5.7171E-2</v>
      </c>
      <c r="D1618" s="8" t="str">
        <f>IF(T_STOCK_DATA[[#This Row],[Change (%)]]&gt;0,T_STOCK_DATA[[#This Row],[Change (%)]],"")</f>
        <v/>
      </c>
      <c r="E1618" s="8">
        <f>IF(T_STOCK_DATA[[#This Row],[Change (%)]]&lt;0,T_STOCK_DATA[[#This Row],[Change (%)]],"")</f>
        <v>-5.7171E-2</v>
      </c>
      <c r="F1618" s="7" t="str" cm="1">
        <f t="array" ref="F1618">IFERROR(_FV(T_STOCK_DATA[[#This Row],[SYMBOL]],"Exchange"),"")</f>
        <v>National Stock Exchange of India</v>
      </c>
      <c r="G1618" s="7" cm="1">
        <f t="array" ref="G1618">IFERROR(_FV(T_STOCK_DATA[[#This Row],[SYMBOL]],"Price"),"")</f>
        <v>379.3</v>
      </c>
      <c r="H1618" s="9" cm="1">
        <f t="array" ref="H1618">IFERROR(_FV(T_STOCK_DATA[[#This Row],[SYMBOL]],"Volume"),"")</f>
        <v>82552</v>
      </c>
      <c r="I1618" s="7" t="str" cm="1">
        <f t="array" ref="I1618">IFERROR(_FV(T_STOCK_DATA[[#This Row],[SYMBOL]],"Ticker symbol",TRUE),"")</f>
        <v>ZOTA</v>
      </c>
      <c r="J1618" s="10" t="str">
        <f>IFERROR(RANK(T_STOCK_DATA[[#This Row],[Positive Change %]],T_STOCK_DATA[Positive Change %],0)+COUNTIF($D$3:$D1617,T_STOCK_DATA[[#This Row],[Positive Change %]]),"")</f>
        <v/>
      </c>
      <c r="K1618" s="10">
        <f>IFERROR(RANK(T_STOCK_DATA[[#This Row],[Negative Change %]],T_STOCK_DATA[Negative Change %],1)+COUNTIF($E$3:$E1617,T_STOCK_DATA[[#This Row],[Negative Change %]]),"")</f>
        <v>383</v>
      </c>
      <c r="L1618" s="10">
        <f>IFERROR(RANK(T_STOCK_DATA[[#This Row],[Volume]],T_STOCK_DATA[Volume],0)+COUNTIF($H$3:$H1617,T_STOCK_DATA[[#This Row],[Volume]]),"")</f>
        <v>1031</v>
      </c>
      <c r="M1618" s="18" cm="1">
        <f t="array" ref="M1618">IFERROR(_FV(T_STOCK_DATA[[#This Row],[SYMBOL]],"Last trade time",TRUE),"")</f>
        <v>44585.469976851855</v>
      </c>
    </row>
    <row r="1619" spans="1:13">
      <c r="A1619" s="5" t="e" vm="1617">
        <v>#VALUE!</v>
      </c>
      <c r="B1619" s="7" cm="1">
        <f t="array" ref="B1619">IFERROR(_FV(T_STOCK_DATA[[#This Row],[SYMBOL]],"Change"),"")</f>
        <v>-8.15</v>
      </c>
      <c r="C1619" s="8" cm="1">
        <f t="array" ref="C1619">IFERROR(IF(T_STOCK_DATA[[#This Row],[SYMBOL]]="","",_FV(T_STOCK_DATA[[#This Row],[SYMBOL]],"Change (%)",TRUE)),"")</f>
        <v>-6.8459000000000006E-2</v>
      </c>
      <c r="D1619" s="8" t="str">
        <f>IF(T_STOCK_DATA[[#This Row],[Change (%)]]&gt;0,T_STOCK_DATA[[#This Row],[Change (%)]],"")</f>
        <v/>
      </c>
      <c r="E1619" s="8">
        <f>IF(T_STOCK_DATA[[#This Row],[Change (%)]]&lt;0,T_STOCK_DATA[[#This Row],[Change (%)]],"")</f>
        <v>-6.8459000000000006E-2</v>
      </c>
      <c r="F1619" s="7" t="str" cm="1">
        <f t="array" ref="F1619">IFERROR(_FV(T_STOCK_DATA[[#This Row],[SYMBOL]],"Exchange"),"")</f>
        <v>National Stock Exchange of India</v>
      </c>
      <c r="G1619" s="7" cm="1">
        <f t="array" ref="G1619">IFERROR(_FV(T_STOCK_DATA[[#This Row],[SYMBOL]],"Price"),"")</f>
        <v>110.9</v>
      </c>
      <c r="H1619" s="9" cm="1">
        <f t="array" ref="H1619">IFERROR(_FV(T_STOCK_DATA[[#This Row],[SYMBOL]],"Volume"),"")</f>
        <v>66488</v>
      </c>
      <c r="I1619" s="7" t="str" cm="1">
        <f t="array" ref="I1619">IFERROR(_FV(T_STOCK_DATA[[#This Row],[SYMBOL]],"Ticker symbol",TRUE),"")</f>
        <v>ZUARI</v>
      </c>
      <c r="J1619" s="10" t="str">
        <f>IFERROR(RANK(T_STOCK_DATA[[#This Row],[Positive Change %]],T_STOCK_DATA[Positive Change %],0)+COUNTIF($D$3:$D1618,T_STOCK_DATA[[#This Row],[Positive Change %]]),"")</f>
        <v/>
      </c>
      <c r="K1619" s="10">
        <f>IFERROR(RANK(T_STOCK_DATA[[#This Row],[Negative Change %]],T_STOCK_DATA[Negative Change %],1)+COUNTIF($E$3:$E1618,T_STOCK_DATA[[#This Row],[Negative Change %]]),"")</f>
        <v>226</v>
      </c>
      <c r="L1619" s="10">
        <f>IFERROR(RANK(T_STOCK_DATA[[#This Row],[Volume]],T_STOCK_DATA[Volume],0)+COUNTIF($H$3:$H1618,T_STOCK_DATA[[#This Row],[Volume]]),"")</f>
        <v>1084</v>
      </c>
      <c r="M1619" s="18" cm="1">
        <f t="array" ref="M1619">IFERROR(_FV(T_STOCK_DATA[[#This Row],[SYMBOL]],"Last trade time",TRUE),"")</f>
        <v>44585.469976851855</v>
      </c>
    </row>
    <row r="1620" spans="1:13">
      <c r="A1620" s="5" t="e" vm="1618">
        <v>#VALUE!</v>
      </c>
      <c r="B1620" s="7" cm="1">
        <f t="array" ref="B1620">IFERROR(_FV(T_STOCK_DATA[[#This Row],[SYMBOL]],"Change"),"")</f>
        <v>-6.85</v>
      </c>
      <c r="C1620" s="8" cm="1">
        <f t="array" ref="C1620">IFERROR(IF(T_STOCK_DATA[[#This Row],[SYMBOL]]="","",_FV(T_STOCK_DATA[[#This Row],[SYMBOL]],"Change (%)",TRUE)),"")</f>
        <v>-4.5080999999999996E-2</v>
      </c>
      <c r="D1620" s="8" t="str">
        <f>IF(T_STOCK_DATA[[#This Row],[Change (%)]]&gt;0,T_STOCK_DATA[[#This Row],[Change (%)]],"")</f>
        <v/>
      </c>
      <c r="E1620" s="8">
        <f>IF(T_STOCK_DATA[[#This Row],[Change (%)]]&lt;0,T_STOCK_DATA[[#This Row],[Change (%)]],"")</f>
        <v>-4.5080999999999996E-2</v>
      </c>
      <c r="F1620" s="7" t="str" cm="1">
        <f t="array" ref="F1620">IFERROR(_FV(T_STOCK_DATA[[#This Row],[SYMBOL]],"Exchange"),"")</f>
        <v>National Stock Exchange of India</v>
      </c>
      <c r="G1620" s="7" cm="1">
        <f t="array" ref="G1620">IFERROR(_FV(T_STOCK_DATA[[#This Row],[SYMBOL]],"Price"),"")</f>
        <v>145.1</v>
      </c>
      <c r="H1620" s="9" cm="1">
        <f t="array" ref="H1620">IFERROR(_FV(T_STOCK_DATA[[#This Row],[SYMBOL]],"Volume"),"")</f>
        <v>86703</v>
      </c>
      <c r="I1620" s="7" t="str" cm="1">
        <f t="array" ref="I1620">IFERROR(_FV(T_STOCK_DATA[[#This Row],[SYMBOL]],"Ticker symbol",TRUE),"")</f>
        <v>ZUARIGLOB</v>
      </c>
      <c r="J1620" s="10" t="str">
        <f>IFERROR(RANK(T_STOCK_DATA[[#This Row],[Positive Change %]],T_STOCK_DATA[Positive Change %],0)+COUNTIF($D$3:$D1619,T_STOCK_DATA[[#This Row],[Positive Change %]]),"")</f>
        <v/>
      </c>
      <c r="K1620" s="10">
        <f>IFERROR(RANK(T_STOCK_DATA[[#This Row],[Negative Change %]],T_STOCK_DATA[Negative Change %],1)+COUNTIF($E$3:$E1619,T_STOCK_DATA[[#This Row],[Negative Change %]]),"")</f>
        <v>895</v>
      </c>
      <c r="L1620" s="10">
        <f>IFERROR(RANK(T_STOCK_DATA[[#This Row],[Volume]],T_STOCK_DATA[Volume],0)+COUNTIF($H$3:$H1619,T_STOCK_DATA[[#This Row],[Volume]]),"")</f>
        <v>1012</v>
      </c>
      <c r="M1620" s="18" cm="1">
        <f t="array" ref="M1620">IFERROR(_FV(T_STOCK_DATA[[#This Row],[SYMBOL]],"Last trade time",TRUE),"")</f>
        <v>44585.469976851855</v>
      </c>
    </row>
    <row r="1621" spans="1:13">
      <c r="A1621" s="5" t="e" vm="1619">
        <v>#VALUE!</v>
      </c>
      <c r="B1621" s="7" cm="1">
        <f t="array" ref="B1621">IFERROR(_FV(T_STOCK_DATA[[#This Row],[SYMBOL]],"Change"),"")</f>
        <v>-26.4</v>
      </c>
      <c r="C1621" s="8" cm="1">
        <f t="array" ref="C1621">IFERROR(IF(T_STOCK_DATA[[#This Row],[SYMBOL]]="","",_FV(T_STOCK_DATA[[#This Row],[SYMBOL]],"Change (%)",TRUE)),"")</f>
        <v>-1.5493E-2</v>
      </c>
      <c r="D1621" s="8" t="str">
        <f>IF(T_STOCK_DATA[[#This Row],[Change (%)]]&gt;0,T_STOCK_DATA[[#This Row],[Change (%)]],"")</f>
        <v/>
      </c>
      <c r="E1621" s="8">
        <f>IF(T_STOCK_DATA[[#This Row],[Change (%)]]&lt;0,T_STOCK_DATA[[#This Row],[Change (%)]],"")</f>
        <v>-1.5493E-2</v>
      </c>
      <c r="F1621" s="7" t="str" cm="1">
        <f t="array" ref="F1621">IFERROR(_FV(T_STOCK_DATA[[#This Row],[SYMBOL]],"Exchange"),"")</f>
        <v>National Stock Exchange of India</v>
      </c>
      <c r="G1621" s="7" cm="1">
        <f t="array" ref="G1621">IFERROR(_FV(T_STOCK_DATA[[#This Row],[SYMBOL]],"Price"),"")</f>
        <v>1677.6</v>
      </c>
      <c r="H1621" s="9" cm="1">
        <f t="array" ref="H1621">IFERROR(_FV(T_STOCK_DATA[[#This Row],[SYMBOL]],"Volume"),"")</f>
        <v>128098</v>
      </c>
      <c r="I1621" s="7" t="str" cm="1">
        <f t="array" ref="I1621">IFERROR(_FV(T_STOCK_DATA[[#This Row],[SYMBOL]],"Ticker symbol",TRUE),"")</f>
        <v>ZYDUSWELL</v>
      </c>
      <c r="J1621" s="10" t="str">
        <f>IFERROR(RANK(T_STOCK_DATA[[#This Row],[Positive Change %]],T_STOCK_DATA[Positive Change %],0)+COUNTIF($D$3:$D1620,T_STOCK_DATA[[#This Row],[Positive Change %]]),"")</f>
        <v/>
      </c>
      <c r="K1621" s="10">
        <f>IFERROR(RANK(T_STOCK_DATA[[#This Row],[Negative Change %]],T_STOCK_DATA[Negative Change %],1)+COUNTIF($E$3:$E1620,T_STOCK_DATA[[#This Row],[Negative Change %]]),"")</f>
        <v>1476</v>
      </c>
      <c r="L1621" s="10">
        <f>IFERROR(RANK(T_STOCK_DATA[[#This Row],[Volume]],T_STOCK_DATA[Volume],0)+COUNTIF($H$3:$H1620,T_STOCK_DATA[[#This Row],[Volume]]),"")</f>
        <v>897</v>
      </c>
      <c r="M1621" s="18" cm="1">
        <f t="array" ref="M1621">IFERROR(_FV(T_STOCK_DATA[[#This Row],[SYMBOL]],"Last trade time",TRUE),"")</f>
        <v>44585.469976851855</v>
      </c>
    </row>
    <row r="1622" spans="1:13">
      <c r="A1622" s="5" t="e" vm="1620">
        <v>#VALUE!</v>
      </c>
      <c r="B1622" s="7" cm="1">
        <f t="array" ref="B1622">IFERROR(_FV(T_STOCK_DATA[[#This Row],[SYMBOL]],"Change"),"")</f>
        <v>-118.8</v>
      </c>
      <c r="C1622" s="8" cm="1">
        <f t="array" ref="C1622">IFERROR(IF(T_STOCK_DATA[[#This Row],[SYMBOL]]="","",_FV(T_STOCK_DATA[[#This Row],[SYMBOL]],"Change (%)",TRUE)),"")</f>
        <v>-3.6278999999999999E-2</v>
      </c>
      <c r="D1622" s="8" t="str">
        <f>IF(T_STOCK_DATA[[#This Row],[Change (%)]]&gt;0,T_STOCK_DATA[[#This Row],[Change (%)]],"")</f>
        <v/>
      </c>
      <c r="E1622" s="8">
        <f>IF(T_STOCK_DATA[[#This Row],[Change (%)]]&lt;0,T_STOCK_DATA[[#This Row],[Change (%)]],"")</f>
        <v>-3.6278999999999999E-2</v>
      </c>
      <c r="F1622" s="7" t="str" cm="1">
        <f t="array" ref="F1622">IFERROR(_FV(T_STOCK_DATA[[#This Row],[SYMBOL]],"Exchange"),"")</f>
        <v>Bombay Stock Exchange</v>
      </c>
      <c r="G1622" s="7" cm="1">
        <f t="array" ref="G1622">IFERROR(_FV(T_STOCK_DATA[[#This Row],[SYMBOL]],"Price"),"")</f>
        <v>3155.8</v>
      </c>
      <c r="H1622" s="9" cm="1">
        <f t="array" ref="H1622">IFERROR(_FV(T_STOCK_DATA[[#This Row],[SYMBOL]],"Volume"),"")</f>
        <v>95617</v>
      </c>
      <c r="I1622" s="7" t="str" cm="1">
        <f t="array" ref="I1622">IFERROR(_FV(T_STOCK_DATA[[#This Row],[SYMBOL]],"Ticker symbol",TRUE),"")</f>
        <v>500820</v>
      </c>
      <c r="J1622" s="10" t="str">
        <f>IFERROR(RANK(T_STOCK_DATA[[#This Row],[Positive Change %]],T_STOCK_DATA[Positive Change %],0)+COUNTIF($D$3:$D1621,T_STOCK_DATA[[#This Row],[Positive Change %]]),"")</f>
        <v/>
      </c>
      <c r="K1622" s="10">
        <f>IFERROR(RANK(T_STOCK_DATA[[#This Row],[Negative Change %]],T_STOCK_DATA[Negative Change %],1)+COUNTIF($E$3:$E1621,T_STOCK_DATA[[#This Row],[Negative Change %]]),"")</f>
        <v>1125</v>
      </c>
      <c r="L1622" s="10">
        <f>IFERROR(RANK(T_STOCK_DATA[[#This Row],[Volume]],T_STOCK_DATA[Volume],0)+COUNTIF($H$3:$H1621,T_STOCK_DATA[[#This Row],[Volume]]),"")</f>
        <v>981</v>
      </c>
      <c r="M1622" s="18" cm="1">
        <f t="array" ref="M1622">IFERROR(_FV(T_STOCK_DATA[[#This Row],[SYMBOL]],"Last trade time",TRUE),"")</f>
        <v>44585.437523148146</v>
      </c>
    </row>
    <row r="1623" spans="1:13">
      <c r="A1623" s="5" t="e" vm="1621">
        <v>#VALUE!</v>
      </c>
      <c r="B1623" s="7" cm="1">
        <f t="array" ref="B1623">IFERROR(_FV(T_STOCK_DATA[[#This Row],[SYMBOL]],"Change"),"")</f>
        <v>-8.25</v>
      </c>
      <c r="C1623" s="8" cm="1">
        <f t="array" ref="C1623">IFERROR(IF(T_STOCK_DATA[[#This Row],[SYMBOL]]="","",_FV(T_STOCK_DATA[[#This Row],[SYMBOL]],"Change (%)",TRUE)),"")</f>
        <v>-1.1576999999999999E-2</v>
      </c>
      <c r="D1623" s="8" t="str">
        <f>IF(T_STOCK_DATA[[#This Row],[Change (%)]]&gt;0,T_STOCK_DATA[[#This Row],[Change (%)]],"")</f>
        <v/>
      </c>
      <c r="E1623" s="8">
        <f>IF(T_STOCK_DATA[[#This Row],[Change (%)]]&lt;0,T_STOCK_DATA[[#This Row],[Change (%)]],"")</f>
        <v>-1.1576999999999999E-2</v>
      </c>
      <c r="F1623" s="7" t="str" cm="1">
        <f t="array" ref="F1623">IFERROR(_FV(T_STOCK_DATA[[#This Row],[SYMBOL]],"Exchange"),"")</f>
        <v>Bombay Stock Exchange</v>
      </c>
      <c r="G1623" s="7" cm="1">
        <f t="array" ref="G1623">IFERROR(_FV(T_STOCK_DATA[[#This Row],[SYMBOL]],"Price"),"")</f>
        <v>704.35</v>
      </c>
      <c r="H1623" s="9" cm="1">
        <f t="array" ref="H1623">IFERROR(_FV(T_STOCK_DATA[[#This Row],[SYMBOL]],"Volume"),"")</f>
        <v>363811</v>
      </c>
      <c r="I1623" s="7" t="str" cm="1">
        <f t="array" ref="I1623">IFERROR(_FV(T_STOCK_DATA[[#This Row],[SYMBOL]],"Ticker symbol",TRUE),"")</f>
        <v>532215</v>
      </c>
      <c r="J1623" s="10" t="str">
        <f>IFERROR(RANK(T_STOCK_DATA[[#This Row],[Positive Change %]],T_STOCK_DATA[Positive Change %],0)+COUNTIF($D$3:$D1622,T_STOCK_DATA[[#This Row],[Positive Change %]]),"")</f>
        <v/>
      </c>
      <c r="K1623" s="10">
        <f>IFERROR(RANK(T_STOCK_DATA[[#This Row],[Negative Change %]],T_STOCK_DATA[Negative Change %],1)+COUNTIF($E$3:$E1622,T_STOCK_DATA[[#This Row],[Negative Change %]]),"")</f>
        <v>1507</v>
      </c>
      <c r="L1623" s="10">
        <f>IFERROR(RANK(T_STOCK_DATA[[#This Row],[Volume]],T_STOCK_DATA[Volume],0)+COUNTIF($H$3:$H1622,T_STOCK_DATA[[#This Row],[Volume]]),"")</f>
        <v>594</v>
      </c>
      <c r="M1623" s="18" cm="1">
        <f t="array" ref="M1623">IFERROR(_FV(T_STOCK_DATA[[#This Row],[SYMBOL]],"Last trade time",TRUE),"")</f>
        <v>44585.437523148146</v>
      </c>
    </row>
    <row r="1624" spans="1:13">
      <c r="A1624" s="5" t="e" vm="1622">
        <v>#VALUE!</v>
      </c>
      <c r="B1624" s="7" cm="1">
        <f t="array" ref="B1624">IFERROR(_FV(T_STOCK_DATA[[#This Row],[SYMBOL]],"Change"),"")</f>
        <v>-41.55</v>
      </c>
      <c r="C1624" s="8" cm="1">
        <f t="array" ref="C1624">IFERROR(IF(T_STOCK_DATA[[#This Row],[SYMBOL]]="","",_FV(T_STOCK_DATA[[#This Row],[SYMBOL]],"Change (%)",TRUE)),"")</f>
        <v>-1.213E-2</v>
      </c>
      <c r="D1624" s="8" t="str">
        <f>IF(T_STOCK_DATA[[#This Row],[Change (%)]]&gt;0,T_STOCK_DATA[[#This Row],[Change (%)]],"")</f>
        <v/>
      </c>
      <c r="E1624" s="8">
        <f>IF(T_STOCK_DATA[[#This Row],[Change (%)]]&lt;0,T_STOCK_DATA[[#This Row],[Change (%)]],"")</f>
        <v>-1.213E-2</v>
      </c>
      <c r="F1624" s="7" t="str" cm="1">
        <f t="array" ref="F1624">IFERROR(_FV(T_STOCK_DATA[[#This Row],[SYMBOL]],"Exchange"),"")</f>
        <v>Bombay Stock Exchange</v>
      </c>
      <c r="G1624" s="7" cm="1">
        <f t="array" ref="G1624">IFERROR(_FV(T_STOCK_DATA[[#This Row],[SYMBOL]],"Price"),"")</f>
        <v>3383.75</v>
      </c>
      <c r="H1624" s="9" cm="1">
        <f t="array" ref="H1624">IFERROR(_FV(T_STOCK_DATA[[#This Row],[SYMBOL]],"Volume"),"")</f>
        <v>33324</v>
      </c>
      <c r="I1624" s="7" t="str" cm="1">
        <f t="array" ref="I1624">IFERROR(_FV(T_STOCK_DATA[[#This Row],[SYMBOL]],"Ticker symbol",TRUE),"")</f>
        <v>532977</v>
      </c>
      <c r="J1624" s="10" t="str">
        <f>IFERROR(RANK(T_STOCK_DATA[[#This Row],[Positive Change %]],T_STOCK_DATA[Positive Change %],0)+COUNTIF($D$3:$D1623,T_STOCK_DATA[[#This Row],[Positive Change %]]),"")</f>
        <v/>
      </c>
      <c r="K1624" s="10">
        <f>IFERROR(RANK(T_STOCK_DATA[[#This Row],[Negative Change %]],T_STOCK_DATA[Negative Change %],1)+COUNTIF($E$3:$E1623,T_STOCK_DATA[[#This Row],[Negative Change %]]),"")</f>
        <v>1504</v>
      </c>
      <c r="L1624" s="10">
        <f>IFERROR(RANK(T_STOCK_DATA[[#This Row],[Volume]],T_STOCK_DATA[Volume],0)+COUNTIF($H$3:$H1623,T_STOCK_DATA[[#This Row],[Volume]]),"")</f>
        <v>1286</v>
      </c>
      <c r="M1624" s="18" cm="1">
        <f t="array" ref="M1624">IFERROR(_FV(T_STOCK_DATA[[#This Row],[SYMBOL]],"Last trade time",TRUE),"")</f>
        <v>44585.437523148146</v>
      </c>
    </row>
    <row r="1625" spans="1:13">
      <c r="A1625" s="5" t="e" vm="1623">
        <v>#VALUE!</v>
      </c>
      <c r="B1625" s="7" cm="1">
        <f t="array" ref="B1625">IFERROR(_FV(T_STOCK_DATA[[#This Row],[SYMBOL]],"Change"),"")</f>
        <v>-440.3</v>
      </c>
      <c r="C1625" s="8" cm="1">
        <f t="array" ref="C1625">IFERROR(IF(T_STOCK_DATA[[#This Row],[SYMBOL]]="","",_FV(T_STOCK_DATA[[#This Row],[SYMBOL]],"Change (%)",TRUE)),"")</f>
        <v>-5.9716999999999999E-2</v>
      </c>
      <c r="D1625" s="8" t="str">
        <f>IF(T_STOCK_DATA[[#This Row],[Change (%)]]&gt;0,T_STOCK_DATA[[#This Row],[Change (%)]],"")</f>
        <v/>
      </c>
      <c r="E1625" s="8">
        <f>IF(T_STOCK_DATA[[#This Row],[Change (%)]]&lt;0,T_STOCK_DATA[[#This Row],[Change (%)]],"")</f>
        <v>-5.9716999999999999E-2</v>
      </c>
      <c r="F1625" s="7" t="str" cm="1">
        <f t="array" ref="F1625">IFERROR(_FV(T_STOCK_DATA[[#This Row],[SYMBOL]],"Exchange"),"")</f>
        <v>Bombay Stock Exchange</v>
      </c>
      <c r="G1625" s="7" cm="1">
        <f t="array" ref="G1625">IFERROR(_FV(T_STOCK_DATA[[#This Row],[SYMBOL]],"Price"),"")</f>
        <v>6932.75</v>
      </c>
      <c r="H1625" s="9" cm="1">
        <f t="array" ref="H1625">IFERROR(_FV(T_STOCK_DATA[[#This Row],[SYMBOL]],"Volume"),"")</f>
        <v>85442</v>
      </c>
      <c r="I1625" s="7" t="str" cm="1">
        <f t="array" ref="I1625">IFERROR(_FV(T_STOCK_DATA[[#This Row],[SYMBOL]],"Ticker symbol",TRUE),"")</f>
        <v>500034</v>
      </c>
      <c r="J1625" s="10" t="str">
        <f>IFERROR(RANK(T_STOCK_DATA[[#This Row],[Positive Change %]],T_STOCK_DATA[Positive Change %],0)+COUNTIF($D$3:$D1624,T_STOCK_DATA[[#This Row],[Positive Change %]]),"")</f>
        <v/>
      </c>
      <c r="K1625" s="10">
        <f>IFERROR(RANK(T_STOCK_DATA[[#This Row],[Negative Change %]],T_STOCK_DATA[Negative Change %],1)+COUNTIF($E$3:$E1624,T_STOCK_DATA[[#This Row],[Negative Change %]]),"")</f>
        <v>351</v>
      </c>
      <c r="L1625" s="10">
        <f>IFERROR(RANK(T_STOCK_DATA[[#This Row],[Volume]],T_STOCK_DATA[Volume],0)+COUNTIF($H$3:$H1624,T_STOCK_DATA[[#This Row],[Volume]]),"")</f>
        <v>1018</v>
      </c>
      <c r="M1625" s="18" cm="1">
        <f t="array" ref="M1625">IFERROR(_FV(T_STOCK_DATA[[#This Row],[SYMBOL]],"Last trade time",TRUE),"")</f>
        <v>44585.4375</v>
      </c>
    </row>
    <row r="1626" spans="1:13">
      <c r="A1626" s="5" t="e" vm="1624">
        <v>#VALUE!</v>
      </c>
      <c r="B1626" s="7" cm="1">
        <f t="array" ref="B1626">IFERROR(_FV(T_STOCK_DATA[[#This Row],[SYMBOL]],"Change"),"")</f>
        <v>-625.1</v>
      </c>
      <c r="C1626" s="8" cm="1">
        <f t="array" ref="C1626">IFERROR(IF(T_STOCK_DATA[[#This Row],[SYMBOL]]="","",_FV(T_STOCK_DATA[[#This Row],[SYMBOL]],"Change (%)",TRUE)),"")</f>
        <v>-3.8272E-2</v>
      </c>
      <c r="D1626" s="8" t="str">
        <f>IF(T_STOCK_DATA[[#This Row],[Change (%)]]&gt;0,T_STOCK_DATA[[#This Row],[Change (%)]],"")</f>
        <v/>
      </c>
      <c r="E1626" s="8">
        <f>IF(T_STOCK_DATA[[#This Row],[Change (%)]]&lt;0,T_STOCK_DATA[[#This Row],[Change (%)]],"")</f>
        <v>-3.8272E-2</v>
      </c>
      <c r="F1626" s="7" t="str" cm="1">
        <f t="array" ref="F1626">IFERROR(_FV(T_STOCK_DATA[[#This Row],[SYMBOL]],"Exchange"),"")</f>
        <v>Bombay Stock Exchange</v>
      </c>
      <c r="G1626" s="7" cm="1">
        <f t="array" ref="G1626">IFERROR(_FV(T_STOCK_DATA[[#This Row],[SYMBOL]],"Price"),"")</f>
        <v>15707.95</v>
      </c>
      <c r="H1626" s="9" cm="1">
        <f t="array" ref="H1626">IFERROR(_FV(T_STOCK_DATA[[#This Row],[SYMBOL]],"Volume"),"")</f>
        <v>17494</v>
      </c>
      <c r="I1626" s="7" t="str" cm="1">
        <f t="array" ref="I1626">IFERROR(_FV(T_STOCK_DATA[[#This Row],[SYMBOL]],"Ticker symbol",TRUE),"")</f>
        <v>532978</v>
      </c>
      <c r="J1626" s="10" t="str">
        <f>IFERROR(RANK(T_STOCK_DATA[[#This Row],[Positive Change %]],T_STOCK_DATA[Positive Change %],0)+COUNTIF($D$3:$D1625,T_STOCK_DATA[[#This Row],[Positive Change %]]),"")</f>
        <v/>
      </c>
      <c r="K1626" s="10">
        <f>IFERROR(RANK(T_STOCK_DATA[[#This Row],[Negative Change %]],T_STOCK_DATA[Negative Change %],1)+COUNTIF($E$3:$E1625,T_STOCK_DATA[[#This Row],[Negative Change %]]),"")</f>
        <v>1084</v>
      </c>
      <c r="L1626" s="10">
        <f>IFERROR(RANK(T_STOCK_DATA[[#This Row],[Volume]],T_STOCK_DATA[Volume],0)+COUNTIF($H$3:$H1625,T_STOCK_DATA[[#This Row],[Volume]]),"")</f>
        <v>1418</v>
      </c>
      <c r="M1626" s="18" cm="1">
        <f t="array" ref="M1626">IFERROR(_FV(T_STOCK_DATA[[#This Row],[SYMBOL]],"Last trade time",TRUE),"")</f>
        <v>44585.4375</v>
      </c>
    </row>
    <row r="1627" spans="1:13">
      <c r="A1627" s="5" t="e" vm="1625">
        <v>#VALUE!</v>
      </c>
      <c r="B1627" s="7" cm="1">
        <f t="array" ref="B1627">IFERROR(_FV(T_STOCK_DATA[[#This Row],[SYMBOL]],"Change"),"")</f>
        <v>-5.45</v>
      </c>
      <c r="C1627" s="8" cm="1">
        <f t="array" ref="C1627">IFERROR(IF(T_STOCK_DATA[[#This Row],[SYMBOL]]="","",_FV(T_STOCK_DATA[[#This Row],[SYMBOL]],"Change (%)",TRUE)),"")</f>
        <v>-7.8410000000000007E-3</v>
      </c>
      <c r="D1627" s="8" t="str">
        <f>IF(T_STOCK_DATA[[#This Row],[Change (%)]]&gt;0,T_STOCK_DATA[[#This Row],[Change (%)]],"")</f>
        <v/>
      </c>
      <c r="E1627" s="8">
        <f>IF(T_STOCK_DATA[[#This Row],[Change (%)]]&lt;0,T_STOCK_DATA[[#This Row],[Change (%)]],"")</f>
        <v>-7.8410000000000007E-3</v>
      </c>
      <c r="F1627" s="7" t="str" cm="1">
        <f t="array" ref="F1627">IFERROR(_FV(T_STOCK_DATA[[#This Row],[SYMBOL]],"Exchange"),"")</f>
        <v>Bombay Stock Exchange</v>
      </c>
      <c r="G1627" s="7" cm="1">
        <f t="array" ref="G1627">IFERROR(_FV(T_STOCK_DATA[[#This Row],[SYMBOL]],"Price"),"")</f>
        <v>689.6</v>
      </c>
      <c r="H1627" s="9" cm="1">
        <f t="array" ref="H1627">IFERROR(_FV(T_STOCK_DATA[[#This Row],[SYMBOL]],"Volume"),"")</f>
        <v>224258</v>
      </c>
      <c r="I1627" s="7" t="str" cm="1">
        <f t="array" ref="I1627">IFERROR(_FV(T_STOCK_DATA[[#This Row],[SYMBOL]],"Ticker symbol",TRUE),"")</f>
        <v>532454</v>
      </c>
      <c r="J1627" s="10" t="str">
        <f>IFERROR(RANK(T_STOCK_DATA[[#This Row],[Positive Change %]],T_STOCK_DATA[Positive Change %],0)+COUNTIF($D$3:$D1626,T_STOCK_DATA[[#This Row],[Positive Change %]]),"")</f>
        <v/>
      </c>
      <c r="K1627" s="10">
        <f>IFERROR(RANK(T_STOCK_DATA[[#This Row],[Negative Change %]],T_STOCK_DATA[Negative Change %],1)+COUNTIF($E$3:$E1626,T_STOCK_DATA[[#This Row],[Negative Change %]]),"")</f>
        <v>1536</v>
      </c>
      <c r="L1627" s="10">
        <f>IFERROR(RANK(T_STOCK_DATA[[#This Row],[Volume]],T_STOCK_DATA[Volume],0)+COUNTIF($H$3:$H1626,T_STOCK_DATA[[#This Row],[Volume]]),"")</f>
        <v>721</v>
      </c>
      <c r="M1627" s="18" cm="1">
        <f t="array" ref="M1627">IFERROR(_FV(T_STOCK_DATA[[#This Row],[SYMBOL]],"Last trade time",TRUE),"")</f>
        <v>44585.4375</v>
      </c>
    </row>
    <row r="1628" spans="1:13">
      <c r="A1628" s="5" t="e" vm="1626">
        <v>#VALUE!</v>
      </c>
      <c r="B1628" s="7" cm="1">
        <f t="array" ref="B1628">IFERROR(_FV(T_STOCK_DATA[[#This Row],[SYMBOL]],"Change"),"")</f>
        <v>-136.15</v>
      </c>
      <c r="C1628" s="8" cm="1">
        <f t="array" ref="C1628">IFERROR(IF(T_STOCK_DATA[[#This Row],[SYMBOL]]="","",_FV(T_STOCK_DATA[[#This Row],[SYMBOL]],"Change (%)",TRUE)),"")</f>
        <v>-3.0266000000000001E-2</v>
      </c>
      <c r="D1628" s="8" t="str">
        <f>IF(T_STOCK_DATA[[#This Row],[Change (%)]]&gt;0,T_STOCK_DATA[[#This Row],[Change (%)]],"")</f>
        <v/>
      </c>
      <c r="E1628" s="8">
        <f>IF(T_STOCK_DATA[[#This Row],[Change (%)]]&lt;0,T_STOCK_DATA[[#This Row],[Change (%)]],"")</f>
        <v>-3.0266000000000001E-2</v>
      </c>
      <c r="F1628" s="7" t="str" cm="1">
        <f t="array" ref="F1628">IFERROR(_FV(T_STOCK_DATA[[#This Row],[SYMBOL]],"Exchange"),"")</f>
        <v>Bombay Stock Exchange</v>
      </c>
      <c r="G1628" s="7" cm="1">
        <f t="array" ref="G1628">IFERROR(_FV(T_STOCK_DATA[[#This Row],[SYMBOL]],"Price"),"")</f>
        <v>4362.3500000000004</v>
      </c>
      <c r="H1628" s="9" cm="1">
        <f t="array" ref="H1628">IFERROR(_FV(T_STOCK_DATA[[#This Row],[SYMBOL]],"Volume"),"")</f>
        <v>20144</v>
      </c>
      <c r="I1628" s="7" t="str" cm="1">
        <f t="array" ref="I1628">IFERROR(_FV(T_STOCK_DATA[[#This Row],[SYMBOL]],"Ticker symbol",TRUE),"")</f>
        <v>500124</v>
      </c>
      <c r="J1628" s="10" t="str">
        <f>IFERROR(RANK(T_STOCK_DATA[[#This Row],[Positive Change %]],T_STOCK_DATA[Positive Change %],0)+COUNTIF($D$3:$D1627,T_STOCK_DATA[[#This Row],[Positive Change %]]),"")</f>
        <v/>
      </c>
      <c r="K1628" s="10">
        <f>IFERROR(RANK(T_STOCK_DATA[[#This Row],[Negative Change %]],T_STOCK_DATA[Negative Change %],1)+COUNTIF($E$3:$E1627,T_STOCK_DATA[[#This Row],[Negative Change %]]),"")</f>
        <v>1244</v>
      </c>
      <c r="L1628" s="10">
        <f>IFERROR(RANK(T_STOCK_DATA[[#This Row],[Volume]],T_STOCK_DATA[Volume],0)+COUNTIF($H$3:$H1627,T_STOCK_DATA[[#This Row],[Volume]]),"")</f>
        <v>1388</v>
      </c>
      <c r="M1628" s="18" cm="1">
        <f t="array" ref="M1628">IFERROR(_FV(T_STOCK_DATA[[#This Row],[SYMBOL]],"Last trade time",TRUE),"")</f>
        <v>44585.437523148146</v>
      </c>
    </row>
    <row r="1629" spans="1:13">
      <c r="A1629" s="5" t="e" vm="1627">
        <v>#VALUE!</v>
      </c>
      <c r="B1629" s="7" cm="1">
        <f t="array" ref="B1629">IFERROR(_FV(T_STOCK_DATA[[#This Row],[SYMBOL]],"Change"),"")</f>
        <v>-44.8</v>
      </c>
      <c r="C1629" s="8" cm="1">
        <f t="array" ref="C1629">IFERROR(IF(T_STOCK_DATA[[#This Row],[SYMBOL]]="","",_FV(T_STOCK_DATA[[#This Row],[SYMBOL]],"Change (%)",TRUE)),"")</f>
        <v>-3.8360999999999999E-2</v>
      </c>
      <c r="D1629" s="8" t="str">
        <f>IF(T_STOCK_DATA[[#This Row],[Change (%)]]&gt;0,T_STOCK_DATA[[#This Row],[Change (%)]],"")</f>
        <v/>
      </c>
      <c r="E1629" s="8">
        <f>IF(T_STOCK_DATA[[#This Row],[Change (%)]]&lt;0,T_STOCK_DATA[[#This Row],[Change (%)]],"")</f>
        <v>-3.8360999999999999E-2</v>
      </c>
      <c r="F1629" s="7" t="str" cm="1">
        <f t="array" ref="F1629">IFERROR(_FV(T_STOCK_DATA[[#This Row],[SYMBOL]],"Exchange"),"")</f>
        <v>Bombay Stock Exchange</v>
      </c>
      <c r="G1629" s="7" cm="1">
        <f t="array" ref="G1629">IFERROR(_FV(T_STOCK_DATA[[#This Row],[SYMBOL]],"Price"),"")</f>
        <v>1123.05</v>
      </c>
      <c r="H1629" s="9" cm="1">
        <f t="array" ref="H1629">IFERROR(_FV(T_STOCK_DATA[[#This Row],[SYMBOL]],"Volume"),"")</f>
        <v>312524</v>
      </c>
      <c r="I1629" s="7" t="str" cm="1">
        <f t="array" ref="I1629">IFERROR(_FV(T_STOCK_DATA[[#This Row],[SYMBOL]],"Ticker symbol",TRUE),"")</f>
        <v>532281</v>
      </c>
      <c r="J1629" s="10" t="str">
        <f>IFERROR(RANK(T_STOCK_DATA[[#This Row],[Positive Change %]],T_STOCK_DATA[Positive Change %],0)+COUNTIF($D$3:$D1628,T_STOCK_DATA[[#This Row],[Positive Change %]]),"")</f>
        <v/>
      </c>
      <c r="K1629" s="10">
        <f>IFERROR(RANK(T_STOCK_DATA[[#This Row],[Negative Change %]],T_STOCK_DATA[Negative Change %],1)+COUNTIF($E$3:$E1628,T_STOCK_DATA[[#This Row],[Negative Change %]]),"")</f>
        <v>1082</v>
      </c>
      <c r="L1629" s="10">
        <f>IFERROR(RANK(T_STOCK_DATA[[#This Row],[Volume]],T_STOCK_DATA[Volume],0)+COUNTIF($H$3:$H1628,T_STOCK_DATA[[#This Row],[Volume]]),"")</f>
        <v>634</v>
      </c>
      <c r="M1629" s="18" cm="1">
        <f t="array" ref="M1629">IFERROR(_FV(T_STOCK_DATA[[#This Row],[SYMBOL]],"Last trade time",TRUE),"")</f>
        <v>44585.437523148146</v>
      </c>
    </row>
    <row r="1630" spans="1:13">
      <c r="A1630" s="5" t="e" vm="1628">
        <v>#VALUE!</v>
      </c>
      <c r="B1630" s="7" cm="1">
        <f t="array" ref="B1630">IFERROR(_FV(T_STOCK_DATA[[#This Row],[SYMBOL]],"Change"),"")</f>
        <v>-53.1</v>
      </c>
      <c r="C1630" s="8" cm="1">
        <f t="array" ref="C1630">IFERROR(IF(T_STOCK_DATA[[#This Row],[SYMBOL]]="","",_FV(T_STOCK_DATA[[#This Row],[SYMBOL]],"Change (%)",TRUE)),"")</f>
        <v>-2.0486000000000001E-2</v>
      </c>
      <c r="D1630" s="8" t="str">
        <f>IF(T_STOCK_DATA[[#This Row],[Change (%)]]&gt;0,T_STOCK_DATA[[#This Row],[Change (%)]],"")</f>
        <v/>
      </c>
      <c r="E1630" s="8">
        <f>IF(T_STOCK_DATA[[#This Row],[Change (%)]]&lt;0,T_STOCK_DATA[[#This Row],[Change (%)]],"")</f>
        <v>-2.0486000000000001E-2</v>
      </c>
      <c r="F1630" s="7" t="str" cm="1">
        <f t="array" ref="F1630">IFERROR(_FV(T_STOCK_DATA[[#This Row],[SYMBOL]],"Exchange"),"")</f>
        <v>Bombay Stock Exchange</v>
      </c>
      <c r="G1630" s="7" cm="1">
        <f t="array" ref="G1630">IFERROR(_FV(T_STOCK_DATA[[#This Row],[SYMBOL]],"Price"),"")</f>
        <v>2538.9499999999998</v>
      </c>
      <c r="H1630" s="9" cm="1">
        <f t="array" ref="H1630">IFERROR(_FV(T_STOCK_DATA[[#This Row],[SYMBOL]],"Volume"),"")</f>
        <v>64451</v>
      </c>
      <c r="I1630" s="7" t="str" cm="1">
        <f t="array" ref="I1630">IFERROR(_FV(T_STOCK_DATA[[#This Row],[SYMBOL]],"Ticker symbol",TRUE),"")</f>
        <v>500010</v>
      </c>
      <c r="J1630" s="10" t="str">
        <f>IFERROR(RANK(T_STOCK_DATA[[#This Row],[Positive Change %]],T_STOCK_DATA[Positive Change %],0)+COUNTIF($D$3:$D1629,T_STOCK_DATA[[#This Row],[Positive Change %]]),"")</f>
        <v/>
      </c>
      <c r="K1630" s="10">
        <f>IFERROR(RANK(T_STOCK_DATA[[#This Row],[Negative Change %]],T_STOCK_DATA[Negative Change %],1)+COUNTIF($E$3:$E1629,T_STOCK_DATA[[#This Row],[Negative Change %]]),"")</f>
        <v>1421</v>
      </c>
      <c r="L1630" s="10">
        <f>IFERROR(RANK(T_STOCK_DATA[[#This Row],[Volume]],T_STOCK_DATA[Volume],0)+COUNTIF($H$3:$H1629,T_STOCK_DATA[[#This Row],[Volume]]),"")</f>
        <v>1096</v>
      </c>
      <c r="M1630" s="18" cm="1">
        <f t="array" ref="M1630">IFERROR(_FV(T_STOCK_DATA[[#This Row],[SYMBOL]],"Last trade time",TRUE),"")</f>
        <v>44585.437523148146</v>
      </c>
    </row>
    <row r="1631" spans="1:13">
      <c r="A1631" s="5" t="e" vm="1629">
        <v>#VALUE!</v>
      </c>
      <c r="B1631" s="7" cm="1">
        <f t="array" ref="B1631">IFERROR(_FV(T_STOCK_DATA[[#This Row],[SYMBOL]],"Change"),"")</f>
        <v>-33.25</v>
      </c>
      <c r="C1631" s="8" cm="1">
        <f t="array" ref="C1631">IFERROR(IF(T_STOCK_DATA[[#This Row],[SYMBOL]]="","",_FV(T_STOCK_DATA[[#This Row],[SYMBOL]],"Change (%)",TRUE)),"")</f>
        <v>-2.1865000000000002E-2</v>
      </c>
      <c r="D1631" s="8" t="str">
        <f>IF(T_STOCK_DATA[[#This Row],[Change (%)]]&gt;0,T_STOCK_DATA[[#This Row],[Change (%)]],"")</f>
        <v/>
      </c>
      <c r="E1631" s="8">
        <f>IF(T_STOCK_DATA[[#This Row],[Change (%)]]&lt;0,T_STOCK_DATA[[#This Row],[Change (%)]],"")</f>
        <v>-2.1865000000000002E-2</v>
      </c>
      <c r="F1631" s="7" t="str" cm="1">
        <f t="array" ref="F1631">IFERROR(_FV(T_STOCK_DATA[[#This Row],[SYMBOL]],"Exchange"),"")</f>
        <v>Bombay Stock Exchange</v>
      </c>
      <c r="G1631" s="7" cm="1">
        <f t="array" ref="G1631">IFERROR(_FV(T_STOCK_DATA[[#This Row],[SYMBOL]],"Price"),"")</f>
        <v>1487.45</v>
      </c>
      <c r="H1631" s="9" cm="1">
        <f t="array" ref="H1631">IFERROR(_FV(T_STOCK_DATA[[#This Row],[SYMBOL]],"Volume"),"")</f>
        <v>130592</v>
      </c>
      <c r="I1631" s="7" t="str" cm="1">
        <f t="array" ref="I1631">IFERROR(_FV(T_STOCK_DATA[[#This Row],[SYMBOL]],"Ticker symbol",TRUE),"")</f>
        <v>500180</v>
      </c>
      <c r="J1631" s="10" t="str">
        <f>IFERROR(RANK(T_STOCK_DATA[[#This Row],[Positive Change %]],T_STOCK_DATA[Positive Change %],0)+COUNTIF($D$3:$D1630,T_STOCK_DATA[[#This Row],[Positive Change %]]),"")</f>
        <v/>
      </c>
      <c r="K1631" s="10">
        <f>IFERROR(RANK(T_STOCK_DATA[[#This Row],[Negative Change %]],T_STOCK_DATA[Negative Change %],1)+COUNTIF($E$3:$E1630,T_STOCK_DATA[[#This Row],[Negative Change %]]),"")</f>
        <v>1395</v>
      </c>
      <c r="L1631" s="10">
        <f>IFERROR(RANK(T_STOCK_DATA[[#This Row],[Volume]],T_STOCK_DATA[Volume],0)+COUNTIF($H$3:$H1630,T_STOCK_DATA[[#This Row],[Volume]]),"")</f>
        <v>892</v>
      </c>
      <c r="M1631" s="18" cm="1">
        <f t="array" ref="M1631">IFERROR(_FV(T_STOCK_DATA[[#This Row],[SYMBOL]],"Last trade time",TRUE),"")</f>
        <v>44585.4375</v>
      </c>
    </row>
    <row r="1632" spans="1:13">
      <c r="A1632" s="5" t="e" vm="1630">
        <v>#VALUE!</v>
      </c>
      <c r="B1632" s="7" cm="1">
        <f t="array" ref="B1632">IFERROR(_FV(T_STOCK_DATA[[#This Row],[SYMBOL]],"Change"),"")</f>
        <v>-36.1</v>
      </c>
      <c r="C1632" s="8" cm="1">
        <f t="array" ref="C1632">IFERROR(IF(T_STOCK_DATA[[#This Row],[SYMBOL]]="","",_FV(T_STOCK_DATA[[#This Row],[SYMBOL]],"Change (%)",TRUE)),"")</f>
        <v>-1.5545999999999999E-2</v>
      </c>
      <c r="D1632" s="8" t="str">
        <f>IF(T_STOCK_DATA[[#This Row],[Change (%)]]&gt;0,T_STOCK_DATA[[#This Row],[Change (%)]],"")</f>
        <v/>
      </c>
      <c r="E1632" s="8">
        <f>IF(T_STOCK_DATA[[#This Row],[Change (%)]]&lt;0,T_STOCK_DATA[[#This Row],[Change (%)]],"")</f>
        <v>-1.5545999999999999E-2</v>
      </c>
      <c r="F1632" s="7" t="str" cm="1">
        <f t="array" ref="F1632">IFERROR(_FV(T_STOCK_DATA[[#This Row],[SYMBOL]],"Exchange"),"")</f>
        <v>Bombay Stock Exchange</v>
      </c>
      <c r="G1632" s="7" cm="1">
        <f t="array" ref="G1632">IFERROR(_FV(T_STOCK_DATA[[#This Row],[SYMBOL]],"Price"),"")</f>
        <v>2286.1</v>
      </c>
      <c r="H1632" s="9" cm="1">
        <f t="array" ref="H1632">IFERROR(_FV(T_STOCK_DATA[[#This Row],[SYMBOL]],"Volume"),"")</f>
        <v>124713</v>
      </c>
      <c r="I1632" s="7" t="str" cm="1">
        <f t="array" ref="I1632">IFERROR(_FV(T_STOCK_DATA[[#This Row],[SYMBOL]],"Ticker symbol",TRUE),"")</f>
        <v>500696</v>
      </c>
      <c r="J1632" s="10" t="str">
        <f>IFERROR(RANK(T_STOCK_DATA[[#This Row],[Positive Change %]],T_STOCK_DATA[Positive Change %],0)+COUNTIF($D$3:$D1631,T_STOCK_DATA[[#This Row],[Positive Change %]]),"")</f>
        <v/>
      </c>
      <c r="K1632" s="10">
        <f>IFERROR(RANK(T_STOCK_DATA[[#This Row],[Negative Change %]],T_STOCK_DATA[Negative Change %],1)+COUNTIF($E$3:$E1631,T_STOCK_DATA[[#This Row],[Negative Change %]]),"")</f>
        <v>1475</v>
      </c>
      <c r="L1632" s="10">
        <f>IFERROR(RANK(T_STOCK_DATA[[#This Row],[Volume]],T_STOCK_DATA[Volume],0)+COUNTIF($H$3:$H1631,T_STOCK_DATA[[#This Row],[Volume]]),"")</f>
        <v>905</v>
      </c>
      <c r="M1632" s="18" cm="1">
        <f t="array" ref="M1632">IFERROR(_FV(T_STOCK_DATA[[#This Row],[SYMBOL]],"Last trade time",TRUE),"")</f>
        <v>44585.437511574077</v>
      </c>
    </row>
    <row r="1633" spans="1:13">
      <c r="A1633" s="5" t="e" vm="1631">
        <v>#VALUE!</v>
      </c>
      <c r="B1633" s="7" cm="1">
        <f t="array" ref="B1633">IFERROR(_FV(T_STOCK_DATA[[#This Row],[SYMBOL]],"Change"),"")</f>
        <v>-6.4</v>
      </c>
      <c r="C1633" s="8" cm="1">
        <f t="array" ref="C1633">IFERROR(IF(T_STOCK_DATA[[#This Row],[SYMBOL]]="","",_FV(T_STOCK_DATA[[#This Row],[SYMBOL]],"Change (%)",TRUE)),"")</f>
        <v>-7.9539999999999993E-3</v>
      </c>
      <c r="D1633" s="8" t="str">
        <f>IF(T_STOCK_DATA[[#This Row],[Change (%)]]&gt;0,T_STOCK_DATA[[#This Row],[Change (%)]],"")</f>
        <v/>
      </c>
      <c r="E1633" s="8">
        <f>IF(T_STOCK_DATA[[#This Row],[Change (%)]]&lt;0,T_STOCK_DATA[[#This Row],[Change (%)]],"")</f>
        <v>-7.9539999999999993E-3</v>
      </c>
      <c r="F1633" s="7" t="str" cm="1">
        <f t="array" ref="F1633">IFERROR(_FV(T_STOCK_DATA[[#This Row],[SYMBOL]],"Exchange"),"")</f>
        <v>Bombay Stock Exchange</v>
      </c>
      <c r="G1633" s="7" cm="1">
        <f t="array" ref="G1633">IFERROR(_FV(T_STOCK_DATA[[#This Row],[SYMBOL]],"Price"),"")</f>
        <v>798.2</v>
      </c>
      <c r="H1633" s="9" cm="1">
        <f t="array" ref="H1633">IFERROR(_FV(T_STOCK_DATA[[#This Row],[SYMBOL]],"Volume"),"")</f>
        <v>1190559</v>
      </c>
      <c r="I1633" s="7" t="str" cm="1">
        <f t="array" ref="I1633">IFERROR(_FV(T_STOCK_DATA[[#This Row],[SYMBOL]],"Ticker symbol",TRUE),"")</f>
        <v>532174</v>
      </c>
      <c r="J1633" s="10" t="str">
        <f>IFERROR(RANK(T_STOCK_DATA[[#This Row],[Positive Change %]],T_STOCK_DATA[Positive Change %],0)+COUNTIF($D$3:$D1632,T_STOCK_DATA[[#This Row],[Positive Change %]]),"")</f>
        <v/>
      </c>
      <c r="K1633" s="10">
        <f>IFERROR(RANK(T_STOCK_DATA[[#This Row],[Negative Change %]],T_STOCK_DATA[Negative Change %],1)+COUNTIF($E$3:$E1632,T_STOCK_DATA[[#This Row],[Negative Change %]]),"")</f>
        <v>1535</v>
      </c>
      <c r="L1633" s="10">
        <f>IFERROR(RANK(T_STOCK_DATA[[#This Row],[Volume]],T_STOCK_DATA[Volume],0)+COUNTIF($H$3:$H1632,T_STOCK_DATA[[#This Row],[Volume]]),"")</f>
        <v>302</v>
      </c>
      <c r="M1633" s="18" cm="1">
        <f t="array" ref="M1633">IFERROR(_FV(T_STOCK_DATA[[#This Row],[SYMBOL]],"Last trade time",TRUE),"")</f>
        <v>44585.437523148146</v>
      </c>
    </row>
    <row r="1634" spans="1:13">
      <c r="A1634" s="5" t="e" vm="1632">
        <v>#VALUE!</v>
      </c>
      <c r="B1634" s="7" cm="1">
        <f t="array" ref="B1634">IFERROR(_FV(T_STOCK_DATA[[#This Row],[SYMBOL]],"Change"),"")</f>
        <v>-4.0999999999999996</v>
      </c>
      <c r="C1634" s="8" cm="1">
        <f t="array" ref="C1634">IFERROR(IF(T_STOCK_DATA[[#This Row],[SYMBOL]]="","",_FV(T_STOCK_DATA[[#This Row],[SYMBOL]],"Change (%)",TRUE)),"")</f>
        <v>-4.8010000000000006E-3</v>
      </c>
      <c r="D1634" s="8" t="str">
        <f>IF(T_STOCK_DATA[[#This Row],[Change (%)]]&gt;0,T_STOCK_DATA[[#This Row],[Change (%)]],"")</f>
        <v/>
      </c>
      <c r="E1634" s="8">
        <f>IF(T_STOCK_DATA[[#This Row],[Change (%)]]&lt;0,T_STOCK_DATA[[#This Row],[Change (%)]],"")</f>
        <v>-4.8010000000000006E-3</v>
      </c>
      <c r="F1634" s="7" t="str" cm="1">
        <f t="array" ref="F1634">IFERROR(_FV(T_STOCK_DATA[[#This Row],[SYMBOL]],"Exchange"),"")</f>
        <v>Bombay Stock Exchange</v>
      </c>
      <c r="G1634" s="7" cm="1">
        <f t="array" ref="G1634">IFERROR(_FV(T_STOCK_DATA[[#This Row],[SYMBOL]],"Price"),"")</f>
        <v>849.85</v>
      </c>
      <c r="H1634" s="9" cm="1">
        <f t="array" ref="H1634">IFERROR(_FV(T_STOCK_DATA[[#This Row],[SYMBOL]],"Volume"),"")</f>
        <v>176840</v>
      </c>
      <c r="I1634" s="7" t="str" cm="1">
        <f t="array" ref="I1634">IFERROR(_FV(T_STOCK_DATA[[#This Row],[SYMBOL]],"Ticker symbol",TRUE),"")</f>
        <v>532187</v>
      </c>
      <c r="J1634" s="10" t="str">
        <f>IFERROR(RANK(T_STOCK_DATA[[#This Row],[Positive Change %]],T_STOCK_DATA[Positive Change %],0)+COUNTIF($D$3:$D1633,T_STOCK_DATA[[#This Row],[Positive Change %]]),"")</f>
        <v/>
      </c>
      <c r="K1634" s="10">
        <f>IFERROR(RANK(T_STOCK_DATA[[#This Row],[Negative Change %]],T_STOCK_DATA[Negative Change %],1)+COUNTIF($E$3:$E1633,T_STOCK_DATA[[#This Row],[Negative Change %]]),"")</f>
        <v>1548</v>
      </c>
      <c r="L1634" s="10">
        <f>IFERROR(RANK(T_STOCK_DATA[[#This Row],[Volume]],T_STOCK_DATA[Volume],0)+COUNTIF($H$3:$H1633,T_STOCK_DATA[[#This Row],[Volume]]),"")</f>
        <v>794</v>
      </c>
      <c r="M1634" s="18" cm="1">
        <f t="array" ref="M1634">IFERROR(_FV(T_STOCK_DATA[[#This Row],[SYMBOL]],"Last trade time",TRUE),"")</f>
        <v>44585.437523148146</v>
      </c>
    </row>
    <row r="1635" spans="1:13">
      <c r="A1635" s="5" t="e" vm="1633">
        <v>#VALUE!</v>
      </c>
      <c r="B1635" s="7" cm="1">
        <f t="array" ref="B1635">IFERROR(_FV(T_STOCK_DATA[[#This Row],[SYMBOL]],"Change"),"")</f>
        <v>-49.15</v>
      </c>
      <c r="C1635" s="8" cm="1">
        <f t="array" ref="C1635">IFERROR(IF(T_STOCK_DATA[[#This Row],[SYMBOL]]="","",_FV(T_STOCK_DATA[[#This Row],[SYMBOL]],"Change (%)",TRUE)),"")</f>
        <v>-2.7519000000000002E-2</v>
      </c>
      <c r="D1635" s="8" t="str">
        <f>IF(T_STOCK_DATA[[#This Row],[Change (%)]]&gt;0,T_STOCK_DATA[[#This Row],[Change (%)]],"")</f>
        <v/>
      </c>
      <c r="E1635" s="8">
        <f>IF(T_STOCK_DATA[[#This Row],[Change (%)]]&lt;0,T_STOCK_DATA[[#This Row],[Change (%)]],"")</f>
        <v>-2.7519000000000002E-2</v>
      </c>
      <c r="F1635" s="7" t="str" cm="1">
        <f t="array" ref="F1635">IFERROR(_FV(T_STOCK_DATA[[#This Row],[SYMBOL]],"Exchange"),"")</f>
        <v>Bombay Stock Exchange</v>
      </c>
      <c r="G1635" s="7" cm="1">
        <f t="array" ref="G1635">IFERROR(_FV(T_STOCK_DATA[[#This Row],[SYMBOL]],"Price"),"")</f>
        <v>1736.9</v>
      </c>
      <c r="H1635" s="9" cm="1">
        <f t="array" ref="H1635">IFERROR(_FV(T_STOCK_DATA[[#This Row],[SYMBOL]],"Volume"),"")</f>
        <v>464704</v>
      </c>
      <c r="I1635" s="7" t="str" cm="1">
        <f t="array" ref="I1635">IFERROR(_FV(T_STOCK_DATA[[#This Row],[SYMBOL]],"Ticker symbol",TRUE),"")</f>
        <v>500209</v>
      </c>
      <c r="J1635" s="10" t="str">
        <f>IFERROR(RANK(T_STOCK_DATA[[#This Row],[Positive Change %]],T_STOCK_DATA[Positive Change %],0)+COUNTIF($D$3:$D1634,T_STOCK_DATA[[#This Row],[Positive Change %]]),"")</f>
        <v/>
      </c>
      <c r="K1635" s="10">
        <f>IFERROR(RANK(T_STOCK_DATA[[#This Row],[Negative Change %]],T_STOCK_DATA[Negative Change %],1)+COUNTIF($E$3:$E1634,T_STOCK_DATA[[#This Row],[Negative Change %]]),"")</f>
        <v>1290</v>
      </c>
      <c r="L1635" s="10">
        <f>IFERROR(RANK(T_STOCK_DATA[[#This Row],[Volume]],T_STOCK_DATA[Volume],0)+COUNTIF($H$3:$H1634,T_STOCK_DATA[[#This Row],[Volume]]),"")</f>
        <v>520</v>
      </c>
      <c r="M1635" s="18" cm="1">
        <f t="array" ref="M1635">IFERROR(_FV(T_STOCK_DATA[[#This Row],[SYMBOL]],"Last trade time",TRUE),"")</f>
        <v>44585.437523148146</v>
      </c>
    </row>
    <row r="1636" spans="1:13">
      <c r="A1636" s="5" t="e" vm="1634">
        <v>#VALUE!</v>
      </c>
      <c r="B1636" s="7" cm="1">
        <f t="array" ref="B1636">IFERROR(_FV(T_STOCK_DATA[[#This Row],[SYMBOL]],"Change"),"")</f>
        <v>-5.3</v>
      </c>
      <c r="C1636" s="8" cm="1">
        <f t="array" ref="C1636">IFERROR(IF(T_STOCK_DATA[[#This Row],[SYMBOL]]="","",_FV(T_STOCK_DATA[[#This Row],[SYMBOL]],"Change (%)",TRUE)),"")</f>
        <v>-2.4418000000000002E-2</v>
      </c>
      <c r="D1636" s="8" t="str">
        <f>IF(T_STOCK_DATA[[#This Row],[Change (%)]]&gt;0,T_STOCK_DATA[[#This Row],[Change (%)]],"")</f>
        <v/>
      </c>
      <c r="E1636" s="8">
        <f>IF(T_STOCK_DATA[[#This Row],[Change (%)]]&lt;0,T_STOCK_DATA[[#This Row],[Change (%)]],"")</f>
        <v>-2.4418000000000002E-2</v>
      </c>
      <c r="F1636" s="7" t="str" cm="1">
        <f t="array" ref="F1636">IFERROR(_FV(T_STOCK_DATA[[#This Row],[SYMBOL]],"Exchange"),"")</f>
        <v>Bombay Stock Exchange</v>
      </c>
      <c r="G1636" s="7" cm="1">
        <f t="array" ref="G1636">IFERROR(_FV(T_STOCK_DATA[[#This Row],[SYMBOL]],"Price"),"")</f>
        <v>211.75</v>
      </c>
      <c r="H1636" s="9" cm="1">
        <f t="array" ref="H1636">IFERROR(_FV(T_STOCK_DATA[[#This Row],[SYMBOL]],"Volume"),"")</f>
        <v>1745098</v>
      </c>
      <c r="I1636" s="7" t="str" cm="1">
        <f t="array" ref="I1636">IFERROR(_FV(T_STOCK_DATA[[#This Row],[SYMBOL]],"Ticker symbol",TRUE),"")</f>
        <v>500875</v>
      </c>
      <c r="J1636" s="10" t="str">
        <f>IFERROR(RANK(T_STOCK_DATA[[#This Row],[Positive Change %]],T_STOCK_DATA[Positive Change %],0)+COUNTIF($D$3:$D1635,T_STOCK_DATA[[#This Row],[Positive Change %]]),"")</f>
        <v/>
      </c>
      <c r="K1636" s="10">
        <f>IFERROR(RANK(T_STOCK_DATA[[#This Row],[Negative Change %]],T_STOCK_DATA[Negative Change %],1)+COUNTIF($E$3:$E1635,T_STOCK_DATA[[#This Row],[Negative Change %]]),"")</f>
        <v>1349</v>
      </c>
      <c r="L1636" s="10">
        <f>IFERROR(RANK(T_STOCK_DATA[[#This Row],[Volume]],T_STOCK_DATA[Volume],0)+COUNTIF($H$3:$H1635,T_STOCK_DATA[[#This Row],[Volume]]),"")</f>
        <v>227</v>
      </c>
      <c r="M1636" s="18" cm="1">
        <f t="array" ref="M1636">IFERROR(_FV(T_STOCK_DATA[[#This Row],[SYMBOL]],"Last trade time",TRUE),"")</f>
        <v>44585.437523148146</v>
      </c>
    </row>
    <row r="1637" spans="1:13">
      <c r="A1637" s="5" t="e" vm="1635">
        <v>#VALUE!</v>
      </c>
      <c r="B1637" s="7" cm="1">
        <f t="array" ref="B1637">IFERROR(_FV(T_STOCK_DATA[[#This Row],[SYMBOL]],"Change"),"")</f>
        <v>-60.6</v>
      </c>
      <c r="C1637" s="8" cm="1">
        <f t="array" ref="C1637">IFERROR(IF(T_STOCK_DATA[[#This Row],[SYMBOL]]="","",_FV(T_STOCK_DATA[[#This Row],[SYMBOL]],"Change (%)",TRUE)),"")</f>
        <v>-3.2014999999999995E-2</v>
      </c>
      <c r="D1637" s="8" t="str">
        <f>IF(T_STOCK_DATA[[#This Row],[Change (%)]]&gt;0,T_STOCK_DATA[[#This Row],[Change (%)]],"")</f>
        <v/>
      </c>
      <c r="E1637" s="8">
        <f>IF(T_STOCK_DATA[[#This Row],[Change (%)]]&lt;0,T_STOCK_DATA[[#This Row],[Change (%)]],"")</f>
        <v>-3.2014999999999995E-2</v>
      </c>
      <c r="F1637" s="7" t="str" cm="1">
        <f t="array" ref="F1637">IFERROR(_FV(T_STOCK_DATA[[#This Row],[SYMBOL]],"Exchange"),"")</f>
        <v>Bombay Stock Exchange</v>
      </c>
      <c r="G1637" s="7" cm="1">
        <f t="array" ref="G1637">IFERROR(_FV(T_STOCK_DATA[[#This Row],[SYMBOL]],"Price"),"")</f>
        <v>1832.25</v>
      </c>
      <c r="H1637" s="9" cm="1">
        <f t="array" ref="H1637">IFERROR(_FV(T_STOCK_DATA[[#This Row],[SYMBOL]],"Volume"),"")</f>
        <v>48525</v>
      </c>
      <c r="I1637" s="7" t="str" cm="1">
        <f t="array" ref="I1637">IFERROR(_FV(T_STOCK_DATA[[#This Row],[SYMBOL]],"Ticker symbol",TRUE),"")</f>
        <v>500247</v>
      </c>
      <c r="J1637" s="10" t="str">
        <f>IFERROR(RANK(T_STOCK_DATA[[#This Row],[Positive Change %]],T_STOCK_DATA[Positive Change %],0)+COUNTIF($D$3:$D1636,T_STOCK_DATA[[#This Row],[Positive Change %]]),"")</f>
        <v/>
      </c>
      <c r="K1637" s="10">
        <f>IFERROR(RANK(T_STOCK_DATA[[#This Row],[Negative Change %]],T_STOCK_DATA[Negative Change %],1)+COUNTIF($E$3:$E1636,T_STOCK_DATA[[#This Row],[Negative Change %]]),"")</f>
        <v>1211</v>
      </c>
      <c r="L1637" s="10">
        <f>IFERROR(RANK(T_STOCK_DATA[[#This Row],[Volume]],T_STOCK_DATA[Volume],0)+COUNTIF($H$3:$H1636,T_STOCK_DATA[[#This Row],[Volume]]),"")</f>
        <v>1184</v>
      </c>
      <c r="M1637" s="18" cm="1">
        <f t="array" ref="M1637">IFERROR(_FV(T_STOCK_DATA[[#This Row],[SYMBOL]],"Last trade time",TRUE),"")</f>
        <v>44585.437523148146</v>
      </c>
    </row>
    <row r="1638" spans="1:13">
      <c r="A1638" s="5" t="e" vm="1636">
        <v>#VALUE!</v>
      </c>
      <c r="B1638" s="7" cm="1">
        <f t="array" ref="B1638">IFERROR(_FV(T_STOCK_DATA[[#This Row],[SYMBOL]],"Change"),"")</f>
        <v>-54.7</v>
      </c>
      <c r="C1638" s="8" cm="1">
        <f t="array" ref="C1638">IFERROR(IF(T_STOCK_DATA[[#This Row],[SYMBOL]]="","",_FV(T_STOCK_DATA[[#This Row],[SYMBOL]],"Change (%)",TRUE)),"")</f>
        <v>-2.7986E-2</v>
      </c>
      <c r="D1638" s="8" t="str">
        <f>IF(T_STOCK_DATA[[#This Row],[Change (%)]]&gt;0,T_STOCK_DATA[[#This Row],[Change (%)]],"")</f>
        <v/>
      </c>
      <c r="E1638" s="8">
        <f>IF(T_STOCK_DATA[[#This Row],[Change (%)]]&lt;0,T_STOCK_DATA[[#This Row],[Change (%)]],"")</f>
        <v>-2.7986E-2</v>
      </c>
      <c r="F1638" s="7" t="str" cm="1">
        <f t="array" ref="F1638">IFERROR(_FV(T_STOCK_DATA[[#This Row],[SYMBOL]],"Exchange"),"")</f>
        <v>Bombay Stock Exchange</v>
      </c>
      <c r="G1638" s="7" cm="1">
        <f t="array" ref="G1638">IFERROR(_FV(T_STOCK_DATA[[#This Row],[SYMBOL]],"Price"),"")</f>
        <v>1899.85</v>
      </c>
      <c r="H1638" s="9" cm="1">
        <f t="array" ref="H1638">IFERROR(_FV(T_STOCK_DATA[[#This Row],[SYMBOL]],"Volume"),"")</f>
        <v>52783</v>
      </c>
      <c r="I1638" s="7" t="str" cm="1">
        <f t="array" ref="I1638">IFERROR(_FV(T_STOCK_DATA[[#This Row],[SYMBOL]],"Ticker symbol",TRUE),"")</f>
        <v>500510</v>
      </c>
      <c r="J1638" s="10" t="str">
        <f>IFERROR(RANK(T_STOCK_DATA[[#This Row],[Positive Change %]],T_STOCK_DATA[Positive Change %],0)+COUNTIF($D$3:$D1637,T_STOCK_DATA[[#This Row],[Positive Change %]]),"")</f>
        <v/>
      </c>
      <c r="K1638" s="10">
        <f>IFERROR(RANK(T_STOCK_DATA[[#This Row],[Negative Change %]],T_STOCK_DATA[Negative Change %],1)+COUNTIF($E$3:$E1637,T_STOCK_DATA[[#This Row],[Negative Change %]]),"")</f>
        <v>1283</v>
      </c>
      <c r="L1638" s="10">
        <f>IFERROR(RANK(T_STOCK_DATA[[#This Row],[Volume]],T_STOCK_DATA[Volume],0)+COUNTIF($H$3:$H1637,T_STOCK_DATA[[#This Row],[Volume]]),"")</f>
        <v>1151</v>
      </c>
      <c r="M1638" s="18" cm="1">
        <f t="array" ref="M1638">IFERROR(_FV(T_STOCK_DATA[[#This Row],[SYMBOL]],"Last trade time",TRUE),"")</f>
        <v>44585.437523148146</v>
      </c>
    </row>
    <row r="1639" spans="1:13">
      <c r="A1639" s="5" t="e" vm="1637">
        <v>#VALUE!</v>
      </c>
      <c r="B1639" s="7" cm="1">
        <f t="array" ref="B1639">IFERROR(_FV(T_STOCK_DATA[[#This Row],[SYMBOL]],"Change"),"")</f>
        <v>-20.350000000000001</v>
      </c>
      <c r="C1639" s="8" cm="1">
        <f t="array" ref="C1639">IFERROR(IF(T_STOCK_DATA[[#This Row],[SYMBOL]]="","",_FV(T_STOCK_DATA[[#This Row],[SYMBOL]],"Change (%)",TRUE)),"")</f>
        <v>-2.3272000000000001E-2</v>
      </c>
      <c r="D1639" s="8" t="str">
        <f>IF(T_STOCK_DATA[[#This Row],[Change (%)]]&gt;0,T_STOCK_DATA[[#This Row],[Change (%)]],"")</f>
        <v/>
      </c>
      <c r="E1639" s="8">
        <f>IF(T_STOCK_DATA[[#This Row],[Change (%)]]&lt;0,T_STOCK_DATA[[#This Row],[Change (%)]],"")</f>
        <v>-2.3272000000000001E-2</v>
      </c>
      <c r="F1639" s="7" t="str" cm="1">
        <f t="array" ref="F1639">IFERROR(_FV(T_STOCK_DATA[[#This Row],[SYMBOL]],"Exchange"),"")</f>
        <v>Bombay Stock Exchange</v>
      </c>
      <c r="G1639" s="7" cm="1">
        <f t="array" ref="G1639">IFERROR(_FV(T_STOCK_DATA[[#This Row],[SYMBOL]],"Price"),"")</f>
        <v>854.1</v>
      </c>
      <c r="H1639" s="9" cm="1">
        <f t="array" ref="H1639">IFERROR(_FV(T_STOCK_DATA[[#This Row],[SYMBOL]],"Volume"),"")</f>
        <v>236007</v>
      </c>
      <c r="I1639" s="7" t="str" cm="1">
        <f t="array" ref="I1639">IFERROR(_FV(T_STOCK_DATA[[#This Row],[SYMBOL]],"Ticker symbol",TRUE),"")</f>
        <v>500520</v>
      </c>
      <c r="J1639" s="10" t="str">
        <f>IFERROR(RANK(T_STOCK_DATA[[#This Row],[Positive Change %]],T_STOCK_DATA[Positive Change %],0)+COUNTIF($D$3:$D1638,T_STOCK_DATA[[#This Row],[Positive Change %]]),"")</f>
        <v/>
      </c>
      <c r="K1639" s="10">
        <f>IFERROR(RANK(T_STOCK_DATA[[#This Row],[Negative Change %]],T_STOCK_DATA[Negative Change %],1)+COUNTIF($E$3:$E1638,T_STOCK_DATA[[#This Row],[Negative Change %]]),"")</f>
        <v>1372</v>
      </c>
      <c r="L1639" s="10">
        <f>IFERROR(RANK(T_STOCK_DATA[[#This Row],[Volume]],T_STOCK_DATA[Volume],0)+COUNTIF($H$3:$H1638,T_STOCK_DATA[[#This Row],[Volume]]),"")</f>
        <v>705</v>
      </c>
      <c r="M1639" s="18" cm="1">
        <f t="array" ref="M1639">IFERROR(_FV(T_STOCK_DATA[[#This Row],[SYMBOL]],"Last trade time",TRUE),"")</f>
        <v>44585.437523148146</v>
      </c>
    </row>
    <row r="1640" spans="1:13">
      <c r="A1640" s="5" t="e" vm="1638">
        <v>#VALUE!</v>
      </c>
      <c r="B1640" s="7" cm="1">
        <f t="array" ref="B1640">IFERROR(_FV(T_STOCK_DATA[[#This Row],[SYMBOL]],"Change"),"")</f>
        <v>-139.4</v>
      </c>
      <c r="C1640" s="8" cm="1">
        <f t="array" ref="C1640">IFERROR(IF(T_STOCK_DATA[[#This Row],[SYMBOL]]="","",_FV(T_STOCK_DATA[[#This Row],[SYMBOL]],"Change (%)",TRUE)),"")</f>
        <v>-1.7023999999999997E-2</v>
      </c>
      <c r="D1640" s="8" t="str">
        <f>IF(T_STOCK_DATA[[#This Row],[Change (%)]]&gt;0,T_STOCK_DATA[[#This Row],[Change (%)]],"")</f>
        <v/>
      </c>
      <c r="E1640" s="8">
        <f>IF(T_STOCK_DATA[[#This Row],[Change (%)]]&lt;0,T_STOCK_DATA[[#This Row],[Change (%)]],"")</f>
        <v>-1.7023999999999997E-2</v>
      </c>
      <c r="F1640" s="7" t="str" cm="1">
        <f t="array" ref="F1640">IFERROR(_FV(T_STOCK_DATA[[#This Row],[SYMBOL]],"Exchange"),"")</f>
        <v>Bombay Stock Exchange</v>
      </c>
      <c r="G1640" s="7" cm="1">
        <f t="array" ref="G1640">IFERROR(_FV(T_STOCK_DATA[[#This Row],[SYMBOL]],"Price"),"")</f>
        <v>8049.2</v>
      </c>
      <c r="H1640" s="9" cm="1">
        <f t="array" ref="H1640">IFERROR(_FV(T_STOCK_DATA[[#This Row],[SYMBOL]],"Volume"),"")</f>
        <v>24990</v>
      </c>
      <c r="I1640" s="7" t="str" cm="1">
        <f t="array" ref="I1640">IFERROR(_FV(T_STOCK_DATA[[#This Row],[SYMBOL]],"Ticker symbol",TRUE),"")</f>
        <v>532500</v>
      </c>
      <c r="J1640" s="10" t="str">
        <f>IFERROR(RANK(T_STOCK_DATA[[#This Row],[Positive Change %]],T_STOCK_DATA[Positive Change %],0)+COUNTIF($D$3:$D1639,T_STOCK_DATA[[#This Row],[Positive Change %]]),"")</f>
        <v/>
      </c>
      <c r="K1640" s="10">
        <f>IFERROR(RANK(T_STOCK_DATA[[#This Row],[Negative Change %]],T_STOCK_DATA[Negative Change %],1)+COUNTIF($E$3:$E1639,T_STOCK_DATA[[#This Row],[Negative Change %]]),"")</f>
        <v>1460</v>
      </c>
      <c r="L1640" s="10">
        <f>IFERROR(RANK(T_STOCK_DATA[[#This Row],[Volume]],T_STOCK_DATA[Volume],0)+COUNTIF($H$3:$H1639,T_STOCK_DATA[[#This Row],[Volume]]),"")</f>
        <v>1347</v>
      </c>
      <c r="M1640" s="18" cm="1">
        <f t="array" ref="M1640">IFERROR(_FV(T_STOCK_DATA[[#This Row],[SYMBOL]],"Last trade time",TRUE),"")</f>
        <v>44585.437523148146</v>
      </c>
    </row>
    <row r="1641" spans="1:13">
      <c r="A1641" s="5" t="e" vm="1639">
        <v>#VALUE!</v>
      </c>
      <c r="B1641" s="7" cm="1">
        <f t="array" ref="B1641">IFERROR(_FV(T_STOCK_DATA[[#This Row],[SYMBOL]],"Change"),"")</f>
        <v>-278.7</v>
      </c>
      <c r="C1641" s="8" cm="1">
        <f t="array" ref="C1641">IFERROR(IF(T_STOCK_DATA[[#This Row],[SYMBOL]]="","",_FV(T_STOCK_DATA[[#This Row],[SYMBOL]],"Change (%)",TRUE)),"")</f>
        <v>-1.47E-2</v>
      </c>
      <c r="D1641" s="8" t="str">
        <f>IF(T_STOCK_DATA[[#This Row],[Change (%)]]&gt;0,T_STOCK_DATA[[#This Row],[Change (%)]],"")</f>
        <v/>
      </c>
      <c r="E1641" s="8">
        <f>IF(T_STOCK_DATA[[#This Row],[Change (%)]]&lt;0,T_STOCK_DATA[[#This Row],[Change (%)]],"")</f>
        <v>-1.47E-2</v>
      </c>
      <c r="F1641" s="7" t="str" cm="1">
        <f t="array" ref="F1641">IFERROR(_FV(T_STOCK_DATA[[#This Row],[SYMBOL]],"Exchange"),"")</f>
        <v>Bombay Stock Exchange</v>
      </c>
      <c r="G1641" s="7" cm="1">
        <f t="array" ref="G1641">IFERROR(_FV(T_STOCK_DATA[[#This Row],[SYMBOL]],"Price"),"")</f>
        <v>18679.849999999999</v>
      </c>
      <c r="H1641" s="9" cm="1">
        <f t="array" ref="H1641">IFERROR(_FV(T_STOCK_DATA[[#This Row],[SYMBOL]],"Volume"),"")</f>
        <v>2273</v>
      </c>
      <c r="I1641" s="7" t="str" cm="1">
        <f t="array" ref="I1641">IFERROR(_FV(T_STOCK_DATA[[#This Row],[SYMBOL]],"Ticker symbol",TRUE),"")</f>
        <v>500790</v>
      </c>
      <c r="J1641" s="10" t="str">
        <f>IFERROR(RANK(T_STOCK_DATA[[#This Row],[Positive Change %]],T_STOCK_DATA[Positive Change %],0)+COUNTIF($D$3:$D1640,T_STOCK_DATA[[#This Row],[Positive Change %]]),"")</f>
        <v/>
      </c>
      <c r="K1641" s="10">
        <f>IFERROR(RANK(T_STOCK_DATA[[#This Row],[Negative Change %]],T_STOCK_DATA[Negative Change %],1)+COUNTIF($E$3:$E1640,T_STOCK_DATA[[#This Row],[Negative Change %]]),"")</f>
        <v>1482</v>
      </c>
      <c r="L1641" s="10">
        <f>IFERROR(RANK(T_STOCK_DATA[[#This Row],[Volume]],T_STOCK_DATA[Volume],0)+COUNTIF($H$3:$H1640,T_STOCK_DATA[[#This Row],[Volume]]),"")</f>
        <v>1601</v>
      </c>
      <c r="M1641" s="18" cm="1">
        <f t="array" ref="M1641">IFERROR(_FV(T_STOCK_DATA[[#This Row],[SYMBOL]],"Last trade time",TRUE),"")</f>
        <v>44585.437557870369</v>
      </c>
    </row>
    <row r="1642" spans="1:13">
      <c r="A1642" s="5" t="e" vm="1640">
        <v>#VALUE!</v>
      </c>
      <c r="B1642" s="7" cm="1">
        <f t="array" ref="B1642">IFERROR(_FV(T_STOCK_DATA[[#This Row],[SYMBOL]],"Change"),"")</f>
        <v>-1.55</v>
      </c>
      <c r="C1642" s="8" cm="1">
        <f t="array" ref="C1642">IFERROR(IF(T_STOCK_DATA[[#This Row],[SYMBOL]]="","",_FV(T_STOCK_DATA[[#This Row],[SYMBOL]],"Change (%)",TRUE)),"")</f>
        <v>-1.1559E-2</v>
      </c>
      <c r="D1642" s="8" t="str">
        <f>IF(T_STOCK_DATA[[#This Row],[Change (%)]]&gt;0,T_STOCK_DATA[[#This Row],[Change (%)]],"")</f>
        <v/>
      </c>
      <c r="E1642" s="8">
        <f>IF(T_STOCK_DATA[[#This Row],[Change (%)]]&lt;0,T_STOCK_DATA[[#This Row],[Change (%)]],"")</f>
        <v>-1.1559E-2</v>
      </c>
      <c r="F1642" s="7" t="str" cm="1">
        <f t="array" ref="F1642">IFERROR(_FV(T_STOCK_DATA[[#This Row],[SYMBOL]],"Exchange"),"")</f>
        <v>Bombay Stock Exchange</v>
      </c>
      <c r="G1642" s="7" cm="1">
        <f t="array" ref="G1642">IFERROR(_FV(T_STOCK_DATA[[#This Row],[SYMBOL]],"Price"),"")</f>
        <v>132.55000000000001</v>
      </c>
      <c r="H1642" s="9" cm="1">
        <f t="array" ref="H1642">IFERROR(_FV(T_STOCK_DATA[[#This Row],[SYMBOL]],"Volume"),"")</f>
        <v>676988</v>
      </c>
      <c r="I1642" s="7" t="str" cm="1">
        <f t="array" ref="I1642">IFERROR(_FV(T_STOCK_DATA[[#This Row],[SYMBOL]],"Ticker symbol",TRUE),"")</f>
        <v>532555</v>
      </c>
      <c r="J1642" s="10" t="str">
        <f>IFERROR(RANK(T_STOCK_DATA[[#This Row],[Positive Change %]],T_STOCK_DATA[Positive Change %],0)+COUNTIF($D$3:$D1641,T_STOCK_DATA[[#This Row],[Positive Change %]]),"")</f>
        <v/>
      </c>
      <c r="K1642" s="10">
        <f>IFERROR(RANK(T_STOCK_DATA[[#This Row],[Negative Change %]],T_STOCK_DATA[Negative Change %],1)+COUNTIF($E$3:$E1641,T_STOCK_DATA[[#This Row],[Negative Change %]]),"")</f>
        <v>1508</v>
      </c>
      <c r="L1642" s="10">
        <f>IFERROR(RANK(T_STOCK_DATA[[#This Row],[Volume]],T_STOCK_DATA[Volume],0)+COUNTIF($H$3:$H1641,T_STOCK_DATA[[#This Row],[Volume]]),"")</f>
        <v>424</v>
      </c>
      <c r="M1642" s="18" cm="1">
        <f t="array" ref="M1642">IFERROR(_FV(T_STOCK_DATA[[#This Row],[SYMBOL]],"Last trade time",TRUE),"")</f>
        <v>44585.437523148146</v>
      </c>
    </row>
    <row r="1643" spans="1:13">
      <c r="A1643" s="5" t="e" vm="1641">
        <v>#VALUE!</v>
      </c>
      <c r="B1643" s="7" cm="1">
        <f t="array" ref="B1643">IFERROR(_FV(T_STOCK_DATA[[#This Row],[SYMBOL]],"Change"),"")</f>
        <v>1.9</v>
      </c>
      <c r="C1643" s="8" cm="1">
        <f t="array" ref="C1643">IFERROR(IF(T_STOCK_DATA[[#This Row],[SYMBOL]]="","",_FV(T_STOCK_DATA[[#This Row],[SYMBOL]],"Change (%)",TRUE)),"")</f>
        <v>1.1613999999999999E-2</v>
      </c>
      <c r="D1643" s="8">
        <f>IF(T_STOCK_DATA[[#This Row],[Change (%)]]&gt;0,T_STOCK_DATA[[#This Row],[Change (%)]],"")</f>
        <v>1.1613999999999999E-2</v>
      </c>
      <c r="E1643" s="8" t="str">
        <f>IF(T_STOCK_DATA[[#This Row],[Change (%)]]&lt;0,T_STOCK_DATA[[#This Row],[Change (%)]],"")</f>
        <v/>
      </c>
      <c r="F1643" s="7" t="str" cm="1">
        <f t="array" ref="F1643">IFERROR(_FV(T_STOCK_DATA[[#This Row],[SYMBOL]],"Exchange"),"")</f>
        <v>Bombay Stock Exchange</v>
      </c>
      <c r="G1643" s="7" cm="1">
        <f t="array" ref="G1643">IFERROR(_FV(T_STOCK_DATA[[#This Row],[SYMBOL]],"Price"),"")</f>
        <v>165.5</v>
      </c>
      <c r="H1643" s="9" cm="1">
        <f t="array" ref="H1643">IFERROR(_FV(T_STOCK_DATA[[#This Row],[SYMBOL]],"Volume"),"")</f>
        <v>1549313</v>
      </c>
      <c r="I1643" s="7" t="str" cm="1">
        <f t="array" ref="I1643">IFERROR(_FV(T_STOCK_DATA[[#This Row],[SYMBOL]],"Ticker symbol",TRUE),"")</f>
        <v>500312</v>
      </c>
      <c r="J1643" s="10">
        <f>IFERROR(RANK(T_STOCK_DATA[[#This Row],[Positive Change %]],T_STOCK_DATA[Positive Change %],0)+COUNTIF($D$3:$D1642,T_STOCK_DATA[[#This Row],[Positive Change %]]),"")</f>
        <v>43</v>
      </c>
      <c r="K1643" s="10" t="str">
        <f>IFERROR(RANK(T_STOCK_DATA[[#This Row],[Negative Change %]],T_STOCK_DATA[Negative Change %],1)+COUNTIF($E$3:$E1642,T_STOCK_DATA[[#This Row],[Negative Change %]]),"")</f>
        <v/>
      </c>
      <c r="L1643" s="10">
        <f>IFERROR(RANK(T_STOCK_DATA[[#This Row],[Volume]],T_STOCK_DATA[Volume],0)+COUNTIF($H$3:$H1642,T_STOCK_DATA[[#This Row],[Volume]]),"")</f>
        <v>250</v>
      </c>
      <c r="M1643" s="18" cm="1">
        <f t="array" ref="M1643">IFERROR(_FV(T_STOCK_DATA[[#This Row],[SYMBOL]],"Last trade time",TRUE),"")</f>
        <v>44585.4375</v>
      </c>
    </row>
    <row r="1644" spans="1:13">
      <c r="A1644" s="5" t="e" vm="1642">
        <v>#VALUE!</v>
      </c>
      <c r="B1644" s="7" cm="1">
        <f t="array" ref="B1644">IFERROR(_FV(T_STOCK_DATA[[#This Row],[SYMBOL]],"Change"),"")</f>
        <v>-1.05</v>
      </c>
      <c r="C1644" s="8" cm="1">
        <f t="array" ref="C1644">IFERROR(IF(T_STOCK_DATA[[#This Row],[SYMBOL]]="","",_FV(T_STOCK_DATA[[#This Row],[SYMBOL]],"Change (%)",TRUE)),"")</f>
        <v>-4.8849999999999996E-3</v>
      </c>
      <c r="D1644" s="8" t="str">
        <f>IF(T_STOCK_DATA[[#This Row],[Change (%)]]&gt;0,T_STOCK_DATA[[#This Row],[Change (%)]],"")</f>
        <v/>
      </c>
      <c r="E1644" s="8">
        <f>IF(T_STOCK_DATA[[#This Row],[Change (%)]]&lt;0,T_STOCK_DATA[[#This Row],[Change (%)]],"")</f>
        <v>-4.8849999999999996E-3</v>
      </c>
      <c r="F1644" s="7" t="str" cm="1">
        <f t="array" ref="F1644">IFERROR(_FV(T_STOCK_DATA[[#This Row],[SYMBOL]],"Exchange"),"")</f>
        <v>Bombay Stock Exchange</v>
      </c>
      <c r="G1644" s="7" cm="1">
        <f t="array" ref="G1644">IFERROR(_FV(T_STOCK_DATA[[#This Row],[SYMBOL]],"Price"),"")</f>
        <v>213.9</v>
      </c>
      <c r="H1644" s="9" cm="1">
        <f t="array" ref="H1644">IFERROR(_FV(T_STOCK_DATA[[#This Row],[SYMBOL]],"Volume"),"")</f>
        <v>232713</v>
      </c>
      <c r="I1644" s="7" t="str" cm="1">
        <f t="array" ref="I1644">IFERROR(_FV(T_STOCK_DATA[[#This Row],[SYMBOL]],"Ticker symbol",TRUE),"")</f>
        <v>532898</v>
      </c>
      <c r="J1644" s="10" t="str">
        <f>IFERROR(RANK(T_STOCK_DATA[[#This Row],[Positive Change %]],T_STOCK_DATA[Positive Change %],0)+COUNTIF($D$3:$D1643,T_STOCK_DATA[[#This Row],[Positive Change %]]),"")</f>
        <v/>
      </c>
      <c r="K1644" s="10">
        <f>IFERROR(RANK(T_STOCK_DATA[[#This Row],[Negative Change %]],T_STOCK_DATA[Negative Change %],1)+COUNTIF($E$3:$E1643,T_STOCK_DATA[[#This Row],[Negative Change %]]),"")</f>
        <v>1547</v>
      </c>
      <c r="L1644" s="10">
        <f>IFERROR(RANK(T_STOCK_DATA[[#This Row],[Volume]],T_STOCK_DATA[Volume],0)+COUNTIF($H$3:$H1643,T_STOCK_DATA[[#This Row],[Volume]]),"")</f>
        <v>713</v>
      </c>
      <c r="M1644" s="18" cm="1">
        <f t="array" ref="M1644">IFERROR(_FV(T_STOCK_DATA[[#This Row],[SYMBOL]],"Last trade time",TRUE),"")</f>
        <v>44585.437523148146</v>
      </c>
    </row>
    <row r="1645" spans="1:13">
      <c r="A1645" s="5" t="e" vm="1643">
        <v>#VALUE!</v>
      </c>
      <c r="B1645" s="7" cm="1">
        <f t="array" ref="B1645">IFERROR(_FV(T_STOCK_DATA[[#This Row],[SYMBOL]],"Change"),"")</f>
        <v>-100.55</v>
      </c>
      <c r="C1645" s="8" cm="1">
        <f t="array" ref="C1645">IFERROR(IF(T_STOCK_DATA[[#This Row],[SYMBOL]]="","",_FV(T_STOCK_DATA[[#This Row],[SYMBOL]],"Change (%)",TRUE)),"")</f>
        <v>-4.0575E-2</v>
      </c>
      <c r="D1645" s="8" t="str">
        <f>IF(T_STOCK_DATA[[#This Row],[Change (%)]]&gt;0,T_STOCK_DATA[[#This Row],[Change (%)]],"")</f>
        <v/>
      </c>
      <c r="E1645" s="8">
        <f>IF(T_STOCK_DATA[[#This Row],[Change (%)]]&lt;0,T_STOCK_DATA[[#This Row],[Change (%)]],"")</f>
        <v>-4.0575E-2</v>
      </c>
      <c r="F1645" s="7" t="str" cm="1">
        <f t="array" ref="F1645">IFERROR(_FV(T_STOCK_DATA[[#This Row],[SYMBOL]],"Exchange"),"")</f>
        <v>Bombay Stock Exchange</v>
      </c>
      <c r="G1645" s="7" cm="1">
        <f t="array" ref="G1645">IFERROR(_FV(T_STOCK_DATA[[#This Row],[SYMBOL]],"Price"),"")</f>
        <v>2377.5500000000002</v>
      </c>
      <c r="H1645" s="9" cm="1">
        <f t="array" ref="H1645">IFERROR(_FV(T_STOCK_DATA[[#This Row],[SYMBOL]],"Volume"),"")</f>
        <v>579337</v>
      </c>
      <c r="I1645" s="7" t="str" cm="1">
        <f t="array" ref="I1645">IFERROR(_FV(T_STOCK_DATA[[#This Row],[SYMBOL]],"Ticker symbol",TRUE),"")</f>
        <v>500325</v>
      </c>
      <c r="J1645" s="10" t="str">
        <f>IFERROR(RANK(T_STOCK_DATA[[#This Row],[Positive Change %]],T_STOCK_DATA[Positive Change %],0)+COUNTIF($D$3:$D1644,T_STOCK_DATA[[#This Row],[Positive Change %]]),"")</f>
        <v/>
      </c>
      <c r="K1645" s="10">
        <f>IFERROR(RANK(T_STOCK_DATA[[#This Row],[Negative Change %]],T_STOCK_DATA[Negative Change %],1)+COUNTIF($E$3:$E1644,T_STOCK_DATA[[#This Row],[Negative Change %]]),"")</f>
        <v>1028</v>
      </c>
      <c r="L1645" s="10">
        <f>IFERROR(RANK(T_STOCK_DATA[[#This Row],[Volume]],T_STOCK_DATA[Volume],0)+COUNTIF($H$3:$H1644,T_STOCK_DATA[[#This Row],[Volume]]),"")</f>
        <v>460</v>
      </c>
      <c r="M1645" s="18" cm="1">
        <f t="array" ref="M1645">IFERROR(_FV(T_STOCK_DATA[[#This Row],[SYMBOL]],"Last trade time",TRUE),"")</f>
        <v>44585.437523148146</v>
      </c>
    </row>
    <row r="1646" spans="1:13">
      <c r="A1646" s="5" t="e" vm="1644">
        <v>#VALUE!</v>
      </c>
      <c r="B1646" s="7" cm="1">
        <f t="array" ref="B1646">IFERROR(_FV(T_STOCK_DATA[[#This Row],[SYMBOL]],"Change"),"")</f>
        <v>-8.6999999999999993</v>
      </c>
      <c r="C1646" s="8" cm="1">
        <f t="array" ref="C1646">IFERROR(IF(T_STOCK_DATA[[#This Row],[SYMBOL]]="","",_FV(T_STOCK_DATA[[#This Row],[SYMBOL]],"Change (%)",TRUE)),"")</f>
        <v>-1.7302999999999999E-2</v>
      </c>
      <c r="D1646" s="8" t="str">
        <f>IF(T_STOCK_DATA[[#This Row],[Change (%)]]&gt;0,T_STOCK_DATA[[#This Row],[Change (%)]],"")</f>
        <v/>
      </c>
      <c r="E1646" s="8">
        <f>IF(T_STOCK_DATA[[#This Row],[Change (%)]]&lt;0,T_STOCK_DATA[[#This Row],[Change (%)]],"")</f>
        <v>-1.7302999999999999E-2</v>
      </c>
      <c r="F1646" s="7" t="str" cm="1">
        <f t="array" ref="F1646">IFERROR(_FV(T_STOCK_DATA[[#This Row],[SYMBOL]],"Exchange"),"")</f>
        <v>Bombay Stock Exchange</v>
      </c>
      <c r="G1646" s="7" cm="1">
        <f t="array" ref="G1646">IFERROR(_FV(T_STOCK_DATA[[#This Row],[SYMBOL]],"Price"),"")</f>
        <v>494.1</v>
      </c>
      <c r="H1646" s="9" cm="1">
        <f t="array" ref="H1646">IFERROR(_FV(T_STOCK_DATA[[#This Row],[SYMBOL]],"Volume"),"")</f>
        <v>1283253</v>
      </c>
      <c r="I1646" s="7" t="str" cm="1">
        <f t="array" ref="I1646">IFERROR(_FV(T_STOCK_DATA[[#This Row],[SYMBOL]],"Ticker symbol",TRUE),"")</f>
        <v>500112</v>
      </c>
      <c r="J1646" s="10" t="str">
        <f>IFERROR(RANK(T_STOCK_DATA[[#This Row],[Positive Change %]],T_STOCK_DATA[Positive Change %],0)+COUNTIF($D$3:$D1645,T_STOCK_DATA[[#This Row],[Positive Change %]]),"")</f>
        <v/>
      </c>
      <c r="K1646" s="10">
        <f>IFERROR(RANK(T_STOCK_DATA[[#This Row],[Negative Change %]],T_STOCK_DATA[Negative Change %],1)+COUNTIF($E$3:$E1645,T_STOCK_DATA[[#This Row],[Negative Change %]]),"")</f>
        <v>1454</v>
      </c>
      <c r="L1646" s="10">
        <f>IFERROR(RANK(T_STOCK_DATA[[#This Row],[Volume]],T_STOCK_DATA[Volume],0)+COUNTIF($H$3:$H1645,T_STOCK_DATA[[#This Row],[Volume]]),"")</f>
        <v>282</v>
      </c>
      <c r="M1646" s="18" cm="1">
        <f t="array" ref="M1646">IFERROR(_FV(T_STOCK_DATA[[#This Row],[SYMBOL]],"Last trade time",TRUE),"")</f>
        <v>44585.437557870369</v>
      </c>
    </row>
    <row r="1647" spans="1:13">
      <c r="A1647" s="5" t="e" vm="1645">
        <v>#VALUE!</v>
      </c>
      <c r="B1647" s="7" cm="1">
        <f t="array" ref="B1647">IFERROR(_FV(T_STOCK_DATA[[#This Row],[SYMBOL]],"Change"),"")</f>
        <v>-9.15</v>
      </c>
      <c r="C1647" s="8" cm="1">
        <f t="array" ref="C1647">IFERROR(IF(T_STOCK_DATA[[#This Row],[SYMBOL]]="","",_FV(T_STOCK_DATA[[#This Row],[SYMBOL]],"Change (%)",TRUE)),"")</f>
        <v>-1.1310000000000001E-2</v>
      </c>
      <c r="D1647" s="8" t="str">
        <f>IF(T_STOCK_DATA[[#This Row],[Change (%)]]&gt;0,T_STOCK_DATA[[#This Row],[Change (%)]],"")</f>
        <v/>
      </c>
      <c r="E1647" s="8">
        <f>IF(T_STOCK_DATA[[#This Row],[Change (%)]]&lt;0,T_STOCK_DATA[[#This Row],[Change (%)]],"")</f>
        <v>-1.1310000000000001E-2</v>
      </c>
      <c r="F1647" s="7" t="str" cm="1">
        <f t="array" ref="F1647">IFERROR(_FV(T_STOCK_DATA[[#This Row],[SYMBOL]],"Exchange"),"")</f>
        <v>Bombay Stock Exchange</v>
      </c>
      <c r="G1647" s="7" cm="1">
        <f t="array" ref="G1647">IFERROR(_FV(T_STOCK_DATA[[#This Row],[SYMBOL]],"Price"),"")</f>
        <v>799.9</v>
      </c>
      <c r="H1647" s="9" cm="1">
        <f t="array" ref="H1647">IFERROR(_FV(T_STOCK_DATA[[#This Row],[SYMBOL]],"Volume"),"")</f>
        <v>219136</v>
      </c>
      <c r="I1647" s="7" t="str" cm="1">
        <f t="array" ref="I1647">IFERROR(_FV(T_STOCK_DATA[[#This Row],[SYMBOL]],"Ticker symbol",TRUE),"")</f>
        <v>524715</v>
      </c>
      <c r="J1647" s="10" t="str">
        <f>IFERROR(RANK(T_STOCK_DATA[[#This Row],[Positive Change %]],T_STOCK_DATA[Positive Change %],0)+COUNTIF($D$3:$D1646,T_STOCK_DATA[[#This Row],[Positive Change %]]),"")</f>
        <v/>
      </c>
      <c r="K1647" s="10">
        <f>IFERROR(RANK(T_STOCK_DATA[[#This Row],[Negative Change %]],T_STOCK_DATA[Negative Change %],1)+COUNTIF($E$3:$E1646,T_STOCK_DATA[[#This Row],[Negative Change %]]),"")</f>
        <v>1511</v>
      </c>
      <c r="L1647" s="10">
        <f>IFERROR(RANK(T_STOCK_DATA[[#This Row],[Volume]],T_STOCK_DATA[Volume],0)+COUNTIF($H$3:$H1646,T_STOCK_DATA[[#This Row],[Volume]]),"")</f>
        <v>732</v>
      </c>
      <c r="M1647" s="18" cm="1">
        <f t="array" ref="M1647">IFERROR(_FV(T_STOCK_DATA[[#This Row],[SYMBOL]],"Last trade time",TRUE),"")</f>
        <v>44585.4375</v>
      </c>
    </row>
    <row r="1648" spans="1:13">
      <c r="A1648" s="5" t="e" vm="1646">
        <v>#VALUE!</v>
      </c>
      <c r="B1648" s="7" cm="1">
        <f t="array" ref="B1648">IFERROR(_FV(T_STOCK_DATA[[#This Row],[SYMBOL]],"Change"),"")</f>
        <v>-63.35</v>
      </c>
      <c r="C1648" s="8" cm="1">
        <f t="array" ref="C1648">IFERROR(IF(T_STOCK_DATA[[#This Row],[SYMBOL]]="","",_FV(T_STOCK_DATA[[#This Row],[SYMBOL]],"Change (%)",TRUE)),"")</f>
        <v>-1.652E-2</v>
      </c>
      <c r="D1648" s="8" t="str">
        <f>IF(T_STOCK_DATA[[#This Row],[Change (%)]]&gt;0,T_STOCK_DATA[[#This Row],[Change (%)]],"")</f>
        <v/>
      </c>
      <c r="E1648" s="8">
        <f>IF(T_STOCK_DATA[[#This Row],[Change (%)]]&lt;0,T_STOCK_DATA[[#This Row],[Change (%)]],"")</f>
        <v>-1.652E-2</v>
      </c>
      <c r="F1648" s="7" t="str" cm="1">
        <f t="array" ref="F1648">IFERROR(_FV(T_STOCK_DATA[[#This Row],[SYMBOL]],"Exchange"),"")</f>
        <v>Bombay Stock Exchange</v>
      </c>
      <c r="G1648" s="7" cm="1">
        <f t="array" ref="G1648">IFERROR(_FV(T_STOCK_DATA[[#This Row],[SYMBOL]],"Price"),"")</f>
        <v>3771.5</v>
      </c>
      <c r="H1648" s="9" cm="1">
        <f t="array" ref="H1648">IFERROR(_FV(T_STOCK_DATA[[#This Row],[SYMBOL]],"Volume"),"")</f>
        <v>288622</v>
      </c>
      <c r="I1648" s="7" t="str" cm="1">
        <f t="array" ref="I1648">IFERROR(_FV(T_STOCK_DATA[[#This Row],[SYMBOL]],"Ticker symbol",TRUE),"")</f>
        <v>532540</v>
      </c>
      <c r="J1648" s="10" t="str">
        <f>IFERROR(RANK(T_STOCK_DATA[[#This Row],[Positive Change %]],T_STOCK_DATA[Positive Change %],0)+COUNTIF($D$3:$D1647,T_STOCK_DATA[[#This Row],[Positive Change %]]),"")</f>
        <v/>
      </c>
      <c r="K1648" s="10">
        <f>IFERROR(RANK(T_STOCK_DATA[[#This Row],[Negative Change %]],T_STOCK_DATA[Negative Change %],1)+COUNTIF($E$3:$E1647,T_STOCK_DATA[[#This Row],[Negative Change %]]),"")</f>
        <v>1467</v>
      </c>
      <c r="L1648" s="10">
        <f>IFERROR(RANK(T_STOCK_DATA[[#This Row],[Volume]],T_STOCK_DATA[Volume],0)+COUNTIF($H$3:$H1647,T_STOCK_DATA[[#This Row],[Volume]]),"")</f>
        <v>652</v>
      </c>
      <c r="M1648" s="18" cm="1">
        <f t="array" ref="M1648">IFERROR(_FV(T_STOCK_DATA[[#This Row],[SYMBOL]],"Last trade time",TRUE),"")</f>
        <v>44585.437557870369</v>
      </c>
    </row>
    <row r="1649" spans="1:13">
      <c r="A1649" s="5" t="e" vm="1647">
        <v>#VALUE!</v>
      </c>
      <c r="B1649" s="7" cm="1">
        <f t="array" ref="B1649">IFERROR(_FV(T_STOCK_DATA[[#This Row],[SYMBOL]],"Change"),"")</f>
        <v>-82</v>
      </c>
      <c r="C1649" s="8" cm="1">
        <f t="array" ref="C1649">IFERROR(IF(T_STOCK_DATA[[#This Row],[SYMBOL]]="","",_FV(T_STOCK_DATA[[#This Row],[SYMBOL]],"Change (%)",TRUE)),"")</f>
        <v>-5.1437999999999998E-2</v>
      </c>
      <c r="D1649" s="8" t="str">
        <f>IF(T_STOCK_DATA[[#This Row],[Change (%)]]&gt;0,T_STOCK_DATA[[#This Row],[Change (%)]],"")</f>
        <v/>
      </c>
      <c r="E1649" s="8">
        <f>IF(T_STOCK_DATA[[#This Row],[Change (%)]]&lt;0,T_STOCK_DATA[[#This Row],[Change (%)]],"")</f>
        <v>-5.1437999999999998E-2</v>
      </c>
      <c r="F1649" s="7" t="str" cm="1">
        <f t="array" ref="F1649">IFERROR(_FV(T_STOCK_DATA[[#This Row],[SYMBOL]],"Exchange"),"")</f>
        <v>Bombay Stock Exchange</v>
      </c>
      <c r="G1649" s="7" cm="1">
        <f t="array" ref="G1649">IFERROR(_FV(T_STOCK_DATA[[#This Row],[SYMBOL]],"Price"),"")</f>
        <v>1512.15</v>
      </c>
      <c r="H1649" s="9" cm="1">
        <f t="array" ref="H1649">IFERROR(_FV(T_STOCK_DATA[[#This Row],[SYMBOL]],"Volume"),"")</f>
        <v>221301</v>
      </c>
      <c r="I1649" s="7" t="str" cm="1">
        <f t="array" ref="I1649">IFERROR(_FV(T_STOCK_DATA[[#This Row],[SYMBOL]],"Ticker symbol",TRUE),"")</f>
        <v>532755</v>
      </c>
      <c r="J1649" s="10" t="str">
        <f>IFERROR(RANK(T_STOCK_DATA[[#This Row],[Positive Change %]],T_STOCK_DATA[Positive Change %],0)+COUNTIF($D$3:$D1648,T_STOCK_DATA[[#This Row],[Positive Change %]]),"")</f>
        <v/>
      </c>
      <c r="K1649" s="10">
        <f>IFERROR(RANK(T_STOCK_DATA[[#This Row],[Negative Change %]],T_STOCK_DATA[Negative Change %],1)+COUNTIF($E$3:$E1648,T_STOCK_DATA[[#This Row],[Negative Change %]]),"")</f>
        <v>478</v>
      </c>
      <c r="L1649" s="10">
        <f>IFERROR(RANK(T_STOCK_DATA[[#This Row],[Volume]],T_STOCK_DATA[Volume],0)+COUNTIF($H$3:$H1648,T_STOCK_DATA[[#This Row],[Volume]]),"")</f>
        <v>725</v>
      </c>
      <c r="M1649" s="18" cm="1">
        <f t="array" ref="M1649">IFERROR(_FV(T_STOCK_DATA[[#This Row],[SYMBOL]],"Last trade time",TRUE),"")</f>
        <v>44585.437523148146</v>
      </c>
    </row>
    <row r="1650" spans="1:13">
      <c r="A1650" s="5" t="e" vm="1648">
        <v>#VALUE!</v>
      </c>
      <c r="B1650" s="7" cm="1">
        <f t="array" ref="B1650">IFERROR(_FV(T_STOCK_DATA[[#This Row],[SYMBOL]],"Change"),"")</f>
        <v>-125.75</v>
      </c>
      <c r="C1650" s="8" cm="1">
        <f t="array" ref="C1650">IFERROR(IF(T_STOCK_DATA[[#This Row],[SYMBOL]]="","",_FV(T_STOCK_DATA[[#This Row],[SYMBOL]],"Change (%)",TRUE)),"")</f>
        <v>-4.9729000000000002E-2</v>
      </c>
      <c r="D1650" s="8" t="str">
        <f>IF(T_STOCK_DATA[[#This Row],[Change (%)]]&gt;0,T_STOCK_DATA[[#This Row],[Change (%)]],"")</f>
        <v/>
      </c>
      <c r="E1650" s="8">
        <f>IF(T_STOCK_DATA[[#This Row],[Change (%)]]&lt;0,T_STOCK_DATA[[#This Row],[Change (%)]],"")</f>
        <v>-4.9729000000000002E-2</v>
      </c>
      <c r="F1650" s="7" t="str" cm="1">
        <f t="array" ref="F1650">IFERROR(_FV(T_STOCK_DATA[[#This Row],[SYMBOL]],"Exchange"),"")</f>
        <v>Bombay Stock Exchange</v>
      </c>
      <c r="G1650" s="7" cm="1">
        <f t="array" ref="G1650">IFERROR(_FV(T_STOCK_DATA[[#This Row],[SYMBOL]],"Price"),"")</f>
        <v>2402.9499999999998</v>
      </c>
      <c r="H1650" s="9" cm="1">
        <f t="array" ref="H1650">IFERROR(_FV(T_STOCK_DATA[[#This Row],[SYMBOL]],"Volume"),"")</f>
        <v>74143</v>
      </c>
      <c r="I1650" s="7" t="str" cm="1">
        <f t="array" ref="I1650">IFERROR(_FV(T_STOCK_DATA[[#This Row],[SYMBOL]],"Ticker symbol",TRUE),"")</f>
        <v>500114</v>
      </c>
      <c r="J1650" s="10" t="str">
        <f>IFERROR(RANK(T_STOCK_DATA[[#This Row],[Positive Change %]],T_STOCK_DATA[Positive Change %],0)+COUNTIF($D$3:$D1649,T_STOCK_DATA[[#This Row],[Positive Change %]]),"")</f>
        <v/>
      </c>
      <c r="K1650" s="10">
        <f>IFERROR(RANK(T_STOCK_DATA[[#This Row],[Negative Change %]],T_STOCK_DATA[Negative Change %],1)+COUNTIF($E$3:$E1649,T_STOCK_DATA[[#This Row],[Negative Change %]]),"")</f>
        <v>605</v>
      </c>
      <c r="L1650" s="10">
        <f>IFERROR(RANK(T_STOCK_DATA[[#This Row],[Volume]],T_STOCK_DATA[Volume],0)+COUNTIF($H$3:$H1649,T_STOCK_DATA[[#This Row],[Volume]]),"")</f>
        <v>1059</v>
      </c>
      <c r="M1650" s="18" cm="1">
        <f t="array" ref="M1650">IFERROR(_FV(T_STOCK_DATA[[#This Row],[SYMBOL]],"Last trade time",TRUE),"")</f>
        <v>44585.437523148146</v>
      </c>
    </row>
    <row r="1651" spans="1:13">
      <c r="A1651" s="5" t="e" vm="1649">
        <v>#VALUE!</v>
      </c>
      <c r="B1651" s="7" cm="1">
        <f t="array" ref="B1651">IFERROR(_FV(T_STOCK_DATA[[#This Row],[SYMBOL]],"Change"),"")</f>
        <v>-206.9</v>
      </c>
      <c r="C1651" s="8" cm="1">
        <f t="array" ref="C1651">IFERROR(IF(T_STOCK_DATA[[#This Row],[SYMBOL]]="","",_FV(T_STOCK_DATA[[#This Row],[SYMBOL]],"Change (%)",TRUE)),"")</f>
        <v>-2.8093E-2</v>
      </c>
      <c r="D1651" s="8" t="str">
        <f>IF(T_STOCK_DATA[[#This Row],[Change (%)]]&gt;0,T_STOCK_DATA[[#This Row],[Change (%)]],"")</f>
        <v/>
      </c>
      <c r="E1651" s="8">
        <f>IF(T_STOCK_DATA[[#This Row],[Change (%)]]&lt;0,T_STOCK_DATA[[#This Row],[Change (%)]],"")</f>
        <v>-2.8093E-2</v>
      </c>
      <c r="F1651" s="7" t="str" cm="1">
        <f t="array" ref="F1651">IFERROR(_FV(T_STOCK_DATA[[#This Row],[SYMBOL]],"Exchange"),"")</f>
        <v>Bombay Stock Exchange</v>
      </c>
      <c r="G1651" s="7" cm="1">
        <f t="array" ref="G1651">IFERROR(_FV(T_STOCK_DATA[[#This Row],[SYMBOL]],"Price"),"")</f>
        <v>7157.85</v>
      </c>
      <c r="H1651" s="9" cm="1">
        <f t="array" ref="H1651">IFERROR(_FV(T_STOCK_DATA[[#This Row],[SYMBOL]],"Volume"),"")</f>
        <v>13138</v>
      </c>
      <c r="I1651" s="7" t="str" cm="1">
        <f t="array" ref="I1651">IFERROR(_FV(T_STOCK_DATA[[#This Row],[SYMBOL]],"Ticker symbol",TRUE),"")</f>
        <v>532538</v>
      </c>
      <c r="J1651" s="10" t="str">
        <f>IFERROR(RANK(T_STOCK_DATA[[#This Row],[Positive Change %]],T_STOCK_DATA[Positive Change %],0)+COUNTIF($D$3:$D1650,T_STOCK_DATA[[#This Row],[Positive Change %]]),"")</f>
        <v/>
      </c>
      <c r="K1651" s="10">
        <f>IFERROR(RANK(T_STOCK_DATA[[#This Row],[Negative Change %]],T_STOCK_DATA[Negative Change %],1)+COUNTIF($E$3:$E1650,T_STOCK_DATA[[#This Row],[Negative Change %]]),"")</f>
        <v>1280</v>
      </c>
      <c r="L1651" s="10">
        <f>IFERROR(RANK(T_STOCK_DATA[[#This Row],[Volume]],T_STOCK_DATA[Volume],0)+COUNTIF($H$3:$H1650,T_STOCK_DATA[[#This Row],[Volume]]),"")</f>
        <v>1471</v>
      </c>
      <c r="M1651" s="18" cm="1">
        <f t="array" ref="M1651">IFERROR(_FV(T_STOCK_DATA[[#This Row],[SYMBOL]],"Last trade time",TRUE),"")</f>
        <v>44585.437523148146</v>
      </c>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DASHBOARD</vt:lpstr>
      <vt:lpstr>GAINERS</vt:lpstr>
      <vt:lpstr>DECLINERS</vt:lpstr>
      <vt:lpstr>ACTIVES</vt:lpstr>
      <vt:lpstr>HELP</vt:lpstr>
      <vt:lpstr>DATA</vt:lpstr>
      <vt:lpstr>I_IND_1</vt:lpstr>
      <vt:lpstr>I_IND_2</vt:lpstr>
      <vt:lpstr>L_ACT_CH_PER</vt:lpstr>
      <vt:lpstr>L_SYMBOLS</vt:lpstr>
      <vt:lpstr>ACTIVES!Print_Area</vt:lpstr>
      <vt:lpstr>DECLINERS!Print_Area</vt:lpstr>
      <vt:lpstr>GAINERS!Print_Area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 zara</dc:creator>
  <cp:lastModifiedBy>Dennis R</cp:lastModifiedBy>
  <cp:lastPrinted>2021-03-22T22:25:31Z</cp:lastPrinted>
  <dcterms:created xsi:type="dcterms:W3CDTF">2020-09-23T04:33:40Z</dcterms:created>
  <dcterms:modified xsi:type="dcterms:W3CDTF">2022-01-24T12:11:54Z</dcterms:modified>
</cp:coreProperties>
</file>