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b8ebb61bb2e4ae7e/Desktop/"/>
    </mc:Choice>
  </mc:AlternateContent>
  <xr:revisionPtr revIDLastSave="0" documentId="8_{117AC0D5-4050-432B-9E25-15A0D78CDBFE}" xr6:coauthVersionLast="47" xr6:coauthVersionMax="47" xr10:uidLastSave="{00000000-0000-0000-0000-000000000000}"/>
  <bookViews>
    <workbookView xWindow="-98" yWindow="-98" windowWidth="21795" windowHeight="12975" activeTab="5" xr2:uid="{890227B2-C351-47B4-914C-6A884CDB138F}"/>
  </bookViews>
  <sheets>
    <sheet name="Sheet1" sheetId="1" r:id="rId1"/>
    <sheet name="Array" sheetId="2" r:id="rId2"/>
    <sheet name="operators" sheetId="3" r:id="rId3"/>
    <sheet name="1.pivot" sheetId="5" r:id="rId4"/>
    <sheet name="2.pivot" sheetId="6" r:id="rId5"/>
    <sheet name="3.pivot" sheetId="7" r:id="rId6"/>
  </sheets>
  <calcPr calcId="191029"/>
  <pivotCaches>
    <pivotCache cacheId="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a="1"/>
  <c r="I2" i="3"/>
  <c r="I3" i="3" a="1"/>
  <c r="I3" i="3"/>
  <c r="I4" i="3" a="1"/>
  <c r="I4" i="3"/>
  <c r="I5" i="3" a="1"/>
  <c r="I5" i="3"/>
  <c r="I6" i="3" a="1"/>
  <c r="I6" i="3"/>
  <c r="I7" i="3" a="1"/>
  <c r="I7" i="3"/>
  <c r="I8" i="3" a="1"/>
  <c r="I8" i="3"/>
  <c r="I9" i="3" a="1"/>
  <c r="I9" i="3"/>
  <c r="I10" i="3" a="1"/>
  <c r="I10" i="3"/>
  <c r="I11" i="3" a="1"/>
  <c r="I11" i="3"/>
  <c r="I12" i="3" a="1"/>
  <c r="I12" i="3"/>
  <c r="I13" i="3" a="1"/>
  <c r="I13" i="3"/>
  <c r="I14" i="3" a="1"/>
  <c r="I14" i="3"/>
  <c r="I15" i="3" a="1"/>
  <c r="I15" i="3"/>
  <c r="I16" i="3" a="1"/>
  <c r="I16" i="3"/>
  <c r="I17" i="3" a="1"/>
  <c r="I17" i="3"/>
  <c r="I18" i="3" a="1"/>
  <c r="I18" i="3"/>
  <c r="I19" i="3" a="1"/>
  <c r="I19" i="3"/>
  <c r="I20" i="3" a="1"/>
  <c r="I20" i="3"/>
  <c r="I21" i="3" a="1"/>
  <c r="I21" i="3"/>
  <c r="I22" i="3" a="1"/>
  <c r="I22" i="3"/>
  <c r="I23" i="3" a="1"/>
  <c r="I23" i="3"/>
  <c r="I24" i="3" a="1"/>
  <c r="I24" i="3"/>
  <c r="I25" i="3" a="1"/>
  <c r="I25" i="3"/>
  <c r="I26" i="3" a="1"/>
  <c r="I26" i="3"/>
  <c r="I27" i="3" a="1"/>
  <c r="I27" i="3"/>
  <c r="I28" i="3" a="1"/>
  <c r="I28" i="3"/>
  <c r="I29" i="3" a="1"/>
  <c r="I29" i="3"/>
  <c r="I30" i="3" a="1"/>
  <c r="I30" i="3"/>
  <c r="I31" i="3" a="1"/>
  <c r="I31" i="3"/>
  <c r="I32" i="3" a="1"/>
  <c r="I32" i="3"/>
  <c r="I33" i="3" a="1"/>
  <c r="I33" i="3"/>
  <c r="I34" i="3" a="1"/>
  <c r="I34" i="3"/>
  <c r="I35" i="3" a="1"/>
  <c r="I35" i="3"/>
  <c r="I36" i="3" a="1"/>
  <c r="I36" i="3"/>
  <c r="I37" i="3" a="1"/>
  <c r="I37" i="3"/>
  <c r="I38" i="3" a="1"/>
  <c r="I38" i="3"/>
  <c r="I39" i="3" a="1"/>
  <c r="I39" i="3"/>
  <c r="I40" i="3" a="1"/>
  <c r="I40" i="3"/>
  <c r="I41" i="3" a="1"/>
  <c r="I41" i="3"/>
  <c r="I42" i="3" a="1"/>
  <c r="I42" i="3"/>
  <c r="I43" i="3" a="1"/>
  <c r="I43" i="3"/>
  <c r="I44" i="3" a="1"/>
  <c r="I44" i="3"/>
  <c r="I45" i="3" a="1"/>
  <c r="I45" i="3"/>
  <c r="I46" i="3" a="1"/>
  <c r="I46" i="3"/>
  <c r="I47" i="3" a="1"/>
  <c r="I47" i="3"/>
  <c r="I48" i="3" a="1"/>
  <c r="I48" i="3"/>
  <c r="I49" i="3" a="1"/>
  <c r="I49" i="3"/>
  <c r="I50" i="3" a="1"/>
  <c r="I50" i="3"/>
  <c r="I51" i="3" a="1"/>
  <c r="I51" i="3"/>
  <c r="I52" i="3" a="1"/>
  <c r="I52" i="3"/>
  <c r="I53" i="3" a="1"/>
  <c r="I53" i="3"/>
  <c r="I54" i="3" a="1"/>
  <c r="I54" i="3"/>
  <c r="I55" i="3" a="1"/>
  <c r="I55" i="3"/>
  <c r="I56" i="3" a="1"/>
  <c r="I56" i="3"/>
  <c r="G14" i="3"/>
  <c r="H14" i="3" s="1"/>
  <c r="G2" i="3"/>
  <c r="H2" i="3" s="1"/>
  <c r="G3" i="3"/>
  <c r="H3" i="3" s="1"/>
  <c r="G4" i="3"/>
  <c r="H4" i="3" s="1"/>
  <c r="G5" i="3"/>
  <c r="H5" i="3" s="1"/>
  <c r="G6" i="3"/>
  <c r="H6" i="3" s="1"/>
  <c r="G7" i="3"/>
  <c r="H7" i="3" s="1"/>
  <c r="G8" i="3"/>
  <c r="H8" i="3" s="1"/>
  <c r="G9" i="3"/>
  <c r="H9" i="3" s="1"/>
  <c r="G10" i="3"/>
  <c r="H10" i="3" s="1"/>
  <c r="G11" i="3"/>
  <c r="H11" i="3" s="1"/>
  <c r="G12" i="3"/>
  <c r="H12" i="3" s="1"/>
  <c r="G13" i="3"/>
  <c r="H13" i="3" s="1"/>
  <c r="G15" i="3"/>
  <c r="H15" i="3" s="1"/>
  <c r="G16" i="3"/>
  <c r="H16" i="3" s="1"/>
  <c r="G17" i="3"/>
  <c r="H17" i="3" s="1"/>
  <c r="G18" i="3"/>
  <c r="H18" i="3" s="1"/>
  <c r="G19" i="3"/>
  <c r="H19" i="3" s="1"/>
  <c r="G20" i="3"/>
  <c r="H20" i="3" s="1"/>
  <c r="G21" i="3"/>
  <c r="H21" i="3" s="1"/>
  <c r="G22" i="3"/>
  <c r="H22" i="3" s="1"/>
  <c r="G23" i="3"/>
  <c r="H23" i="3" s="1"/>
  <c r="G24" i="3"/>
  <c r="H24" i="3" s="1"/>
  <c r="G25" i="3"/>
  <c r="H25" i="3" s="1"/>
  <c r="G26" i="3"/>
  <c r="H26" i="3" s="1"/>
  <c r="G27" i="3"/>
  <c r="H27" i="3" s="1"/>
  <c r="G28" i="3"/>
  <c r="H28" i="3" s="1"/>
  <c r="G29" i="3"/>
  <c r="H29" i="3" s="1"/>
  <c r="G30" i="3"/>
  <c r="H30" i="3" s="1"/>
  <c r="G31" i="3"/>
  <c r="H31" i="3" s="1"/>
  <c r="G32" i="3"/>
  <c r="H32" i="3" s="1"/>
  <c r="G33" i="3"/>
  <c r="H33" i="3" s="1"/>
  <c r="G34" i="3"/>
  <c r="H34" i="3" s="1"/>
  <c r="G35" i="3"/>
  <c r="H35" i="3" s="1"/>
  <c r="G36" i="3"/>
  <c r="H36" i="3" s="1"/>
  <c r="G37" i="3"/>
  <c r="H37" i="3" s="1"/>
  <c r="G38" i="3"/>
  <c r="H38" i="3" s="1"/>
  <c r="G39" i="3"/>
  <c r="H39" i="3" s="1"/>
  <c r="G40" i="3"/>
  <c r="H40" i="3" s="1"/>
  <c r="G41" i="3"/>
  <c r="H41" i="3" s="1"/>
  <c r="G42" i="3"/>
  <c r="H42" i="3" s="1"/>
  <c r="G43" i="3"/>
  <c r="H43" i="3" s="1"/>
  <c r="G44" i="3"/>
  <c r="H44" i="3" s="1"/>
  <c r="G45" i="3"/>
  <c r="H45" i="3" s="1"/>
  <c r="G46" i="3"/>
  <c r="H46" i="3" s="1"/>
  <c r="G47" i="3"/>
  <c r="H47" i="3" s="1"/>
  <c r="G48" i="3"/>
  <c r="H48" i="3" s="1"/>
  <c r="G49" i="3"/>
  <c r="H49" i="3" s="1"/>
  <c r="G50" i="3"/>
  <c r="H50" i="3" s="1"/>
  <c r="G51" i="3"/>
  <c r="H51" i="3" s="1"/>
  <c r="G52" i="3"/>
  <c r="H52" i="3" s="1"/>
  <c r="G53" i="3"/>
  <c r="H53" i="3" s="1"/>
  <c r="G54" i="3"/>
  <c r="H54" i="3" s="1"/>
  <c r="G55" i="3"/>
  <c r="H55" i="3" s="1"/>
  <c r="G56" i="3"/>
  <c r="H56" i="3" s="1"/>
  <c r="Q5" i="2"/>
  <c r="Q4" i="2"/>
  <c r="J9" i="2"/>
  <c r="J10" i="2"/>
  <c r="J11" i="2"/>
  <c r="J8" i="2"/>
  <c r="Q3" i="2"/>
  <c r="J1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<sst xmlns="http://schemas.openxmlformats.org/spreadsheetml/2006/main" count="380" uniqueCount="36">
  <si>
    <t>Date</t>
  </si>
  <si>
    <t>Region</t>
  </si>
  <si>
    <t>Product Category</t>
  </si>
  <si>
    <t>Sales</t>
  </si>
  <si>
    <t>Expenses</t>
  </si>
  <si>
    <t>Profit</t>
  </si>
  <si>
    <t>South</t>
  </si>
  <si>
    <t>Office Supplies</t>
  </si>
  <si>
    <t>East</t>
  </si>
  <si>
    <t>Furniture</t>
  </si>
  <si>
    <t>West</t>
  </si>
  <si>
    <t>Electronics</t>
  </si>
  <si>
    <t>North</t>
  </si>
  <si>
    <t>south</t>
  </si>
  <si>
    <t>east</t>
  </si>
  <si>
    <t>west</t>
  </si>
  <si>
    <t>Total</t>
  </si>
  <si>
    <t>Answers</t>
  </si>
  <si>
    <r>
      <t xml:space="preserve">	</t>
    </r>
    <r>
      <rPr>
        <sz val="11"/>
        <color theme="1"/>
        <rFont val="Arial Black"/>
        <family val="2"/>
      </rPr>
      <t>Array Functions Questions:</t>
    </r>
    <r>
      <rPr>
        <sz val="11"/>
        <color theme="1"/>
        <rFont val="Calibri"/>
        <family val="2"/>
        <scheme val="minor"/>
      </rPr>
      <t xml:space="preserve">
1.Calculate the total sales for all regions using the SUM function.
2.Find the average profit across all product categories using the AVERAGE function.
3.Determine the maximum sales value using the MAX function.</t>
    </r>
  </si>
  <si>
    <t>Pro.margin</t>
  </si>
  <si>
    <t>&gt;25 or not</t>
  </si>
  <si>
    <t>Expense compare with Profit</t>
  </si>
  <si>
    <t>Row Labels</t>
  </si>
  <si>
    <t>Grand Total</t>
  </si>
  <si>
    <t>Sum of Sales</t>
  </si>
  <si>
    <t>1.Create a pivot table to show total sales per region.</t>
  </si>
  <si>
    <t>Pivot Table</t>
  </si>
  <si>
    <r>
      <rPr>
        <sz val="11"/>
        <color theme="1"/>
        <rFont val="Arial Black"/>
        <family val="2"/>
      </rPr>
      <t>Operators Questions:</t>
    </r>
    <r>
      <rPr>
        <sz val="11"/>
        <color theme="1"/>
        <rFont val="Calibri"/>
        <family val="2"/>
        <scheme val="minor"/>
      </rPr>
      <t xml:space="preserve">
</t>
    </r>
    <r>
      <rPr>
        <b/>
        <sz val="11"/>
        <color theme="1"/>
        <rFont val="Calibri"/>
        <family val="2"/>
        <scheme val="minor"/>
      </rPr>
      <t xml:space="preserve">1.Create a new column to calculate the profit margin using the formula: (Profit / Sales) * 100.    </t>
    </r>
    <r>
      <rPr>
        <sz val="11"/>
        <color theme="1"/>
        <rFont val="Calibri"/>
        <family val="2"/>
        <scheme val="minor"/>
      </rPr>
      <t xml:space="preserve">                                                                         ans.    Refer The Pro.Margin column
</t>
    </r>
    <r>
      <rPr>
        <b/>
        <sz val="11"/>
        <color theme="1"/>
        <rFont val="Calibri"/>
        <family val="2"/>
        <scheme val="minor"/>
      </rPr>
      <t>2.Use an operator to determine to check if the profit margin is more than 25 % or not for each row.</t>
    </r>
    <r>
      <rPr>
        <sz val="11"/>
        <color theme="1"/>
        <rFont val="Calibri"/>
        <family val="2"/>
        <scheme val="minor"/>
      </rPr>
      <t xml:space="preserve">                                                                           ans.     Refer the &gt;25 or not column
</t>
    </r>
    <r>
      <rPr>
        <b/>
        <sz val="11"/>
        <color theme="1"/>
        <rFont val="Calibri"/>
        <family val="2"/>
        <scheme val="minor"/>
      </rPr>
      <t xml:space="preserve">3.Write a formula using an operator to check if the expenses are less than or equal to the profit for each row.                                                                                                              </t>
    </r>
    <r>
      <rPr>
        <sz val="11"/>
        <color theme="1"/>
        <rFont val="Calibri"/>
        <family val="2"/>
        <scheme val="minor"/>
      </rPr>
      <t xml:space="preserve">                                                                                                   ans. if expense =profit - equal,If expense&gt;Profit - Greater,if expense &lt; profit - smaller</t>
    </r>
  </si>
  <si>
    <t>Sum of Expenses</t>
  </si>
  <si>
    <t>2.	Use a pivot table to find the total expenses by product category.</t>
  </si>
  <si>
    <t>Column Labels</t>
  </si>
  <si>
    <t>Jan</t>
  </si>
  <si>
    <t>Feb</t>
  </si>
  <si>
    <t>Sum of Profit</t>
  </si>
  <si>
    <t>3.Generate a pivot table to display profit by month and region</t>
  </si>
  <si>
    <t>1st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</si>
</sst>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color theme="1"/>
      <name val="Arial Black"/>
      <family val="2"/>
    </font>
    <font>
      <sz val="10"/>
      <color theme="1"/>
      <name val="Arial Black"/>
      <family val="2"/>
    </font>
    <font>
      <b/>
      <sz val="9"/>
      <color theme="1"/>
      <name val="Times New Roman"/>
      <family val="1"/>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14" fontId="0" fillId="0" borderId="0" xfId="0" applyNumberFormat="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indent="2"/>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14" fontId="3" fillId="4" borderId="5" xfId="0" applyNumberFormat="1" applyFont="1" applyFill="1" applyBorder="1" applyAlignment="1">
      <alignment vertical="center" wrapText="1"/>
    </xf>
    <xf numFmtId="0" fontId="3" fillId="4" borderId="1" xfId="0" applyFont="1" applyFill="1" applyBorder="1" applyAlignment="1">
      <alignment vertical="center" wrapText="1"/>
    </xf>
    <xf numFmtId="0" fontId="3" fillId="4" borderId="6" xfId="0" applyFont="1" applyFill="1" applyBorder="1" applyAlignment="1">
      <alignment vertical="center" wrapText="1"/>
    </xf>
    <xf numFmtId="14" fontId="3" fillId="4" borderId="7" xfId="0" applyNumberFormat="1" applyFont="1" applyFill="1" applyBorder="1" applyAlignment="1">
      <alignment vertical="center" wrapText="1"/>
    </xf>
    <xf numFmtId="0" fontId="3" fillId="4" borderId="8" xfId="0" applyFont="1" applyFill="1" applyBorder="1" applyAlignment="1">
      <alignment vertical="center" wrapText="1"/>
    </xf>
    <xf numFmtId="0" fontId="3" fillId="4" borderId="9" xfId="0" applyFont="1" applyFill="1" applyBorder="1" applyAlignment="1">
      <alignment vertical="center" wrapText="1"/>
    </xf>
    <xf numFmtId="0" fontId="0" fillId="0" borderId="0" xfId="0" applyAlignment="1">
      <alignment vertical="top"/>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14" fontId="3" fillId="4" borderId="5"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3" xfId="0" applyFont="1" applyFill="1" applyBorder="1" applyAlignment="1">
      <alignment horizontal="left" vertical="center" wrapText="1"/>
    </xf>
    <xf numFmtId="14" fontId="3" fillId="4" borderId="7" xfId="0" applyNumberFormat="1"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xf numFmtId="0" fontId="6" fillId="3" borderId="3" xfId="0" applyFont="1" applyFill="1" applyBorder="1" applyAlignment="1">
      <alignment vertical="center" wrapText="1"/>
    </xf>
    <xf numFmtId="0" fontId="5" fillId="0" borderId="1" xfId="0" applyFont="1" applyBorder="1"/>
    <xf numFmtId="0" fontId="0" fillId="0" borderId="1" xfId="0" applyBorder="1"/>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2" fontId="3" fillId="4" borderId="1" xfId="0" applyNumberFormat="1" applyFont="1" applyFill="1" applyBorder="1" applyAlignment="1">
      <alignment horizontal="left" vertical="center" wrapText="1"/>
    </xf>
    <xf numFmtId="2" fontId="3" fillId="4" borderId="3" xfId="0" applyNumberFormat="1" applyFont="1" applyFill="1" applyBorder="1" applyAlignment="1">
      <alignment horizontal="left" vertical="center" wrapText="1"/>
    </xf>
    <xf numFmtId="2" fontId="3" fillId="4" borderId="8" xfId="0" applyNumberFormat="1" applyFont="1" applyFill="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0" fontId="0" fillId="0" borderId="1" xfId="0" pivotButton="1" applyBorder="1"/>
    <xf numFmtId="0" fontId="0" fillId="0" borderId="1" xfId="0" applyBorder="1" applyAlignment="1">
      <alignment horizontal="left"/>
    </xf>
    <xf numFmtId="0" fontId="0" fillId="0" borderId="1" xfId="0" applyNumberFormat="1" applyBorder="1"/>
    <xf numFmtId="0" fontId="0" fillId="4" borderId="1" xfId="0" applyFill="1" applyBorder="1" applyAlignment="1">
      <alignment horizontal="left"/>
    </xf>
    <xf numFmtId="0" fontId="0" fillId="0" borderId="0" xfId="0" applyAlignment="1">
      <alignment horizontal="left" wrapText="1"/>
    </xf>
    <xf numFmtId="0" fontId="0" fillId="0" borderId="1" xfId="0" pivotButton="1" applyBorder="1" applyAlignment="1">
      <alignment horizontal="left"/>
    </xf>
    <xf numFmtId="0" fontId="0" fillId="0" borderId="1" xfId="0" applyNumberFormat="1" applyBorder="1" applyAlignment="1">
      <alignment horizontal="left"/>
    </xf>
    <xf numFmtId="0" fontId="0" fillId="9" borderId="1" xfId="0" applyFill="1" applyBorder="1" applyAlignment="1">
      <alignment horizontal="left"/>
    </xf>
    <xf numFmtId="0" fontId="0" fillId="4" borderId="1" xfId="0" applyNumberFormat="1" applyFill="1" applyBorder="1" applyAlignment="1">
      <alignment horizontal="left"/>
    </xf>
    <xf numFmtId="0" fontId="1" fillId="0" borderId="0" xfId="0" applyFont="1"/>
    <xf numFmtId="0" fontId="1" fillId="0" borderId="1" xfId="0" applyFont="1" applyBorder="1"/>
  </cellXfs>
  <cellStyles count="1">
    <cellStyle name="Normal" xfId="0" builtinId="0"/>
  </cellStyles>
  <dxfs count="87">
    <dxf>
      <fill>
        <patternFill patternType="solid">
          <bgColor theme="9" tint="0.79998168889431442"/>
        </patternFill>
      </fill>
    </dxf>
    <dxf>
      <fill>
        <patternFill patternType="solid">
          <bgColor theme="9" tint="0.79998168889431442"/>
        </patternFill>
      </fill>
    </dxf>
    <dxf>
      <fill>
        <patternFill patternType="solid">
          <bgColor theme="9" tint="0.59999389629810485"/>
        </patternFill>
      </fill>
    </dxf>
    <dxf>
      <font>
        <color rgb="FF006100"/>
      </font>
      <fill>
        <patternFill>
          <bgColor rgb="FFC6EFCE"/>
        </patternFill>
      </fill>
    </dxf>
    <dxf>
      <font>
        <color rgb="FF006100"/>
      </font>
      <fill>
        <patternFill>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79998168889431442"/>
        </patternFill>
      </fill>
    </dxf>
    <dxf>
      <fill>
        <patternFill>
          <bgColor theme="9" tint="0.79998168889431442"/>
        </patternFill>
      </fill>
    </dxf>
    <dxf>
      <fill>
        <patternFill>
          <bgColor theme="9" tint="0.79998168889431442"/>
        </patternFill>
      </fill>
    </dxf>
    <dxf>
      <fill>
        <patternFill patternType="solid">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0" formatCode="General"/>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0" formatCode="General"/>
      <fill>
        <patternFill patternType="solid">
          <fgColor indexed="64"/>
          <bgColor theme="9"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19" formatCode="dd/mm/yyyy"/>
      <fill>
        <patternFill patternType="solid">
          <fgColor indexed="64"/>
          <bgColor theme="9" tint="0.79998168889431442"/>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theme="4" tint="0.59999389629810485"/>
        </patternFill>
      </fill>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19" formatCode="dd/mm/yyyy"/>
      <fill>
        <patternFill patternType="solid">
          <fgColor indexed="64"/>
          <bgColor theme="9" tint="0.79998168889431442"/>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theme="4" tint="0.59999389629810485"/>
        </patternFill>
      </fill>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 refreshedDate="45520.747990162039" createdVersion="8" refreshedVersion="8" minRefreshableVersion="3" recordCount="55" xr:uid="{307725E1-DEC1-4CD1-AF86-52D554026267}">
  <cacheSource type="worksheet">
    <worksheetSource name="Table13"/>
  </cacheSource>
  <cacheFields count="11">
    <cacheField name="Date" numFmtId="14">
      <sharedItems containsSemiMixedTypes="0" containsNonDate="0" containsDate="1" containsString="0" minDate="2024-01-01T00:00:00" maxDate="2024-02-25T00:00:00" count="55">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sharedItems>
      <fieldGroup par="10"/>
    </cacheField>
    <cacheField name="Region" numFmtId="0">
      <sharedItems count="4">
        <s v="North"/>
        <s v="South"/>
        <s v="East"/>
        <s v="West"/>
      </sharedItems>
    </cacheField>
    <cacheField name="Product Category" numFmtId="0">
      <sharedItems count="3">
        <s v="Electronics"/>
        <s v="Furniture"/>
        <s v="Office Supplies"/>
      </sharedItems>
    </cacheField>
    <cacheField name="Sales" numFmtId="0">
      <sharedItems containsSemiMixedTypes="0" containsString="0" containsNumber="1" containsInteger="1" minValue="6000" maxValue="19000"/>
    </cacheField>
    <cacheField name="Expenses" numFmtId="0">
      <sharedItems containsSemiMixedTypes="0" containsString="0" containsNumber="1" containsInteger="1" minValue="3500" maxValue="14000"/>
    </cacheField>
    <cacheField name="Profit" numFmtId="0">
      <sharedItems containsSemiMixedTypes="0" containsString="0" containsNumber="1" containsInteger="1" minValue="2000" maxValue="5000"/>
    </cacheField>
    <cacheField name="Pro.margin" numFmtId="2">
      <sharedItems containsSemiMixedTypes="0" containsString="0" containsNumber="1" minValue="25" maxValue="41.666666666666671"/>
    </cacheField>
    <cacheField name="&gt;25 or not" numFmtId="0">
      <sharedItems/>
    </cacheField>
    <cacheField name="Expense compare with Profit" numFmtId="0">
      <sharedItems/>
    </cacheField>
    <cacheField name="Days (Date)" numFmtId="0" databaseField="0">
      <fieldGroup base="0">
        <rangePr groupBy="days" startDate="2024-01-01T00:00:00" endDate="2024-02-25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5-02-2024"/>
        </groupItems>
      </fieldGroup>
    </cacheField>
    <cacheField name="Months (Date)" numFmtId="0" databaseField="0">
      <fieldGroup base="0">
        <rangePr groupBy="months" startDate="2024-01-01T00:00:00" endDate="2024-02-25T00:00:00"/>
        <groupItems count="14">
          <s v="&lt;01-01-2024"/>
          <s v="Jan"/>
          <s v="Feb"/>
          <s v="Mar"/>
          <s v="Apr"/>
          <s v="May"/>
          <s v="Jun"/>
          <s v="Jul"/>
          <s v="Aug"/>
          <s v="Sep"/>
          <s v="Oct"/>
          <s v="Nov"/>
          <s v="Dec"/>
          <s v="&gt;25-0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x v="0"/>
    <n v="10000"/>
    <n v="7000"/>
    <n v="3000"/>
    <n v="30"/>
    <s v="Yes"/>
    <s v="Exp is Greater"/>
  </r>
  <r>
    <x v="1"/>
    <x v="1"/>
    <x v="1"/>
    <n v="8000"/>
    <n v="5000"/>
    <n v="3000"/>
    <n v="37.5"/>
    <s v="Yes"/>
    <s v="Exp is Greater"/>
  </r>
  <r>
    <x v="2"/>
    <x v="2"/>
    <x v="2"/>
    <n v="12000"/>
    <n v="9000"/>
    <n v="3000"/>
    <n v="25"/>
    <s v="Yes"/>
    <s v="Exp is Greater"/>
  </r>
  <r>
    <x v="3"/>
    <x v="3"/>
    <x v="0"/>
    <n v="15000"/>
    <n v="10000"/>
    <n v="5000"/>
    <n v="33.333333333333329"/>
    <s v="Yes"/>
    <s v="Exp is Greater"/>
  </r>
  <r>
    <x v="4"/>
    <x v="0"/>
    <x v="1"/>
    <n v="6000"/>
    <n v="4000"/>
    <n v="2000"/>
    <n v="33.333333333333329"/>
    <s v="Yes"/>
    <s v="Exp is Greater"/>
  </r>
  <r>
    <x v="5"/>
    <x v="1"/>
    <x v="2"/>
    <n v="11000"/>
    <n v="8000"/>
    <n v="3000"/>
    <n v="27.27272727272727"/>
    <s v="Yes"/>
    <s v="Exp is Greater"/>
  </r>
  <r>
    <x v="6"/>
    <x v="2"/>
    <x v="1"/>
    <n v="9000"/>
    <n v="6000"/>
    <n v="3000"/>
    <n v="33.333333333333329"/>
    <s v="Yes"/>
    <s v="Exp is Greater"/>
  </r>
  <r>
    <x v="7"/>
    <x v="3"/>
    <x v="0"/>
    <n v="13000"/>
    <n v="9000"/>
    <n v="4000"/>
    <n v="30.76923076923077"/>
    <s v="Yes"/>
    <s v="Exp is Greater"/>
  </r>
  <r>
    <x v="8"/>
    <x v="0"/>
    <x v="2"/>
    <n v="7000"/>
    <n v="5000"/>
    <n v="2000"/>
    <n v="28.571428571428569"/>
    <s v="Yes"/>
    <s v="Exp is Greater"/>
  </r>
  <r>
    <x v="9"/>
    <x v="1"/>
    <x v="0"/>
    <n v="14000"/>
    <n v="10000"/>
    <n v="4000"/>
    <n v="28.571428571428569"/>
    <s v="Yes"/>
    <s v="Exp is Greater"/>
  </r>
  <r>
    <x v="10"/>
    <x v="2"/>
    <x v="1"/>
    <n v="8500"/>
    <n v="5500"/>
    <n v="3000"/>
    <n v="35.294117647058826"/>
    <s v="Yes"/>
    <s v="Exp is Greater"/>
  </r>
  <r>
    <x v="11"/>
    <x v="3"/>
    <x v="2"/>
    <n v="9500"/>
    <n v="7000"/>
    <n v="2500"/>
    <n v="26.315789473684209"/>
    <s v="Yes"/>
    <s v="Exp is Greater"/>
  </r>
  <r>
    <x v="12"/>
    <x v="0"/>
    <x v="0"/>
    <n v="16000"/>
    <n v="11000"/>
    <n v="5000"/>
    <n v="31.25"/>
    <s v="Yes"/>
    <s v="Exp is Greater"/>
  </r>
  <r>
    <x v="13"/>
    <x v="1"/>
    <x v="1"/>
    <n v="7500"/>
    <n v="4500"/>
    <n v="3000"/>
    <n v="40"/>
    <s v="Yes"/>
    <s v="Exp is Greater"/>
  </r>
  <r>
    <x v="14"/>
    <x v="2"/>
    <x v="2"/>
    <n v="12500"/>
    <n v="9000"/>
    <n v="3500"/>
    <n v="28.000000000000004"/>
    <s v="Yes"/>
    <s v="Exp is Greater"/>
  </r>
  <r>
    <x v="15"/>
    <x v="3"/>
    <x v="0"/>
    <n v="17000"/>
    <n v="12000"/>
    <n v="5000"/>
    <n v="29.411764705882355"/>
    <s v="Yes"/>
    <s v="Exp is Greater"/>
  </r>
  <r>
    <x v="16"/>
    <x v="0"/>
    <x v="1"/>
    <n v="6500"/>
    <n v="4000"/>
    <n v="2500"/>
    <n v="38.461538461538467"/>
    <s v="Yes"/>
    <s v="Exp is Greater"/>
  </r>
  <r>
    <x v="17"/>
    <x v="1"/>
    <x v="2"/>
    <n v="10500"/>
    <n v="7500"/>
    <n v="3000"/>
    <n v="28.571428571428569"/>
    <s v="Yes"/>
    <s v="Exp is Greater"/>
  </r>
  <r>
    <x v="18"/>
    <x v="2"/>
    <x v="0"/>
    <n v="13500"/>
    <n v="9500"/>
    <n v="4000"/>
    <n v="29.629629629629626"/>
    <s v="Yes"/>
    <s v="Exp is Greater"/>
  </r>
  <r>
    <x v="19"/>
    <x v="3"/>
    <x v="1"/>
    <n v="8000"/>
    <n v="5000"/>
    <n v="3000"/>
    <n v="37.5"/>
    <s v="Yes"/>
    <s v="Exp is Greater"/>
  </r>
  <r>
    <x v="20"/>
    <x v="0"/>
    <x v="2"/>
    <n v="12000"/>
    <n v="8500"/>
    <n v="3500"/>
    <n v="29.166666666666668"/>
    <s v="Yes"/>
    <s v="Exp is Greater"/>
  </r>
  <r>
    <x v="21"/>
    <x v="1"/>
    <x v="0"/>
    <n v="14500"/>
    <n v="10000"/>
    <n v="4500"/>
    <n v="31.03448275862069"/>
    <s v="Yes"/>
    <s v="Exp is Greater"/>
  </r>
  <r>
    <x v="22"/>
    <x v="2"/>
    <x v="1"/>
    <n v="9500"/>
    <n v="6000"/>
    <n v="3500"/>
    <n v="36.84210526315789"/>
    <s v="Yes"/>
    <s v="Exp is Greater"/>
  </r>
  <r>
    <x v="23"/>
    <x v="3"/>
    <x v="2"/>
    <n v="8500"/>
    <n v="6000"/>
    <n v="2500"/>
    <n v="29.411764705882355"/>
    <s v="Yes"/>
    <s v="Exp is Greater"/>
  </r>
  <r>
    <x v="24"/>
    <x v="0"/>
    <x v="0"/>
    <n v="18000"/>
    <n v="13000"/>
    <n v="5000"/>
    <n v="27.777777777777779"/>
    <s v="Yes"/>
    <s v="Exp is Greater"/>
  </r>
  <r>
    <x v="25"/>
    <x v="1"/>
    <x v="1"/>
    <n v="7000"/>
    <n v="4500"/>
    <n v="2500"/>
    <n v="35.714285714285715"/>
    <s v="Yes"/>
    <s v="Exp is Greater"/>
  </r>
  <r>
    <x v="26"/>
    <x v="2"/>
    <x v="2"/>
    <n v="11500"/>
    <n v="8000"/>
    <n v="3500"/>
    <n v="30.434782608695656"/>
    <s v="Yes"/>
    <s v="Exp is Greater"/>
  </r>
  <r>
    <x v="27"/>
    <x v="3"/>
    <x v="0"/>
    <n v="15000"/>
    <n v="10000"/>
    <n v="5000"/>
    <n v="33.333333333333329"/>
    <s v="Yes"/>
    <s v="Exp is Greater"/>
  </r>
  <r>
    <x v="28"/>
    <x v="0"/>
    <x v="1"/>
    <n v="6000"/>
    <n v="3500"/>
    <n v="2500"/>
    <n v="41.666666666666671"/>
    <s v="Yes"/>
    <s v="Exp is Greater"/>
  </r>
  <r>
    <x v="29"/>
    <x v="1"/>
    <x v="2"/>
    <n v="10000"/>
    <n v="7500"/>
    <n v="2500"/>
    <n v="25"/>
    <s v="Yes"/>
    <s v="Exp is Greater"/>
  </r>
  <r>
    <x v="30"/>
    <x v="2"/>
    <x v="0"/>
    <n v="14000"/>
    <n v="9500"/>
    <n v="4500"/>
    <n v="32.142857142857146"/>
    <s v="Yes"/>
    <s v="Exp is Greater"/>
  </r>
  <r>
    <x v="31"/>
    <x v="3"/>
    <x v="1"/>
    <n v="7500"/>
    <n v="5000"/>
    <n v="2500"/>
    <n v="33.333333333333329"/>
    <s v="Yes"/>
    <s v="Exp is Greater"/>
  </r>
  <r>
    <x v="32"/>
    <x v="0"/>
    <x v="2"/>
    <n v="13000"/>
    <n v="9000"/>
    <n v="4000"/>
    <n v="30.76923076923077"/>
    <s v="Yes"/>
    <s v="Exp is Greater"/>
  </r>
  <r>
    <x v="33"/>
    <x v="1"/>
    <x v="0"/>
    <n v="15500"/>
    <n v="11000"/>
    <n v="4500"/>
    <n v="29.032258064516132"/>
    <s v="Yes"/>
    <s v="Exp is Greater"/>
  </r>
  <r>
    <x v="34"/>
    <x v="2"/>
    <x v="1"/>
    <n v="8000"/>
    <n v="5000"/>
    <n v="3000"/>
    <n v="37.5"/>
    <s v="Yes"/>
    <s v="Exp is Greater"/>
  </r>
  <r>
    <x v="35"/>
    <x v="3"/>
    <x v="2"/>
    <n v="9000"/>
    <n v="6500"/>
    <n v="2500"/>
    <n v="27.777777777777779"/>
    <s v="Yes"/>
    <s v="Exp is Greater"/>
  </r>
  <r>
    <x v="36"/>
    <x v="0"/>
    <x v="0"/>
    <n v="19000"/>
    <n v="14000"/>
    <n v="5000"/>
    <n v="26.315789473684209"/>
    <s v="Yes"/>
    <s v="Exp is Greater"/>
  </r>
  <r>
    <x v="37"/>
    <x v="1"/>
    <x v="1"/>
    <n v="6500"/>
    <n v="4000"/>
    <n v="2500"/>
    <n v="38.461538461538467"/>
    <s v="Yes"/>
    <s v="Exp is Greater"/>
  </r>
  <r>
    <x v="38"/>
    <x v="2"/>
    <x v="2"/>
    <n v="10500"/>
    <n v="7500"/>
    <n v="3000"/>
    <n v="28.571428571428569"/>
    <s v="Yes"/>
    <s v="Exp is Greater"/>
  </r>
  <r>
    <x v="39"/>
    <x v="3"/>
    <x v="0"/>
    <n v="14500"/>
    <n v="9500"/>
    <n v="5000"/>
    <n v="34.482758620689658"/>
    <s v="Yes"/>
    <s v="Exp is Greater"/>
  </r>
  <r>
    <x v="40"/>
    <x v="0"/>
    <x v="1"/>
    <n v="7500"/>
    <n v="5000"/>
    <n v="2500"/>
    <n v="33.333333333333329"/>
    <s v="Yes"/>
    <s v="Exp is Greater"/>
  </r>
  <r>
    <x v="41"/>
    <x v="1"/>
    <x v="2"/>
    <n v="9500"/>
    <n v="6500"/>
    <n v="3000"/>
    <n v="31.578947368421051"/>
    <s v="Yes"/>
    <s v="Exp is Greater"/>
  </r>
  <r>
    <x v="42"/>
    <x v="2"/>
    <x v="0"/>
    <n v="15000"/>
    <n v="10000"/>
    <n v="5000"/>
    <n v="33.333333333333329"/>
    <s v="Yes"/>
    <s v="Exp is Greater"/>
  </r>
  <r>
    <x v="43"/>
    <x v="3"/>
    <x v="1"/>
    <n v="7000"/>
    <n v="4500"/>
    <n v="2500"/>
    <n v="35.714285714285715"/>
    <s v="Yes"/>
    <s v="Exp is Greater"/>
  </r>
  <r>
    <x v="44"/>
    <x v="0"/>
    <x v="2"/>
    <n v="12500"/>
    <n v="8500"/>
    <n v="4000"/>
    <n v="32"/>
    <s v="Yes"/>
    <s v="Exp is Greater"/>
  </r>
  <r>
    <x v="45"/>
    <x v="1"/>
    <x v="0"/>
    <n v="16000"/>
    <n v="11500"/>
    <n v="4500"/>
    <n v="28.125"/>
    <s v="Yes"/>
    <s v="Exp is Greater"/>
  </r>
  <r>
    <x v="46"/>
    <x v="2"/>
    <x v="1"/>
    <n v="8500"/>
    <n v="6000"/>
    <n v="2500"/>
    <n v="29.411764705882355"/>
    <s v="Yes"/>
    <s v="Exp is Greater"/>
  </r>
  <r>
    <x v="47"/>
    <x v="3"/>
    <x v="2"/>
    <n v="8000"/>
    <n v="5500"/>
    <n v="2500"/>
    <n v="31.25"/>
    <s v="Yes"/>
    <s v="Exp is Greater"/>
  </r>
  <r>
    <x v="48"/>
    <x v="0"/>
    <x v="0"/>
    <n v="17000"/>
    <n v="12500"/>
    <n v="4500"/>
    <n v="26.47058823529412"/>
    <s v="Yes"/>
    <s v="Exp is Greater"/>
  </r>
  <r>
    <x v="49"/>
    <x v="1"/>
    <x v="1"/>
    <n v="9000"/>
    <n v="6500"/>
    <n v="2500"/>
    <n v="27.777777777777779"/>
    <s v="Yes"/>
    <s v="Exp is Greater"/>
  </r>
  <r>
    <x v="50"/>
    <x v="2"/>
    <x v="2"/>
    <n v="11000"/>
    <n v="7500"/>
    <n v="3500"/>
    <n v="31.818181818181817"/>
    <s v="Yes"/>
    <s v="Exp is Greater"/>
  </r>
  <r>
    <x v="51"/>
    <x v="3"/>
    <x v="0"/>
    <n v="15500"/>
    <n v="10500"/>
    <n v="5000"/>
    <n v="32.258064516129032"/>
    <s v="Yes"/>
    <s v="Exp is Greater"/>
  </r>
  <r>
    <x v="52"/>
    <x v="0"/>
    <x v="1"/>
    <n v="6500"/>
    <n v="4000"/>
    <n v="2500"/>
    <n v="38.461538461538467"/>
    <s v="Yes"/>
    <s v="Exp is Greater"/>
  </r>
  <r>
    <x v="53"/>
    <x v="1"/>
    <x v="2"/>
    <n v="12000"/>
    <n v="9000"/>
    <n v="3000"/>
    <n v="25"/>
    <s v="Yes"/>
    <s v="Exp is Greater"/>
  </r>
  <r>
    <x v="54"/>
    <x v="2"/>
    <x v="0"/>
    <n v="14000"/>
    <n v="9500"/>
    <n v="4500"/>
    <n v="32.142857142857146"/>
    <s v="Yes"/>
    <s v="Exp is Great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8995A-4871-404B-9CA1-48CC02C996E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12" firstHeaderRow="1" firstDataRow="1" firstDataCol="1"/>
  <pivotFields count="11">
    <pivotField numFmtId="14" showAl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axis="axisRow" showAll="0">
      <items count="5">
        <item x="2"/>
        <item x="0"/>
        <item x="1"/>
        <item x="3"/>
        <item t="default"/>
      </items>
    </pivotField>
    <pivotField showAll="0"/>
    <pivotField dataField="1" showAll="0"/>
    <pivotField showAll="0"/>
    <pivotField showAll="0"/>
    <pivotField numFmtId="2"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CAC1D9-6DCA-405D-A75A-510B4A495986}"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E12" firstHeaderRow="1" firstDataRow="1" firstDataCol="1"/>
  <pivotFields count="11">
    <pivotField numFmtId="14" showAl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showAll="0"/>
    <pivotField axis="axisRow" showAll="0">
      <items count="4">
        <item x="0"/>
        <item x="1"/>
        <item x="2"/>
        <item t="default"/>
      </items>
    </pivotField>
    <pivotField showAll="0"/>
    <pivotField dataField="1" showAll="0"/>
    <pivotField showAll="0"/>
    <pivotField numFmtId="2"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Expenses" fld="4" baseField="0" baseItem="0"/>
  </dataFields>
  <formats count="8">
    <format dxfId="61">
      <pivotArea type="all" dataOnly="0" outline="0" fieldPosition="0"/>
    </format>
    <format dxfId="60">
      <pivotArea outline="0" collapsedLevelsAreSubtotals="1" fieldPosition="0"/>
    </format>
    <format dxfId="59">
      <pivotArea field="2" type="button" dataOnly="0" labelOnly="1" outline="0" axis="axisRow" fieldPosition="0"/>
    </format>
    <format dxfId="58">
      <pivotArea dataOnly="0" labelOnly="1" fieldPosition="0">
        <references count="1">
          <reference field="2" count="0"/>
        </references>
      </pivotArea>
    </format>
    <format dxfId="57">
      <pivotArea dataOnly="0" labelOnly="1" grandRow="1" outline="0" fieldPosition="0"/>
    </format>
    <format dxfId="56">
      <pivotArea dataOnly="0" labelOnly="1" outline="0" axis="axisValues" fieldPosition="0"/>
    </format>
    <format dxfId="54">
      <pivotArea dataOnly="0" labelOnly="1" fieldPosition="0">
        <references count="1">
          <reference field="2" count="0"/>
        </references>
      </pivotArea>
    </format>
    <format dxfId="53">
      <pivotArea dataOnly="0" labelOnly="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79A6CE-F5AB-485E-B395-B198F7EB6D4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7:H13" firstHeaderRow="1" firstDataRow="2" firstDataCol="1"/>
  <pivotFields count="11">
    <pivotField numFmtId="14" showAl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axis="axisRow" showAll="0">
      <items count="5">
        <item x="2"/>
        <item x="0"/>
        <item x="1"/>
        <item x="3"/>
        <item t="default"/>
      </items>
    </pivotField>
    <pivotField showAll="0"/>
    <pivotField showAll="0"/>
    <pivotField showAll="0"/>
    <pivotField dataField="1" showAll="0"/>
    <pivotField numFmtId="2"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5">
    <i>
      <x/>
    </i>
    <i>
      <x v="1"/>
    </i>
    <i>
      <x v="2"/>
    </i>
    <i>
      <x v="3"/>
    </i>
    <i t="grand">
      <x/>
    </i>
  </rowItems>
  <colFields count="1">
    <field x="10"/>
  </colFields>
  <colItems count="3">
    <i>
      <x v="1"/>
    </i>
    <i>
      <x v="2"/>
    </i>
    <i t="grand">
      <x/>
    </i>
  </colItems>
  <dataFields count="1">
    <dataField name="Sum of Profit" fld="5" baseField="0" baseItem="0"/>
  </dataFields>
  <formats count="23">
    <format dxfId="44">
      <pivotArea type="all" dataOnly="0" outline="0" fieldPosition="0"/>
    </format>
    <format dxfId="43">
      <pivotArea outline="0" collapsedLevelsAreSubtotals="1" fieldPosition="0"/>
    </format>
    <format dxfId="42">
      <pivotArea type="origin" dataOnly="0" labelOnly="1" outline="0" fieldPosition="0"/>
    </format>
    <format dxfId="41">
      <pivotArea field="10" type="button" dataOnly="0" labelOnly="1" outline="0" axis="axisCol" fieldPosition="0"/>
    </format>
    <format dxfId="40">
      <pivotArea type="topRight" dataOnly="0" labelOnly="1" outline="0" fieldPosition="0"/>
    </format>
    <format dxfId="39">
      <pivotArea field="1" type="button" dataOnly="0" labelOnly="1" outline="0" axis="axisRow" fieldPosition="0"/>
    </format>
    <format dxfId="38">
      <pivotArea dataOnly="0" labelOnly="1" fieldPosition="0">
        <references count="1">
          <reference field="1" count="0"/>
        </references>
      </pivotArea>
    </format>
    <format dxfId="37">
      <pivotArea dataOnly="0" labelOnly="1" grandRow="1" outline="0" fieldPosition="0"/>
    </format>
    <format dxfId="36">
      <pivotArea dataOnly="0" labelOnly="1" fieldPosition="0">
        <references count="1">
          <reference field="10" count="2">
            <x v="1"/>
            <x v="2"/>
          </reference>
        </references>
      </pivotArea>
    </format>
    <format dxfId="35">
      <pivotArea dataOnly="0" labelOnly="1" grandCol="1" outline="0"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field="10" type="button" dataOnly="0" labelOnly="1" outline="0" axis="axisCol" fieldPosition="0"/>
    </format>
    <format dxfId="30">
      <pivotArea type="topRight" dataOnly="0" labelOnly="1" outline="0" fieldPosition="0"/>
    </format>
    <format dxfId="29">
      <pivotArea field="1" type="button" dataOnly="0" labelOnly="1" outline="0" axis="axisRow" fieldPosition="0"/>
    </format>
    <format dxfId="28">
      <pivotArea dataOnly="0" labelOnly="1" fieldPosition="0">
        <references count="1">
          <reference field="1" count="0"/>
        </references>
      </pivotArea>
    </format>
    <format dxfId="27">
      <pivotArea dataOnly="0" labelOnly="1" grandRow="1" outline="0" fieldPosition="0"/>
    </format>
    <format dxfId="26">
      <pivotArea dataOnly="0" labelOnly="1" fieldPosition="0">
        <references count="1">
          <reference field="10" count="2">
            <x v="1"/>
            <x v="2"/>
          </reference>
        </references>
      </pivotArea>
    </format>
    <format dxfId="25">
      <pivotArea dataOnly="0" labelOnly="1" grandCol="1" outline="0" fieldPosition="0"/>
    </format>
    <format dxfId="2">
      <pivotArea dataOnly="0" labelOnly="1" fieldPosition="0">
        <references count="1">
          <reference field="1" count="0"/>
        </references>
      </pivotArea>
    </format>
    <format dxfId="1">
      <pivotArea collapsedLevelsAreSubtotals="1" fieldPosition="0">
        <references count="2">
          <reference field="1" count="0"/>
          <reference field="10" count="1" selected="0">
            <x v="1"/>
          </reference>
        </references>
      </pivotArea>
    </format>
    <format dxfId="0">
      <pivotArea collapsedLevelsAreSubtotals="1" fieldPosition="0">
        <references count="2">
          <reference field="1" count="0"/>
          <reference field="10" count="1" selected="0">
            <x v="2"/>
          </reference>
        </references>
      </pivotArea>
    </format>
  </formats>
  <conditionalFormats count="1">
    <conditionalFormat priority="1">
      <pivotAreas count="1">
        <pivotArea type="data" grandCol="1" collapsedLevelsAreSubtotals="1" fieldPosition="0">
          <references count="2">
            <reference field="4294967294" count="1" selected="0">
              <x v="0"/>
            </reference>
            <reference field="1"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2773A2-7505-47F2-940F-CA5E4F6C5D7F}" name="Table1" displayName="Table1" ref="A1:F56" totalsRowShown="0" headerRowDxfId="86" dataDxfId="84" headerRowBorderDxfId="85" tableBorderDxfId="83" totalsRowBorderDxfId="82">
  <tableColumns count="6">
    <tableColumn id="1" xr3:uid="{99160283-39CC-4A46-9E01-A87F7A8F3019}" name="Date" dataDxfId="81"/>
    <tableColumn id="2" xr3:uid="{47C44067-4DEF-4A69-92FF-AAFBCF7C99A7}" name="Region" dataDxfId="80"/>
    <tableColumn id="3" xr3:uid="{779B17DB-A936-4529-8714-BE58D4595687}" name="Product Category" dataDxfId="79"/>
    <tableColumn id="4" xr3:uid="{45883F4F-B257-43EB-8905-D9BA0A5EA0F7}" name="Sales" dataDxfId="78"/>
    <tableColumn id="5" xr3:uid="{B4E58A8A-8097-464A-8D1D-E8E30BB6476E}" name="Expenses" dataDxfId="77"/>
    <tableColumn id="6" xr3:uid="{03C2E044-5544-442E-B4E9-7F94634B1C01}" name="Profit" dataDxfId="76"/>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AF6933-E23F-4BC3-A401-391194553677}" name="Table13" displayName="Table13" ref="A1:I56" totalsRowShown="0" headerRowDxfId="75" dataDxfId="73" headerRowBorderDxfId="74" tableBorderDxfId="72" totalsRowBorderDxfId="71">
  <tableColumns count="9">
    <tableColumn id="1" xr3:uid="{C721ED0A-7AD1-46C1-9A11-A2FDA0662C3B}" name="Date" dataDxfId="70"/>
    <tableColumn id="2" xr3:uid="{3A7E1F09-C44E-419F-9DEE-0FD43CF5FBD4}" name="Region" dataDxfId="69"/>
    <tableColumn id="3" xr3:uid="{B608196A-3D0F-4204-8059-5539CE88A3C1}" name="Product Category" dataDxfId="68"/>
    <tableColumn id="4" xr3:uid="{11E3908A-28A7-42B2-BCA4-0177FA661B8F}" name="Sales" dataDxfId="67"/>
    <tableColumn id="5" xr3:uid="{E07662A3-F9D1-4E30-B187-98711357E1F9}" name="Expenses" dataDxfId="66"/>
    <tableColumn id="6" xr3:uid="{1AA08AB6-2F05-4A3E-B719-3C7756766E95}" name="Profit" dataDxfId="64"/>
    <tableColumn id="7" xr3:uid="{8B9D9742-00A2-44FE-A3E9-B550FC4667BB}" name="Pro.margin" dataDxfId="62">
      <calculatedColumnFormula>Table13[[#This Row],[Profit]]/Table13[[#This Row],[Sales]]*100</calculatedColumnFormula>
    </tableColumn>
    <tableColumn id="8" xr3:uid="{32CB1F30-7195-4124-8896-DBAAB93021C3}" name="&gt;25 or not" dataDxfId="63">
      <calculatedColumnFormula>_xlfn.IFS(Table13[[#This Row],[Pro.margin]]&gt;25,"Yes",Table13[[#This Row],[Pro.margin]]=25,"Yes",Table13[[#This Row],[Pro.margin]]&lt;25,"No")</calculatedColumnFormula>
    </tableColumn>
    <tableColumn id="9" xr3:uid="{6AA28C4C-DF24-406D-AE89-CD2A001FBC00}" name="Expense compare with Profit" dataDxfId="65">
      <calculatedColumnFormula array="1">_xlfn.IFS(Table13[[#This Row],[Expenses]]&gt;Table13[[#This Row],[Profit]],"Exp is Greater",Table13[[#This Row],[Expenses]]&lt;Table13[[#This Row],[Profit]]," Smaller",Table13[[#This Row],[Expenses]]=Table13[[#This Row],[Profit]],"Equal")</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505ED-EB65-4878-B2D0-7B8517F96082}">
  <dimension ref="A1:F51"/>
  <sheetViews>
    <sheetView topLeftCell="A23" workbookViewId="0">
      <selection activeCell="F25" sqref="C25:F46"/>
    </sheetView>
  </sheetViews>
  <sheetFormatPr defaultRowHeight="14.25" x14ac:dyDescent="0.45"/>
  <cols>
    <col min="1" max="1" width="20.9296875" customWidth="1"/>
    <col min="2" max="2" width="13.53125" customWidth="1"/>
    <col min="3" max="3" width="15.59765625" customWidth="1"/>
    <col min="4" max="4" width="11.19921875" customWidth="1"/>
    <col min="6" max="6" width="13.265625" customWidth="1"/>
  </cols>
  <sheetData>
    <row r="1" spans="1:6" x14ac:dyDescent="0.45">
      <c r="A1" s="3" t="s">
        <v>0</v>
      </c>
      <c r="B1" s="3" t="s">
        <v>1</v>
      </c>
      <c r="C1" s="3" t="s">
        <v>2</v>
      </c>
      <c r="D1" s="3" t="s">
        <v>3</v>
      </c>
      <c r="E1" s="3" t="s">
        <v>4</v>
      </c>
      <c r="F1" s="3" t="s">
        <v>5</v>
      </c>
    </row>
    <row r="2" spans="1:6" x14ac:dyDescent="0.45">
      <c r="A2" s="1">
        <v>45297</v>
      </c>
      <c r="B2" s="2" t="s">
        <v>6</v>
      </c>
      <c r="C2" s="2" t="s">
        <v>7</v>
      </c>
      <c r="D2" s="2">
        <v>11000</v>
      </c>
      <c r="E2" s="2">
        <v>8000</v>
      </c>
      <c r="F2" s="2">
        <v>3000</v>
      </c>
    </row>
    <row r="3" spans="1:6" x14ac:dyDescent="0.45">
      <c r="A3" s="1">
        <v>45298</v>
      </c>
      <c r="B3" s="2" t="s">
        <v>8</v>
      </c>
      <c r="C3" s="2" t="s">
        <v>9</v>
      </c>
      <c r="D3" s="2">
        <v>9000</v>
      </c>
      <c r="E3" s="2">
        <v>6000</v>
      </c>
      <c r="F3" s="2">
        <v>3000</v>
      </c>
    </row>
    <row r="4" spans="1:6" x14ac:dyDescent="0.45">
      <c r="A4" s="1">
        <v>45299</v>
      </c>
      <c r="B4" s="2" t="s">
        <v>10</v>
      </c>
      <c r="C4" s="2" t="s">
        <v>11</v>
      </c>
      <c r="D4" s="2">
        <v>13000</v>
      </c>
      <c r="E4" s="2">
        <v>9000</v>
      </c>
      <c r="F4" s="2">
        <v>4000</v>
      </c>
    </row>
    <row r="5" spans="1:6" x14ac:dyDescent="0.45">
      <c r="A5" s="1">
        <v>45300</v>
      </c>
      <c r="B5" s="2" t="s">
        <v>12</v>
      </c>
      <c r="C5" s="2" t="s">
        <v>7</v>
      </c>
      <c r="D5" s="2">
        <v>7000</v>
      </c>
      <c r="E5" s="2">
        <v>5000</v>
      </c>
      <c r="F5" s="2">
        <v>2000</v>
      </c>
    </row>
    <row r="6" spans="1:6" x14ac:dyDescent="0.45">
      <c r="A6" s="1">
        <v>45301</v>
      </c>
      <c r="B6" s="2" t="s">
        <v>6</v>
      </c>
      <c r="C6" s="2" t="s">
        <v>11</v>
      </c>
      <c r="D6" s="2">
        <v>14000</v>
      </c>
      <c r="E6" s="2">
        <v>10000</v>
      </c>
      <c r="F6" s="2">
        <v>4000</v>
      </c>
    </row>
    <row r="7" spans="1:6" x14ac:dyDescent="0.45">
      <c r="A7" s="1">
        <v>45302</v>
      </c>
      <c r="B7" s="2" t="s">
        <v>8</v>
      </c>
      <c r="C7" s="2" t="s">
        <v>9</v>
      </c>
      <c r="D7" s="2">
        <v>8500</v>
      </c>
      <c r="E7" s="2">
        <v>5500</v>
      </c>
      <c r="F7" s="2">
        <v>3000</v>
      </c>
    </row>
    <row r="8" spans="1:6" x14ac:dyDescent="0.45">
      <c r="A8" s="1">
        <v>45303</v>
      </c>
      <c r="B8" s="2" t="s">
        <v>10</v>
      </c>
      <c r="C8" s="2" t="s">
        <v>7</v>
      </c>
      <c r="D8" s="2">
        <v>9500</v>
      </c>
      <c r="E8" s="2">
        <v>7000</v>
      </c>
      <c r="F8" s="2">
        <v>2500</v>
      </c>
    </row>
    <row r="9" spans="1:6" x14ac:dyDescent="0.45">
      <c r="A9" s="1">
        <v>45304</v>
      </c>
      <c r="B9" s="2" t="s">
        <v>12</v>
      </c>
      <c r="C9" s="2" t="s">
        <v>11</v>
      </c>
      <c r="D9" s="2">
        <v>16000</v>
      </c>
      <c r="E9" s="2">
        <v>11000</v>
      </c>
      <c r="F9" s="2">
        <v>5000</v>
      </c>
    </row>
    <row r="10" spans="1:6" x14ac:dyDescent="0.45">
      <c r="A10" s="1">
        <v>45305</v>
      </c>
      <c r="B10" s="2" t="s">
        <v>6</v>
      </c>
      <c r="C10" s="2" t="s">
        <v>9</v>
      </c>
      <c r="D10" s="2">
        <v>7500</v>
      </c>
      <c r="E10" s="2">
        <v>4500</v>
      </c>
      <c r="F10" s="2">
        <v>3000</v>
      </c>
    </row>
    <row r="11" spans="1:6" x14ac:dyDescent="0.45">
      <c r="A11" s="1">
        <v>45306</v>
      </c>
      <c r="B11" s="2" t="s">
        <v>8</v>
      </c>
      <c r="C11" s="2" t="s">
        <v>7</v>
      </c>
      <c r="D11" s="2">
        <v>12500</v>
      </c>
      <c r="E11" s="2">
        <v>9000</v>
      </c>
      <c r="F11" s="2">
        <v>3500</v>
      </c>
    </row>
    <row r="12" spans="1:6" x14ac:dyDescent="0.45">
      <c r="A12" s="1">
        <v>45307</v>
      </c>
      <c r="B12" s="2" t="s">
        <v>10</v>
      </c>
      <c r="C12" s="2" t="s">
        <v>11</v>
      </c>
      <c r="D12" s="2">
        <v>17000</v>
      </c>
      <c r="E12" s="2">
        <v>12000</v>
      </c>
      <c r="F12" s="2">
        <v>5000</v>
      </c>
    </row>
    <row r="13" spans="1:6" x14ac:dyDescent="0.45">
      <c r="A13" s="1">
        <v>45308</v>
      </c>
      <c r="B13" s="2" t="s">
        <v>12</v>
      </c>
      <c r="C13" s="2" t="s">
        <v>9</v>
      </c>
      <c r="D13" s="2">
        <v>6500</v>
      </c>
      <c r="E13" s="2">
        <v>4000</v>
      </c>
      <c r="F13" s="2">
        <v>2500</v>
      </c>
    </row>
    <row r="14" spans="1:6" x14ac:dyDescent="0.45">
      <c r="A14" s="1">
        <v>45309</v>
      </c>
      <c r="B14" s="2" t="s">
        <v>6</v>
      </c>
      <c r="C14" s="2" t="s">
        <v>7</v>
      </c>
      <c r="D14" s="2">
        <v>10500</v>
      </c>
      <c r="E14" s="2">
        <v>7500</v>
      </c>
      <c r="F14" s="2">
        <v>3000</v>
      </c>
    </row>
    <row r="15" spans="1:6" x14ac:dyDescent="0.45">
      <c r="A15" s="1">
        <v>45310</v>
      </c>
      <c r="B15" s="2" t="s">
        <v>8</v>
      </c>
      <c r="C15" s="2" t="s">
        <v>11</v>
      </c>
      <c r="D15" s="2">
        <v>13500</v>
      </c>
      <c r="E15" s="2">
        <v>9500</v>
      </c>
      <c r="F15" s="2">
        <v>4000</v>
      </c>
    </row>
    <row r="16" spans="1:6" x14ac:dyDescent="0.45">
      <c r="A16" s="1">
        <v>45311</v>
      </c>
      <c r="B16" s="2" t="s">
        <v>10</v>
      </c>
      <c r="C16" s="2" t="s">
        <v>9</v>
      </c>
      <c r="D16" s="2">
        <v>8000</v>
      </c>
      <c r="E16" s="2">
        <v>5000</v>
      </c>
      <c r="F16" s="2">
        <v>3000</v>
      </c>
    </row>
    <row r="17" spans="1:6" x14ac:dyDescent="0.45">
      <c r="A17" s="1">
        <v>45312</v>
      </c>
      <c r="B17" s="2" t="s">
        <v>12</v>
      </c>
      <c r="C17" s="2" t="s">
        <v>7</v>
      </c>
      <c r="D17" s="2">
        <v>12000</v>
      </c>
      <c r="E17" s="2">
        <v>8500</v>
      </c>
      <c r="F17" s="2">
        <v>3500</v>
      </c>
    </row>
    <row r="18" spans="1:6" x14ac:dyDescent="0.45">
      <c r="A18" s="1">
        <v>45313</v>
      </c>
      <c r="B18" s="2" t="s">
        <v>6</v>
      </c>
      <c r="C18" s="2" t="s">
        <v>11</v>
      </c>
      <c r="D18" s="2">
        <v>14500</v>
      </c>
      <c r="E18" s="2">
        <v>10000</v>
      </c>
      <c r="F18" s="2">
        <v>4500</v>
      </c>
    </row>
    <row r="19" spans="1:6" x14ac:dyDescent="0.45">
      <c r="A19" s="1">
        <v>45314</v>
      </c>
      <c r="B19" s="2" t="s">
        <v>8</v>
      </c>
      <c r="C19" s="2" t="s">
        <v>9</v>
      </c>
      <c r="D19" s="2">
        <v>9500</v>
      </c>
      <c r="E19" s="2">
        <v>6000</v>
      </c>
      <c r="F19" s="2">
        <v>3500</v>
      </c>
    </row>
    <row r="20" spans="1:6" x14ac:dyDescent="0.45">
      <c r="A20" s="1">
        <v>45315</v>
      </c>
      <c r="B20" s="2" t="s">
        <v>10</v>
      </c>
      <c r="C20" s="2" t="s">
        <v>7</v>
      </c>
      <c r="D20" s="2">
        <v>8500</v>
      </c>
      <c r="E20" s="2">
        <v>6000</v>
      </c>
      <c r="F20" s="2">
        <v>2500</v>
      </c>
    </row>
    <row r="21" spans="1:6" x14ac:dyDescent="0.45">
      <c r="A21" s="1">
        <v>45316</v>
      </c>
      <c r="B21" s="2" t="s">
        <v>12</v>
      </c>
      <c r="C21" s="2" t="s">
        <v>11</v>
      </c>
      <c r="D21" s="2">
        <v>18000</v>
      </c>
      <c r="E21" s="2">
        <v>13000</v>
      </c>
      <c r="F21" s="2">
        <v>5000</v>
      </c>
    </row>
    <row r="22" spans="1:6" x14ac:dyDescent="0.45">
      <c r="A22" s="1">
        <v>45317</v>
      </c>
      <c r="B22" s="2" t="s">
        <v>6</v>
      </c>
      <c r="C22" s="2" t="s">
        <v>9</v>
      </c>
      <c r="D22" s="2">
        <v>7000</v>
      </c>
      <c r="E22" s="2">
        <v>4500</v>
      </c>
      <c r="F22" s="2">
        <v>2500</v>
      </c>
    </row>
    <row r="23" spans="1:6" x14ac:dyDescent="0.45">
      <c r="A23" s="1">
        <v>45318</v>
      </c>
      <c r="B23" s="2" t="s">
        <v>8</v>
      </c>
      <c r="C23" s="2" t="s">
        <v>7</v>
      </c>
      <c r="D23" s="2">
        <v>11500</v>
      </c>
      <c r="E23" s="2">
        <v>8000</v>
      </c>
      <c r="F23" s="2">
        <v>3500</v>
      </c>
    </row>
    <row r="24" spans="1:6" x14ac:dyDescent="0.45">
      <c r="A24" s="1">
        <v>45319</v>
      </c>
      <c r="B24" s="2" t="s">
        <v>10</v>
      </c>
      <c r="C24" s="2" t="s">
        <v>11</v>
      </c>
      <c r="D24" s="2">
        <v>15000</v>
      </c>
      <c r="E24" s="2">
        <v>10000</v>
      </c>
      <c r="F24" s="2">
        <v>5000</v>
      </c>
    </row>
    <row r="25" spans="1:6" x14ac:dyDescent="0.45">
      <c r="A25" s="1">
        <v>45320</v>
      </c>
      <c r="B25" s="2" t="s">
        <v>12</v>
      </c>
      <c r="C25" s="2" t="s">
        <v>9</v>
      </c>
      <c r="D25" s="2">
        <v>6000</v>
      </c>
      <c r="E25" s="2">
        <v>3500</v>
      </c>
      <c r="F25" s="2">
        <v>2500</v>
      </c>
    </row>
    <row r="26" spans="1:6" x14ac:dyDescent="0.45">
      <c r="A26" s="1">
        <v>45321</v>
      </c>
      <c r="B26" s="2" t="s">
        <v>6</v>
      </c>
      <c r="C26" s="2" t="s">
        <v>7</v>
      </c>
      <c r="D26" s="2">
        <v>10000</v>
      </c>
      <c r="E26" s="2">
        <v>7500</v>
      </c>
      <c r="F26" s="2">
        <v>2500</v>
      </c>
    </row>
    <row r="27" spans="1:6" x14ac:dyDescent="0.45">
      <c r="A27" s="1">
        <v>45322</v>
      </c>
      <c r="B27" s="2" t="s">
        <v>8</v>
      </c>
      <c r="C27" s="2" t="s">
        <v>11</v>
      </c>
      <c r="D27" s="2">
        <v>14000</v>
      </c>
      <c r="E27" s="2">
        <v>9500</v>
      </c>
      <c r="F27" s="2">
        <v>4500</v>
      </c>
    </row>
    <row r="28" spans="1:6" x14ac:dyDescent="0.45">
      <c r="A28" s="1">
        <v>45323</v>
      </c>
      <c r="B28" s="2" t="s">
        <v>10</v>
      </c>
      <c r="C28" s="2" t="s">
        <v>9</v>
      </c>
      <c r="D28" s="2">
        <v>7500</v>
      </c>
      <c r="E28" s="2">
        <v>5000</v>
      </c>
      <c r="F28" s="2">
        <v>2500</v>
      </c>
    </row>
    <row r="29" spans="1:6" x14ac:dyDescent="0.45">
      <c r="A29" s="1">
        <v>45324</v>
      </c>
      <c r="B29" s="2" t="s">
        <v>12</v>
      </c>
      <c r="C29" s="2" t="s">
        <v>7</v>
      </c>
      <c r="D29" s="2">
        <v>13000</v>
      </c>
      <c r="E29" s="2">
        <v>9000</v>
      </c>
      <c r="F29" s="2">
        <v>4000</v>
      </c>
    </row>
    <row r="30" spans="1:6" x14ac:dyDescent="0.45">
      <c r="A30" s="1">
        <v>45325</v>
      </c>
      <c r="B30" s="2" t="s">
        <v>6</v>
      </c>
      <c r="C30" s="2" t="s">
        <v>11</v>
      </c>
      <c r="D30" s="2">
        <v>15500</v>
      </c>
      <c r="E30" s="2">
        <v>11000</v>
      </c>
      <c r="F30" s="2">
        <v>4500</v>
      </c>
    </row>
    <row r="31" spans="1:6" x14ac:dyDescent="0.45">
      <c r="A31" s="1">
        <v>45326</v>
      </c>
      <c r="B31" s="2" t="s">
        <v>8</v>
      </c>
      <c r="C31" s="2" t="s">
        <v>9</v>
      </c>
      <c r="D31" s="2">
        <v>8000</v>
      </c>
      <c r="E31" s="2">
        <v>5000</v>
      </c>
      <c r="F31" s="2">
        <v>3000</v>
      </c>
    </row>
    <row r="32" spans="1:6" x14ac:dyDescent="0.45">
      <c r="A32" s="1">
        <v>45327</v>
      </c>
      <c r="B32" s="2" t="s">
        <v>10</v>
      </c>
      <c r="C32" s="2" t="s">
        <v>7</v>
      </c>
      <c r="D32" s="2">
        <v>9000</v>
      </c>
      <c r="E32" s="2">
        <v>6500</v>
      </c>
      <c r="F32" s="2">
        <v>2500</v>
      </c>
    </row>
    <row r="33" spans="1:6" x14ac:dyDescent="0.45">
      <c r="A33" s="1">
        <v>45328</v>
      </c>
      <c r="B33" s="2" t="s">
        <v>12</v>
      </c>
      <c r="C33" s="2" t="s">
        <v>11</v>
      </c>
      <c r="D33" s="2">
        <v>19000</v>
      </c>
      <c r="E33" s="2">
        <v>14000</v>
      </c>
      <c r="F33" s="2">
        <v>5000</v>
      </c>
    </row>
    <row r="34" spans="1:6" x14ac:dyDescent="0.45">
      <c r="A34" s="1">
        <v>45329</v>
      </c>
      <c r="B34" s="2" t="s">
        <v>6</v>
      </c>
      <c r="C34" s="2" t="s">
        <v>9</v>
      </c>
      <c r="D34" s="2">
        <v>6500</v>
      </c>
      <c r="E34" s="2">
        <v>4000</v>
      </c>
      <c r="F34" s="2">
        <v>2500</v>
      </c>
    </row>
    <row r="35" spans="1:6" x14ac:dyDescent="0.45">
      <c r="A35" s="1">
        <v>45330</v>
      </c>
      <c r="B35" s="2" t="s">
        <v>8</v>
      </c>
      <c r="C35" s="2" t="s">
        <v>7</v>
      </c>
      <c r="D35" s="2">
        <v>10500</v>
      </c>
      <c r="E35" s="2">
        <v>7500</v>
      </c>
      <c r="F35" s="2">
        <v>3000</v>
      </c>
    </row>
    <row r="36" spans="1:6" x14ac:dyDescent="0.45">
      <c r="A36" s="1">
        <v>45331</v>
      </c>
      <c r="B36" s="2" t="s">
        <v>10</v>
      </c>
      <c r="C36" s="2" t="s">
        <v>11</v>
      </c>
      <c r="D36" s="2">
        <v>14500</v>
      </c>
      <c r="E36" s="2">
        <v>9500</v>
      </c>
      <c r="F36" s="2">
        <v>5000</v>
      </c>
    </row>
    <row r="37" spans="1:6" x14ac:dyDescent="0.45">
      <c r="A37" s="1">
        <v>45332</v>
      </c>
      <c r="B37" s="2" t="s">
        <v>12</v>
      </c>
      <c r="C37" s="2" t="s">
        <v>9</v>
      </c>
      <c r="D37" s="2">
        <v>7500</v>
      </c>
      <c r="E37" s="2">
        <v>5000</v>
      </c>
      <c r="F37" s="2">
        <v>2500</v>
      </c>
    </row>
    <row r="38" spans="1:6" x14ac:dyDescent="0.45">
      <c r="A38" s="1">
        <v>45333</v>
      </c>
      <c r="B38" s="2" t="s">
        <v>6</v>
      </c>
      <c r="C38" s="2" t="s">
        <v>7</v>
      </c>
      <c r="D38" s="2">
        <v>9500</v>
      </c>
      <c r="E38" s="2">
        <v>6500</v>
      </c>
      <c r="F38" s="2">
        <v>3000</v>
      </c>
    </row>
    <row r="39" spans="1:6" x14ac:dyDescent="0.45">
      <c r="A39" s="1">
        <v>45334</v>
      </c>
      <c r="B39" s="2" t="s">
        <v>8</v>
      </c>
      <c r="C39" s="2" t="s">
        <v>11</v>
      </c>
      <c r="D39" s="2">
        <v>15000</v>
      </c>
      <c r="E39" s="2">
        <v>10000</v>
      </c>
      <c r="F39" s="2">
        <v>5000</v>
      </c>
    </row>
    <row r="40" spans="1:6" x14ac:dyDescent="0.45">
      <c r="A40" s="1">
        <v>45335</v>
      </c>
      <c r="B40" s="2" t="s">
        <v>10</v>
      </c>
      <c r="C40" s="2" t="s">
        <v>9</v>
      </c>
      <c r="D40" s="2">
        <v>7000</v>
      </c>
      <c r="E40" s="2">
        <v>4500</v>
      </c>
      <c r="F40" s="2">
        <v>2500</v>
      </c>
    </row>
    <row r="41" spans="1:6" x14ac:dyDescent="0.45">
      <c r="A41" s="1">
        <v>45336</v>
      </c>
      <c r="B41" s="2" t="s">
        <v>12</v>
      </c>
      <c r="C41" s="2" t="s">
        <v>7</v>
      </c>
      <c r="D41" s="2">
        <v>12500</v>
      </c>
      <c r="E41" s="2">
        <v>8500</v>
      </c>
      <c r="F41" s="2">
        <v>4000</v>
      </c>
    </row>
    <row r="42" spans="1:6" x14ac:dyDescent="0.45">
      <c r="A42" s="1">
        <v>45337</v>
      </c>
      <c r="B42" s="2" t="s">
        <v>6</v>
      </c>
      <c r="C42" s="2" t="s">
        <v>11</v>
      </c>
      <c r="D42" s="2">
        <v>16000</v>
      </c>
      <c r="E42" s="2">
        <v>11500</v>
      </c>
      <c r="F42" s="2">
        <v>4500</v>
      </c>
    </row>
    <row r="43" spans="1:6" x14ac:dyDescent="0.45">
      <c r="A43" s="1">
        <v>45338</v>
      </c>
      <c r="B43" s="2" t="s">
        <v>8</v>
      </c>
      <c r="C43" s="2" t="s">
        <v>9</v>
      </c>
      <c r="D43" s="2">
        <v>8500</v>
      </c>
      <c r="E43" s="2">
        <v>6000</v>
      </c>
      <c r="F43" s="2">
        <v>2500</v>
      </c>
    </row>
    <row r="44" spans="1:6" x14ac:dyDescent="0.45">
      <c r="A44" s="1">
        <v>45339</v>
      </c>
      <c r="B44" s="2" t="s">
        <v>10</v>
      </c>
      <c r="C44" s="2" t="s">
        <v>7</v>
      </c>
      <c r="D44" s="2">
        <v>8000</v>
      </c>
      <c r="E44" s="2">
        <v>5500</v>
      </c>
      <c r="F44" s="2">
        <v>2500</v>
      </c>
    </row>
    <row r="45" spans="1:6" x14ac:dyDescent="0.45">
      <c r="A45" s="1">
        <v>45340</v>
      </c>
      <c r="B45" s="2" t="s">
        <v>12</v>
      </c>
      <c r="C45" s="2" t="s">
        <v>11</v>
      </c>
      <c r="D45" s="2">
        <v>17000</v>
      </c>
      <c r="E45" s="2">
        <v>12500</v>
      </c>
      <c r="F45" s="2">
        <v>4500</v>
      </c>
    </row>
    <row r="46" spans="1:6" x14ac:dyDescent="0.45">
      <c r="A46" s="1">
        <v>45341</v>
      </c>
      <c r="B46" s="2" t="s">
        <v>6</v>
      </c>
      <c r="C46" s="2" t="s">
        <v>9</v>
      </c>
      <c r="D46" s="2">
        <v>9000</v>
      </c>
      <c r="E46" s="2">
        <v>6500</v>
      </c>
      <c r="F46" s="2">
        <v>2500</v>
      </c>
    </row>
    <row r="47" spans="1:6" x14ac:dyDescent="0.45">
      <c r="A47" s="1">
        <v>45342</v>
      </c>
      <c r="B47" s="2" t="s">
        <v>8</v>
      </c>
      <c r="C47" s="2" t="s">
        <v>7</v>
      </c>
      <c r="D47" s="2">
        <v>11000</v>
      </c>
      <c r="E47" s="2">
        <v>7500</v>
      </c>
      <c r="F47" s="2">
        <v>3500</v>
      </c>
    </row>
    <row r="48" spans="1:6" x14ac:dyDescent="0.45">
      <c r="A48" s="1">
        <v>45343</v>
      </c>
      <c r="B48" s="2" t="s">
        <v>10</v>
      </c>
      <c r="C48" s="2" t="s">
        <v>11</v>
      </c>
      <c r="D48" s="2">
        <v>15500</v>
      </c>
      <c r="E48" s="2">
        <v>10500</v>
      </c>
      <c r="F48" s="2">
        <v>5000</v>
      </c>
    </row>
    <row r="49" spans="1:6" x14ac:dyDescent="0.45">
      <c r="A49" s="1">
        <v>45344</v>
      </c>
      <c r="B49" s="2" t="s">
        <v>12</v>
      </c>
      <c r="C49" s="2" t="s">
        <v>9</v>
      </c>
      <c r="D49" s="2">
        <v>6500</v>
      </c>
      <c r="E49" s="2">
        <v>4000</v>
      </c>
      <c r="F49" s="2">
        <v>2500</v>
      </c>
    </row>
    <row r="50" spans="1:6" x14ac:dyDescent="0.45">
      <c r="A50" s="1">
        <v>45345</v>
      </c>
      <c r="B50" s="2" t="s">
        <v>6</v>
      </c>
      <c r="C50" s="2" t="s">
        <v>7</v>
      </c>
      <c r="D50" s="2">
        <v>12000</v>
      </c>
      <c r="E50" s="2">
        <v>9000</v>
      </c>
      <c r="F50" s="2">
        <v>3000</v>
      </c>
    </row>
    <row r="51" spans="1:6" x14ac:dyDescent="0.45">
      <c r="A51" s="1">
        <v>45346</v>
      </c>
      <c r="B51" s="2" t="s">
        <v>8</v>
      </c>
      <c r="C51" s="2" t="s">
        <v>11</v>
      </c>
      <c r="D51" s="2">
        <v>14000</v>
      </c>
      <c r="E51" s="2">
        <v>9500</v>
      </c>
      <c r="F51" s="2">
        <v>4500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2C5B-0FCF-4333-8B6A-53889F0C45A0}">
  <dimension ref="A1:Q56"/>
  <sheetViews>
    <sheetView workbookViewId="0">
      <selection activeCell="L10" sqref="L10"/>
    </sheetView>
  </sheetViews>
  <sheetFormatPr defaultRowHeight="14.25" x14ac:dyDescent="0.45"/>
  <cols>
    <col min="1" max="1" width="10.59765625" bestFit="1" customWidth="1"/>
    <col min="3" max="3" width="18.86328125" customWidth="1"/>
    <col min="5" max="5" width="10.9296875" customWidth="1"/>
  </cols>
  <sheetData>
    <row r="1" spans="1:17" ht="21" customHeight="1" thickBot="1" x14ac:dyDescent="0.5">
      <c r="A1" s="4" t="s">
        <v>0</v>
      </c>
      <c r="B1" s="5" t="s">
        <v>1</v>
      </c>
      <c r="C1" s="5" t="s">
        <v>2</v>
      </c>
      <c r="D1" s="5" t="s">
        <v>3</v>
      </c>
      <c r="E1" s="5" t="s">
        <v>4</v>
      </c>
      <c r="F1" s="6" t="s">
        <v>5</v>
      </c>
    </row>
    <row r="2" spans="1:17" ht="23.65" customHeight="1" x14ac:dyDescent="0.6">
      <c r="A2" s="7">
        <v>45292</v>
      </c>
      <c r="B2" s="8" t="s">
        <v>12</v>
      </c>
      <c r="C2" s="8" t="s">
        <v>11</v>
      </c>
      <c r="D2" s="8">
        <v>10000</v>
      </c>
      <c r="E2" s="8">
        <v>7000</v>
      </c>
      <c r="F2" s="9">
        <v>3000</v>
      </c>
      <c r="H2" s="28" t="s">
        <v>18</v>
      </c>
      <c r="I2" s="29"/>
      <c r="J2" s="29"/>
      <c r="K2" s="29"/>
      <c r="L2" s="29"/>
      <c r="M2" s="29"/>
      <c r="N2" s="29"/>
      <c r="O2" s="29"/>
      <c r="P2" s="29"/>
      <c r="Q2" s="26" t="s">
        <v>17</v>
      </c>
    </row>
    <row r="3" spans="1:17" ht="18.399999999999999" customHeight="1" x14ac:dyDescent="0.45">
      <c r="A3" s="7">
        <v>45293</v>
      </c>
      <c r="B3" s="8" t="s">
        <v>6</v>
      </c>
      <c r="C3" s="8" t="s">
        <v>9</v>
      </c>
      <c r="D3" s="8">
        <v>8000</v>
      </c>
      <c r="E3" s="8">
        <v>5000</v>
      </c>
      <c r="F3" s="9">
        <v>3000</v>
      </c>
      <c r="H3" s="30"/>
      <c r="I3" s="31"/>
      <c r="J3" s="31"/>
      <c r="K3" s="31"/>
      <c r="L3" s="31"/>
      <c r="M3" s="31"/>
      <c r="N3" s="31"/>
      <c r="O3" s="31"/>
      <c r="P3" s="31"/>
      <c r="Q3" s="56">
        <f>SUM(Table1[Sales])</f>
        <v>613000</v>
      </c>
    </row>
    <row r="4" spans="1:17" ht="17.649999999999999" customHeight="1" x14ac:dyDescent="0.45">
      <c r="A4" s="7">
        <v>45294</v>
      </c>
      <c r="B4" s="8" t="s">
        <v>8</v>
      </c>
      <c r="C4" s="8" t="s">
        <v>7</v>
      </c>
      <c r="D4" s="8">
        <v>12000</v>
      </c>
      <c r="E4" s="8">
        <v>9000</v>
      </c>
      <c r="F4" s="9">
        <v>3000</v>
      </c>
      <c r="H4" s="30"/>
      <c r="I4" s="31"/>
      <c r="J4" s="31"/>
      <c r="K4" s="31"/>
      <c r="L4" s="31"/>
      <c r="M4" s="31"/>
      <c r="N4" s="31"/>
      <c r="O4" s="31"/>
      <c r="P4" s="31"/>
      <c r="Q4" s="56">
        <f>AVERAGE(Table1[Profit])</f>
        <v>3454.5454545454545</v>
      </c>
    </row>
    <row r="5" spans="1:17" ht="15.75" customHeight="1" x14ac:dyDescent="0.45">
      <c r="A5" s="7">
        <v>45295</v>
      </c>
      <c r="B5" s="8" t="s">
        <v>10</v>
      </c>
      <c r="C5" s="8" t="s">
        <v>11</v>
      </c>
      <c r="D5" s="8">
        <v>15000</v>
      </c>
      <c r="E5" s="8">
        <v>10000</v>
      </c>
      <c r="F5" s="9">
        <v>5000</v>
      </c>
      <c r="H5" s="30"/>
      <c r="I5" s="31"/>
      <c r="J5" s="31"/>
      <c r="K5" s="31"/>
      <c r="L5" s="31"/>
      <c r="M5" s="31"/>
      <c r="N5" s="31"/>
      <c r="O5" s="31"/>
      <c r="P5" s="31"/>
      <c r="Q5" s="56">
        <f>MAX(Table1[Sales])</f>
        <v>19000</v>
      </c>
    </row>
    <row r="6" spans="1:17" ht="19.899999999999999" customHeight="1" thickBot="1" x14ac:dyDescent="0.5">
      <c r="A6" s="10">
        <v>45296</v>
      </c>
      <c r="B6" s="11" t="s">
        <v>12</v>
      </c>
      <c r="C6" s="11" t="s">
        <v>9</v>
      </c>
      <c r="D6" s="11">
        <v>6000</v>
      </c>
      <c r="E6" s="11">
        <v>4000</v>
      </c>
      <c r="F6" s="12">
        <v>2000</v>
      </c>
      <c r="H6" s="32"/>
      <c r="I6" s="33"/>
      <c r="J6" s="33"/>
      <c r="K6" s="33"/>
      <c r="L6" s="33"/>
      <c r="M6" s="33"/>
      <c r="N6" s="33"/>
      <c r="O6" s="33"/>
      <c r="P6" s="34"/>
    </row>
    <row r="7" spans="1:17" ht="15.4" x14ac:dyDescent="0.45">
      <c r="A7" s="7">
        <v>45297</v>
      </c>
      <c r="B7" s="8" t="s">
        <v>6</v>
      </c>
      <c r="C7" s="8" t="s">
        <v>7</v>
      </c>
      <c r="D7" s="8">
        <v>11000</v>
      </c>
      <c r="E7" s="8">
        <v>8000</v>
      </c>
      <c r="F7" s="9">
        <v>3000</v>
      </c>
    </row>
    <row r="8" spans="1:17" ht="15.4" x14ac:dyDescent="0.45">
      <c r="A8" s="7">
        <v>45298</v>
      </c>
      <c r="B8" s="8" t="s">
        <v>8</v>
      </c>
      <c r="C8" s="8" t="s">
        <v>9</v>
      </c>
      <c r="D8" s="8">
        <v>9000</v>
      </c>
      <c r="E8" s="8">
        <v>6000</v>
      </c>
      <c r="F8" s="9">
        <v>3000</v>
      </c>
      <c r="H8" s="55" t="s">
        <v>35</v>
      </c>
      <c r="I8" s="14" t="s">
        <v>12</v>
      </c>
      <c r="J8" s="16">
        <f>SUMIF(Table1[Region],I8,Table1[Sales])</f>
        <v>157000</v>
      </c>
    </row>
    <row r="9" spans="1:17" ht="15.4" x14ac:dyDescent="0.45">
      <c r="A9" s="7">
        <v>45299</v>
      </c>
      <c r="B9" s="8" t="s">
        <v>10</v>
      </c>
      <c r="C9" s="8" t="s">
        <v>11</v>
      </c>
      <c r="D9" s="8">
        <v>13000</v>
      </c>
      <c r="E9" s="8">
        <v>9000</v>
      </c>
      <c r="F9" s="9">
        <v>4000</v>
      </c>
      <c r="I9" s="14" t="s">
        <v>13</v>
      </c>
      <c r="J9" s="16">
        <f>SUMIF(Table1[Region],I9,Table1[Sales])</f>
        <v>151000</v>
      </c>
    </row>
    <row r="10" spans="1:17" ht="15.4" x14ac:dyDescent="0.45">
      <c r="A10" s="7">
        <v>45300</v>
      </c>
      <c r="B10" s="8" t="s">
        <v>12</v>
      </c>
      <c r="C10" s="8" t="s">
        <v>7</v>
      </c>
      <c r="D10" s="8">
        <v>7000</v>
      </c>
      <c r="E10" s="8">
        <v>5000</v>
      </c>
      <c r="F10" s="9">
        <v>2000</v>
      </c>
      <c r="I10" s="14" t="s">
        <v>14</v>
      </c>
      <c r="J10" s="16">
        <f>SUMIF(Table1[Region],I10,Table1[Sales])</f>
        <v>157500</v>
      </c>
    </row>
    <row r="11" spans="1:17" ht="15.4" x14ac:dyDescent="0.45">
      <c r="A11" s="7">
        <v>45301</v>
      </c>
      <c r="B11" s="8" t="s">
        <v>6</v>
      </c>
      <c r="C11" s="8" t="s">
        <v>11</v>
      </c>
      <c r="D11" s="8">
        <v>14000</v>
      </c>
      <c r="E11" s="8">
        <v>10000</v>
      </c>
      <c r="F11" s="9">
        <v>4000</v>
      </c>
      <c r="I11" s="14" t="s">
        <v>15</v>
      </c>
      <c r="J11" s="16">
        <f>SUMIF(Table1[Region],I11,Table1[Sales])</f>
        <v>147500</v>
      </c>
      <c r="O11" s="13"/>
    </row>
    <row r="12" spans="1:17" ht="15.4" x14ac:dyDescent="0.45">
      <c r="A12" s="7">
        <v>45302</v>
      </c>
      <c r="B12" s="8" t="s">
        <v>8</v>
      </c>
      <c r="C12" s="8" t="s">
        <v>9</v>
      </c>
      <c r="D12" s="8">
        <v>8500</v>
      </c>
      <c r="E12" s="8">
        <v>5500</v>
      </c>
      <c r="F12" s="9">
        <v>3000</v>
      </c>
      <c r="I12" s="15" t="s">
        <v>16</v>
      </c>
      <c r="J12" s="17">
        <f>SUM(J8:J11)</f>
        <v>613000</v>
      </c>
    </row>
    <row r="13" spans="1:17" ht="15.4" x14ac:dyDescent="0.45">
      <c r="A13" s="7">
        <v>45303</v>
      </c>
      <c r="B13" s="8" t="s">
        <v>10</v>
      </c>
      <c r="C13" s="8" t="s">
        <v>7</v>
      </c>
      <c r="D13" s="8">
        <v>9500</v>
      </c>
      <c r="E13" s="8">
        <v>7000</v>
      </c>
      <c r="F13" s="9">
        <v>2500</v>
      </c>
    </row>
    <row r="14" spans="1:17" ht="15.4" x14ac:dyDescent="0.45">
      <c r="A14" s="7">
        <v>45304</v>
      </c>
      <c r="B14" s="8" t="s">
        <v>12</v>
      </c>
      <c r="C14" s="8" t="s">
        <v>11</v>
      </c>
      <c r="D14" s="8">
        <v>16000</v>
      </c>
      <c r="E14" s="8">
        <v>11000</v>
      </c>
      <c r="F14" s="9">
        <v>5000</v>
      </c>
    </row>
    <row r="15" spans="1:17" ht="15.4" x14ac:dyDescent="0.45">
      <c r="A15" s="7">
        <v>45305</v>
      </c>
      <c r="B15" s="8" t="s">
        <v>6</v>
      </c>
      <c r="C15" s="8" t="s">
        <v>9</v>
      </c>
      <c r="D15" s="8">
        <v>7500</v>
      </c>
      <c r="E15" s="8">
        <v>4500</v>
      </c>
      <c r="F15" s="9">
        <v>3000</v>
      </c>
    </row>
    <row r="16" spans="1:17" ht="15.4" x14ac:dyDescent="0.45">
      <c r="A16" s="7">
        <v>45306</v>
      </c>
      <c r="B16" s="8" t="s">
        <v>8</v>
      </c>
      <c r="C16" s="8" t="s">
        <v>7</v>
      </c>
      <c r="D16" s="8">
        <v>12500</v>
      </c>
      <c r="E16" s="8">
        <v>9000</v>
      </c>
      <c r="F16" s="9">
        <v>3500</v>
      </c>
    </row>
    <row r="17" spans="1:6" ht="15.4" x14ac:dyDescent="0.45">
      <c r="A17" s="7">
        <v>45307</v>
      </c>
      <c r="B17" s="8" t="s">
        <v>10</v>
      </c>
      <c r="C17" s="8" t="s">
        <v>11</v>
      </c>
      <c r="D17" s="8">
        <v>17000</v>
      </c>
      <c r="E17" s="8">
        <v>12000</v>
      </c>
      <c r="F17" s="9">
        <v>5000</v>
      </c>
    </row>
    <row r="18" spans="1:6" ht="15.4" x14ac:dyDescent="0.45">
      <c r="A18" s="7">
        <v>45308</v>
      </c>
      <c r="B18" s="8" t="s">
        <v>12</v>
      </c>
      <c r="C18" s="8" t="s">
        <v>9</v>
      </c>
      <c r="D18" s="8">
        <v>6500</v>
      </c>
      <c r="E18" s="8">
        <v>4000</v>
      </c>
      <c r="F18" s="9">
        <v>2500</v>
      </c>
    </row>
    <row r="19" spans="1:6" ht="15.4" x14ac:dyDescent="0.45">
      <c r="A19" s="7">
        <v>45309</v>
      </c>
      <c r="B19" s="8" t="s">
        <v>6</v>
      </c>
      <c r="C19" s="8" t="s">
        <v>7</v>
      </c>
      <c r="D19" s="8">
        <v>10500</v>
      </c>
      <c r="E19" s="8">
        <v>7500</v>
      </c>
      <c r="F19" s="9">
        <v>3000</v>
      </c>
    </row>
    <row r="20" spans="1:6" ht="15.4" x14ac:dyDescent="0.45">
      <c r="A20" s="7">
        <v>45310</v>
      </c>
      <c r="B20" s="8" t="s">
        <v>8</v>
      </c>
      <c r="C20" s="8" t="s">
        <v>11</v>
      </c>
      <c r="D20" s="8">
        <v>13500</v>
      </c>
      <c r="E20" s="8">
        <v>9500</v>
      </c>
      <c r="F20" s="9">
        <v>4000</v>
      </c>
    </row>
    <row r="21" spans="1:6" ht="15.4" x14ac:dyDescent="0.45">
      <c r="A21" s="7">
        <v>45311</v>
      </c>
      <c r="B21" s="8" t="s">
        <v>10</v>
      </c>
      <c r="C21" s="8" t="s">
        <v>9</v>
      </c>
      <c r="D21" s="8">
        <v>8000</v>
      </c>
      <c r="E21" s="8">
        <v>5000</v>
      </c>
      <c r="F21" s="9">
        <v>3000</v>
      </c>
    </row>
    <row r="22" spans="1:6" ht="15.4" x14ac:dyDescent="0.45">
      <c r="A22" s="7">
        <v>45312</v>
      </c>
      <c r="B22" s="8" t="s">
        <v>12</v>
      </c>
      <c r="C22" s="8" t="s">
        <v>7</v>
      </c>
      <c r="D22" s="8">
        <v>12000</v>
      </c>
      <c r="E22" s="8">
        <v>8500</v>
      </c>
      <c r="F22" s="9">
        <v>3500</v>
      </c>
    </row>
    <row r="23" spans="1:6" ht="15.4" x14ac:dyDescent="0.45">
      <c r="A23" s="7">
        <v>45313</v>
      </c>
      <c r="B23" s="8" t="s">
        <v>6</v>
      </c>
      <c r="C23" s="8" t="s">
        <v>11</v>
      </c>
      <c r="D23" s="8">
        <v>14500</v>
      </c>
      <c r="E23" s="8">
        <v>10000</v>
      </c>
      <c r="F23" s="9">
        <v>4500</v>
      </c>
    </row>
    <row r="24" spans="1:6" ht="15.4" x14ac:dyDescent="0.45">
      <c r="A24" s="7">
        <v>45314</v>
      </c>
      <c r="B24" s="8" t="s">
        <v>8</v>
      </c>
      <c r="C24" s="8" t="s">
        <v>9</v>
      </c>
      <c r="D24" s="8">
        <v>9500</v>
      </c>
      <c r="E24" s="8">
        <v>6000</v>
      </c>
      <c r="F24" s="9">
        <v>3500</v>
      </c>
    </row>
    <row r="25" spans="1:6" ht="15.4" x14ac:dyDescent="0.45">
      <c r="A25" s="7">
        <v>45315</v>
      </c>
      <c r="B25" s="8" t="s">
        <v>10</v>
      </c>
      <c r="C25" s="8" t="s">
        <v>7</v>
      </c>
      <c r="D25" s="8">
        <v>8500</v>
      </c>
      <c r="E25" s="8">
        <v>6000</v>
      </c>
      <c r="F25" s="9">
        <v>2500</v>
      </c>
    </row>
    <row r="26" spans="1:6" ht="15.4" x14ac:dyDescent="0.45">
      <c r="A26" s="7">
        <v>45316</v>
      </c>
      <c r="B26" s="8" t="s">
        <v>12</v>
      </c>
      <c r="C26" s="8" t="s">
        <v>11</v>
      </c>
      <c r="D26" s="8">
        <v>18000</v>
      </c>
      <c r="E26" s="8">
        <v>13000</v>
      </c>
      <c r="F26" s="9">
        <v>5000</v>
      </c>
    </row>
    <row r="27" spans="1:6" ht="15.4" x14ac:dyDescent="0.45">
      <c r="A27" s="7">
        <v>45317</v>
      </c>
      <c r="B27" s="8" t="s">
        <v>6</v>
      </c>
      <c r="C27" s="8" t="s">
        <v>9</v>
      </c>
      <c r="D27" s="8">
        <v>7000</v>
      </c>
      <c r="E27" s="8">
        <v>4500</v>
      </c>
      <c r="F27" s="9">
        <v>2500</v>
      </c>
    </row>
    <row r="28" spans="1:6" ht="15.4" x14ac:dyDescent="0.45">
      <c r="A28" s="7">
        <v>45318</v>
      </c>
      <c r="B28" s="8" t="s">
        <v>8</v>
      </c>
      <c r="C28" s="8" t="s">
        <v>7</v>
      </c>
      <c r="D28" s="8">
        <v>11500</v>
      </c>
      <c r="E28" s="8">
        <v>8000</v>
      </c>
      <c r="F28" s="9">
        <v>3500</v>
      </c>
    </row>
    <row r="29" spans="1:6" ht="15.4" x14ac:dyDescent="0.45">
      <c r="A29" s="7">
        <v>45319</v>
      </c>
      <c r="B29" s="8" t="s">
        <v>10</v>
      </c>
      <c r="C29" s="8" t="s">
        <v>11</v>
      </c>
      <c r="D29" s="8">
        <v>15000</v>
      </c>
      <c r="E29" s="8">
        <v>10000</v>
      </c>
      <c r="F29" s="9">
        <v>5000</v>
      </c>
    </row>
    <row r="30" spans="1:6" ht="15.4" x14ac:dyDescent="0.45">
      <c r="A30" s="7">
        <v>45320</v>
      </c>
      <c r="B30" s="8" t="s">
        <v>12</v>
      </c>
      <c r="C30" s="8" t="s">
        <v>9</v>
      </c>
      <c r="D30" s="8">
        <v>6000</v>
      </c>
      <c r="E30" s="8">
        <v>3500</v>
      </c>
      <c r="F30" s="9">
        <v>2500</v>
      </c>
    </row>
    <row r="31" spans="1:6" ht="15.4" x14ac:dyDescent="0.45">
      <c r="A31" s="7">
        <v>45321</v>
      </c>
      <c r="B31" s="8" t="s">
        <v>6</v>
      </c>
      <c r="C31" s="8" t="s">
        <v>7</v>
      </c>
      <c r="D31" s="8">
        <v>10000</v>
      </c>
      <c r="E31" s="8">
        <v>7500</v>
      </c>
      <c r="F31" s="9">
        <v>2500</v>
      </c>
    </row>
    <row r="32" spans="1:6" ht="15.4" x14ac:dyDescent="0.45">
      <c r="A32" s="7">
        <v>45322</v>
      </c>
      <c r="B32" s="8" t="s">
        <v>8</v>
      </c>
      <c r="C32" s="8" t="s">
        <v>11</v>
      </c>
      <c r="D32" s="8">
        <v>14000</v>
      </c>
      <c r="E32" s="8">
        <v>9500</v>
      </c>
      <c r="F32" s="9">
        <v>4500</v>
      </c>
    </row>
    <row r="33" spans="1:6" ht="15.4" x14ac:dyDescent="0.45">
      <c r="A33" s="7">
        <v>45323</v>
      </c>
      <c r="B33" s="8" t="s">
        <v>10</v>
      </c>
      <c r="C33" s="8" t="s">
        <v>9</v>
      </c>
      <c r="D33" s="8">
        <v>7500</v>
      </c>
      <c r="E33" s="8">
        <v>5000</v>
      </c>
      <c r="F33" s="9">
        <v>2500</v>
      </c>
    </row>
    <row r="34" spans="1:6" ht="15.4" x14ac:dyDescent="0.45">
      <c r="A34" s="7">
        <v>45324</v>
      </c>
      <c r="B34" s="8" t="s">
        <v>12</v>
      </c>
      <c r="C34" s="8" t="s">
        <v>7</v>
      </c>
      <c r="D34" s="8">
        <v>13000</v>
      </c>
      <c r="E34" s="8">
        <v>9000</v>
      </c>
      <c r="F34" s="9">
        <v>4000</v>
      </c>
    </row>
    <row r="35" spans="1:6" ht="15.4" x14ac:dyDescent="0.45">
      <c r="A35" s="7">
        <v>45325</v>
      </c>
      <c r="B35" s="8" t="s">
        <v>6</v>
      </c>
      <c r="C35" s="8" t="s">
        <v>11</v>
      </c>
      <c r="D35" s="8">
        <v>15500</v>
      </c>
      <c r="E35" s="8">
        <v>11000</v>
      </c>
      <c r="F35" s="9">
        <v>4500</v>
      </c>
    </row>
    <row r="36" spans="1:6" ht="15.4" x14ac:dyDescent="0.45">
      <c r="A36" s="7">
        <v>45326</v>
      </c>
      <c r="B36" s="8" t="s">
        <v>8</v>
      </c>
      <c r="C36" s="8" t="s">
        <v>9</v>
      </c>
      <c r="D36" s="8">
        <v>8000</v>
      </c>
      <c r="E36" s="8">
        <v>5000</v>
      </c>
      <c r="F36" s="9">
        <v>3000</v>
      </c>
    </row>
    <row r="37" spans="1:6" ht="15.4" x14ac:dyDescent="0.45">
      <c r="A37" s="7">
        <v>45327</v>
      </c>
      <c r="B37" s="8" t="s">
        <v>10</v>
      </c>
      <c r="C37" s="8" t="s">
        <v>7</v>
      </c>
      <c r="D37" s="8">
        <v>9000</v>
      </c>
      <c r="E37" s="8">
        <v>6500</v>
      </c>
      <c r="F37" s="9">
        <v>2500</v>
      </c>
    </row>
    <row r="38" spans="1:6" ht="15.4" x14ac:dyDescent="0.45">
      <c r="A38" s="7">
        <v>45328</v>
      </c>
      <c r="B38" s="8" t="s">
        <v>12</v>
      </c>
      <c r="C38" s="8" t="s">
        <v>11</v>
      </c>
      <c r="D38" s="8">
        <v>19000</v>
      </c>
      <c r="E38" s="8">
        <v>14000</v>
      </c>
      <c r="F38" s="9">
        <v>5000</v>
      </c>
    </row>
    <row r="39" spans="1:6" ht="15.4" x14ac:dyDescent="0.45">
      <c r="A39" s="7">
        <v>45329</v>
      </c>
      <c r="B39" s="8" t="s">
        <v>6</v>
      </c>
      <c r="C39" s="8" t="s">
        <v>9</v>
      </c>
      <c r="D39" s="8">
        <v>6500</v>
      </c>
      <c r="E39" s="8">
        <v>4000</v>
      </c>
      <c r="F39" s="9">
        <v>2500</v>
      </c>
    </row>
    <row r="40" spans="1:6" ht="15.4" x14ac:dyDescent="0.45">
      <c r="A40" s="7">
        <v>45330</v>
      </c>
      <c r="B40" s="8" t="s">
        <v>8</v>
      </c>
      <c r="C40" s="8" t="s">
        <v>7</v>
      </c>
      <c r="D40" s="8">
        <v>10500</v>
      </c>
      <c r="E40" s="8">
        <v>7500</v>
      </c>
      <c r="F40" s="9">
        <v>3000</v>
      </c>
    </row>
    <row r="41" spans="1:6" ht="15.4" x14ac:dyDescent="0.45">
      <c r="A41" s="7">
        <v>45331</v>
      </c>
      <c r="B41" s="8" t="s">
        <v>10</v>
      </c>
      <c r="C41" s="8" t="s">
        <v>11</v>
      </c>
      <c r="D41" s="8">
        <v>14500</v>
      </c>
      <c r="E41" s="8">
        <v>9500</v>
      </c>
      <c r="F41" s="9">
        <v>5000</v>
      </c>
    </row>
    <row r="42" spans="1:6" ht="15.4" x14ac:dyDescent="0.45">
      <c r="A42" s="7">
        <v>45332</v>
      </c>
      <c r="B42" s="8" t="s">
        <v>12</v>
      </c>
      <c r="C42" s="8" t="s">
        <v>9</v>
      </c>
      <c r="D42" s="8">
        <v>7500</v>
      </c>
      <c r="E42" s="8">
        <v>5000</v>
      </c>
      <c r="F42" s="9">
        <v>2500</v>
      </c>
    </row>
    <row r="43" spans="1:6" ht="15.4" x14ac:dyDescent="0.45">
      <c r="A43" s="7">
        <v>45333</v>
      </c>
      <c r="B43" s="8" t="s">
        <v>6</v>
      </c>
      <c r="C43" s="8" t="s">
        <v>7</v>
      </c>
      <c r="D43" s="8">
        <v>9500</v>
      </c>
      <c r="E43" s="8">
        <v>6500</v>
      </c>
      <c r="F43" s="9">
        <v>3000</v>
      </c>
    </row>
    <row r="44" spans="1:6" ht="15.4" x14ac:dyDescent="0.45">
      <c r="A44" s="7">
        <v>45334</v>
      </c>
      <c r="B44" s="8" t="s">
        <v>8</v>
      </c>
      <c r="C44" s="8" t="s">
        <v>11</v>
      </c>
      <c r="D44" s="8">
        <v>15000</v>
      </c>
      <c r="E44" s="8">
        <v>10000</v>
      </c>
      <c r="F44" s="9">
        <v>5000</v>
      </c>
    </row>
    <row r="45" spans="1:6" ht="15.4" x14ac:dyDescent="0.45">
      <c r="A45" s="7">
        <v>45335</v>
      </c>
      <c r="B45" s="8" t="s">
        <v>10</v>
      </c>
      <c r="C45" s="8" t="s">
        <v>9</v>
      </c>
      <c r="D45" s="8">
        <v>7000</v>
      </c>
      <c r="E45" s="8">
        <v>4500</v>
      </c>
      <c r="F45" s="9">
        <v>2500</v>
      </c>
    </row>
    <row r="46" spans="1:6" ht="15.4" x14ac:dyDescent="0.45">
      <c r="A46" s="7">
        <v>45336</v>
      </c>
      <c r="B46" s="8" t="s">
        <v>12</v>
      </c>
      <c r="C46" s="8" t="s">
        <v>7</v>
      </c>
      <c r="D46" s="8">
        <v>12500</v>
      </c>
      <c r="E46" s="8">
        <v>8500</v>
      </c>
      <c r="F46" s="9">
        <v>4000</v>
      </c>
    </row>
    <row r="47" spans="1:6" ht="15.4" x14ac:dyDescent="0.45">
      <c r="A47" s="7">
        <v>45337</v>
      </c>
      <c r="B47" s="8" t="s">
        <v>6</v>
      </c>
      <c r="C47" s="8" t="s">
        <v>11</v>
      </c>
      <c r="D47" s="8">
        <v>16000</v>
      </c>
      <c r="E47" s="8">
        <v>11500</v>
      </c>
      <c r="F47" s="9">
        <v>4500</v>
      </c>
    </row>
    <row r="48" spans="1:6" ht="15.4" x14ac:dyDescent="0.45">
      <c r="A48" s="7">
        <v>45338</v>
      </c>
      <c r="B48" s="8" t="s">
        <v>8</v>
      </c>
      <c r="C48" s="8" t="s">
        <v>9</v>
      </c>
      <c r="D48" s="8">
        <v>8500</v>
      </c>
      <c r="E48" s="8">
        <v>6000</v>
      </c>
      <c r="F48" s="9">
        <v>2500</v>
      </c>
    </row>
    <row r="49" spans="1:6" ht="15.4" x14ac:dyDescent="0.45">
      <c r="A49" s="7">
        <v>45339</v>
      </c>
      <c r="B49" s="8" t="s">
        <v>10</v>
      </c>
      <c r="C49" s="8" t="s">
        <v>7</v>
      </c>
      <c r="D49" s="8">
        <v>8000</v>
      </c>
      <c r="E49" s="8">
        <v>5500</v>
      </c>
      <c r="F49" s="9">
        <v>2500</v>
      </c>
    </row>
    <row r="50" spans="1:6" ht="15.4" x14ac:dyDescent="0.45">
      <c r="A50" s="7">
        <v>45340</v>
      </c>
      <c r="B50" s="8" t="s">
        <v>12</v>
      </c>
      <c r="C50" s="8" t="s">
        <v>11</v>
      </c>
      <c r="D50" s="8">
        <v>17000</v>
      </c>
      <c r="E50" s="8">
        <v>12500</v>
      </c>
      <c r="F50" s="9">
        <v>4500</v>
      </c>
    </row>
    <row r="51" spans="1:6" ht="15.4" x14ac:dyDescent="0.45">
      <c r="A51" s="7">
        <v>45341</v>
      </c>
      <c r="B51" s="8" t="s">
        <v>6</v>
      </c>
      <c r="C51" s="8" t="s">
        <v>9</v>
      </c>
      <c r="D51" s="8">
        <v>9000</v>
      </c>
      <c r="E51" s="8">
        <v>6500</v>
      </c>
      <c r="F51" s="9">
        <v>2500</v>
      </c>
    </row>
    <row r="52" spans="1:6" ht="15.4" x14ac:dyDescent="0.45">
      <c r="A52" s="7">
        <v>45342</v>
      </c>
      <c r="B52" s="8" t="s">
        <v>8</v>
      </c>
      <c r="C52" s="8" t="s">
        <v>7</v>
      </c>
      <c r="D52" s="8">
        <v>11000</v>
      </c>
      <c r="E52" s="8">
        <v>7500</v>
      </c>
      <c r="F52" s="9">
        <v>3500</v>
      </c>
    </row>
    <row r="53" spans="1:6" ht="15.4" x14ac:dyDescent="0.45">
      <c r="A53" s="7">
        <v>45343</v>
      </c>
      <c r="B53" s="8" t="s">
        <v>10</v>
      </c>
      <c r="C53" s="8" t="s">
        <v>11</v>
      </c>
      <c r="D53" s="8">
        <v>15500</v>
      </c>
      <c r="E53" s="8">
        <v>10500</v>
      </c>
      <c r="F53" s="9">
        <v>5000</v>
      </c>
    </row>
    <row r="54" spans="1:6" ht="15.4" x14ac:dyDescent="0.45">
      <c r="A54" s="7">
        <v>45344</v>
      </c>
      <c r="B54" s="8" t="s">
        <v>12</v>
      </c>
      <c r="C54" s="8" t="s">
        <v>9</v>
      </c>
      <c r="D54" s="8">
        <v>6500</v>
      </c>
      <c r="E54" s="8">
        <v>4000</v>
      </c>
      <c r="F54" s="9">
        <v>2500</v>
      </c>
    </row>
    <row r="55" spans="1:6" ht="15.4" x14ac:dyDescent="0.45">
      <c r="A55" s="7">
        <v>45345</v>
      </c>
      <c r="B55" s="8" t="s">
        <v>6</v>
      </c>
      <c r="C55" s="8" t="s">
        <v>7</v>
      </c>
      <c r="D55" s="8">
        <v>12000</v>
      </c>
      <c r="E55" s="8">
        <v>9000</v>
      </c>
      <c r="F55" s="9">
        <v>3000</v>
      </c>
    </row>
    <row r="56" spans="1:6" ht="15.4" x14ac:dyDescent="0.45">
      <c r="A56" s="10">
        <v>45346</v>
      </c>
      <c r="B56" s="11" t="s">
        <v>8</v>
      </c>
      <c r="C56" s="11" t="s">
        <v>11</v>
      </c>
      <c r="D56" s="11">
        <v>14000</v>
      </c>
      <c r="E56" s="11">
        <v>9500</v>
      </c>
      <c r="F56" s="12">
        <v>4500</v>
      </c>
    </row>
  </sheetData>
  <mergeCells count="1">
    <mergeCell ref="H2:P6"/>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B597-EB11-49A7-93BF-D835B85E67F9}">
  <dimension ref="A1:T56"/>
  <sheetViews>
    <sheetView workbookViewId="0">
      <selection activeCell="M11" sqref="M11"/>
    </sheetView>
  </sheetViews>
  <sheetFormatPr defaultRowHeight="14.25" x14ac:dyDescent="0.45"/>
  <cols>
    <col min="1" max="1" width="10.59765625" bestFit="1" customWidth="1"/>
    <col min="3" max="3" width="17.46484375" customWidth="1"/>
    <col min="7" max="7" width="11.73046875" customWidth="1"/>
    <col min="9" max="9" width="15.796875" customWidth="1"/>
    <col min="10" max="10" width="9.06640625" customWidth="1"/>
    <col min="11" max="11" width="10.59765625" bestFit="1" customWidth="1"/>
    <col min="13" max="13" width="15.33203125" customWidth="1"/>
    <col min="15" max="15" width="15.265625" customWidth="1"/>
    <col min="17" max="17" width="11.59765625" customWidth="1"/>
    <col min="18" max="19" width="11.265625" customWidth="1"/>
  </cols>
  <sheetData>
    <row r="1" spans="1:20" ht="30" x14ac:dyDescent="0.45">
      <c r="A1" s="4" t="s">
        <v>0</v>
      </c>
      <c r="B1" s="5" t="s">
        <v>1</v>
      </c>
      <c r="C1" s="5" t="s">
        <v>2</v>
      </c>
      <c r="D1" s="5" t="s">
        <v>3</v>
      </c>
      <c r="E1" s="5" t="s">
        <v>4</v>
      </c>
      <c r="F1" s="6" t="s">
        <v>5</v>
      </c>
      <c r="G1" s="5" t="s">
        <v>19</v>
      </c>
      <c r="H1" s="5" t="s">
        <v>20</v>
      </c>
      <c r="I1" s="25" t="s">
        <v>21</v>
      </c>
      <c r="K1" s="35" t="s">
        <v>27</v>
      </c>
      <c r="L1" s="35"/>
      <c r="M1" s="35"/>
      <c r="N1" s="35"/>
      <c r="O1" s="35"/>
      <c r="P1" s="35"/>
      <c r="Q1" s="35"/>
      <c r="R1" s="35"/>
      <c r="S1" s="35"/>
      <c r="T1" s="35"/>
    </row>
    <row r="2" spans="1:20" ht="14.25" customHeight="1" x14ac:dyDescent="0.45">
      <c r="A2" s="18">
        <v>45292</v>
      </c>
      <c r="B2" s="19" t="s">
        <v>12</v>
      </c>
      <c r="C2" s="19" t="s">
        <v>11</v>
      </c>
      <c r="D2" s="19">
        <v>10000</v>
      </c>
      <c r="E2" s="19">
        <v>7000</v>
      </c>
      <c r="F2" s="20">
        <v>3000</v>
      </c>
      <c r="G2" s="41">
        <f>Table13[[#This Row],[Profit]]/Table13[[#This Row],[Sales]]*100</f>
        <v>30</v>
      </c>
      <c r="H2" s="21" t="str">
        <f>_xlfn.IFS(Table13[[#This Row],[Pro.margin]]&gt;25,"Yes",Table13[[#This Row],[Pro.margin]]=25,"Yes",Table13[[#This Row],[Pro.margin]]&lt;25,"No")</f>
        <v>Yes</v>
      </c>
      <c r="I2" s="21" t="str" cm="1">
        <f t="array" ref="I2">_xlfn.IFS(Table13[[#This Row],[Expenses]]&gt;Table13[[#This Row],[Profit]],"Exp is Greater",Table13[[#This Row],[Expenses]]&lt;Table13[[#This Row],[Profit]]," Smaller",Table13[[#This Row],[Expenses]]=Table13[[#This Row],[Profit]],"Equal")</f>
        <v>Exp is Greater</v>
      </c>
      <c r="K2" s="36"/>
      <c r="L2" s="36"/>
      <c r="M2" s="36"/>
      <c r="N2" s="36"/>
      <c r="O2" s="36"/>
      <c r="P2" s="36"/>
      <c r="Q2" s="36"/>
      <c r="R2" s="36"/>
      <c r="S2" s="36"/>
      <c r="T2" s="36"/>
    </row>
    <row r="3" spans="1:20" ht="15.75" customHeight="1" x14ac:dyDescent="0.45">
      <c r="A3" s="18">
        <v>45293</v>
      </c>
      <c r="B3" s="19" t="s">
        <v>6</v>
      </c>
      <c r="C3" s="19" t="s">
        <v>9</v>
      </c>
      <c r="D3" s="19">
        <v>8000</v>
      </c>
      <c r="E3" s="19">
        <v>5000</v>
      </c>
      <c r="F3" s="20">
        <v>3000</v>
      </c>
      <c r="G3" s="40">
        <f>Table13[[#This Row],[Profit]]/Table13[[#This Row],[Sales]]*100</f>
        <v>37.5</v>
      </c>
      <c r="H3" s="19" t="str">
        <f>_xlfn.IFS(Table13[[#This Row],[Pro.margin]]&gt;25,"Yes",Table13[[#This Row],[Pro.margin]]=25,"Yes",Table13[[#This Row],[Pro.margin]]&lt;25,"No")</f>
        <v>Yes</v>
      </c>
      <c r="I3" s="19" t="str" cm="1">
        <f t="array" ref="I3">_xlfn.IFS(Table13[[#This Row],[Expenses]]&gt;Table13[[#This Row],[Profit]],"Exp is Greater",Table13[[#This Row],[Expenses]]&lt;Table13[[#This Row],[Profit]]," Smaller",Table13[[#This Row],[Expenses]]=Table13[[#This Row],[Profit]],"Equal")</f>
        <v>Exp is Greater</v>
      </c>
      <c r="K3" s="36"/>
      <c r="L3" s="36"/>
      <c r="M3" s="36"/>
      <c r="N3" s="36"/>
      <c r="O3" s="36"/>
      <c r="P3" s="36"/>
      <c r="Q3" s="36"/>
      <c r="R3" s="36"/>
      <c r="S3" s="36"/>
      <c r="T3" s="36"/>
    </row>
    <row r="4" spans="1:20" ht="15.4" x14ac:dyDescent="0.45">
      <c r="A4" s="18">
        <v>45294</v>
      </c>
      <c r="B4" s="19" t="s">
        <v>8</v>
      </c>
      <c r="C4" s="19" t="s">
        <v>7</v>
      </c>
      <c r="D4" s="19">
        <v>12000</v>
      </c>
      <c r="E4" s="19">
        <v>9000</v>
      </c>
      <c r="F4" s="20">
        <v>3000</v>
      </c>
      <c r="G4" s="40">
        <f>Table13[[#This Row],[Profit]]/Table13[[#This Row],[Sales]]*100</f>
        <v>25</v>
      </c>
      <c r="H4" s="19" t="str">
        <f>_xlfn.IFS(Table13[[#This Row],[Pro.margin]]&gt;25,"Yes",Table13[[#This Row],[Pro.margin]]=25,"Yes",Table13[[#This Row],[Pro.margin]]&lt;25,"No")</f>
        <v>Yes</v>
      </c>
      <c r="I4" s="19" t="str" cm="1">
        <f t="array" ref="I4">_xlfn.IFS(Table13[[#This Row],[Expenses]]&gt;Table13[[#This Row],[Profit]],"Exp is Greater",Table13[[#This Row],[Expenses]]&lt;Table13[[#This Row],[Profit]]," Smaller",Table13[[#This Row],[Expenses]]=Table13[[#This Row],[Profit]],"Equal")</f>
        <v>Exp is Greater</v>
      </c>
      <c r="K4" s="36"/>
      <c r="L4" s="36"/>
      <c r="M4" s="36"/>
      <c r="N4" s="36"/>
      <c r="O4" s="36"/>
      <c r="P4" s="36"/>
      <c r="Q4" s="36"/>
      <c r="R4" s="36"/>
      <c r="S4" s="36"/>
      <c r="T4" s="36"/>
    </row>
    <row r="5" spans="1:20" ht="15.4" customHeight="1" x14ac:dyDescent="0.45">
      <c r="A5" s="18">
        <v>45295</v>
      </c>
      <c r="B5" s="19" t="s">
        <v>10</v>
      </c>
      <c r="C5" s="19" t="s">
        <v>11</v>
      </c>
      <c r="D5" s="19">
        <v>15000</v>
      </c>
      <c r="E5" s="19">
        <v>10000</v>
      </c>
      <c r="F5" s="20">
        <v>5000</v>
      </c>
      <c r="G5" s="40">
        <f>Table13[[#This Row],[Profit]]/Table13[[#This Row],[Sales]]*100</f>
        <v>33.333333333333329</v>
      </c>
      <c r="H5" s="19" t="str">
        <f>_xlfn.IFS(Table13[[#This Row],[Pro.margin]]&gt;25,"Yes",Table13[[#This Row],[Pro.margin]]=25,"Yes",Table13[[#This Row],[Pro.margin]]&lt;25,"No")</f>
        <v>Yes</v>
      </c>
      <c r="I5" s="19" t="str" cm="1">
        <f t="array" ref="I5">_xlfn.IFS(Table13[[#This Row],[Expenses]]&gt;Table13[[#This Row],[Profit]],"Exp is Greater",Table13[[#This Row],[Expenses]]&lt;Table13[[#This Row],[Profit]]," Smaller",Table13[[#This Row],[Expenses]]=Table13[[#This Row],[Profit]],"Equal")</f>
        <v>Exp is Greater</v>
      </c>
      <c r="K5" s="36"/>
      <c r="L5" s="36"/>
      <c r="M5" s="36"/>
      <c r="N5" s="36"/>
      <c r="O5" s="36"/>
      <c r="P5" s="36"/>
      <c r="Q5" s="36"/>
      <c r="R5" s="36"/>
      <c r="S5" s="36"/>
      <c r="T5" s="36"/>
    </row>
    <row r="6" spans="1:20" ht="14.65" customHeight="1" x14ac:dyDescent="0.45">
      <c r="A6" s="22">
        <v>45296</v>
      </c>
      <c r="B6" s="23" t="s">
        <v>12</v>
      </c>
      <c r="C6" s="23" t="s">
        <v>9</v>
      </c>
      <c r="D6" s="23">
        <v>6000</v>
      </c>
      <c r="E6" s="23">
        <v>4000</v>
      </c>
      <c r="F6" s="24">
        <v>2000</v>
      </c>
      <c r="G6" s="40">
        <f>Table13[[#This Row],[Profit]]/Table13[[#This Row],[Sales]]*100</f>
        <v>33.333333333333329</v>
      </c>
      <c r="H6" s="19" t="str">
        <f>_xlfn.IFS(Table13[[#This Row],[Pro.margin]]&gt;25,"Yes",Table13[[#This Row],[Pro.margin]]=25,"Yes",Table13[[#This Row],[Pro.margin]]&lt;25,"No")</f>
        <v>Yes</v>
      </c>
      <c r="I6" s="19" t="str" cm="1">
        <f t="array" ref="I6">_xlfn.IFS(Table13[[#This Row],[Expenses]]&gt;Table13[[#This Row],[Profit]],"Exp is Greater",Table13[[#This Row],[Expenses]]&lt;Table13[[#This Row],[Profit]]," Smaller",Table13[[#This Row],[Expenses]]=Table13[[#This Row],[Profit]],"Equal")</f>
        <v>Exp is Greater</v>
      </c>
      <c r="K6" s="36"/>
      <c r="L6" s="36"/>
      <c r="M6" s="36"/>
      <c r="N6" s="36"/>
      <c r="O6" s="36"/>
      <c r="P6" s="36"/>
      <c r="Q6" s="36"/>
      <c r="R6" s="36"/>
      <c r="S6" s="36"/>
      <c r="T6" s="36"/>
    </row>
    <row r="7" spans="1:20" ht="15.4" x14ac:dyDescent="0.45">
      <c r="A7" s="18">
        <v>45297</v>
      </c>
      <c r="B7" s="19" t="s">
        <v>6</v>
      </c>
      <c r="C7" s="19" t="s">
        <v>7</v>
      </c>
      <c r="D7" s="19">
        <v>11000</v>
      </c>
      <c r="E7" s="19">
        <v>8000</v>
      </c>
      <c r="F7" s="20">
        <v>3000</v>
      </c>
      <c r="G7" s="40">
        <f>Table13[[#This Row],[Profit]]/Table13[[#This Row],[Sales]]*100</f>
        <v>27.27272727272727</v>
      </c>
      <c r="H7" s="19" t="str">
        <f>_xlfn.IFS(Table13[[#This Row],[Pro.margin]]&gt;25,"Yes",Table13[[#This Row],[Pro.margin]]=25,"Yes",Table13[[#This Row],[Pro.margin]]&lt;25,"No")</f>
        <v>Yes</v>
      </c>
      <c r="I7" s="19" t="str" cm="1">
        <f t="array" ref="I7">_xlfn.IFS(Table13[[#This Row],[Expenses]]&gt;Table13[[#This Row],[Profit]],"Exp is Greater",Table13[[#This Row],[Expenses]]&lt;Table13[[#This Row],[Profit]]," Smaller",Table13[[#This Row],[Expenses]]=Table13[[#This Row],[Profit]],"Equal")</f>
        <v>Exp is Greater</v>
      </c>
      <c r="K7" s="36"/>
      <c r="L7" s="36"/>
      <c r="M7" s="36"/>
      <c r="N7" s="36"/>
      <c r="O7" s="36"/>
      <c r="P7" s="36"/>
      <c r="Q7" s="36"/>
      <c r="R7" s="36"/>
      <c r="S7" s="36"/>
      <c r="T7" s="36"/>
    </row>
    <row r="8" spans="1:20" ht="19.899999999999999" customHeight="1" x14ac:dyDescent="0.45">
      <c r="A8" s="18">
        <v>45298</v>
      </c>
      <c r="B8" s="19" t="s">
        <v>8</v>
      </c>
      <c r="C8" s="19" t="s">
        <v>9</v>
      </c>
      <c r="D8" s="19">
        <v>9000</v>
      </c>
      <c r="E8" s="19">
        <v>6000</v>
      </c>
      <c r="F8" s="20">
        <v>3000</v>
      </c>
      <c r="G8" s="40">
        <f>Table13[[#This Row],[Profit]]/Table13[[#This Row],[Sales]]*100</f>
        <v>33.333333333333329</v>
      </c>
      <c r="H8" s="19" t="str">
        <f>_xlfn.IFS(Table13[[#This Row],[Pro.margin]]&gt;25,"Yes",Table13[[#This Row],[Pro.margin]]=25,"Yes",Table13[[#This Row],[Pro.margin]]&lt;25,"No")</f>
        <v>Yes</v>
      </c>
      <c r="I8" s="19" t="str" cm="1">
        <f t="array" ref="I8">_xlfn.IFS(Table13[[#This Row],[Expenses]]&gt;Table13[[#This Row],[Profit]],"Exp is Greater",Table13[[#This Row],[Expenses]]&lt;Table13[[#This Row],[Profit]]," Smaller",Table13[[#This Row],[Expenses]]=Table13[[#This Row],[Profit]],"Equal")</f>
        <v>Exp is Greater</v>
      </c>
      <c r="K8" s="36"/>
      <c r="L8" s="36"/>
      <c r="M8" s="36"/>
      <c r="N8" s="36"/>
      <c r="O8" s="36"/>
      <c r="P8" s="36"/>
      <c r="Q8" s="36"/>
      <c r="R8" s="36"/>
      <c r="S8" s="36"/>
      <c r="T8" s="36"/>
    </row>
    <row r="9" spans="1:20" ht="15.4" x14ac:dyDescent="0.45">
      <c r="A9" s="18">
        <v>45299</v>
      </c>
      <c r="B9" s="19" t="s">
        <v>10</v>
      </c>
      <c r="C9" s="19" t="s">
        <v>11</v>
      </c>
      <c r="D9" s="19">
        <v>13000</v>
      </c>
      <c r="E9" s="19">
        <v>9000</v>
      </c>
      <c r="F9" s="20">
        <v>4000</v>
      </c>
      <c r="G9" s="40">
        <f>Table13[[#This Row],[Profit]]/Table13[[#This Row],[Sales]]*100</f>
        <v>30.76923076923077</v>
      </c>
      <c r="H9" s="19" t="str">
        <f>_xlfn.IFS(Table13[[#This Row],[Pro.margin]]&gt;25,"Yes",Table13[[#This Row],[Pro.margin]]=25,"Yes",Table13[[#This Row],[Pro.margin]]&lt;25,"No")</f>
        <v>Yes</v>
      </c>
      <c r="I9" s="19" t="str" cm="1">
        <f t="array" ref="I9">_xlfn.IFS(Table13[[#This Row],[Expenses]]&gt;Table13[[#This Row],[Profit]],"Exp is Greater",Table13[[#This Row],[Expenses]]&lt;Table13[[#This Row],[Profit]]," Smaller",Table13[[#This Row],[Expenses]]=Table13[[#This Row],[Profit]],"Equal")</f>
        <v>Exp is Greater</v>
      </c>
      <c r="K9" s="36"/>
      <c r="L9" s="36"/>
      <c r="M9" s="36"/>
      <c r="N9" s="36"/>
      <c r="O9" s="36"/>
      <c r="P9" s="36"/>
      <c r="Q9" s="36"/>
      <c r="R9" s="36"/>
      <c r="S9" s="36"/>
      <c r="T9" s="36"/>
    </row>
    <row r="10" spans="1:20" ht="15.4" x14ac:dyDescent="0.45">
      <c r="A10" s="18">
        <v>45300</v>
      </c>
      <c r="B10" s="19" t="s">
        <v>12</v>
      </c>
      <c r="C10" s="19" t="s">
        <v>7</v>
      </c>
      <c r="D10" s="19">
        <v>7000</v>
      </c>
      <c r="E10" s="19">
        <v>5000</v>
      </c>
      <c r="F10" s="20">
        <v>2000</v>
      </c>
      <c r="G10" s="40">
        <f>Table13[[#This Row],[Profit]]/Table13[[#This Row],[Sales]]*100</f>
        <v>28.571428571428569</v>
      </c>
      <c r="H10" s="19" t="str">
        <f>_xlfn.IFS(Table13[[#This Row],[Pro.margin]]&gt;25,"Yes",Table13[[#This Row],[Pro.margin]]=25,"Yes",Table13[[#This Row],[Pro.margin]]&lt;25,"No")</f>
        <v>Yes</v>
      </c>
      <c r="I10" s="19" t="str" cm="1">
        <f t="array" ref="I10">_xlfn.IFS(Table13[[#This Row],[Expenses]]&gt;Table13[[#This Row],[Profit]],"Exp is Greater",Table13[[#This Row],[Expenses]]&lt;Table13[[#This Row],[Profit]]," Smaller",Table13[[#This Row],[Expenses]]=Table13[[#This Row],[Profit]],"Equal")</f>
        <v>Exp is Greater</v>
      </c>
    </row>
    <row r="11" spans="1:20" ht="15.4" x14ac:dyDescent="0.45">
      <c r="A11" s="18">
        <v>45301</v>
      </c>
      <c r="B11" s="19" t="s">
        <v>6</v>
      </c>
      <c r="C11" s="19" t="s">
        <v>11</v>
      </c>
      <c r="D11" s="19">
        <v>14000</v>
      </c>
      <c r="E11" s="19">
        <v>10000</v>
      </c>
      <c r="F11" s="20">
        <v>4000</v>
      </c>
      <c r="G11" s="40">
        <f>Table13[[#This Row],[Profit]]/Table13[[#This Row],[Sales]]*100</f>
        <v>28.571428571428569</v>
      </c>
      <c r="H11" s="19" t="str">
        <f>_xlfn.IFS(Table13[[#This Row],[Pro.margin]]&gt;25,"Yes",Table13[[#This Row],[Pro.margin]]=25,"Yes",Table13[[#This Row],[Pro.margin]]&lt;25,"No")</f>
        <v>Yes</v>
      </c>
      <c r="I11" s="19" t="str" cm="1">
        <f t="array" ref="I11">_xlfn.IFS(Table13[[#This Row],[Expenses]]&gt;Table13[[#This Row],[Profit]],"Exp is Greater",Table13[[#This Row],[Expenses]]&lt;Table13[[#This Row],[Profit]]," Smaller",Table13[[#This Row],[Expenses]]=Table13[[#This Row],[Profit]],"Equal")</f>
        <v>Exp is Greater</v>
      </c>
    </row>
    <row r="12" spans="1:20" ht="15.4" x14ac:dyDescent="0.45">
      <c r="A12" s="18">
        <v>45302</v>
      </c>
      <c r="B12" s="19" t="s">
        <v>8</v>
      </c>
      <c r="C12" s="19" t="s">
        <v>9</v>
      </c>
      <c r="D12" s="19">
        <v>8500</v>
      </c>
      <c r="E12" s="19">
        <v>5500</v>
      </c>
      <c r="F12" s="20">
        <v>3000</v>
      </c>
      <c r="G12" s="40">
        <f>Table13[[#This Row],[Profit]]/Table13[[#This Row],[Sales]]*100</f>
        <v>35.294117647058826</v>
      </c>
      <c r="H12" s="19" t="str">
        <f>_xlfn.IFS(Table13[[#This Row],[Pro.margin]]&gt;25,"Yes",Table13[[#This Row],[Pro.margin]]=25,"Yes",Table13[[#This Row],[Pro.margin]]&lt;25,"No")</f>
        <v>Yes</v>
      </c>
      <c r="I12" s="19" t="str" cm="1">
        <f t="array" ref="I12">_xlfn.IFS(Table13[[#This Row],[Expenses]]&gt;Table13[[#This Row],[Profit]],"Exp is Greater",Table13[[#This Row],[Expenses]]&lt;Table13[[#This Row],[Profit]]," Smaller",Table13[[#This Row],[Expenses]]=Table13[[#This Row],[Profit]],"Equal")</f>
        <v>Exp is Greater</v>
      </c>
    </row>
    <row r="13" spans="1:20" ht="15.4" x14ac:dyDescent="0.45">
      <c r="A13" s="18">
        <v>45303</v>
      </c>
      <c r="B13" s="19" t="s">
        <v>10</v>
      </c>
      <c r="C13" s="19" t="s">
        <v>7</v>
      </c>
      <c r="D13" s="19">
        <v>9500</v>
      </c>
      <c r="E13" s="19">
        <v>7000</v>
      </c>
      <c r="F13" s="20">
        <v>2500</v>
      </c>
      <c r="G13" s="40">
        <f>Table13[[#This Row],[Profit]]/Table13[[#This Row],[Sales]]*100</f>
        <v>26.315789473684209</v>
      </c>
      <c r="H13" s="19" t="str">
        <f>_xlfn.IFS(Table13[[#This Row],[Pro.margin]]&gt;25,"Yes",Table13[[#This Row],[Pro.margin]]=25,"Yes",Table13[[#This Row],[Pro.margin]]&lt;25,"No")</f>
        <v>Yes</v>
      </c>
      <c r="I13" s="19" t="str" cm="1">
        <f t="array" ref="I13">_xlfn.IFS(Table13[[#This Row],[Expenses]]&gt;Table13[[#This Row],[Profit]],"Exp is Greater",Table13[[#This Row],[Expenses]]&lt;Table13[[#This Row],[Profit]]," Smaller",Table13[[#This Row],[Expenses]]=Table13[[#This Row],[Profit]],"Equal")</f>
        <v>Exp is Greater</v>
      </c>
    </row>
    <row r="14" spans="1:20" ht="15.4" x14ac:dyDescent="0.45">
      <c r="A14" s="18">
        <v>45304</v>
      </c>
      <c r="B14" s="19" t="s">
        <v>12</v>
      </c>
      <c r="C14" s="19" t="s">
        <v>11</v>
      </c>
      <c r="D14" s="19">
        <v>16000</v>
      </c>
      <c r="E14" s="19">
        <v>11000</v>
      </c>
      <c r="F14" s="20">
        <v>5000</v>
      </c>
      <c r="G14" s="40">
        <f>Table13[[#This Row],[Profit]]/Table13[[#This Row],[Sales]]*100</f>
        <v>31.25</v>
      </c>
      <c r="H14" s="19" t="str">
        <f>_xlfn.IFS(Table13[[#This Row],[Pro.margin]]&gt;25,"Yes",Table13[[#This Row],[Pro.margin]]=25,"Yes",Table13[[#This Row],[Pro.margin]]&lt;25,"No")</f>
        <v>Yes</v>
      </c>
      <c r="I14" s="19" t="str" cm="1">
        <f t="array" ref="I14">_xlfn.IFS(Table13[[#This Row],[Expenses]]&gt;Table13[[#This Row],[Profit]],"Exp is Greater",Table13[[#This Row],[Expenses]]&lt;Table13[[#This Row],[Profit]]," Smaller",Table13[[#This Row],[Expenses]]=Table13[[#This Row],[Profit]],"Equal")</f>
        <v>Exp is Greater</v>
      </c>
    </row>
    <row r="15" spans="1:20" ht="17.25" customHeight="1" x14ac:dyDescent="0.45">
      <c r="A15" s="18">
        <v>45305</v>
      </c>
      <c r="B15" s="19" t="s">
        <v>6</v>
      </c>
      <c r="C15" s="19" t="s">
        <v>9</v>
      </c>
      <c r="D15" s="19">
        <v>7500</v>
      </c>
      <c r="E15" s="19">
        <v>4500</v>
      </c>
      <c r="F15" s="20">
        <v>3000</v>
      </c>
      <c r="G15" s="40">
        <f>Table13[[#This Row],[Profit]]/Table13[[#This Row],[Sales]]*100</f>
        <v>40</v>
      </c>
      <c r="H15" s="19" t="str">
        <f>_xlfn.IFS(Table13[[#This Row],[Pro.margin]]&gt;25,"Yes",Table13[[#This Row],[Pro.margin]]=25,"Yes",Table13[[#This Row],[Pro.margin]]&lt;25,"No")</f>
        <v>Yes</v>
      </c>
      <c r="I15" s="19" t="str" cm="1">
        <f t="array" ref="I15">_xlfn.IFS(Table13[[#This Row],[Expenses]]&gt;Table13[[#This Row],[Profit]],"Exp is Greater",Table13[[#This Row],[Expenses]]&lt;Table13[[#This Row],[Profit]]," Smaller",Table13[[#This Row],[Expenses]]=Table13[[#This Row],[Profit]],"Equal")</f>
        <v>Exp is Greater</v>
      </c>
    </row>
    <row r="16" spans="1:20" ht="15.4" x14ac:dyDescent="0.45">
      <c r="A16" s="18">
        <v>45306</v>
      </c>
      <c r="B16" s="19" t="s">
        <v>8</v>
      </c>
      <c r="C16" s="19" t="s">
        <v>7</v>
      </c>
      <c r="D16" s="19">
        <v>12500</v>
      </c>
      <c r="E16" s="19">
        <v>9000</v>
      </c>
      <c r="F16" s="20">
        <v>3500</v>
      </c>
      <c r="G16" s="40">
        <f>Table13[[#This Row],[Profit]]/Table13[[#This Row],[Sales]]*100</f>
        <v>28.000000000000004</v>
      </c>
      <c r="H16" s="19" t="str">
        <f>_xlfn.IFS(Table13[[#This Row],[Pro.margin]]&gt;25,"Yes",Table13[[#This Row],[Pro.margin]]=25,"Yes",Table13[[#This Row],[Pro.margin]]&lt;25,"No")</f>
        <v>Yes</v>
      </c>
      <c r="I16" s="19" t="str" cm="1">
        <f t="array" ref="I16">_xlfn.IFS(Table13[[#This Row],[Expenses]]&gt;Table13[[#This Row],[Profit]],"Exp is Greater",Table13[[#This Row],[Expenses]]&lt;Table13[[#This Row],[Profit]]," Smaller",Table13[[#This Row],[Expenses]]=Table13[[#This Row],[Profit]],"Equal")</f>
        <v>Exp is Greater</v>
      </c>
    </row>
    <row r="17" spans="1:9" ht="15.4" x14ac:dyDescent="0.45">
      <c r="A17" s="18">
        <v>45307</v>
      </c>
      <c r="B17" s="19" t="s">
        <v>10</v>
      </c>
      <c r="C17" s="19" t="s">
        <v>11</v>
      </c>
      <c r="D17" s="19">
        <v>17000</v>
      </c>
      <c r="E17" s="19">
        <v>12000</v>
      </c>
      <c r="F17" s="20">
        <v>5000</v>
      </c>
      <c r="G17" s="40">
        <f>Table13[[#This Row],[Profit]]/Table13[[#This Row],[Sales]]*100</f>
        <v>29.411764705882355</v>
      </c>
      <c r="H17" s="19" t="str">
        <f>_xlfn.IFS(Table13[[#This Row],[Pro.margin]]&gt;25,"Yes",Table13[[#This Row],[Pro.margin]]=25,"Yes",Table13[[#This Row],[Pro.margin]]&lt;25,"No")</f>
        <v>Yes</v>
      </c>
      <c r="I17" s="19" t="str" cm="1">
        <f t="array" ref="I17">_xlfn.IFS(Table13[[#This Row],[Expenses]]&gt;Table13[[#This Row],[Profit]],"Exp is Greater",Table13[[#This Row],[Expenses]]&lt;Table13[[#This Row],[Profit]]," Smaller",Table13[[#This Row],[Expenses]]=Table13[[#This Row],[Profit]],"Equal")</f>
        <v>Exp is Greater</v>
      </c>
    </row>
    <row r="18" spans="1:9" ht="15.4" x14ac:dyDescent="0.45">
      <c r="A18" s="18">
        <v>45308</v>
      </c>
      <c r="B18" s="19" t="s">
        <v>12</v>
      </c>
      <c r="C18" s="19" t="s">
        <v>9</v>
      </c>
      <c r="D18" s="19">
        <v>6500</v>
      </c>
      <c r="E18" s="19">
        <v>4000</v>
      </c>
      <c r="F18" s="20">
        <v>2500</v>
      </c>
      <c r="G18" s="40">
        <f>Table13[[#This Row],[Profit]]/Table13[[#This Row],[Sales]]*100</f>
        <v>38.461538461538467</v>
      </c>
      <c r="H18" s="19" t="str">
        <f>_xlfn.IFS(Table13[[#This Row],[Pro.margin]]&gt;25,"Yes",Table13[[#This Row],[Pro.margin]]=25,"Yes",Table13[[#This Row],[Pro.margin]]&lt;25,"No")</f>
        <v>Yes</v>
      </c>
      <c r="I18" s="19" t="str" cm="1">
        <f t="array" ref="I18">_xlfn.IFS(Table13[[#This Row],[Expenses]]&gt;Table13[[#This Row],[Profit]],"Exp is Greater",Table13[[#This Row],[Expenses]]&lt;Table13[[#This Row],[Profit]]," Smaller",Table13[[#This Row],[Expenses]]=Table13[[#This Row],[Profit]],"Equal")</f>
        <v>Exp is Greater</v>
      </c>
    </row>
    <row r="19" spans="1:9" ht="15.4" x14ac:dyDescent="0.45">
      <c r="A19" s="18">
        <v>45309</v>
      </c>
      <c r="B19" s="19" t="s">
        <v>6</v>
      </c>
      <c r="C19" s="19" t="s">
        <v>7</v>
      </c>
      <c r="D19" s="19">
        <v>10500</v>
      </c>
      <c r="E19" s="19">
        <v>7500</v>
      </c>
      <c r="F19" s="20">
        <v>3000</v>
      </c>
      <c r="G19" s="40">
        <f>Table13[[#This Row],[Profit]]/Table13[[#This Row],[Sales]]*100</f>
        <v>28.571428571428569</v>
      </c>
      <c r="H19" s="19" t="str">
        <f>_xlfn.IFS(Table13[[#This Row],[Pro.margin]]&gt;25,"Yes",Table13[[#This Row],[Pro.margin]]=25,"Yes",Table13[[#This Row],[Pro.margin]]&lt;25,"No")</f>
        <v>Yes</v>
      </c>
      <c r="I19" s="19" t="str" cm="1">
        <f t="array" ref="I19">_xlfn.IFS(Table13[[#This Row],[Expenses]]&gt;Table13[[#This Row],[Profit]],"Exp is Greater",Table13[[#This Row],[Expenses]]&lt;Table13[[#This Row],[Profit]]," Smaller",Table13[[#This Row],[Expenses]]=Table13[[#This Row],[Profit]],"Equal")</f>
        <v>Exp is Greater</v>
      </c>
    </row>
    <row r="20" spans="1:9" ht="15.4" x14ac:dyDescent="0.45">
      <c r="A20" s="18">
        <v>45310</v>
      </c>
      <c r="B20" s="19" t="s">
        <v>8</v>
      </c>
      <c r="C20" s="19" t="s">
        <v>11</v>
      </c>
      <c r="D20" s="19">
        <v>13500</v>
      </c>
      <c r="E20" s="19">
        <v>9500</v>
      </c>
      <c r="F20" s="20">
        <v>4000</v>
      </c>
      <c r="G20" s="40">
        <f>Table13[[#This Row],[Profit]]/Table13[[#This Row],[Sales]]*100</f>
        <v>29.629629629629626</v>
      </c>
      <c r="H20" s="19" t="str">
        <f>_xlfn.IFS(Table13[[#This Row],[Pro.margin]]&gt;25,"Yes",Table13[[#This Row],[Pro.margin]]=25,"Yes",Table13[[#This Row],[Pro.margin]]&lt;25,"No")</f>
        <v>Yes</v>
      </c>
      <c r="I20" s="19" t="str" cm="1">
        <f t="array" ref="I20">_xlfn.IFS(Table13[[#This Row],[Expenses]]&gt;Table13[[#This Row],[Profit]],"Exp is Greater",Table13[[#This Row],[Expenses]]&lt;Table13[[#This Row],[Profit]]," Smaller",Table13[[#This Row],[Expenses]]=Table13[[#This Row],[Profit]],"Equal")</f>
        <v>Exp is Greater</v>
      </c>
    </row>
    <row r="21" spans="1:9" ht="15.4" x14ac:dyDescent="0.45">
      <c r="A21" s="18">
        <v>45311</v>
      </c>
      <c r="B21" s="19" t="s">
        <v>10</v>
      </c>
      <c r="C21" s="19" t="s">
        <v>9</v>
      </c>
      <c r="D21" s="19">
        <v>8000</v>
      </c>
      <c r="E21" s="19">
        <v>5000</v>
      </c>
      <c r="F21" s="20">
        <v>3000</v>
      </c>
      <c r="G21" s="40">
        <f>Table13[[#This Row],[Profit]]/Table13[[#This Row],[Sales]]*100</f>
        <v>37.5</v>
      </c>
      <c r="H21" s="19" t="str">
        <f>_xlfn.IFS(Table13[[#This Row],[Pro.margin]]&gt;25,"Yes",Table13[[#This Row],[Pro.margin]]=25,"Yes",Table13[[#This Row],[Pro.margin]]&lt;25,"No")</f>
        <v>Yes</v>
      </c>
      <c r="I21" s="19" t="str" cm="1">
        <f t="array" ref="I21">_xlfn.IFS(Table13[[#This Row],[Expenses]]&gt;Table13[[#This Row],[Profit]],"Exp is Greater",Table13[[#This Row],[Expenses]]&lt;Table13[[#This Row],[Profit]]," Smaller",Table13[[#This Row],[Expenses]]=Table13[[#This Row],[Profit]],"Equal")</f>
        <v>Exp is Greater</v>
      </c>
    </row>
    <row r="22" spans="1:9" ht="15.4" x14ac:dyDescent="0.45">
      <c r="A22" s="18">
        <v>45312</v>
      </c>
      <c r="B22" s="19" t="s">
        <v>12</v>
      </c>
      <c r="C22" s="19" t="s">
        <v>7</v>
      </c>
      <c r="D22" s="19">
        <v>12000</v>
      </c>
      <c r="E22" s="19">
        <v>8500</v>
      </c>
      <c r="F22" s="20">
        <v>3500</v>
      </c>
      <c r="G22" s="40">
        <f>Table13[[#This Row],[Profit]]/Table13[[#This Row],[Sales]]*100</f>
        <v>29.166666666666668</v>
      </c>
      <c r="H22" s="19" t="str">
        <f>_xlfn.IFS(Table13[[#This Row],[Pro.margin]]&gt;25,"Yes",Table13[[#This Row],[Pro.margin]]=25,"Yes",Table13[[#This Row],[Pro.margin]]&lt;25,"No")</f>
        <v>Yes</v>
      </c>
      <c r="I22" s="19" t="str" cm="1">
        <f t="array" ref="I22">_xlfn.IFS(Table13[[#This Row],[Expenses]]&gt;Table13[[#This Row],[Profit]],"Exp is Greater",Table13[[#This Row],[Expenses]]&lt;Table13[[#This Row],[Profit]]," Smaller",Table13[[#This Row],[Expenses]]=Table13[[#This Row],[Profit]],"Equal")</f>
        <v>Exp is Greater</v>
      </c>
    </row>
    <row r="23" spans="1:9" ht="15.4" x14ac:dyDescent="0.45">
      <c r="A23" s="18">
        <v>45313</v>
      </c>
      <c r="B23" s="19" t="s">
        <v>6</v>
      </c>
      <c r="C23" s="19" t="s">
        <v>11</v>
      </c>
      <c r="D23" s="19">
        <v>14500</v>
      </c>
      <c r="E23" s="19">
        <v>10000</v>
      </c>
      <c r="F23" s="20">
        <v>4500</v>
      </c>
      <c r="G23" s="40">
        <f>Table13[[#This Row],[Profit]]/Table13[[#This Row],[Sales]]*100</f>
        <v>31.03448275862069</v>
      </c>
      <c r="H23" s="19" t="str">
        <f>_xlfn.IFS(Table13[[#This Row],[Pro.margin]]&gt;25,"Yes",Table13[[#This Row],[Pro.margin]]=25,"Yes",Table13[[#This Row],[Pro.margin]]&lt;25,"No")</f>
        <v>Yes</v>
      </c>
      <c r="I23" s="19" t="str" cm="1">
        <f t="array" ref="I23">_xlfn.IFS(Table13[[#This Row],[Expenses]]&gt;Table13[[#This Row],[Profit]],"Exp is Greater",Table13[[#This Row],[Expenses]]&lt;Table13[[#This Row],[Profit]]," Smaller",Table13[[#This Row],[Expenses]]=Table13[[#This Row],[Profit]],"Equal")</f>
        <v>Exp is Greater</v>
      </c>
    </row>
    <row r="24" spans="1:9" ht="15.4" x14ac:dyDescent="0.45">
      <c r="A24" s="18">
        <v>45314</v>
      </c>
      <c r="B24" s="19" t="s">
        <v>8</v>
      </c>
      <c r="C24" s="19" t="s">
        <v>9</v>
      </c>
      <c r="D24" s="19">
        <v>9500</v>
      </c>
      <c r="E24" s="19">
        <v>6000</v>
      </c>
      <c r="F24" s="20">
        <v>3500</v>
      </c>
      <c r="G24" s="40">
        <f>Table13[[#This Row],[Profit]]/Table13[[#This Row],[Sales]]*100</f>
        <v>36.84210526315789</v>
      </c>
      <c r="H24" s="19" t="str">
        <f>_xlfn.IFS(Table13[[#This Row],[Pro.margin]]&gt;25,"Yes",Table13[[#This Row],[Pro.margin]]=25,"Yes",Table13[[#This Row],[Pro.margin]]&lt;25,"No")</f>
        <v>Yes</v>
      </c>
      <c r="I24" s="19" t="str" cm="1">
        <f t="array" ref="I24">_xlfn.IFS(Table13[[#This Row],[Expenses]]&gt;Table13[[#This Row],[Profit]],"Exp is Greater",Table13[[#This Row],[Expenses]]&lt;Table13[[#This Row],[Profit]]," Smaller",Table13[[#This Row],[Expenses]]=Table13[[#This Row],[Profit]],"Equal")</f>
        <v>Exp is Greater</v>
      </c>
    </row>
    <row r="25" spans="1:9" ht="15.4" x14ac:dyDescent="0.45">
      <c r="A25" s="18">
        <v>45315</v>
      </c>
      <c r="B25" s="19" t="s">
        <v>10</v>
      </c>
      <c r="C25" s="19" t="s">
        <v>7</v>
      </c>
      <c r="D25" s="19">
        <v>8500</v>
      </c>
      <c r="E25" s="19">
        <v>6000</v>
      </c>
      <c r="F25" s="20">
        <v>2500</v>
      </c>
      <c r="G25" s="40">
        <f>Table13[[#This Row],[Profit]]/Table13[[#This Row],[Sales]]*100</f>
        <v>29.411764705882355</v>
      </c>
      <c r="H25" s="19" t="str">
        <f>_xlfn.IFS(Table13[[#This Row],[Pro.margin]]&gt;25,"Yes",Table13[[#This Row],[Pro.margin]]=25,"Yes",Table13[[#This Row],[Pro.margin]]&lt;25,"No")</f>
        <v>Yes</v>
      </c>
      <c r="I25" s="19" t="str" cm="1">
        <f t="array" ref="I25">_xlfn.IFS(Table13[[#This Row],[Expenses]]&gt;Table13[[#This Row],[Profit]],"Exp is Greater",Table13[[#This Row],[Expenses]]&lt;Table13[[#This Row],[Profit]]," Smaller",Table13[[#This Row],[Expenses]]=Table13[[#This Row],[Profit]],"Equal")</f>
        <v>Exp is Greater</v>
      </c>
    </row>
    <row r="26" spans="1:9" ht="15.4" x14ac:dyDescent="0.45">
      <c r="A26" s="18">
        <v>45316</v>
      </c>
      <c r="B26" s="19" t="s">
        <v>12</v>
      </c>
      <c r="C26" s="19" t="s">
        <v>11</v>
      </c>
      <c r="D26" s="19">
        <v>18000</v>
      </c>
      <c r="E26" s="19">
        <v>13000</v>
      </c>
      <c r="F26" s="20">
        <v>5000</v>
      </c>
      <c r="G26" s="40">
        <f>Table13[[#This Row],[Profit]]/Table13[[#This Row],[Sales]]*100</f>
        <v>27.777777777777779</v>
      </c>
      <c r="H26" s="19" t="str">
        <f>_xlfn.IFS(Table13[[#This Row],[Pro.margin]]&gt;25,"Yes",Table13[[#This Row],[Pro.margin]]=25,"Yes",Table13[[#This Row],[Pro.margin]]&lt;25,"No")</f>
        <v>Yes</v>
      </c>
      <c r="I26" s="19" t="str" cm="1">
        <f t="array" ref="I26">_xlfn.IFS(Table13[[#This Row],[Expenses]]&gt;Table13[[#This Row],[Profit]],"Exp is Greater",Table13[[#This Row],[Expenses]]&lt;Table13[[#This Row],[Profit]]," Smaller",Table13[[#This Row],[Expenses]]=Table13[[#This Row],[Profit]],"Equal")</f>
        <v>Exp is Greater</v>
      </c>
    </row>
    <row r="27" spans="1:9" ht="15.4" x14ac:dyDescent="0.45">
      <c r="A27" s="18">
        <v>45317</v>
      </c>
      <c r="B27" s="19" t="s">
        <v>6</v>
      </c>
      <c r="C27" s="19" t="s">
        <v>9</v>
      </c>
      <c r="D27" s="19">
        <v>7000</v>
      </c>
      <c r="E27" s="19">
        <v>4500</v>
      </c>
      <c r="F27" s="20">
        <v>2500</v>
      </c>
      <c r="G27" s="40">
        <f>Table13[[#This Row],[Profit]]/Table13[[#This Row],[Sales]]*100</f>
        <v>35.714285714285715</v>
      </c>
      <c r="H27" s="19" t="str">
        <f>_xlfn.IFS(Table13[[#This Row],[Pro.margin]]&gt;25,"Yes",Table13[[#This Row],[Pro.margin]]=25,"Yes",Table13[[#This Row],[Pro.margin]]&lt;25,"No")</f>
        <v>Yes</v>
      </c>
      <c r="I27" s="19" t="str" cm="1">
        <f t="array" ref="I27">_xlfn.IFS(Table13[[#This Row],[Expenses]]&gt;Table13[[#This Row],[Profit]],"Exp is Greater",Table13[[#This Row],[Expenses]]&lt;Table13[[#This Row],[Profit]]," Smaller",Table13[[#This Row],[Expenses]]=Table13[[#This Row],[Profit]],"Equal")</f>
        <v>Exp is Greater</v>
      </c>
    </row>
    <row r="28" spans="1:9" ht="15.4" x14ac:dyDescent="0.45">
      <c r="A28" s="18">
        <v>45318</v>
      </c>
      <c r="B28" s="19" t="s">
        <v>8</v>
      </c>
      <c r="C28" s="19" t="s">
        <v>7</v>
      </c>
      <c r="D28" s="19">
        <v>11500</v>
      </c>
      <c r="E28" s="19">
        <v>8000</v>
      </c>
      <c r="F28" s="20">
        <v>3500</v>
      </c>
      <c r="G28" s="40">
        <f>Table13[[#This Row],[Profit]]/Table13[[#This Row],[Sales]]*100</f>
        <v>30.434782608695656</v>
      </c>
      <c r="H28" s="19" t="str">
        <f>_xlfn.IFS(Table13[[#This Row],[Pro.margin]]&gt;25,"Yes",Table13[[#This Row],[Pro.margin]]=25,"Yes",Table13[[#This Row],[Pro.margin]]&lt;25,"No")</f>
        <v>Yes</v>
      </c>
      <c r="I28" s="19" t="str" cm="1">
        <f t="array" ref="I28">_xlfn.IFS(Table13[[#This Row],[Expenses]]&gt;Table13[[#This Row],[Profit]],"Exp is Greater",Table13[[#This Row],[Expenses]]&lt;Table13[[#This Row],[Profit]]," Smaller",Table13[[#This Row],[Expenses]]=Table13[[#This Row],[Profit]],"Equal")</f>
        <v>Exp is Greater</v>
      </c>
    </row>
    <row r="29" spans="1:9" ht="15.4" x14ac:dyDescent="0.45">
      <c r="A29" s="18">
        <v>45319</v>
      </c>
      <c r="B29" s="19" t="s">
        <v>10</v>
      </c>
      <c r="C29" s="19" t="s">
        <v>11</v>
      </c>
      <c r="D29" s="19">
        <v>15000</v>
      </c>
      <c r="E29" s="19">
        <v>10000</v>
      </c>
      <c r="F29" s="20">
        <v>5000</v>
      </c>
      <c r="G29" s="40">
        <f>Table13[[#This Row],[Profit]]/Table13[[#This Row],[Sales]]*100</f>
        <v>33.333333333333329</v>
      </c>
      <c r="H29" s="19" t="str">
        <f>_xlfn.IFS(Table13[[#This Row],[Pro.margin]]&gt;25,"Yes",Table13[[#This Row],[Pro.margin]]=25,"Yes",Table13[[#This Row],[Pro.margin]]&lt;25,"No")</f>
        <v>Yes</v>
      </c>
      <c r="I29" s="19" t="str" cm="1">
        <f t="array" ref="I29">_xlfn.IFS(Table13[[#This Row],[Expenses]]&gt;Table13[[#This Row],[Profit]],"Exp is Greater",Table13[[#This Row],[Expenses]]&lt;Table13[[#This Row],[Profit]]," Smaller",Table13[[#This Row],[Expenses]]=Table13[[#This Row],[Profit]],"Equal")</f>
        <v>Exp is Greater</v>
      </c>
    </row>
    <row r="30" spans="1:9" ht="15.4" x14ac:dyDescent="0.45">
      <c r="A30" s="18">
        <v>45320</v>
      </c>
      <c r="B30" s="19" t="s">
        <v>12</v>
      </c>
      <c r="C30" s="19" t="s">
        <v>9</v>
      </c>
      <c r="D30" s="19">
        <v>6000</v>
      </c>
      <c r="E30" s="19">
        <v>3500</v>
      </c>
      <c r="F30" s="20">
        <v>2500</v>
      </c>
      <c r="G30" s="40">
        <f>Table13[[#This Row],[Profit]]/Table13[[#This Row],[Sales]]*100</f>
        <v>41.666666666666671</v>
      </c>
      <c r="H30" s="19" t="str">
        <f>_xlfn.IFS(Table13[[#This Row],[Pro.margin]]&gt;25,"Yes",Table13[[#This Row],[Pro.margin]]=25,"Yes",Table13[[#This Row],[Pro.margin]]&lt;25,"No")</f>
        <v>Yes</v>
      </c>
      <c r="I30" s="19" t="str" cm="1">
        <f t="array" ref="I30">_xlfn.IFS(Table13[[#This Row],[Expenses]]&gt;Table13[[#This Row],[Profit]],"Exp is Greater",Table13[[#This Row],[Expenses]]&lt;Table13[[#This Row],[Profit]]," Smaller",Table13[[#This Row],[Expenses]]=Table13[[#This Row],[Profit]],"Equal")</f>
        <v>Exp is Greater</v>
      </c>
    </row>
    <row r="31" spans="1:9" ht="15.4" x14ac:dyDescent="0.45">
      <c r="A31" s="18">
        <v>45321</v>
      </c>
      <c r="B31" s="19" t="s">
        <v>6</v>
      </c>
      <c r="C31" s="19" t="s">
        <v>7</v>
      </c>
      <c r="D31" s="19">
        <v>10000</v>
      </c>
      <c r="E31" s="19">
        <v>7500</v>
      </c>
      <c r="F31" s="20">
        <v>2500</v>
      </c>
      <c r="G31" s="40">
        <f>Table13[[#This Row],[Profit]]/Table13[[#This Row],[Sales]]*100</f>
        <v>25</v>
      </c>
      <c r="H31" s="19" t="str">
        <f>_xlfn.IFS(Table13[[#This Row],[Pro.margin]]&gt;25,"Yes",Table13[[#This Row],[Pro.margin]]=25,"Yes",Table13[[#This Row],[Pro.margin]]&lt;25,"No")</f>
        <v>Yes</v>
      </c>
      <c r="I31" s="19" t="str" cm="1">
        <f t="array" ref="I31">_xlfn.IFS(Table13[[#This Row],[Expenses]]&gt;Table13[[#This Row],[Profit]],"Exp is Greater",Table13[[#This Row],[Expenses]]&lt;Table13[[#This Row],[Profit]]," Smaller",Table13[[#This Row],[Expenses]]=Table13[[#This Row],[Profit]],"Equal")</f>
        <v>Exp is Greater</v>
      </c>
    </row>
    <row r="32" spans="1:9" ht="15.4" x14ac:dyDescent="0.45">
      <c r="A32" s="18">
        <v>45322</v>
      </c>
      <c r="B32" s="19" t="s">
        <v>8</v>
      </c>
      <c r="C32" s="19" t="s">
        <v>11</v>
      </c>
      <c r="D32" s="19">
        <v>14000</v>
      </c>
      <c r="E32" s="19">
        <v>9500</v>
      </c>
      <c r="F32" s="20">
        <v>4500</v>
      </c>
      <c r="G32" s="40">
        <f>Table13[[#This Row],[Profit]]/Table13[[#This Row],[Sales]]*100</f>
        <v>32.142857142857146</v>
      </c>
      <c r="H32" s="19" t="str">
        <f>_xlfn.IFS(Table13[[#This Row],[Pro.margin]]&gt;25,"Yes",Table13[[#This Row],[Pro.margin]]=25,"Yes",Table13[[#This Row],[Pro.margin]]&lt;25,"No")</f>
        <v>Yes</v>
      </c>
      <c r="I32" s="19" t="str" cm="1">
        <f t="array" ref="I32">_xlfn.IFS(Table13[[#This Row],[Expenses]]&gt;Table13[[#This Row],[Profit]],"Exp is Greater",Table13[[#This Row],[Expenses]]&lt;Table13[[#This Row],[Profit]]," Smaller",Table13[[#This Row],[Expenses]]=Table13[[#This Row],[Profit]],"Equal")</f>
        <v>Exp is Greater</v>
      </c>
    </row>
    <row r="33" spans="1:9" ht="15.4" x14ac:dyDescent="0.45">
      <c r="A33" s="18">
        <v>45323</v>
      </c>
      <c r="B33" s="19" t="s">
        <v>10</v>
      </c>
      <c r="C33" s="19" t="s">
        <v>9</v>
      </c>
      <c r="D33" s="19">
        <v>7500</v>
      </c>
      <c r="E33" s="19">
        <v>5000</v>
      </c>
      <c r="F33" s="20">
        <v>2500</v>
      </c>
      <c r="G33" s="40">
        <f>Table13[[#This Row],[Profit]]/Table13[[#This Row],[Sales]]*100</f>
        <v>33.333333333333329</v>
      </c>
      <c r="H33" s="19" t="str">
        <f>_xlfn.IFS(Table13[[#This Row],[Pro.margin]]&gt;25,"Yes",Table13[[#This Row],[Pro.margin]]=25,"Yes",Table13[[#This Row],[Pro.margin]]&lt;25,"No")</f>
        <v>Yes</v>
      </c>
      <c r="I33" s="19" t="str" cm="1">
        <f t="array" ref="I33">_xlfn.IFS(Table13[[#This Row],[Expenses]]&gt;Table13[[#This Row],[Profit]],"Exp is Greater",Table13[[#This Row],[Expenses]]&lt;Table13[[#This Row],[Profit]]," Smaller",Table13[[#This Row],[Expenses]]=Table13[[#This Row],[Profit]],"Equal")</f>
        <v>Exp is Greater</v>
      </c>
    </row>
    <row r="34" spans="1:9" ht="15.4" x14ac:dyDescent="0.45">
      <c r="A34" s="18">
        <v>45324</v>
      </c>
      <c r="B34" s="19" t="s">
        <v>12</v>
      </c>
      <c r="C34" s="19" t="s">
        <v>7</v>
      </c>
      <c r="D34" s="19">
        <v>13000</v>
      </c>
      <c r="E34" s="19">
        <v>9000</v>
      </c>
      <c r="F34" s="20">
        <v>4000</v>
      </c>
      <c r="G34" s="40">
        <f>Table13[[#This Row],[Profit]]/Table13[[#This Row],[Sales]]*100</f>
        <v>30.76923076923077</v>
      </c>
      <c r="H34" s="19" t="str">
        <f>_xlfn.IFS(Table13[[#This Row],[Pro.margin]]&gt;25,"Yes",Table13[[#This Row],[Pro.margin]]=25,"Yes",Table13[[#This Row],[Pro.margin]]&lt;25,"No")</f>
        <v>Yes</v>
      </c>
      <c r="I34" s="19" t="str" cm="1">
        <f t="array" ref="I34">_xlfn.IFS(Table13[[#This Row],[Expenses]]&gt;Table13[[#This Row],[Profit]],"Exp is Greater",Table13[[#This Row],[Expenses]]&lt;Table13[[#This Row],[Profit]]," Smaller",Table13[[#This Row],[Expenses]]=Table13[[#This Row],[Profit]],"Equal")</f>
        <v>Exp is Greater</v>
      </c>
    </row>
    <row r="35" spans="1:9" ht="15.4" x14ac:dyDescent="0.45">
      <c r="A35" s="18">
        <v>45325</v>
      </c>
      <c r="B35" s="19" t="s">
        <v>6</v>
      </c>
      <c r="C35" s="19" t="s">
        <v>11</v>
      </c>
      <c r="D35" s="19">
        <v>15500</v>
      </c>
      <c r="E35" s="19">
        <v>11000</v>
      </c>
      <c r="F35" s="20">
        <v>4500</v>
      </c>
      <c r="G35" s="40">
        <f>Table13[[#This Row],[Profit]]/Table13[[#This Row],[Sales]]*100</f>
        <v>29.032258064516132</v>
      </c>
      <c r="H35" s="19" t="str">
        <f>_xlfn.IFS(Table13[[#This Row],[Pro.margin]]&gt;25,"Yes",Table13[[#This Row],[Pro.margin]]=25,"Yes",Table13[[#This Row],[Pro.margin]]&lt;25,"No")</f>
        <v>Yes</v>
      </c>
      <c r="I35" s="19" t="str" cm="1">
        <f t="array" ref="I35">_xlfn.IFS(Table13[[#This Row],[Expenses]]&gt;Table13[[#This Row],[Profit]],"Exp is Greater",Table13[[#This Row],[Expenses]]&lt;Table13[[#This Row],[Profit]]," Smaller",Table13[[#This Row],[Expenses]]=Table13[[#This Row],[Profit]],"Equal")</f>
        <v>Exp is Greater</v>
      </c>
    </row>
    <row r="36" spans="1:9" ht="15.4" x14ac:dyDescent="0.45">
      <c r="A36" s="18">
        <v>45326</v>
      </c>
      <c r="B36" s="19" t="s">
        <v>8</v>
      </c>
      <c r="C36" s="19" t="s">
        <v>9</v>
      </c>
      <c r="D36" s="19">
        <v>8000</v>
      </c>
      <c r="E36" s="19">
        <v>5000</v>
      </c>
      <c r="F36" s="20">
        <v>3000</v>
      </c>
      <c r="G36" s="40">
        <f>Table13[[#This Row],[Profit]]/Table13[[#This Row],[Sales]]*100</f>
        <v>37.5</v>
      </c>
      <c r="H36" s="19" t="str">
        <f>_xlfn.IFS(Table13[[#This Row],[Pro.margin]]&gt;25,"Yes",Table13[[#This Row],[Pro.margin]]=25,"Yes",Table13[[#This Row],[Pro.margin]]&lt;25,"No")</f>
        <v>Yes</v>
      </c>
      <c r="I36" s="19" t="str" cm="1">
        <f t="array" ref="I36">_xlfn.IFS(Table13[[#This Row],[Expenses]]&gt;Table13[[#This Row],[Profit]],"Exp is Greater",Table13[[#This Row],[Expenses]]&lt;Table13[[#This Row],[Profit]]," Smaller",Table13[[#This Row],[Expenses]]=Table13[[#This Row],[Profit]],"Equal")</f>
        <v>Exp is Greater</v>
      </c>
    </row>
    <row r="37" spans="1:9" ht="15.4" x14ac:dyDescent="0.45">
      <c r="A37" s="18">
        <v>45327</v>
      </c>
      <c r="B37" s="19" t="s">
        <v>10</v>
      </c>
      <c r="C37" s="19" t="s">
        <v>7</v>
      </c>
      <c r="D37" s="19">
        <v>9000</v>
      </c>
      <c r="E37" s="19">
        <v>6500</v>
      </c>
      <c r="F37" s="20">
        <v>2500</v>
      </c>
      <c r="G37" s="40">
        <f>Table13[[#This Row],[Profit]]/Table13[[#This Row],[Sales]]*100</f>
        <v>27.777777777777779</v>
      </c>
      <c r="H37" s="19" t="str">
        <f>_xlfn.IFS(Table13[[#This Row],[Pro.margin]]&gt;25,"Yes",Table13[[#This Row],[Pro.margin]]=25,"Yes",Table13[[#This Row],[Pro.margin]]&lt;25,"No")</f>
        <v>Yes</v>
      </c>
      <c r="I37" s="19" t="str" cm="1">
        <f t="array" ref="I37">_xlfn.IFS(Table13[[#This Row],[Expenses]]&gt;Table13[[#This Row],[Profit]],"Exp is Greater",Table13[[#This Row],[Expenses]]&lt;Table13[[#This Row],[Profit]]," Smaller",Table13[[#This Row],[Expenses]]=Table13[[#This Row],[Profit]],"Equal")</f>
        <v>Exp is Greater</v>
      </c>
    </row>
    <row r="38" spans="1:9" ht="15.4" x14ac:dyDescent="0.45">
      <c r="A38" s="18">
        <v>45328</v>
      </c>
      <c r="B38" s="19" t="s">
        <v>12</v>
      </c>
      <c r="C38" s="19" t="s">
        <v>11</v>
      </c>
      <c r="D38" s="19">
        <v>19000</v>
      </c>
      <c r="E38" s="19">
        <v>14000</v>
      </c>
      <c r="F38" s="20">
        <v>5000</v>
      </c>
      <c r="G38" s="40">
        <f>Table13[[#This Row],[Profit]]/Table13[[#This Row],[Sales]]*100</f>
        <v>26.315789473684209</v>
      </c>
      <c r="H38" s="19" t="str">
        <f>_xlfn.IFS(Table13[[#This Row],[Pro.margin]]&gt;25,"Yes",Table13[[#This Row],[Pro.margin]]=25,"Yes",Table13[[#This Row],[Pro.margin]]&lt;25,"No")</f>
        <v>Yes</v>
      </c>
      <c r="I38" s="19" t="str" cm="1">
        <f t="array" ref="I38">_xlfn.IFS(Table13[[#This Row],[Expenses]]&gt;Table13[[#This Row],[Profit]],"Exp is Greater",Table13[[#This Row],[Expenses]]&lt;Table13[[#This Row],[Profit]]," Smaller",Table13[[#This Row],[Expenses]]=Table13[[#This Row],[Profit]],"Equal")</f>
        <v>Exp is Greater</v>
      </c>
    </row>
    <row r="39" spans="1:9" ht="15.4" x14ac:dyDescent="0.45">
      <c r="A39" s="18">
        <v>45329</v>
      </c>
      <c r="B39" s="19" t="s">
        <v>6</v>
      </c>
      <c r="C39" s="19" t="s">
        <v>9</v>
      </c>
      <c r="D39" s="19">
        <v>6500</v>
      </c>
      <c r="E39" s="19">
        <v>4000</v>
      </c>
      <c r="F39" s="20">
        <v>2500</v>
      </c>
      <c r="G39" s="40">
        <f>Table13[[#This Row],[Profit]]/Table13[[#This Row],[Sales]]*100</f>
        <v>38.461538461538467</v>
      </c>
      <c r="H39" s="19" t="str">
        <f>_xlfn.IFS(Table13[[#This Row],[Pro.margin]]&gt;25,"Yes",Table13[[#This Row],[Pro.margin]]=25,"Yes",Table13[[#This Row],[Pro.margin]]&lt;25,"No")</f>
        <v>Yes</v>
      </c>
      <c r="I39" s="19" t="str" cm="1">
        <f t="array" ref="I39">_xlfn.IFS(Table13[[#This Row],[Expenses]]&gt;Table13[[#This Row],[Profit]],"Exp is Greater",Table13[[#This Row],[Expenses]]&lt;Table13[[#This Row],[Profit]]," Smaller",Table13[[#This Row],[Expenses]]=Table13[[#This Row],[Profit]],"Equal")</f>
        <v>Exp is Greater</v>
      </c>
    </row>
    <row r="40" spans="1:9" ht="15.4" x14ac:dyDescent="0.45">
      <c r="A40" s="18">
        <v>45330</v>
      </c>
      <c r="B40" s="19" t="s">
        <v>8</v>
      </c>
      <c r="C40" s="19" t="s">
        <v>7</v>
      </c>
      <c r="D40" s="19">
        <v>10500</v>
      </c>
      <c r="E40" s="19">
        <v>7500</v>
      </c>
      <c r="F40" s="20">
        <v>3000</v>
      </c>
      <c r="G40" s="40">
        <f>Table13[[#This Row],[Profit]]/Table13[[#This Row],[Sales]]*100</f>
        <v>28.571428571428569</v>
      </c>
      <c r="H40" s="19" t="str">
        <f>_xlfn.IFS(Table13[[#This Row],[Pro.margin]]&gt;25,"Yes",Table13[[#This Row],[Pro.margin]]=25,"Yes",Table13[[#This Row],[Pro.margin]]&lt;25,"No")</f>
        <v>Yes</v>
      </c>
      <c r="I40" s="19" t="str" cm="1">
        <f t="array" ref="I40">_xlfn.IFS(Table13[[#This Row],[Expenses]]&gt;Table13[[#This Row],[Profit]],"Exp is Greater",Table13[[#This Row],[Expenses]]&lt;Table13[[#This Row],[Profit]]," Smaller",Table13[[#This Row],[Expenses]]=Table13[[#This Row],[Profit]],"Equal")</f>
        <v>Exp is Greater</v>
      </c>
    </row>
    <row r="41" spans="1:9" ht="15.4" x14ac:dyDescent="0.45">
      <c r="A41" s="18">
        <v>45331</v>
      </c>
      <c r="B41" s="19" t="s">
        <v>10</v>
      </c>
      <c r="C41" s="19" t="s">
        <v>11</v>
      </c>
      <c r="D41" s="19">
        <v>14500</v>
      </c>
      <c r="E41" s="19">
        <v>9500</v>
      </c>
      <c r="F41" s="20">
        <v>5000</v>
      </c>
      <c r="G41" s="40">
        <f>Table13[[#This Row],[Profit]]/Table13[[#This Row],[Sales]]*100</f>
        <v>34.482758620689658</v>
      </c>
      <c r="H41" s="19" t="str">
        <f>_xlfn.IFS(Table13[[#This Row],[Pro.margin]]&gt;25,"Yes",Table13[[#This Row],[Pro.margin]]=25,"Yes",Table13[[#This Row],[Pro.margin]]&lt;25,"No")</f>
        <v>Yes</v>
      </c>
      <c r="I41" s="19" t="str" cm="1">
        <f t="array" ref="I41">_xlfn.IFS(Table13[[#This Row],[Expenses]]&gt;Table13[[#This Row],[Profit]],"Exp is Greater",Table13[[#This Row],[Expenses]]&lt;Table13[[#This Row],[Profit]]," Smaller",Table13[[#This Row],[Expenses]]=Table13[[#This Row],[Profit]],"Equal")</f>
        <v>Exp is Greater</v>
      </c>
    </row>
    <row r="42" spans="1:9" ht="15.4" x14ac:dyDescent="0.45">
      <c r="A42" s="18">
        <v>45332</v>
      </c>
      <c r="B42" s="19" t="s">
        <v>12</v>
      </c>
      <c r="C42" s="19" t="s">
        <v>9</v>
      </c>
      <c r="D42" s="19">
        <v>7500</v>
      </c>
      <c r="E42" s="19">
        <v>5000</v>
      </c>
      <c r="F42" s="20">
        <v>2500</v>
      </c>
      <c r="G42" s="40">
        <f>Table13[[#This Row],[Profit]]/Table13[[#This Row],[Sales]]*100</f>
        <v>33.333333333333329</v>
      </c>
      <c r="H42" s="19" t="str">
        <f>_xlfn.IFS(Table13[[#This Row],[Pro.margin]]&gt;25,"Yes",Table13[[#This Row],[Pro.margin]]=25,"Yes",Table13[[#This Row],[Pro.margin]]&lt;25,"No")</f>
        <v>Yes</v>
      </c>
      <c r="I42" s="19" t="str" cm="1">
        <f t="array" ref="I42">_xlfn.IFS(Table13[[#This Row],[Expenses]]&gt;Table13[[#This Row],[Profit]],"Exp is Greater",Table13[[#This Row],[Expenses]]&lt;Table13[[#This Row],[Profit]]," Smaller",Table13[[#This Row],[Expenses]]=Table13[[#This Row],[Profit]],"Equal")</f>
        <v>Exp is Greater</v>
      </c>
    </row>
    <row r="43" spans="1:9" ht="15.4" x14ac:dyDescent="0.45">
      <c r="A43" s="18">
        <v>45333</v>
      </c>
      <c r="B43" s="19" t="s">
        <v>6</v>
      </c>
      <c r="C43" s="19" t="s">
        <v>7</v>
      </c>
      <c r="D43" s="19">
        <v>9500</v>
      </c>
      <c r="E43" s="19">
        <v>6500</v>
      </c>
      <c r="F43" s="20">
        <v>3000</v>
      </c>
      <c r="G43" s="40">
        <f>Table13[[#This Row],[Profit]]/Table13[[#This Row],[Sales]]*100</f>
        <v>31.578947368421051</v>
      </c>
      <c r="H43" s="19" t="str">
        <f>_xlfn.IFS(Table13[[#This Row],[Pro.margin]]&gt;25,"Yes",Table13[[#This Row],[Pro.margin]]=25,"Yes",Table13[[#This Row],[Pro.margin]]&lt;25,"No")</f>
        <v>Yes</v>
      </c>
      <c r="I43" s="19" t="str" cm="1">
        <f t="array" ref="I43">_xlfn.IFS(Table13[[#This Row],[Expenses]]&gt;Table13[[#This Row],[Profit]],"Exp is Greater",Table13[[#This Row],[Expenses]]&lt;Table13[[#This Row],[Profit]]," Smaller",Table13[[#This Row],[Expenses]]=Table13[[#This Row],[Profit]],"Equal")</f>
        <v>Exp is Greater</v>
      </c>
    </row>
    <row r="44" spans="1:9" ht="15.4" x14ac:dyDescent="0.45">
      <c r="A44" s="18">
        <v>45334</v>
      </c>
      <c r="B44" s="19" t="s">
        <v>8</v>
      </c>
      <c r="C44" s="19" t="s">
        <v>11</v>
      </c>
      <c r="D44" s="19">
        <v>15000</v>
      </c>
      <c r="E44" s="19">
        <v>10000</v>
      </c>
      <c r="F44" s="20">
        <v>5000</v>
      </c>
      <c r="G44" s="40">
        <f>Table13[[#This Row],[Profit]]/Table13[[#This Row],[Sales]]*100</f>
        <v>33.333333333333329</v>
      </c>
      <c r="H44" s="19" t="str">
        <f>_xlfn.IFS(Table13[[#This Row],[Pro.margin]]&gt;25,"Yes",Table13[[#This Row],[Pro.margin]]=25,"Yes",Table13[[#This Row],[Pro.margin]]&lt;25,"No")</f>
        <v>Yes</v>
      </c>
      <c r="I44" s="19" t="str" cm="1">
        <f t="array" ref="I44">_xlfn.IFS(Table13[[#This Row],[Expenses]]&gt;Table13[[#This Row],[Profit]],"Exp is Greater",Table13[[#This Row],[Expenses]]&lt;Table13[[#This Row],[Profit]]," Smaller",Table13[[#This Row],[Expenses]]=Table13[[#This Row],[Profit]],"Equal")</f>
        <v>Exp is Greater</v>
      </c>
    </row>
    <row r="45" spans="1:9" ht="15.4" x14ac:dyDescent="0.45">
      <c r="A45" s="18">
        <v>45335</v>
      </c>
      <c r="B45" s="19" t="s">
        <v>10</v>
      </c>
      <c r="C45" s="19" t="s">
        <v>9</v>
      </c>
      <c r="D45" s="19">
        <v>7000</v>
      </c>
      <c r="E45" s="19">
        <v>4500</v>
      </c>
      <c r="F45" s="20">
        <v>2500</v>
      </c>
      <c r="G45" s="40">
        <f>Table13[[#This Row],[Profit]]/Table13[[#This Row],[Sales]]*100</f>
        <v>35.714285714285715</v>
      </c>
      <c r="H45" s="19" t="str">
        <f>_xlfn.IFS(Table13[[#This Row],[Pro.margin]]&gt;25,"Yes",Table13[[#This Row],[Pro.margin]]=25,"Yes",Table13[[#This Row],[Pro.margin]]&lt;25,"No")</f>
        <v>Yes</v>
      </c>
      <c r="I45" s="19" t="str" cm="1">
        <f t="array" ref="I45">_xlfn.IFS(Table13[[#This Row],[Expenses]]&gt;Table13[[#This Row],[Profit]],"Exp is Greater",Table13[[#This Row],[Expenses]]&lt;Table13[[#This Row],[Profit]]," Smaller",Table13[[#This Row],[Expenses]]=Table13[[#This Row],[Profit]],"Equal")</f>
        <v>Exp is Greater</v>
      </c>
    </row>
    <row r="46" spans="1:9" ht="15.4" x14ac:dyDescent="0.45">
      <c r="A46" s="18">
        <v>45336</v>
      </c>
      <c r="B46" s="19" t="s">
        <v>12</v>
      </c>
      <c r="C46" s="19" t="s">
        <v>7</v>
      </c>
      <c r="D46" s="19">
        <v>12500</v>
      </c>
      <c r="E46" s="19">
        <v>8500</v>
      </c>
      <c r="F46" s="20">
        <v>4000</v>
      </c>
      <c r="G46" s="40">
        <f>Table13[[#This Row],[Profit]]/Table13[[#This Row],[Sales]]*100</f>
        <v>32</v>
      </c>
      <c r="H46" s="19" t="str">
        <f>_xlfn.IFS(Table13[[#This Row],[Pro.margin]]&gt;25,"Yes",Table13[[#This Row],[Pro.margin]]=25,"Yes",Table13[[#This Row],[Pro.margin]]&lt;25,"No")</f>
        <v>Yes</v>
      </c>
      <c r="I46" s="19" t="str" cm="1">
        <f t="array" ref="I46">_xlfn.IFS(Table13[[#This Row],[Expenses]]&gt;Table13[[#This Row],[Profit]],"Exp is Greater",Table13[[#This Row],[Expenses]]&lt;Table13[[#This Row],[Profit]]," Smaller",Table13[[#This Row],[Expenses]]=Table13[[#This Row],[Profit]],"Equal")</f>
        <v>Exp is Greater</v>
      </c>
    </row>
    <row r="47" spans="1:9" ht="15.4" x14ac:dyDescent="0.45">
      <c r="A47" s="18">
        <v>45337</v>
      </c>
      <c r="B47" s="19" t="s">
        <v>6</v>
      </c>
      <c r="C47" s="19" t="s">
        <v>11</v>
      </c>
      <c r="D47" s="19">
        <v>16000</v>
      </c>
      <c r="E47" s="19">
        <v>11500</v>
      </c>
      <c r="F47" s="20">
        <v>4500</v>
      </c>
      <c r="G47" s="40">
        <f>Table13[[#This Row],[Profit]]/Table13[[#This Row],[Sales]]*100</f>
        <v>28.125</v>
      </c>
      <c r="H47" s="19" t="str">
        <f>_xlfn.IFS(Table13[[#This Row],[Pro.margin]]&gt;25,"Yes",Table13[[#This Row],[Pro.margin]]=25,"Yes",Table13[[#This Row],[Pro.margin]]&lt;25,"No")</f>
        <v>Yes</v>
      </c>
      <c r="I47" s="19" t="str" cm="1">
        <f t="array" ref="I47">_xlfn.IFS(Table13[[#This Row],[Expenses]]&gt;Table13[[#This Row],[Profit]],"Exp is Greater",Table13[[#This Row],[Expenses]]&lt;Table13[[#This Row],[Profit]]," Smaller",Table13[[#This Row],[Expenses]]=Table13[[#This Row],[Profit]],"Equal")</f>
        <v>Exp is Greater</v>
      </c>
    </row>
    <row r="48" spans="1:9" ht="15.4" x14ac:dyDescent="0.45">
      <c r="A48" s="18">
        <v>45338</v>
      </c>
      <c r="B48" s="19" t="s">
        <v>8</v>
      </c>
      <c r="C48" s="19" t="s">
        <v>9</v>
      </c>
      <c r="D48" s="19">
        <v>8500</v>
      </c>
      <c r="E48" s="19">
        <v>6000</v>
      </c>
      <c r="F48" s="20">
        <v>2500</v>
      </c>
      <c r="G48" s="40">
        <f>Table13[[#This Row],[Profit]]/Table13[[#This Row],[Sales]]*100</f>
        <v>29.411764705882355</v>
      </c>
      <c r="H48" s="19" t="str">
        <f>_xlfn.IFS(Table13[[#This Row],[Pro.margin]]&gt;25,"Yes",Table13[[#This Row],[Pro.margin]]=25,"Yes",Table13[[#This Row],[Pro.margin]]&lt;25,"No")</f>
        <v>Yes</v>
      </c>
      <c r="I48" s="19" t="str" cm="1">
        <f t="array" ref="I48">_xlfn.IFS(Table13[[#This Row],[Expenses]]&gt;Table13[[#This Row],[Profit]],"Exp is Greater",Table13[[#This Row],[Expenses]]&lt;Table13[[#This Row],[Profit]]," Smaller",Table13[[#This Row],[Expenses]]=Table13[[#This Row],[Profit]],"Equal")</f>
        <v>Exp is Greater</v>
      </c>
    </row>
    <row r="49" spans="1:9" ht="15.4" x14ac:dyDescent="0.45">
      <c r="A49" s="18">
        <v>45339</v>
      </c>
      <c r="B49" s="19" t="s">
        <v>10</v>
      </c>
      <c r="C49" s="19" t="s">
        <v>7</v>
      </c>
      <c r="D49" s="19">
        <v>8000</v>
      </c>
      <c r="E49" s="19">
        <v>5500</v>
      </c>
      <c r="F49" s="20">
        <v>2500</v>
      </c>
      <c r="G49" s="40">
        <f>Table13[[#This Row],[Profit]]/Table13[[#This Row],[Sales]]*100</f>
        <v>31.25</v>
      </c>
      <c r="H49" s="19" t="str">
        <f>_xlfn.IFS(Table13[[#This Row],[Pro.margin]]&gt;25,"Yes",Table13[[#This Row],[Pro.margin]]=25,"Yes",Table13[[#This Row],[Pro.margin]]&lt;25,"No")</f>
        <v>Yes</v>
      </c>
      <c r="I49" s="19" t="str" cm="1">
        <f t="array" ref="I49">_xlfn.IFS(Table13[[#This Row],[Expenses]]&gt;Table13[[#This Row],[Profit]],"Exp is Greater",Table13[[#This Row],[Expenses]]&lt;Table13[[#This Row],[Profit]]," Smaller",Table13[[#This Row],[Expenses]]=Table13[[#This Row],[Profit]],"Equal")</f>
        <v>Exp is Greater</v>
      </c>
    </row>
    <row r="50" spans="1:9" ht="15.4" x14ac:dyDescent="0.45">
      <c r="A50" s="18">
        <v>45340</v>
      </c>
      <c r="B50" s="19" t="s">
        <v>12</v>
      </c>
      <c r="C50" s="19" t="s">
        <v>11</v>
      </c>
      <c r="D50" s="19">
        <v>17000</v>
      </c>
      <c r="E50" s="19">
        <v>12500</v>
      </c>
      <c r="F50" s="20">
        <v>4500</v>
      </c>
      <c r="G50" s="40">
        <f>Table13[[#This Row],[Profit]]/Table13[[#This Row],[Sales]]*100</f>
        <v>26.47058823529412</v>
      </c>
      <c r="H50" s="19" t="str">
        <f>_xlfn.IFS(Table13[[#This Row],[Pro.margin]]&gt;25,"Yes",Table13[[#This Row],[Pro.margin]]=25,"Yes",Table13[[#This Row],[Pro.margin]]&lt;25,"No")</f>
        <v>Yes</v>
      </c>
      <c r="I50" s="19" t="str" cm="1">
        <f t="array" ref="I50">_xlfn.IFS(Table13[[#This Row],[Expenses]]&gt;Table13[[#This Row],[Profit]],"Exp is Greater",Table13[[#This Row],[Expenses]]&lt;Table13[[#This Row],[Profit]]," Smaller",Table13[[#This Row],[Expenses]]=Table13[[#This Row],[Profit]],"Equal")</f>
        <v>Exp is Greater</v>
      </c>
    </row>
    <row r="51" spans="1:9" ht="15.4" x14ac:dyDescent="0.45">
      <c r="A51" s="18">
        <v>45341</v>
      </c>
      <c r="B51" s="19" t="s">
        <v>6</v>
      </c>
      <c r="C51" s="19" t="s">
        <v>9</v>
      </c>
      <c r="D51" s="19">
        <v>9000</v>
      </c>
      <c r="E51" s="19">
        <v>6500</v>
      </c>
      <c r="F51" s="20">
        <v>2500</v>
      </c>
      <c r="G51" s="40">
        <f>Table13[[#This Row],[Profit]]/Table13[[#This Row],[Sales]]*100</f>
        <v>27.777777777777779</v>
      </c>
      <c r="H51" s="19" t="str">
        <f>_xlfn.IFS(Table13[[#This Row],[Pro.margin]]&gt;25,"Yes",Table13[[#This Row],[Pro.margin]]=25,"Yes",Table13[[#This Row],[Pro.margin]]&lt;25,"No")</f>
        <v>Yes</v>
      </c>
      <c r="I51" s="19" t="str" cm="1">
        <f t="array" ref="I51">_xlfn.IFS(Table13[[#This Row],[Expenses]]&gt;Table13[[#This Row],[Profit]],"Exp is Greater",Table13[[#This Row],[Expenses]]&lt;Table13[[#This Row],[Profit]]," Smaller",Table13[[#This Row],[Expenses]]=Table13[[#This Row],[Profit]],"Equal")</f>
        <v>Exp is Greater</v>
      </c>
    </row>
    <row r="52" spans="1:9" ht="15.4" x14ac:dyDescent="0.45">
      <c r="A52" s="18">
        <v>45342</v>
      </c>
      <c r="B52" s="19" t="s">
        <v>8</v>
      </c>
      <c r="C52" s="19" t="s">
        <v>7</v>
      </c>
      <c r="D52" s="19">
        <v>11000</v>
      </c>
      <c r="E52" s="19">
        <v>7500</v>
      </c>
      <c r="F52" s="20">
        <v>3500</v>
      </c>
      <c r="G52" s="40">
        <f>Table13[[#This Row],[Profit]]/Table13[[#This Row],[Sales]]*100</f>
        <v>31.818181818181817</v>
      </c>
      <c r="H52" s="19" t="str">
        <f>_xlfn.IFS(Table13[[#This Row],[Pro.margin]]&gt;25,"Yes",Table13[[#This Row],[Pro.margin]]=25,"Yes",Table13[[#This Row],[Pro.margin]]&lt;25,"No")</f>
        <v>Yes</v>
      </c>
      <c r="I52" s="19" t="str" cm="1">
        <f t="array" ref="I52">_xlfn.IFS(Table13[[#This Row],[Expenses]]&gt;Table13[[#This Row],[Profit]],"Exp is Greater",Table13[[#This Row],[Expenses]]&lt;Table13[[#This Row],[Profit]]," Smaller",Table13[[#This Row],[Expenses]]=Table13[[#This Row],[Profit]],"Equal")</f>
        <v>Exp is Greater</v>
      </c>
    </row>
    <row r="53" spans="1:9" ht="15.4" x14ac:dyDescent="0.45">
      <c r="A53" s="18">
        <v>45343</v>
      </c>
      <c r="B53" s="19" t="s">
        <v>10</v>
      </c>
      <c r="C53" s="19" t="s">
        <v>11</v>
      </c>
      <c r="D53" s="19">
        <v>15500</v>
      </c>
      <c r="E53" s="19">
        <v>10500</v>
      </c>
      <c r="F53" s="20">
        <v>5000</v>
      </c>
      <c r="G53" s="40">
        <f>Table13[[#This Row],[Profit]]/Table13[[#This Row],[Sales]]*100</f>
        <v>32.258064516129032</v>
      </c>
      <c r="H53" s="19" t="str">
        <f>_xlfn.IFS(Table13[[#This Row],[Pro.margin]]&gt;25,"Yes",Table13[[#This Row],[Pro.margin]]=25,"Yes",Table13[[#This Row],[Pro.margin]]&lt;25,"No")</f>
        <v>Yes</v>
      </c>
      <c r="I53" s="19" t="str" cm="1">
        <f t="array" ref="I53">_xlfn.IFS(Table13[[#This Row],[Expenses]]&gt;Table13[[#This Row],[Profit]],"Exp is Greater",Table13[[#This Row],[Expenses]]&lt;Table13[[#This Row],[Profit]]," Smaller",Table13[[#This Row],[Expenses]]=Table13[[#This Row],[Profit]],"Equal")</f>
        <v>Exp is Greater</v>
      </c>
    </row>
    <row r="54" spans="1:9" ht="15.4" x14ac:dyDescent="0.45">
      <c r="A54" s="18">
        <v>45344</v>
      </c>
      <c r="B54" s="19" t="s">
        <v>12</v>
      </c>
      <c r="C54" s="19" t="s">
        <v>9</v>
      </c>
      <c r="D54" s="19">
        <v>6500</v>
      </c>
      <c r="E54" s="19">
        <v>4000</v>
      </c>
      <c r="F54" s="20">
        <v>2500</v>
      </c>
      <c r="G54" s="40">
        <f>Table13[[#This Row],[Profit]]/Table13[[#This Row],[Sales]]*100</f>
        <v>38.461538461538467</v>
      </c>
      <c r="H54" s="19" t="str">
        <f>_xlfn.IFS(Table13[[#This Row],[Pro.margin]]&gt;25,"Yes",Table13[[#This Row],[Pro.margin]]=25,"Yes",Table13[[#This Row],[Pro.margin]]&lt;25,"No")</f>
        <v>Yes</v>
      </c>
      <c r="I54" s="19" t="str" cm="1">
        <f t="array" ref="I54">_xlfn.IFS(Table13[[#This Row],[Expenses]]&gt;Table13[[#This Row],[Profit]],"Exp is Greater",Table13[[#This Row],[Expenses]]&lt;Table13[[#This Row],[Profit]]," Smaller",Table13[[#This Row],[Expenses]]=Table13[[#This Row],[Profit]],"Equal")</f>
        <v>Exp is Greater</v>
      </c>
    </row>
    <row r="55" spans="1:9" ht="15.4" x14ac:dyDescent="0.45">
      <c r="A55" s="18">
        <v>45345</v>
      </c>
      <c r="B55" s="19" t="s">
        <v>6</v>
      </c>
      <c r="C55" s="19" t="s">
        <v>7</v>
      </c>
      <c r="D55" s="19">
        <v>12000</v>
      </c>
      <c r="E55" s="19">
        <v>9000</v>
      </c>
      <c r="F55" s="20">
        <v>3000</v>
      </c>
      <c r="G55" s="40">
        <f>Table13[[#This Row],[Profit]]/Table13[[#This Row],[Sales]]*100</f>
        <v>25</v>
      </c>
      <c r="H55" s="19" t="str">
        <f>_xlfn.IFS(Table13[[#This Row],[Pro.margin]]&gt;25,"Yes",Table13[[#This Row],[Pro.margin]]=25,"Yes",Table13[[#This Row],[Pro.margin]]&lt;25,"No")</f>
        <v>Yes</v>
      </c>
      <c r="I55" s="19" t="str" cm="1">
        <f t="array" ref="I55">_xlfn.IFS(Table13[[#This Row],[Expenses]]&gt;Table13[[#This Row],[Profit]],"Exp is Greater",Table13[[#This Row],[Expenses]]&lt;Table13[[#This Row],[Profit]]," Smaller",Table13[[#This Row],[Expenses]]=Table13[[#This Row],[Profit]],"Equal")</f>
        <v>Exp is Greater</v>
      </c>
    </row>
    <row r="56" spans="1:9" ht="15.4" x14ac:dyDescent="0.45">
      <c r="A56" s="22">
        <v>45346</v>
      </c>
      <c r="B56" s="23" t="s">
        <v>8</v>
      </c>
      <c r="C56" s="23" t="s">
        <v>11</v>
      </c>
      <c r="D56" s="23">
        <v>14000</v>
      </c>
      <c r="E56" s="23">
        <v>9500</v>
      </c>
      <c r="F56" s="24">
        <v>4500</v>
      </c>
      <c r="G56" s="42">
        <f>Table13[[#This Row],[Profit]]/Table13[[#This Row],[Sales]]*100</f>
        <v>32.142857142857146</v>
      </c>
      <c r="H56" s="23" t="str">
        <f>_xlfn.IFS(Table13[[#This Row],[Pro.margin]]&gt;25,"Yes",Table13[[#This Row],[Pro.margin]]=25,"Yes",Table13[[#This Row],[Pro.margin]]&lt;25,"No")</f>
        <v>Yes</v>
      </c>
      <c r="I56" s="23" t="str" cm="1">
        <f t="array" ref="I56">_xlfn.IFS(Table13[[#This Row],[Expenses]]&gt;Table13[[#This Row],[Profit]],"Exp is Greater",Table13[[#This Row],[Expenses]]&lt;Table13[[#This Row],[Profit]]," Smaller",Table13[[#This Row],[Expenses]]=Table13[[#This Row],[Profit]],"Equal")</f>
        <v>Exp is Greater</v>
      </c>
    </row>
  </sheetData>
  <mergeCells count="1">
    <mergeCell ref="K1:T9"/>
  </mergeCells>
  <conditionalFormatting sqref="H2:H56">
    <cfRule type="cellIs" dxfId="4" priority="2" operator="equal">
      <formula>"Yes"</formula>
    </cfRule>
  </conditionalFormatting>
  <conditionalFormatting sqref="I2:I56">
    <cfRule type="cellIs" dxfId="3" priority="1" operator="equal">
      <formula>"Yes"</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AE83-5F0D-40F6-AD66-296ABAEBB80D}">
  <dimension ref="D4:I12"/>
  <sheetViews>
    <sheetView workbookViewId="0">
      <selection activeCell="G25" sqref="G25"/>
    </sheetView>
  </sheetViews>
  <sheetFormatPr defaultRowHeight="14.25" x14ac:dyDescent="0.45"/>
  <cols>
    <col min="1" max="1" width="12.06640625" bestFit="1" customWidth="1"/>
    <col min="2" max="2" width="11.06640625" bestFit="1" customWidth="1"/>
    <col min="4" max="4" width="12.06640625" bestFit="1" customWidth="1"/>
    <col min="5" max="5" width="11.06640625" bestFit="1" customWidth="1"/>
  </cols>
  <sheetData>
    <row r="4" spans="4:9" x14ac:dyDescent="0.45">
      <c r="D4" s="39" t="s">
        <v>26</v>
      </c>
      <c r="E4" s="39"/>
    </row>
    <row r="6" spans="4:9" x14ac:dyDescent="0.45">
      <c r="D6" s="38" t="s">
        <v>25</v>
      </c>
      <c r="E6" s="38"/>
      <c r="F6" s="38"/>
      <c r="G6" s="38"/>
      <c r="H6" s="38"/>
      <c r="I6" s="38"/>
    </row>
    <row r="7" spans="4:9" x14ac:dyDescent="0.45">
      <c r="D7" s="43" t="s">
        <v>22</v>
      </c>
      <c r="E7" t="s">
        <v>24</v>
      </c>
    </row>
    <row r="8" spans="4:9" x14ac:dyDescent="0.45">
      <c r="D8" s="44" t="s">
        <v>8</v>
      </c>
      <c r="E8" s="45">
        <v>157500</v>
      </c>
    </row>
    <row r="9" spans="4:9" x14ac:dyDescent="0.45">
      <c r="D9" s="44" t="s">
        <v>12</v>
      </c>
      <c r="E9" s="45">
        <v>157000</v>
      </c>
    </row>
    <row r="10" spans="4:9" x14ac:dyDescent="0.45">
      <c r="D10" s="44" t="s">
        <v>6</v>
      </c>
      <c r="E10" s="45">
        <v>151000</v>
      </c>
    </row>
    <row r="11" spans="4:9" x14ac:dyDescent="0.45">
      <c r="D11" s="44" t="s">
        <v>10</v>
      </c>
      <c r="E11" s="45">
        <v>147500</v>
      </c>
    </row>
    <row r="12" spans="4:9" x14ac:dyDescent="0.45">
      <c r="D12" s="44" t="s">
        <v>23</v>
      </c>
      <c r="E12" s="45">
        <v>613000</v>
      </c>
    </row>
  </sheetData>
  <mergeCells count="2">
    <mergeCell ref="D6:I6"/>
    <mergeCell ref="D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F693-BCF3-4DD2-81E2-7D5725C2B729}">
  <dimension ref="D4:K12"/>
  <sheetViews>
    <sheetView workbookViewId="0">
      <selection activeCell="D6" sqref="D6"/>
    </sheetView>
  </sheetViews>
  <sheetFormatPr defaultRowHeight="14.25" x14ac:dyDescent="0.45"/>
  <cols>
    <col min="1" max="1" width="12.33203125" bestFit="1" customWidth="1"/>
    <col min="2" max="2" width="14.53125" bestFit="1" customWidth="1"/>
    <col min="4" max="4" width="12.33203125" bestFit="1" customWidth="1"/>
    <col min="5" max="5" width="14.53125" bestFit="1" customWidth="1"/>
  </cols>
  <sheetData>
    <row r="4" spans="4:11" x14ac:dyDescent="0.45">
      <c r="E4" s="37"/>
      <c r="F4" s="37"/>
      <c r="G4" s="37"/>
      <c r="H4" s="37"/>
      <c r="I4" s="37"/>
      <c r="J4" s="37"/>
      <c r="K4" s="37"/>
    </row>
    <row r="5" spans="4:11" x14ac:dyDescent="0.45">
      <c r="D5" s="39" t="s">
        <v>26</v>
      </c>
      <c r="E5" s="39"/>
    </row>
    <row r="7" spans="4:11" ht="14.25" customHeight="1" x14ac:dyDescent="0.45">
      <c r="D7" s="50" t="s">
        <v>29</v>
      </c>
      <c r="E7" s="50"/>
      <c r="F7" s="50"/>
      <c r="G7" s="50"/>
      <c r="H7" s="50"/>
      <c r="I7" s="50"/>
    </row>
    <row r="8" spans="4:11" x14ac:dyDescent="0.45">
      <c r="D8" s="46" t="s">
        <v>22</v>
      </c>
      <c r="E8" s="27" t="s">
        <v>28</v>
      </c>
    </row>
    <row r="9" spans="4:11" x14ac:dyDescent="0.45">
      <c r="D9" s="49" t="s">
        <v>11</v>
      </c>
      <c r="E9" s="48">
        <v>199500</v>
      </c>
    </row>
    <row r="10" spans="4:11" x14ac:dyDescent="0.45">
      <c r="D10" s="49" t="s">
        <v>9</v>
      </c>
      <c r="E10" s="48">
        <v>88000</v>
      </c>
    </row>
    <row r="11" spans="4:11" x14ac:dyDescent="0.45">
      <c r="D11" s="49" t="s">
        <v>7</v>
      </c>
      <c r="E11" s="48">
        <v>135500</v>
      </c>
    </row>
    <row r="12" spans="4:11" x14ac:dyDescent="0.45">
      <c r="D12" s="47" t="s">
        <v>23</v>
      </c>
      <c r="E12" s="48">
        <v>423000</v>
      </c>
    </row>
  </sheetData>
  <mergeCells count="3">
    <mergeCell ref="E4:K4"/>
    <mergeCell ref="D7:I7"/>
    <mergeCell ref="D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3C77-D2FB-489C-BE79-7783A7B6ABAC}">
  <dimension ref="E4:I13"/>
  <sheetViews>
    <sheetView tabSelected="1" workbookViewId="0">
      <selection activeCell="K16" sqref="K16"/>
    </sheetView>
  </sheetViews>
  <sheetFormatPr defaultRowHeight="14.25" x14ac:dyDescent="0.45"/>
  <cols>
    <col min="1" max="1" width="12.06640625" bestFit="1" customWidth="1"/>
    <col min="2" max="2" width="14.73046875" bestFit="1" customWidth="1"/>
    <col min="3" max="3" width="5.73046875" bestFit="1" customWidth="1"/>
    <col min="4" max="4" width="10.19921875" bestFit="1" customWidth="1"/>
    <col min="5" max="5" width="12.46484375" customWidth="1"/>
    <col min="6" max="6" width="15.53125" customWidth="1"/>
    <col min="7" max="56" width="9.9296875" bestFit="1" customWidth="1"/>
    <col min="57" max="57" width="10.19921875" bestFit="1" customWidth="1"/>
  </cols>
  <sheetData>
    <row r="4" spans="5:9" x14ac:dyDescent="0.45">
      <c r="E4" s="55" t="s">
        <v>26</v>
      </c>
    </row>
    <row r="6" spans="5:9" x14ac:dyDescent="0.45">
      <c r="E6" s="38" t="s">
        <v>34</v>
      </c>
      <c r="F6" s="38"/>
      <c r="G6" s="38"/>
      <c r="H6" s="38"/>
      <c r="I6" s="38"/>
    </row>
    <row r="7" spans="5:9" x14ac:dyDescent="0.45">
      <c r="E7" s="51" t="s">
        <v>33</v>
      </c>
      <c r="F7" s="51" t="s">
        <v>30</v>
      </c>
      <c r="G7" s="47"/>
      <c r="H7" s="47"/>
    </row>
    <row r="8" spans="5:9" x14ac:dyDescent="0.45">
      <c r="E8" s="51" t="s">
        <v>22</v>
      </c>
      <c r="F8" s="47" t="s">
        <v>31</v>
      </c>
      <c r="G8" s="47" t="s">
        <v>32</v>
      </c>
      <c r="H8" s="47" t="s">
        <v>23</v>
      </c>
    </row>
    <row r="9" spans="5:9" x14ac:dyDescent="0.45">
      <c r="E9" s="53" t="s">
        <v>8</v>
      </c>
      <c r="F9" s="54">
        <v>28000</v>
      </c>
      <c r="G9" s="54">
        <v>21500</v>
      </c>
      <c r="H9" s="52">
        <v>49500</v>
      </c>
    </row>
    <row r="10" spans="5:9" x14ac:dyDescent="0.45">
      <c r="E10" s="53" t="s">
        <v>12</v>
      </c>
      <c r="F10" s="54">
        <v>25500</v>
      </c>
      <c r="G10" s="54">
        <v>22500</v>
      </c>
      <c r="H10" s="52">
        <v>48000</v>
      </c>
    </row>
    <row r="11" spans="5:9" x14ac:dyDescent="0.45">
      <c r="E11" s="53" t="s">
        <v>6</v>
      </c>
      <c r="F11" s="54">
        <v>25500</v>
      </c>
      <c r="G11" s="54">
        <v>20000</v>
      </c>
      <c r="H11" s="52">
        <v>45500</v>
      </c>
    </row>
    <row r="12" spans="5:9" x14ac:dyDescent="0.45">
      <c r="E12" s="53" t="s">
        <v>10</v>
      </c>
      <c r="F12" s="54">
        <v>27000</v>
      </c>
      <c r="G12" s="54">
        <v>20000</v>
      </c>
      <c r="H12" s="52">
        <v>47000</v>
      </c>
    </row>
    <row r="13" spans="5:9" x14ac:dyDescent="0.45">
      <c r="E13" s="47" t="s">
        <v>23</v>
      </c>
      <c r="F13" s="52">
        <v>106000</v>
      </c>
      <c r="G13" s="52">
        <v>84000</v>
      </c>
      <c r="H13" s="52">
        <v>190000</v>
      </c>
    </row>
  </sheetData>
  <mergeCells count="1">
    <mergeCell ref="E6:I6"/>
  </mergeCells>
  <conditionalFormatting pivot="1" sqref="H9:H12">
    <cfRule type="iconSet" priority="1">
      <iconSet iconSet="4Arrows">
        <cfvo type="percent" val="0"/>
        <cfvo type="percent" val="25"/>
        <cfvo type="percent" val="50"/>
        <cfvo type="percent" val="75"/>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Array</vt:lpstr>
      <vt:lpstr>operators</vt:lpstr>
      <vt:lpstr>1.pivot</vt:lpstr>
      <vt:lpstr>2.pivot</vt:lpstr>
      <vt:lpstr>3.pivot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Anudp</dc:creator>
  <cp:lastModifiedBy>Thumula venkatesh</cp:lastModifiedBy>
  <dcterms:created xsi:type="dcterms:W3CDTF">2024-08-16T10:40:51Z</dcterms:created>
  <dcterms:modified xsi:type="dcterms:W3CDTF">2024-08-16T12:48:01Z</dcterms:modified>
</cp:coreProperties>
</file>